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E:\E-PLATTTFORMS\YouTube\"/>
    </mc:Choice>
  </mc:AlternateContent>
  <xr:revisionPtr revIDLastSave="0" documentId="13_ncr:1_{490CD921-A28D-4901-BED7-7D43EC2E6951}" xr6:coauthVersionLast="47" xr6:coauthVersionMax="47" xr10:uidLastSave="{00000000-0000-0000-0000-000000000000}"/>
  <bookViews>
    <workbookView xWindow="28680" yWindow="-120" windowWidth="29040" windowHeight="15840" firstSheet="1" activeTab="2" xr2:uid="{C1F23BB6-83D0-42F0-9AE1-4540CC8EC388}"/>
  </bookViews>
  <sheets>
    <sheet name="Pivot Tables" sheetId="3" state="hidden" r:id="rId1"/>
    <sheet name="ordenesDeCompra" sheetId="2" r:id="rId2"/>
    <sheet name="Dashboard" sheetId="1" r:id="rId3"/>
  </sheets>
  <definedNames>
    <definedName name="_xlchart.v5.0" hidden="1">'Pivot Tables'!$D$54</definedName>
    <definedName name="_xlchart.v5.1" hidden="1">'Pivot Tables'!$D$55:$D$63</definedName>
    <definedName name="_xlchart.v5.10" hidden="1">'Pivot Tables'!$D$54</definedName>
    <definedName name="_xlchart.v5.11" hidden="1">'Pivot Tables'!$D$55:$D$63</definedName>
    <definedName name="_xlchart.v5.12" hidden="1">'Pivot Tables'!$E$54</definedName>
    <definedName name="_xlchart.v5.13" hidden="1">'Pivot Tables'!$E$55:$E$63</definedName>
    <definedName name="_xlchart.v5.2" hidden="1">'Pivot Tables'!$E$53</definedName>
    <definedName name="_xlchart.v5.3" hidden="1">'Pivot Tables'!$E$54</definedName>
    <definedName name="_xlchart.v5.4" hidden="1">'Pivot Tables'!$E$55:$E$63</definedName>
    <definedName name="_xlchart.v5.5" hidden="1">'Pivot Tables'!$D$54</definedName>
    <definedName name="_xlchart.v5.6" hidden="1">'Pivot Tables'!$D$55:$D$63</definedName>
    <definedName name="_xlchart.v5.7" hidden="1">'Pivot Tables'!$E$53</definedName>
    <definedName name="_xlchart.v5.8" hidden="1">'Pivot Tables'!$E$54</definedName>
    <definedName name="_xlchart.v5.9" hidden="1">'Pivot Tables'!$E$55:$E$63</definedName>
    <definedName name="Datenschnitt_Categoría">#N/A</definedName>
    <definedName name="Datenschnitt_Region">#N/A</definedName>
    <definedName name="Datenschnitt_Vendedor">#N/A</definedName>
    <definedName name="ExterneDaten_1" localSheetId="1" hidden="1">ordenesDeCompra!$B$7:$R$298</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3" i="3" l="1"/>
  <c r="D62" i="3"/>
  <c r="D61" i="3"/>
  <c r="D60" i="3"/>
  <c r="D59" i="3"/>
  <c r="D58" i="3"/>
  <c r="D57" i="3"/>
  <c r="D56" i="3"/>
  <c r="D55" i="3"/>
  <c r="E63" i="3"/>
  <c r="E62" i="3"/>
  <c r="E61" i="3"/>
  <c r="E60" i="3"/>
  <c r="E59" i="3"/>
  <c r="E58" i="3"/>
  <c r="E57" i="3"/>
  <c r="E56" i="3"/>
  <c r="E5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1E63AF-15FA-46B7-8F07-21B0476E2974}" keepAlive="1" name="Abfrage - ordenesDeCompra" description="Verbindung mit der Abfrage 'ordenesDeCompra' in der Arbeitsmappe." type="5" refreshedVersion="7" background="1" saveData="1">
    <dbPr connection="Provider=Microsoft.Mashup.OleDb.1;Data Source=$Workbook$;Location=ordenesDeCompra;Extended Properties=&quot;&quot;" command="SELECT * FROM [ordenesDeCompra]"/>
  </connection>
</connections>
</file>

<file path=xl/sharedStrings.xml><?xml version="1.0" encoding="utf-8"?>
<sst xmlns="http://schemas.openxmlformats.org/spreadsheetml/2006/main" count="2701" uniqueCount="126">
  <si>
    <t>Folio</t>
  </si>
  <si>
    <t>Fecha de orden</t>
  </si>
  <si>
    <t>Num. cliente</t>
  </si>
  <si>
    <t>Nombre cliente</t>
  </si>
  <si>
    <t>Ciudad</t>
  </si>
  <si>
    <t>Estado</t>
  </si>
  <si>
    <t>Vendedor</t>
  </si>
  <si>
    <t>Region</t>
  </si>
  <si>
    <t>Fecha de embarque</t>
  </si>
  <si>
    <t>Empresa fletera</t>
  </si>
  <si>
    <t>Forma de pago</t>
  </si>
  <si>
    <t>Nombre del producto</t>
  </si>
  <si>
    <t>Categoría</t>
  </si>
  <si>
    <t>Precio unitario</t>
  </si>
  <si>
    <t>Cantidad</t>
  </si>
  <si>
    <t>Ingresos</t>
  </si>
  <si>
    <t>Tarifa de envío</t>
  </si>
  <si>
    <t>Empresa AA</t>
  </si>
  <si>
    <t>Mazatlán</t>
  </si>
  <si>
    <t>Sinaloa</t>
  </si>
  <si>
    <t>Mayra Aguilar Sepúlveda</t>
  </si>
  <si>
    <t>Occidente</t>
  </si>
  <si>
    <t>Empresa de embarque B</t>
  </si>
  <si>
    <t>Cheque</t>
  </si>
  <si>
    <t>Cerveza</t>
  </si>
  <si>
    <t>Bebidas</t>
  </si>
  <si>
    <t>Ciruelas secas</t>
  </si>
  <si>
    <t>Frutas secas</t>
  </si>
  <si>
    <t>Empresa D</t>
  </si>
  <si>
    <t>Querétaro</t>
  </si>
  <si>
    <t>Andrés González Rico</t>
  </si>
  <si>
    <t>Bajío</t>
  </si>
  <si>
    <t>Empresa de embarque A</t>
  </si>
  <si>
    <t>Tarjeta de crédito</t>
  </si>
  <si>
    <t>Peras secas</t>
  </si>
  <si>
    <t>Manzanas secas</t>
  </si>
  <si>
    <t>Empresa L</t>
  </si>
  <si>
    <t>Té chai</t>
  </si>
  <si>
    <t>Café</t>
  </si>
  <si>
    <t>Empresa H</t>
  </si>
  <si>
    <t>Monterrey</t>
  </si>
  <si>
    <t>Nuevo León</t>
  </si>
  <si>
    <t>Nancy Gil de la Peña</t>
  </si>
  <si>
    <t>Norte</t>
  </si>
  <si>
    <t>Empresa de embarque C</t>
  </si>
  <si>
    <t>Galletas de chocolate</t>
  </si>
  <si>
    <t>Productos horneados</t>
  </si>
  <si>
    <t>Empresa CC</t>
  </si>
  <si>
    <t>Puerto Vallarta</t>
  </si>
  <si>
    <t>Jalisco</t>
  </si>
  <si>
    <t>José de Jesús Morales</t>
  </si>
  <si>
    <t>Chocolate</t>
  </si>
  <si>
    <t>Dulces</t>
  </si>
  <si>
    <t>Empresa C</t>
  </si>
  <si>
    <t>Acapulco</t>
  </si>
  <si>
    <t>Guerrero</t>
  </si>
  <si>
    <t>Efectivo</t>
  </si>
  <si>
    <t>Almejas</t>
  </si>
  <si>
    <t>Sopas</t>
  </si>
  <si>
    <t>Empresa F</t>
  </si>
  <si>
    <t>Tijuana</t>
  </si>
  <si>
    <t>Baja California</t>
  </si>
  <si>
    <t>Luis Miguel Valdés Garza</t>
  </si>
  <si>
    <t>Salsa curry</t>
  </si>
  <si>
    <t>Salsas</t>
  </si>
  <si>
    <t>Empresa BB</t>
  </si>
  <si>
    <t>Toluca</t>
  </si>
  <si>
    <t>Estado de México</t>
  </si>
  <si>
    <t>Ana del Valle Hinojosa</t>
  </si>
  <si>
    <t>Centro</t>
  </si>
  <si>
    <t>Empresa J</t>
  </si>
  <si>
    <t>León</t>
  </si>
  <si>
    <t>Guanajuato</t>
  </si>
  <si>
    <t>Laura Gutiérrez Saenz</t>
  </si>
  <si>
    <t>Té verde</t>
  </si>
  <si>
    <t>No definida</t>
  </si>
  <si>
    <t>Jalea de fresa</t>
  </si>
  <si>
    <t>Mermeladas y jaleas</t>
  </si>
  <si>
    <t>Condimento cajún</t>
  </si>
  <si>
    <t>Condimentos</t>
  </si>
  <si>
    <t>Carne de cangrejo</t>
  </si>
  <si>
    <t>Carne enlatada</t>
  </si>
  <si>
    <t>Empresa I</t>
  </si>
  <si>
    <t>Guadalajara</t>
  </si>
  <si>
    <t>Robert Zárate Carrillo</t>
  </si>
  <si>
    <t>Ravioli</t>
  </si>
  <si>
    <t>Pasta</t>
  </si>
  <si>
    <t>Mozzarella</t>
  </si>
  <si>
    <t>Productos lácteos</t>
  </si>
  <si>
    <t>Jarabe</t>
  </si>
  <si>
    <t>Almendras</t>
  </si>
  <si>
    <t>Empresa Y</t>
  </si>
  <si>
    <t>Empresa Z</t>
  </si>
  <si>
    <t>Ciudad de México</t>
  </si>
  <si>
    <t>Cóctel de frutas</t>
  </si>
  <si>
    <t>Frutas y vegetales</t>
  </si>
  <si>
    <t>Bolillos</t>
  </si>
  <si>
    <t>Aceite de oliva</t>
  </si>
  <si>
    <t>Aceite</t>
  </si>
  <si>
    <t>Mermelada de zarzamora</t>
  </si>
  <si>
    <t>Arroz de grano largo</t>
  </si>
  <si>
    <t>Granos</t>
  </si>
  <si>
    <t xml:space="preserve">Empresa del Valle S.A de C.V </t>
  </si>
  <si>
    <t xml:space="preserve">Ordenes de Compras 2018 </t>
  </si>
  <si>
    <t>Zeilenbeschriftungen</t>
  </si>
  <si>
    <t>Gesamtergebnis</t>
  </si>
  <si>
    <t>Jan</t>
  </si>
  <si>
    <t>Feb</t>
  </si>
  <si>
    <t>Mrz</t>
  </si>
  <si>
    <t>Apr</t>
  </si>
  <si>
    <t>Mai</t>
  </si>
  <si>
    <t>Jun</t>
  </si>
  <si>
    <t>Jul</t>
  </si>
  <si>
    <t>Aug</t>
  </si>
  <si>
    <t>Sep</t>
  </si>
  <si>
    <t>Okt</t>
  </si>
  <si>
    <t>Nov</t>
  </si>
  <si>
    <t>Dez</t>
  </si>
  <si>
    <t>Summe von Ingresos</t>
  </si>
  <si>
    <t xml:space="preserve">Estado </t>
  </si>
  <si>
    <t>Ventas</t>
  </si>
  <si>
    <t>0-25000</t>
  </si>
  <si>
    <t>25000-50000</t>
  </si>
  <si>
    <t>50000-75000</t>
  </si>
  <si>
    <t>75000-100000</t>
  </si>
  <si>
    <t>100000-125000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</si>
</sst>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0\ &quot;€&quot;"/>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2" borderId="0" xfId="0" applyFill="1"/>
    <xf numFmtId="0" fontId="0" fillId="3" borderId="0" xfId="0" applyFill="1"/>
    <xf numFmtId="0" fontId="0" fillId="2" borderId="0" xfId="0" applyFill="1" applyAlignment="1">
      <alignment horizontal="center"/>
    </xf>
  </cellXfs>
  <cellStyles count="1">
    <cellStyle name="Standard" xfId="0" builtinId="0"/>
  </cellStyles>
  <dxfs count="16">
    <dxf>
      <font>
        <b/>
        <color theme="1"/>
      </font>
      <border>
        <bottom style="thin">
          <color theme="4"/>
        </bottom>
        <vertical/>
        <horizontal/>
      </border>
    </dxf>
    <dxf>
      <font>
        <color theme="0"/>
      </font>
      <fill>
        <patternFill>
          <bgColor theme="1" tint="0.24994659260841701"/>
        </patternFill>
      </fill>
      <border>
        <left/>
        <right/>
        <top/>
        <bottom/>
        <vertical/>
        <horizontal/>
      </border>
    </dxf>
    <dxf>
      <numFmt numFmtId="165" formatCode="#,##0.00\ &quot;€&quot;"/>
    </dxf>
    <dxf>
      <numFmt numFmtId="0" formatCode="General"/>
    </dxf>
    <dxf>
      <numFmt numFmtId="165" formatCode="#,##0.00\ &quot;€&quot;"/>
    </dxf>
    <dxf>
      <numFmt numFmtId="165" formatCode="#,##0.00\ &quot;€&quot;"/>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2" defaultTableStyle="TableStyleMedium2" defaultPivotStyle="PivotStyleLight16">
    <tableStyle name="Invisible" pivot="0" table="0" count="0" xr9:uid="{6DB02671-E371-453F-B9D8-D1FFA10E7C7C}"/>
    <tableStyle name="SlicerStyleDark1 2" pivot="0" table="0" count="10" xr9:uid="{A3C71025-4DAD-4DEC-BE95-2E4DAB7B9B1D}">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Ergebnis</c:v>
                </c:pt>
              </c:strCache>
            </c:strRef>
          </c:tx>
          <c:spPr>
            <a:solidFill>
              <a:schemeClr val="accent1"/>
            </a:solidFill>
            <a:ln>
              <a:noFill/>
            </a:ln>
            <a:effectLst/>
          </c:spPr>
          <c:invertIfNegative val="0"/>
          <c:cat>
            <c:strRef>
              <c:f>'Pivot Tables'!$A$4:$A$16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Tables'!$B$4:$B$16</c:f>
              <c:numCache>
                <c:formatCode>#,##0.00\ "€"</c:formatCode>
                <c:ptCount val="12"/>
                <c:pt idx="0">
                  <c:v>388493.00000000006</c:v>
                </c:pt>
                <c:pt idx="1">
                  <c:v>179095.7</c:v>
                </c:pt>
                <c:pt idx="2">
                  <c:v>374067.39999999997</c:v>
                </c:pt>
                <c:pt idx="3">
                  <c:v>231786.38</c:v>
                </c:pt>
                <c:pt idx="4">
                  <c:v>395003.7</c:v>
                </c:pt>
                <c:pt idx="5">
                  <c:v>617472.79999999993</c:v>
                </c:pt>
                <c:pt idx="6">
                  <c:v>312606.7</c:v>
                </c:pt>
                <c:pt idx="7">
                  <c:v>326030.88</c:v>
                </c:pt>
                <c:pt idx="8">
                  <c:v>362491.5</c:v>
                </c:pt>
                <c:pt idx="9">
                  <c:v>600050.22</c:v>
                </c:pt>
                <c:pt idx="10">
                  <c:v>352978.5</c:v>
                </c:pt>
                <c:pt idx="11">
                  <c:v>735065.65999999992</c:v>
                </c:pt>
              </c:numCache>
            </c:numRef>
          </c:val>
          <c:extLst>
            <c:ext xmlns:c16="http://schemas.microsoft.com/office/drawing/2014/chart" uri="{C3380CC4-5D6E-409C-BE32-E72D297353CC}">
              <c16:uniqueId val="{00000000-208A-4B1A-8BA4-796B8532C072}"/>
            </c:ext>
          </c:extLst>
        </c:ser>
        <c:dLbls>
          <c:showLegendKey val="0"/>
          <c:showVal val="0"/>
          <c:showCatName val="0"/>
          <c:showSerName val="0"/>
          <c:showPercent val="0"/>
          <c:showBubbleSize val="0"/>
        </c:dLbls>
        <c:gapWidth val="219"/>
        <c:overlap val="-27"/>
        <c:axId val="643831800"/>
        <c:axId val="643824912"/>
      </c:barChart>
      <c:catAx>
        <c:axId val="64383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3824912"/>
        <c:crosses val="autoZero"/>
        <c:auto val="1"/>
        <c:lblAlgn val="ctr"/>
        <c:lblOffset val="100"/>
        <c:noMultiLvlLbl val="0"/>
      </c:catAx>
      <c:valAx>
        <c:axId val="643824912"/>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383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Ergebnis</c:v>
                </c:pt>
              </c:strCache>
            </c:strRef>
          </c:tx>
          <c:spPr>
            <a:solidFill>
              <a:schemeClr val="accent1"/>
            </a:solidFill>
            <a:ln>
              <a:noFill/>
            </a:ln>
            <a:effectLst/>
          </c:spPr>
          <c:invertIfNegative val="0"/>
          <c:cat>
            <c:strRef>
              <c:f>'Pivot Tables'!$A$19:$A$27</c:f>
              <c:strCache>
                <c:ptCount val="8"/>
                <c:pt idx="0">
                  <c:v>José de Jesús Morales</c:v>
                </c:pt>
                <c:pt idx="1">
                  <c:v>Robert Zárate Carrillo</c:v>
                </c:pt>
                <c:pt idx="2">
                  <c:v>Luis Miguel Valdés Garza</c:v>
                </c:pt>
                <c:pt idx="3">
                  <c:v>Laura Gutiérrez Saenz</c:v>
                </c:pt>
                <c:pt idx="4">
                  <c:v>Mayra Aguilar Sepúlveda</c:v>
                </c:pt>
                <c:pt idx="5">
                  <c:v>Nancy Gil de la Peña</c:v>
                </c:pt>
                <c:pt idx="6">
                  <c:v>Andrés González Rico</c:v>
                </c:pt>
                <c:pt idx="7">
                  <c:v>Ana del Valle Hinojosa</c:v>
                </c:pt>
              </c:strCache>
            </c:strRef>
          </c:cat>
          <c:val>
            <c:numRef>
              <c:f>'Pivot Tables'!$B$19:$B$27</c:f>
              <c:numCache>
                <c:formatCode>#,##0.00\ "€"</c:formatCode>
                <c:ptCount val="8"/>
                <c:pt idx="0">
                  <c:v>228907</c:v>
                </c:pt>
                <c:pt idx="1">
                  <c:v>455428.4</c:v>
                </c:pt>
                <c:pt idx="2">
                  <c:v>523852</c:v>
                </c:pt>
                <c:pt idx="3">
                  <c:v>559209.14000000013</c:v>
                </c:pt>
                <c:pt idx="4">
                  <c:v>585364.5</c:v>
                </c:pt>
                <c:pt idx="5">
                  <c:v>702776.9</c:v>
                </c:pt>
                <c:pt idx="6">
                  <c:v>812847</c:v>
                </c:pt>
                <c:pt idx="7">
                  <c:v>1006757.5</c:v>
                </c:pt>
              </c:numCache>
            </c:numRef>
          </c:val>
          <c:extLst>
            <c:ext xmlns:c16="http://schemas.microsoft.com/office/drawing/2014/chart" uri="{C3380CC4-5D6E-409C-BE32-E72D297353CC}">
              <c16:uniqueId val="{00000000-84B8-4FED-B155-5739B87082F4}"/>
            </c:ext>
          </c:extLst>
        </c:ser>
        <c:dLbls>
          <c:showLegendKey val="0"/>
          <c:showVal val="0"/>
          <c:showCatName val="0"/>
          <c:showSerName val="0"/>
          <c:showPercent val="0"/>
          <c:showBubbleSize val="0"/>
        </c:dLbls>
        <c:gapWidth val="182"/>
        <c:axId val="1055096048"/>
        <c:axId val="1055096704"/>
      </c:barChart>
      <c:catAx>
        <c:axId val="105509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096704"/>
        <c:crosses val="autoZero"/>
        <c:auto val="1"/>
        <c:lblAlgn val="ctr"/>
        <c:lblOffset val="100"/>
        <c:noMultiLvlLbl val="0"/>
      </c:catAx>
      <c:valAx>
        <c:axId val="1055096704"/>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09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Ergebnis</c:v>
                </c:pt>
              </c:strCache>
            </c:strRef>
          </c:tx>
          <c:spPr>
            <a:solidFill>
              <a:schemeClr val="accent1"/>
            </a:solidFill>
            <a:ln>
              <a:noFill/>
            </a:ln>
            <a:effectLst/>
          </c:spPr>
          <c:invertIfNegative val="0"/>
          <c:cat>
            <c:strRef>
              <c:f>'Pivot Tables'!$A$35:$A$50</c:f>
              <c:strCache>
                <c:ptCount val="15"/>
                <c:pt idx="0">
                  <c:v>Tarifa de envío</c:v>
                </c:pt>
                <c:pt idx="1">
                  <c:v>Granos</c:v>
                </c:pt>
                <c:pt idx="2">
                  <c:v>Frutas y vegetales</c:v>
                </c:pt>
                <c:pt idx="3">
                  <c:v>Pasta</c:v>
                </c:pt>
                <c:pt idx="4">
                  <c:v>Aceite</c:v>
                </c:pt>
                <c:pt idx="5">
                  <c:v>Sopas</c:v>
                </c:pt>
                <c:pt idx="6">
                  <c:v>Dulces</c:v>
                </c:pt>
                <c:pt idx="7">
                  <c:v>Productos horneados</c:v>
                </c:pt>
                <c:pt idx="8">
                  <c:v>Carne enlatada</c:v>
                </c:pt>
                <c:pt idx="9">
                  <c:v>Condimentos</c:v>
                </c:pt>
                <c:pt idx="10">
                  <c:v>Frutas secas</c:v>
                </c:pt>
                <c:pt idx="11">
                  <c:v>Productos lácteos</c:v>
                </c:pt>
                <c:pt idx="12">
                  <c:v>Salsas</c:v>
                </c:pt>
                <c:pt idx="13">
                  <c:v>Mermeladas y jaleas</c:v>
                </c:pt>
                <c:pt idx="14">
                  <c:v>Bebidas</c:v>
                </c:pt>
              </c:strCache>
            </c:strRef>
          </c:cat>
          <c:val>
            <c:numRef>
              <c:f>'Pivot Tables'!$B$35:$B$50</c:f>
              <c:numCache>
                <c:formatCode>#,##0.00\ "€"</c:formatCode>
                <c:ptCount val="15"/>
                <c:pt idx="0">
                  <c:v>0</c:v>
                </c:pt>
                <c:pt idx="1">
                  <c:v>40376</c:v>
                </c:pt>
                <c:pt idx="2">
                  <c:v>97188</c:v>
                </c:pt>
                <c:pt idx="3">
                  <c:v>154791</c:v>
                </c:pt>
                <c:pt idx="4">
                  <c:v>186513.60000000003</c:v>
                </c:pt>
                <c:pt idx="5">
                  <c:v>235614.39999999997</c:v>
                </c:pt>
                <c:pt idx="6">
                  <c:v>249721.5</c:v>
                </c:pt>
                <c:pt idx="7">
                  <c:v>266750.40000000002</c:v>
                </c:pt>
                <c:pt idx="8">
                  <c:v>267646.40000000002</c:v>
                </c:pt>
                <c:pt idx="9">
                  <c:v>283892</c:v>
                </c:pt>
                <c:pt idx="10">
                  <c:v>352254</c:v>
                </c:pt>
                <c:pt idx="11">
                  <c:v>463814.39999999985</c:v>
                </c:pt>
                <c:pt idx="12">
                  <c:v>707280</c:v>
                </c:pt>
                <c:pt idx="13">
                  <c:v>721574</c:v>
                </c:pt>
                <c:pt idx="14">
                  <c:v>847726.74</c:v>
                </c:pt>
              </c:numCache>
            </c:numRef>
          </c:val>
          <c:extLst>
            <c:ext xmlns:c16="http://schemas.microsoft.com/office/drawing/2014/chart" uri="{C3380CC4-5D6E-409C-BE32-E72D297353CC}">
              <c16:uniqueId val="{00000000-2062-421C-8177-C16E463F4437}"/>
            </c:ext>
          </c:extLst>
        </c:ser>
        <c:dLbls>
          <c:showLegendKey val="0"/>
          <c:showVal val="0"/>
          <c:showCatName val="0"/>
          <c:showSerName val="0"/>
          <c:showPercent val="0"/>
          <c:showBubbleSize val="0"/>
        </c:dLbls>
        <c:gapWidth val="182"/>
        <c:axId val="1055237952"/>
        <c:axId val="1055240904"/>
      </c:barChart>
      <c:catAx>
        <c:axId val="105523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240904"/>
        <c:crosses val="autoZero"/>
        <c:auto val="1"/>
        <c:lblAlgn val="ctr"/>
        <c:lblOffset val="100"/>
        <c:noMultiLvlLbl val="0"/>
      </c:catAx>
      <c:valAx>
        <c:axId val="1055240904"/>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23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Tables'!$B$68</c:f>
              <c:strCache>
                <c:ptCount val="1"/>
                <c:pt idx="0">
                  <c:v>Ergebnis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Tables'!$A$69:$A$74</c:f>
              <c:strCache>
                <c:ptCount val="5"/>
                <c:pt idx="0">
                  <c:v>0-25000</c:v>
                </c:pt>
                <c:pt idx="1">
                  <c:v>25000-50000</c:v>
                </c:pt>
                <c:pt idx="2">
                  <c:v>50000-75000</c:v>
                </c:pt>
                <c:pt idx="3">
                  <c:v>75000-100000</c:v>
                </c:pt>
                <c:pt idx="4">
                  <c:v>100000-125000</c:v>
                </c:pt>
              </c:strCache>
            </c:strRef>
          </c:cat>
          <c:val>
            <c:numRef>
              <c:f>'Pivot Tables'!$B$69:$B$74</c:f>
              <c:numCache>
                <c:formatCode>#,##0.00\ "€"</c:formatCode>
                <c:ptCount val="5"/>
                <c:pt idx="0">
                  <c:v>2407137.7399999988</c:v>
                </c:pt>
                <c:pt idx="1">
                  <c:v>1432522.7</c:v>
                </c:pt>
                <c:pt idx="2">
                  <c:v>744044</c:v>
                </c:pt>
                <c:pt idx="3">
                  <c:v>180306</c:v>
                </c:pt>
                <c:pt idx="4">
                  <c:v>111132</c:v>
                </c:pt>
              </c:numCache>
            </c:numRef>
          </c:val>
          <c:extLst>
            <c:ext xmlns:c16="http://schemas.microsoft.com/office/drawing/2014/chart" uri="{C3380CC4-5D6E-409C-BE32-E72D297353CC}">
              <c16:uniqueId val="{00000000-ED7F-4179-AF88-3BEB133849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Ventas totales por Mes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col"/>
        <c:grouping val="clustered"/>
        <c:varyColors val="0"/>
        <c:ser>
          <c:idx val="0"/>
          <c:order val="0"/>
          <c:tx>
            <c:strRef>
              <c:f>'Pivot Tables'!$B$3</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Tables'!$A$4:$A$16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Tables'!$B$4:$B$16</c:f>
              <c:numCache>
                <c:formatCode>#,##0.00\ "€"</c:formatCode>
                <c:ptCount val="12"/>
                <c:pt idx="0">
                  <c:v>388493.00000000006</c:v>
                </c:pt>
                <c:pt idx="1">
                  <c:v>179095.7</c:v>
                </c:pt>
                <c:pt idx="2">
                  <c:v>374067.39999999997</c:v>
                </c:pt>
                <c:pt idx="3">
                  <c:v>231786.38</c:v>
                </c:pt>
                <c:pt idx="4">
                  <c:v>395003.7</c:v>
                </c:pt>
                <c:pt idx="5">
                  <c:v>617472.79999999993</c:v>
                </c:pt>
                <c:pt idx="6">
                  <c:v>312606.7</c:v>
                </c:pt>
                <c:pt idx="7">
                  <c:v>326030.88</c:v>
                </c:pt>
                <c:pt idx="8">
                  <c:v>362491.5</c:v>
                </c:pt>
                <c:pt idx="9">
                  <c:v>600050.22</c:v>
                </c:pt>
                <c:pt idx="10">
                  <c:v>352978.5</c:v>
                </c:pt>
                <c:pt idx="11">
                  <c:v>735065.65999999992</c:v>
                </c:pt>
              </c:numCache>
            </c:numRef>
          </c:val>
          <c:extLst>
            <c:ext xmlns:c16="http://schemas.microsoft.com/office/drawing/2014/chart" uri="{C3380CC4-5D6E-409C-BE32-E72D297353CC}">
              <c16:uniqueId val="{00000000-A0BC-4C23-824D-59BE928EDBB1}"/>
            </c:ext>
          </c:extLst>
        </c:ser>
        <c:dLbls>
          <c:showLegendKey val="0"/>
          <c:showVal val="0"/>
          <c:showCatName val="0"/>
          <c:showSerName val="0"/>
          <c:showPercent val="0"/>
          <c:showBubbleSize val="0"/>
        </c:dLbls>
        <c:gapWidth val="30"/>
        <c:overlap val="-27"/>
        <c:axId val="643831800"/>
        <c:axId val="643824912"/>
      </c:barChart>
      <c:catAx>
        <c:axId val="64383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crossAx val="643824912"/>
        <c:crosses val="autoZero"/>
        <c:auto val="1"/>
        <c:lblAlgn val="ctr"/>
        <c:lblOffset val="100"/>
        <c:noMultiLvlLbl val="0"/>
      </c:catAx>
      <c:valAx>
        <c:axId val="643824912"/>
        <c:scaling>
          <c:orientation val="minMax"/>
        </c:scaling>
        <c:delete val="1"/>
        <c:axPos val="l"/>
        <c:numFmt formatCode="#,##0.00\ &quot;€&quot;" sourceLinked="1"/>
        <c:majorTickMark val="none"/>
        <c:minorTickMark val="none"/>
        <c:tickLblPos val="nextTo"/>
        <c:crossAx val="643831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b="1">
                <a:latin typeface="Helvetica" panose="020B0604020202020204" pitchFamily="34" charset="0"/>
                <a:cs typeface="Helvetica" panose="020B0604020202020204" pitchFamily="34" charset="0"/>
              </a:rPr>
              <a:t>Ventas</a:t>
            </a:r>
            <a:r>
              <a:rPr lang="en-US" b="1" baseline="0">
                <a:latin typeface="Helvetica" panose="020B0604020202020204" pitchFamily="34" charset="0"/>
                <a:cs typeface="Helvetica" panose="020B0604020202020204" pitchFamily="34" charset="0"/>
              </a:rPr>
              <a:t> por Vendedor </a:t>
            </a:r>
            <a:endParaRPr lang="en-US" b="1">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Tables'!$A$19:$A$27</c:f>
              <c:strCache>
                <c:ptCount val="8"/>
                <c:pt idx="0">
                  <c:v>José de Jesús Morales</c:v>
                </c:pt>
                <c:pt idx="1">
                  <c:v>Robert Zárate Carrillo</c:v>
                </c:pt>
                <c:pt idx="2">
                  <c:v>Luis Miguel Valdés Garza</c:v>
                </c:pt>
                <c:pt idx="3">
                  <c:v>Laura Gutiérrez Saenz</c:v>
                </c:pt>
                <c:pt idx="4">
                  <c:v>Mayra Aguilar Sepúlveda</c:v>
                </c:pt>
                <c:pt idx="5">
                  <c:v>Nancy Gil de la Peña</c:v>
                </c:pt>
                <c:pt idx="6">
                  <c:v>Andrés González Rico</c:v>
                </c:pt>
                <c:pt idx="7">
                  <c:v>Ana del Valle Hinojosa</c:v>
                </c:pt>
              </c:strCache>
            </c:strRef>
          </c:cat>
          <c:val>
            <c:numRef>
              <c:f>'Pivot Tables'!$B$19:$B$27</c:f>
              <c:numCache>
                <c:formatCode>#,##0.00\ "€"</c:formatCode>
                <c:ptCount val="8"/>
                <c:pt idx="0">
                  <c:v>228907</c:v>
                </c:pt>
                <c:pt idx="1">
                  <c:v>455428.4</c:v>
                </c:pt>
                <c:pt idx="2">
                  <c:v>523852</c:v>
                </c:pt>
                <c:pt idx="3">
                  <c:v>559209.14000000013</c:v>
                </c:pt>
                <c:pt idx="4">
                  <c:v>585364.5</c:v>
                </c:pt>
                <c:pt idx="5">
                  <c:v>702776.9</c:v>
                </c:pt>
                <c:pt idx="6">
                  <c:v>812847</c:v>
                </c:pt>
                <c:pt idx="7">
                  <c:v>1006757.5</c:v>
                </c:pt>
              </c:numCache>
            </c:numRef>
          </c:val>
          <c:extLst>
            <c:ext xmlns:c16="http://schemas.microsoft.com/office/drawing/2014/chart" uri="{C3380CC4-5D6E-409C-BE32-E72D297353CC}">
              <c16:uniqueId val="{00000000-C23D-4581-9A35-6F49EC1F40DC}"/>
            </c:ext>
          </c:extLst>
        </c:ser>
        <c:dLbls>
          <c:showLegendKey val="0"/>
          <c:showVal val="0"/>
          <c:showCatName val="0"/>
          <c:showSerName val="0"/>
          <c:showPercent val="0"/>
          <c:showBubbleSize val="0"/>
        </c:dLbls>
        <c:gapWidth val="10"/>
        <c:axId val="1055096048"/>
        <c:axId val="1055096704"/>
      </c:barChart>
      <c:catAx>
        <c:axId val="105509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de-DE"/>
          </a:p>
        </c:txPr>
        <c:crossAx val="1055096704"/>
        <c:crosses val="autoZero"/>
        <c:auto val="1"/>
        <c:lblAlgn val="ctr"/>
        <c:lblOffset val="100"/>
        <c:noMultiLvlLbl val="0"/>
      </c:catAx>
      <c:valAx>
        <c:axId val="1055096704"/>
        <c:scaling>
          <c:orientation val="minMax"/>
        </c:scaling>
        <c:delete val="1"/>
        <c:axPos val="b"/>
        <c:numFmt formatCode="#,##0.00\ &quot;€&quot;" sourceLinked="1"/>
        <c:majorTickMark val="none"/>
        <c:minorTickMark val="none"/>
        <c:tickLblPos val="nextTo"/>
        <c:crossAx val="1055096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[22112021_10Min_Dashboard.xlsx]Pivot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b="1">
                <a:solidFill>
                  <a:schemeClr val="bg1"/>
                </a:solidFill>
                <a:latin typeface="Helvetica" panose="020B0604020202020204" pitchFamily="34" charset="0"/>
                <a:cs typeface="Helvetica" panose="020B0604020202020204" pitchFamily="34" charset="0"/>
              </a:rPr>
              <a:t>Ventas por ticket promedio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de-DE"/>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1"/>
            </a:solidFill>
          </a:ln>
          <a:effectLst/>
        </c:spPr>
      </c:pivotFmt>
      <c:pivotFmt>
        <c:idx val="10"/>
        <c:spPr>
          <a:solidFill>
            <a:schemeClr val="accent1"/>
          </a:solidFill>
          <a:ln w="19050">
            <a:solidFill>
              <a:schemeClr val="accent1"/>
            </a:solidFill>
          </a:ln>
          <a:effectLst/>
        </c:spPr>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1"/>
            </a:solidFill>
          </a:ln>
          <a:effectLst/>
        </c:spPr>
      </c:pivotFmt>
    </c:pivotFmts>
    <c:plotArea>
      <c:layout/>
      <c:doughnutChart>
        <c:varyColors val="1"/>
        <c:ser>
          <c:idx val="0"/>
          <c:order val="0"/>
          <c:tx>
            <c:strRef>
              <c:f>'Pivot Tables'!$B$68</c:f>
              <c:strCache>
                <c:ptCount val="1"/>
                <c:pt idx="0">
                  <c:v>Ergebnis</c:v>
                </c:pt>
              </c:strCache>
            </c:strRef>
          </c:tx>
          <c:spPr>
            <a:ln>
              <a:solidFill>
                <a:schemeClr val="accent1"/>
              </a:solidFill>
            </a:ln>
          </c:spPr>
          <c:dPt>
            <c:idx val="0"/>
            <c:bubble3D val="0"/>
            <c:spPr>
              <a:solidFill>
                <a:schemeClr val="accent1">
                  <a:shade val="53000"/>
                </a:schemeClr>
              </a:solidFill>
              <a:ln w="19050">
                <a:solidFill>
                  <a:schemeClr val="accent1"/>
                </a:solidFill>
              </a:ln>
              <a:effectLst/>
            </c:spPr>
            <c:extLst>
              <c:ext xmlns:c16="http://schemas.microsoft.com/office/drawing/2014/chart" uri="{C3380CC4-5D6E-409C-BE32-E72D297353CC}">
                <c16:uniqueId val="{00000001-0F08-42BB-BCEA-996D480F4F63}"/>
              </c:ext>
            </c:extLst>
          </c:dPt>
          <c:dPt>
            <c:idx val="1"/>
            <c:bubble3D val="0"/>
            <c:spPr>
              <a:solidFill>
                <a:schemeClr val="accent1">
                  <a:shade val="76000"/>
                </a:schemeClr>
              </a:solidFill>
              <a:ln w="19050">
                <a:solidFill>
                  <a:schemeClr val="accent1"/>
                </a:solidFill>
              </a:ln>
              <a:effectLst/>
            </c:spPr>
            <c:extLst>
              <c:ext xmlns:c16="http://schemas.microsoft.com/office/drawing/2014/chart" uri="{C3380CC4-5D6E-409C-BE32-E72D297353CC}">
                <c16:uniqueId val="{00000003-0F08-42BB-BCEA-996D480F4F63}"/>
              </c:ext>
            </c:extLst>
          </c:dPt>
          <c:dPt>
            <c:idx val="2"/>
            <c:bubble3D val="0"/>
            <c:spPr>
              <a:solidFill>
                <a:schemeClr val="accent1"/>
              </a:solidFill>
              <a:ln w="19050">
                <a:solidFill>
                  <a:schemeClr val="accent1"/>
                </a:solidFill>
              </a:ln>
              <a:effectLst/>
            </c:spPr>
            <c:extLst>
              <c:ext xmlns:c16="http://schemas.microsoft.com/office/drawing/2014/chart" uri="{C3380CC4-5D6E-409C-BE32-E72D297353CC}">
                <c16:uniqueId val="{00000005-0F08-42BB-BCEA-996D480F4F63}"/>
              </c:ext>
            </c:extLst>
          </c:dPt>
          <c:dPt>
            <c:idx val="3"/>
            <c:bubble3D val="0"/>
            <c:spPr>
              <a:solidFill>
                <a:schemeClr val="accent1">
                  <a:tint val="77000"/>
                </a:schemeClr>
              </a:solidFill>
              <a:ln w="19050">
                <a:solidFill>
                  <a:schemeClr val="accent1"/>
                </a:solidFill>
              </a:ln>
              <a:effectLst/>
            </c:spPr>
            <c:extLst>
              <c:ext xmlns:c16="http://schemas.microsoft.com/office/drawing/2014/chart" uri="{C3380CC4-5D6E-409C-BE32-E72D297353CC}">
                <c16:uniqueId val="{00000007-0F08-42BB-BCEA-996D480F4F63}"/>
              </c:ext>
            </c:extLst>
          </c:dPt>
          <c:dPt>
            <c:idx val="4"/>
            <c:bubble3D val="0"/>
            <c:spPr>
              <a:solidFill>
                <a:schemeClr val="accent1">
                  <a:tint val="54000"/>
                </a:schemeClr>
              </a:solidFill>
              <a:ln w="19050">
                <a:solidFill>
                  <a:schemeClr val="accent1"/>
                </a:solidFill>
              </a:ln>
              <a:effectLst/>
            </c:spPr>
            <c:extLst>
              <c:ext xmlns:c16="http://schemas.microsoft.com/office/drawing/2014/chart" uri="{C3380CC4-5D6E-409C-BE32-E72D297353CC}">
                <c16:uniqueId val="{00000009-0F08-42BB-BCEA-996D480F4F6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Tables'!$A$69:$A$74</c:f>
              <c:strCache>
                <c:ptCount val="5"/>
                <c:pt idx="0">
                  <c:v>0-25000</c:v>
                </c:pt>
                <c:pt idx="1">
                  <c:v>25000-50000</c:v>
                </c:pt>
                <c:pt idx="2">
                  <c:v>50000-75000</c:v>
                </c:pt>
                <c:pt idx="3">
                  <c:v>75000-100000</c:v>
                </c:pt>
                <c:pt idx="4">
                  <c:v>100000-125000</c:v>
                </c:pt>
              </c:strCache>
            </c:strRef>
          </c:cat>
          <c:val>
            <c:numRef>
              <c:f>'Pivot Tables'!$B$69:$B$74</c:f>
              <c:numCache>
                <c:formatCode>#,##0.00\ "€"</c:formatCode>
                <c:ptCount val="5"/>
                <c:pt idx="0">
                  <c:v>2407137.7399999988</c:v>
                </c:pt>
                <c:pt idx="1">
                  <c:v>1432522.7</c:v>
                </c:pt>
                <c:pt idx="2">
                  <c:v>744044</c:v>
                </c:pt>
                <c:pt idx="3">
                  <c:v>180306</c:v>
                </c:pt>
                <c:pt idx="4">
                  <c:v>111132</c:v>
                </c:pt>
              </c:numCache>
            </c:numRef>
          </c:val>
          <c:extLst>
            <c:ext xmlns:c16="http://schemas.microsoft.com/office/drawing/2014/chart" uri="{C3380CC4-5D6E-409C-BE32-E72D297353CC}">
              <c16:uniqueId val="{0000000A-0F08-42BB-BCEA-996D480F4F63}"/>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0.72121784776902886"/>
          <c:y val="0.35119058034412359"/>
          <c:w val="0.20378215223097113"/>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Tables!PivotTable4</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latin typeface="Helvetica" panose="020B0604020202020204" pitchFamily="34" charset="0"/>
                <a:cs typeface="Helvetica" panose="020B0604020202020204" pitchFamily="34" charset="0"/>
              </a:rPr>
              <a:t>Ventas por Categoria</a:t>
            </a:r>
            <a:r>
              <a:rPr lang="en-US" b="1" baseline="0">
                <a:latin typeface="Helvetica" panose="020B0604020202020204" pitchFamily="34" charset="0"/>
                <a:cs typeface="Helvetica" panose="020B0604020202020204" pitchFamily="34" charset="0"/>
              </a:rPr>
              <a:t> de Producto</a:t>
            </a:r>
            <a:endParaRPr lang="en-US" b="1">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Tables'!$A$35:$A$50</c:f>
              <c:strCache>
                <c:ptCount val="15"/>
                <c:pt idx="0">
                  <c:v>Tarifa de envío</c:v>
                </c:pt>
                <c:pt idx="1">
                  <c:v>Granos</c:v>
                </c:pt>
                <c:pt idx="2">
                  <c:v>Frutas y vegetales</c:v>
                </c:pt>
                <c:pt idx="3">
                  <c:v>Pasta</c:v>
                </c:pt>
                <c:pt idx="4">
                  <c:v>Aceite</c:v>
                </c:pt>
                <c:pt idx="5">
                  <c:v>Sopas</c:v>
                </c:pt>
                <c:pt idx="6">
                  <c:v>Dulces</c:v>
                </c:pt>
                <c:pt idx="7">
                  <c:v>Productos horneados</c:v>
                </c:pt>
                <c:pt idx="8">
                  <c:v>Carne enlatada</c:v>
                </c:pt>
                <c:pt idx="9">
                  <c:v>Condimentos</c:v>
                </c:pt>
                <c:pt idx="10">
                  <c:v>Frutas secas</c:v>
                </c:pt>
                <c:pt idx="11">
                  <c:v>Productos lácteos</c:v>
                </c:pt>
                <c:pt idx="12">
                  <c:v>Salsas</c:v>
                </c:pt>
                <c:pt idx="13">
                  <c:v>Mermeladas y jaleas</c:v>
                </c:pt>
                <c:pt idx="14">
                  <c:v>Bebidas</c:v>
                </c:pt>
              </c:strCache>
            </c:strRef>
          </c:cat>
          <c:val>
            <c:numRef>
              <c:f>'Pivot Tables'!$B$35:$B$50</c:f>
              <c:numCache>
                <c:formatCode>#,##0.00\ "€"</c:formatCode>
                <c:ptCount val="15"/>
                <c:pt idx="0">
                  <c:v>0</c:v>
                </c:pt>
                <c:pt idx="1">
                  <c:v>40376</c:v>
                </c:pt>
                <c:pt idx="2">
                  <c:v>97188</c:v>
                </c:pt>
                <c:pt idx="3">
                  <c:v>154791</c:v>
                </c:pt>
                <c:pt idx="4">
                  <c:v>186513.60000000003</c:v>
                </c:pt>
                <c:pt idx="5">
                  <c:v>235614.39999999997</c:v>
                </c:pt>
                <c:pt idx="6">
                  <c:v>249721.5</c:v>
                </c:pt>
                <c:pt idx="7">
                  <c:v>266750.40000000002</c:v>
                </c:pt>
                <c:pt idx="8">
                  <c:v>267646.40000000002</c:v>
                </c:pt>
                <c:pt idx="9">
                  <c:v>283892</c:v>
                </c:pt>
                <c:pt idx="10">
                  <c:v>352254</c:v>
                </c:pt>
                <c:pt idx="11">
                  <c:v>463814.39999999985</c:v>
                </c:pt>
                <c:pt idx="12">
                  <c:v>707280</c:v>
                </c:pt>
                <c:pt idx="13">
                  <c:v>721574</c:v>
                </c:pt>
                <c:pt idx="14">
                  <c:v>847726.74</c:v>
                </c:pt>
              </c:numCache>
            </c:numRef>
          </c:val>
          <c:extLst>
            <c:ext xmlns:c16="http://schemas.microsoft.com/office/drawing/2014/chart" uri="{C3380CC4-5D6E-409C-BE32-E72D297353CC}">
              <c16:uniqueId val="{00000000-796E-410C-888C-6A2D2D14CBDE}"/>
            </c:ext>
          </c:extLst>
        </c:ser>
        <c:dLbls>
          <c:showLegendKey val="0"/>
          <c:showVal val="0"/>
          <c:showCatName val="0"/>
          <c:showSerName val="0"/>
          <c:showPercent val="0"/>
          <c:showBubbleSize val="0"/>
        </c:dLbls>
        <c:gapWidth val="25"/>
        <c:axId val="1055237952"/>
        <c:axId val="1055240904"/>
      </c:barChart>
      <c:catAx>
        <c:axId val="105523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de-DE"/>
          </a:p>
        </c:txPr>
        <c:crossAx val="1055240904"/>
        <c:crosses val="autoZero"/>
        <c:auto val="1"/>
        <c:lblAlgn val="ctr"/>
        <c:lblOffset val="100"/>
        <c:noMultiLvlLbl val="0"/>
      </c:catAx>
      <c:valAx>
        <c:axId val="1055240904"/>
        <c:scaling>
          <c:orientation val="minMax"/>
        </c:scaling>
        <c:delete val="1"/>
        <c:axPos val="b"/>
        <c:numFmt formatCode="#,##0.00\ &quot;€&quot;" sourceLinked="1"/>
        <c:majorTickMark val="none"/>
        <c:minorTickMark val="none"/>
        <c:tickLblPos val="nextTo"/>
        <c:crossAx val="10552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CB9EAE4E-E540-4616-A47D-519464B33EC0}">
          <cx:tx>
            <cx:txData>
              <cx:f>_xlchart.v5.8</cx:f>
              <cx:v>Ventas</cx:v>
            </cx:txData>
          </cx:tx>
          <cx:dataId val="0"/>
          <cx:layoutPr>
            <cx:geography cultureLanguage="de-DE" cultureRegion="DE" attribution="Unterstützt von Bing">
              <cx:geoCache provider="{E9337A44-BEBE-4D9F-B70C-5C5E7DAFC167}">
                <cx:binary>1HvZkt02tuWvKPTclAGQIIiKckU0hzNmnpxTwwsjlZkCwQEkAZAg+Uf3uT+hfqz3ObIsKS37uqJ9
I9ohBcWDmdjYw1ob+ufj9I/H+vlBv5qaWpl/PE4/vy6s7f7x00/msXhuHsybRj7q1rSf7JvHtvmp
/fRJPj7/9KQfnFTiJ4Jw8NNj8aDt8/T6X/+E0cRze9Y+PljZqqvhWc/Xz2aorfmDuh9WvXp4aqRK
pbFaPlr88+v4oXx4lTzU8lOrlXx4/epZWWnn27l7/vn1d41fv/rp5ZC/mf5VDSu0wxP09dEbGnGM
/JBHzEdByF+/qlslfqn2MKZvMMZh6Ec48in3oy9zHx4a6P8fLOy0rIenJ/1sDHzg6d8fDPDd10B9
cnj96rEdlD3upoCN/fn1+fMkq/b1K2na5HNN0h4/5vzd6et/+l4Q//rniwLYjxcl38jq5eb9d1W/
EdWxw7//yz5oWOBfJSWC3kSUYkSoz1FI6Pcy4vxNFNAIce6HlPjBSxn9uRX9WDzf9n0hmavri7+X
ZBI5PD08vXp6fnX+7/+a5ONfKCDM3xAWRoyEfhBFLOS/FRH2eQCVOAioj48i/Hw4PqvRf7S0H0vq
B0O8EFhy1I+/kyplxj48tf9TAvNpiBCJEAsxwxHYtW/tHuhUCIKKKAsIjtgLcX0xQL+v3z+W0Zd+
LwRznv3NBLMDT2T+Sv0BAwcGjHFKoghFn93Mt+IAB/UmxKA3URgSjH7jhv7Egn4skV87vhDJ7n+f
/b10ZT08qIdyeLB/oVUDqXBEgxD5lIVhiHD4vZJghN8gsGUBYQRa/UYqf25NPxbMt31fyGZ9+zdz
PGsICfTzXxkQYPYmDI+agnhEjqIh30sGzBcnOAxCjCP4B2KG7/3Nn1nR78nly7e8lMrfLRw4DM9j
++rs+d//R33ZnP/3eJrQN5QRyinloY/9gLHfCiaMOAOtIUGAQTJf5v4cCPzJRf1YNt91fiGew9/M
nt1I9VC3fyHSIcEbzll0hDr+MUDz8feSwYi9AXFxAgqDT07me8n8iQX9WCq/dnwhkZvt/+fI5ndC
xW+Dnu+a/IfQk/hvuA+QEkcBCSn2wxeqAnDnDdi38PgHBQEnL2zYl2Dq99fzY3l86ffd2v+nQeXv
A85f0Xn6YB+yE6z/BnP+ce3pA4FzeNH1j3Dn593aPv38GuwU7OivbMFxjO8xyUPTPQMN8kUNvvZ5
fjD259dexN9gCNjAjiEM8PTEHbjnUxUnb4IwAj3DYAdDBiJ8/Uq12hY/vyYECAWGCMccIYBLRwtp
2uFYBV4twhBzA5DllFEMKOrLF1629Sxa9et2/PL7lRqay1Yqa35+DZa0+9zqtNKj2+MRIK4AMR/C
E3asf3y4BuIGGuP/pVunypHofkPKcVuwcWtplZnAXPis2XyzMX9qKnIkUDinOISl0xdTDbIxJYmC
dhOy6T2N2IPNm1ufTXfHsx3/8VwYtu7Fd/k+wT5BIcAWCM8AuXz7Xd4kZublQbWJChI3rs3GWcdF
7e+XQV7KKRn9fIsqtp287j1R9bvqA/XUTYVupFzmTe+qq9oLLmpt7saBZ3+8OJDdb9fm+xEhNASD
+nIjKtn0zGJcbULOMhaFmZNmVwQiQ2V74api+8fT4aO7/H5COCWYwQmE4JTBuYIT/e1mzMKMRVXk
fC2QX8c6XDad6klcROwd73Ivpjo6c3jc5KhHmQotT3pg7Fb5VLdpjfDjNFuUaYLPyNQ99HKK0t6M
TWYUoTEbuU3KUPVxWCZoQdVW2y6bp8CkUq60N+htOxdtUhB/rzqpM88P0FbSqEpKVsZHdbgMmcPx
MJJ9XtDrpSlhRUtc+a7eltjKXTvk190sbDLQqVzNlm/HyoqkrkmRuA4VMcNeEupq36MGZ1g1VYxl
ng6DDNOxkTtn/SgrbLMJKKZrIfs8bqLqU2hlUi/YxEsZ5KmneBxV3SflNSgOnOg3dbU8cRpHgyBn
uBpp3FukkkJrvnbcFtd1n78zluqz0N1Uyqg1Yq3LBi+XSVVIkjRll4SCNQl3eL6cdGQS7TmeyfzO
IIZjG4R2HcyoTUcz+5dBdGFH785VaNr2vooSyUqUTrMo1s1CnjGc9hSbySV+p+t0tN2dWLwoXXhE
46VoVKIEnv4bNTqZoBdHB/aEAZ/GAeJDZIC+PzqK2zacXe+vBWbTFtWo2+FJ//LoSlbX8effS1DV
8df63M8TpYppcyoKuOx2A+ug9dcmp8JT51/G+TrEYqYh1qY2qRlFuysjX+182bW7xs1+3KjSS04V
LbNvfcXlCnk+3p0eZevncdCVNGG4UTtR5s1OOdx8fqtlKGM2z33Mefh2MFLtrNer3eltmBe180bR
bev8AxKiqGN6nPQ01azGPlsi8lQHeQlKVE8u1iNpU9o4XsWnARQZ5ZJ8Hus4dETLx5xZmxWiz6u4
7xJbB3yrjzMulDafpz29ncp6IFmqOF9Evi3rxByHOA32te2prFxab/48zammNCVLOKpuTAXisQ7E
kwfHvba60ytvdtfe6PF49AI/iSTsB2pHtaOqjqr49LtbFHzC6RUfN80/Pk5vPypzlnzp+HmM03CW
sHxOTq9fO30d7ZuWX6tPb5+H+zrbN7+/menlEk9dv872zfDffNepHheHijSxXOrpUM3msexL+1AM
SxCHRecuWBDm50xHOpEUmYeJNtd9UNrb3ohiJ8Zoyk4dwuAmGHzxgS+MrpqxHzY+E/x+RMH6VD8o
2aU4b+RZQHt81deojHs22YccFhHXPjKXLKzq88Dr/M8zLWF3vozM3tne6G0TBsXqNFJ9U7SsfvCo
aVdqCeQ2dyW7s4Pbn6qnrokS3Gh25mQdXMqC6PhUEUSsicto7K5s3ZmzTrEyPVXgttpOohjvTST9
jQraeQWRwPgBue2pvvE9PzOoCLZdF4a33MnLU3kRdC4JQ4POw4WyC4gq0OdPWpbmU1tM6toGCu2J
H7nPE6GZZ0UopreeV5abqhfVmrJGvw9p/3mJk6JthqLI7kQ1hzeMDXenmcpR1YkY5+GAbCsuyODy
+CSNsJ7eTx6qb7xF8J1flV7q9Qt4ntGqzC8nMKKA/y80sea8EQWYhkDW+zykIooXOQXZLHyWdMFY
RDHHtbjkM7mo+1LtptZTW9uW44FUYb42mk1pOUeLieVc3AyoI2sayfrMDbT6/BD11G0njkkil9bt
6n5yu9Ob64PieL6gEKGiCjL1a1WRK5MKHXZxtXB/r+XUxwIVXVxUZWaPVqyk1QHbqksq0bsMjUqk
NLL6/sFbd9NQXC6TOQ/KsYQjij8UlV63zIDxqmZy6PP1WEzl5cjHuOz4pV8ovabjWbcE6iKa950k
UQYWaUi1VjFv/DWS9RBXsCerwKAmHiLj7dp2SGtf9VsS6cx05GPvwODWXn8GOcBtHy3toRVePPV+
uYuGYNiV5qHFgU0H3pq9HJc2nYtmPnhlb9KyrfpUe7TOiqoNeNxRGW48GVYbLf0zVMz93r9D2u5H
3rQrjOp3eePIqozse7B6ZWpMLhJN7Z1fNHrtKVOsRgWa1C3hfb2YYAVQCcUVJqArQxlPptQXy4Mb
p00xhWzVhzbN2z5mkZuythyqrAj8bj0tgcuASN1QjT5EJbukSwBqO207PpCsMsGtDMs2yc2y4lTI
hE1EriCHdJuTedpNNV45fBkp7iUK62kzV8VNG5XRVvGxi0cWvRWsLs78qTKx6+itN47BoeptnvAi
n7ajpXvV5ud+P5SXXshysMi0ihevYrGLUHcV8GCI56JOc9DojyXIJ57r+cCafrpkXlklwMDvxqif
jrFYl4jioEZsz5tOPijugw737E5LHYfBUK0i2jdJ1ZAyaecoA3mL9cCaOZ58tpKyuC8nr4xZQe6j
IocFTue2lMOuZ/RQNSo4SPBqWN14ENZcAjGz5mMA3vToDsD1idUYHixHfuqFfEhHwjNWq3brhN6L
Sqj10jV1TAJB10TlNp4WYbJlyp9aqy77wm0HraeM2erKy9FaF1GYtEbhpEbJGHk7inBxG5gNROhm
Pcl+WDPfoDgPTbgZdWkz5OXzORXlTe+kWFXLqDZ8HOYLWvZj2i1yvi+4/7Y0VcxdZJ6j4Eku3D3i
vPPi0gu6tHV9n3WjG89FI2GbcFR9QFjauPYGdJGXJV1VhMhk8riOvTFqPxA77awOi7gns79riA3O
miH3486f96Ruwlu8aJMq679v2jZfBaV+igpdH1DUP4Z1OJ470bRxMzOxBZQ3ZH7Tj+/nnt6CqIe0
VChPW1S0Nx62XjJzM65DwPgbjxVTwhrSbQtAcIkIBLmDDX7Ia6XTJi94Crlf9LYjVCfC241NM+01
G9/1bvTWS00N4BrirSNXZHII9Rmxbb0yhcMXM9cs8yr9DnL9ZI3rsk8D0b4TlbomfMnjQg7gxAd5
CKa7rqi3tspdIv3h4zgEJuG+IqnBbm2WWqz7zlurQL/jU1XG1EZRbNQ0JM2SRROE3dNcmhUaQpmU
Y9I3sssiOZuY++5p7j2d9YLscAgf1OtCxHmv8EaEc1oU0VXvRXfIko+uHhmYqQ8dIQnYWD2gM2z4
cvDIFCSVQjF2/caWZFzhxW/i2YyraSFwhD2+9/n0SMBqxgiMeaJ8csD9FMVuvhB2lglqbJ2WDanB
IC5V4snewDe0bwWVbgXIyEJRtxkbwBhzK2zKi1LGpID4bKgCsem6Ia6fYadQLGsqVj4EltkS1GfE
g8MWYpF1xQxWRKid4uG1pabeWHnltQ1L66aUCR+9Qy6tXhNdpkXT2LinqMvsXMeKBhBVe/rGm+tP
kefe5oND8cSWIiWz/EQRO/jBotahGzaeF8xxSZoVmsV+EOoZCa7TxZZntR7lPphGGWM79klDbZFg
W197bY/TxUdjYgTEQItvEpRXbaK6PI2sJOdRWd5KbYJ9w4p76jdTpvVSJqriiW91s2eGXrR6kmtu
FhQXIeszpPmdRkMDDcJ14Sl91+EtAf+V1gscCNKESa+GG0y0H09VNK39wMnMGmzg+I7VvhluHfD4
u4nROYEsPk7bMGwuyrB+6+bFW6HcT4kS4Xk4hTwN9VJBxDEElzhybQxhRJA2uChisCZDKoPFZDkC
fx4YNmTUWtggbyrWNZiLfBBZU9CVGoSLw3D6yJzx4i7XRapuxpaYxD+KOLgswZ+vFSVz6gjKLHO7
eSIj2HcfJbPOIeYqryNs47B1ewNUdqytxbGrhqc+8OVuHtxhmkg2LNhdIrMky0wgwDCzSkbWqu2I
TZ16rr5vkGnXrvVi1M3BpsgHFheDlOdRfr+Ml0pReS968zHyc5TAWG3s+dNVVfv9WV+Vn/xaBKtl
7M1KF+BTvCqfU9QAAB2cDvbm+Giii2Ch5T4fBd+DcflU+5Vd1Z2uzmajvT26gO1UZ6dHngfrpQW/
JCXg64mRsQGvIuakqHwvQTWj5yJv6DlhU7PEXgmFpp6el3Gx8ZirIBkaniedWR5m6oJ0rIYklNKl
UxPJPcJTl3pFnrrSx+9zg6t1UTVZg1vgD0x71xtvWmk074LCrOdx9NMyD+ym8mS5l8eH9UbTxqff
NNflHsrmpPLtmJzKTg99atM7K9ctds1KHqGWOgKp01t1/Hl6+1pRHlHfj5pQouzKkqKPwR7ewqrL
rO4lTqbymY4BhJW8eKR587HuyntUa3A8A0nwJItYCiTjJeou8iEQaVeLd9Ocv19svvOJk4lr6mfq
VS7RmJO07lECxsdbEQAoi2kPZT81MRIHBqEhaqfDk24rlM0unzauJhsfi2pbTWB/hlnUMTMGHAce
s5zkIg6ITWfS3GKwJ8WQF2eLLzdctpvcFME5wf2q5ol3VuNm3oGN/tjWgb2eMX4Op2V68HI2xeCn
1CUK7WYGiW6CAQ27VpYDQO9I4GQM9C+/v9YIXtAa4tqHI2ReM8uWfWRWikl5W/HIy+RYMzj2lKSM
CJkNg43VKmiarPaE2eGBbpmo18PiPQ8jn+CcgXksvbXueZsxl8s0jJZDauHKl8evyhBMbi5mnkjR
X5R1EE/YfnKoS/XRVhMDMQRscFyAW2RWZ01kNtJvvVWZi2c9lNdzU90BUVSt+8qtbDnGS1Xmh05z
ExMJBGXc0gFnxdCKtIrKM1kjfqVqGq3NsPBsjip8PcjhctDLPWpadWvLpd92qjWrHAR30Zqqi4WX
w6Ef+SPQ+g48XldfSze6jZ0SnqvuNgBOwAdEerXgaNk2AXqg9RDucjuMeKMtbVVc9XW48wd/SGzX
rCzzrxCwXrtxEeFOBD7d2V/fQpS2Sg072ZVwhQK47F949stv6eLHtpu1FMUv9/B+/fmv27aBv6c+
XwuP1/i+/jr/cv/vD1utn9tj+s68bHRcza9jfb12dqTaf13qC+7+843BL7T3f1L551h/TPiRcf99
2v/bxPvXZMEv3X5h/o+3Y7jPgFtnAbBziAevX/3C/B+zNojDJHDbCS4PwnW0r8w/fhMxICL5r9eg
vjL/kK8GRhtBvQ93PLDv/yfMPz/m8r7n9jCFu4wMhRTsPg3JC26PBoCYPay7LVrwhTdSME86r7Mc
115y0m4fiHJnlL8lfnfPFUdnbe+Hm4Kjc2kMBw9asoNjpV47li87Yx3and5GB6hOzPRj62Z9FR70
MqD9RJonDyF61rbNtiylPYDFutVkEmeke6z6cLnpBJOr0C8KCONUl7Rj3e3mtvDTGUZMfAMxM448
uRPgkLZdP+SxyOUIPkEfWYMm6ys0plM1gBcsXJ64sJYp7toP/VzbGI25uGYTsBuMLNeBJw4LmL+E
VP61ayACtFO9xTWqkwKYw41F5EGXTRCX9fRUTsXz7PSwNmRYiZr1KwM4KJ4bf59jtxdAi2ZzZyAc
KKNdMEX0THs8zEYT4R2f8FMgmmrlOltkoeIutRMpj6S3XbG8ZdlQh2eIVeydg1A0xaqLzj3S4t0A
fIabp/3pkeeP1JfRuo1ElFRDhLajD0zIpIMh7ZeoTmZUDdu6ewuBPY7rFRm0uW0cqtIJOb7GEFUl
MKq/HWYyJ1TjpOBldOFTX6Q+mcy9to0BHsHxh842aej01oiuOlQl5jdKKxbnqB6yHGJBCE7zmq20
Ha+HD2yMxDmdxjEpAK1tRIu7fZmzLl1k3X0QBN/pvGLXi+yDsyX0pkS25j0CIvusdrRZLdorkn5u
7X6ZATJqoBk2hUbLuT+VtygHU8p8fhcCxXLhYV7ETtTLxVT357nrzW56mgHQ7GToDkUT5RvHC5xE
ZYF2vd/qjIU6011Z35g50LdWZATNj5Eb2ZrTftxBTuED7onYU1+LDHtFauHsZZNBy4UPPmisQ7mn
MxZntiVvSxGNqRhzINm0CFPZoDkVgPByU3p7iReeRM7StB6DcT+j88Er6K5oe7Wvsbf15NIlhHjz
bUD6IRvQYzQgcuH6lm747ZRq5MlURoO76pRsVkosIptcgbJwKnWMm1q+rWmYTER/nMbpqDUqGYol
3zm8tGcQA4GeFGEytnO3X2zV78EZGuDacZnlPev2KuxkHHqK7OgkyntQ9hgCMJ4tfNDnBfWStizC
t5Pq4sYwe9bl1XCWe5DREYovK6Db9G5mzItzJklaRG23xnJ+YipXe+xFT51c3pVipCpG4S3RHl5P
XXAkLtr8eik/DIsA4k44t4u6AjBO5W1dOYJPFKG5K6oPM4lu8BICkqcW7zzW92tnLNBQtGp3nSi2
IRJ5TEfc3ojOnRsUeHvdjt4+GEkYUz+cM1vkbxcCB5CFS5+UivRnwMxUqxparGUJuYlFhfRd3Vdd
Brv5kXoIEmChdZn0xQykH6BGV+ImBuYjj/1iCM47ESRL53d7cMI5HI9FpXqmwaZ0ZNgFQM/sI+6J
jVkGdWjVkmeCt+4KSapShtom6aQzu47qfh2M1iVT79Gr06OevHd159dA4yIAog5jCD8Gn8SnV8yB
r5tSUZbDFWGO36p6fJIk5IlFHvRx/nyIukrGfFiKdU6XZY2mYMfY0dJe0trOGwEJI6BxanFuw6vW
+HLP1ahWEN3x68g1R/BpRFx3dbiGoz9c+zMbVkpKkw5Aged5RFcs4mWmPEFjB0fkkoqaZyjoL+ng
yj0aAFCc3ggfhhYyB8ChlNavz8qBDWvg44KNCsvq5gSm+tbYx6JtDqwbvfuoQRMwUXm4Rh5Lo0nJ
G6/wPrZgOR/QEtg4agJ+2fhRcSa7eUiBVqszahqxG/WyCWkL8bWQZVwWgfc81tO7qvX5OwBEOskB
FqQVbf1U5xyfdw49RWmUc33V5MtVOC4NZFw585Je6i3wc2JLVQ9HRLZLHHhGXobHR99UY6aBao7L
JnQ7v6NqY3N+aYCTfGLhrimD9tnluoqNTkgHOihyy9c1j+7naArfU3ATnbLJSGt90Xe837RNZ+O2
qdw16tx2EWQ45CJFxq8uGrrwdX6DGgFUuFAr0dZ27XMHC+rG+iCbJsbleIu9jh5KJfvzUWGgWbRI
Aj+8mfRQfWptlEw2ZB9JBay3qj3/Wvtzm6BhKVcLsHob5/QFpDSmW9yKd27TDkH+DBlP47NraSby
wfN3hayKC0J7m0xjUGdNCDxAPqH3RDRhFnExriC27Q5Avz43oiQxDZfyKnTusSyND9zNPGdh0IE5
mt2eLYO9amkbQiStUTaN/k0ER+A+4FUR5z4nz2Q+K3uvWTWNX2xQ0I67fugfT+CsQcOQMdUHsacY
v6kx0tkMeC728m5JOyPsjcsNUGL14O54MYsk900HEKeZEx62dktnaIcdFe9sbld6DP0dUeUhgAz5
ZrABOjs9ympJjFJ6D7RheTGMgN0JXBfYdqXt06E3zRYFSMR6LrfMUnFFVaiTIMj9jfZQomvbX7am
vBXDUK5JgflFoFEILg8PqZl8mfVSLTupKtjltmUf3DStI2OHewHAfOsi2NRTuWwiYBaL4R1yEg5n
521kCzRz5xp77/W9S/NQzhtwK+a+5aC38H9S6r2ylKyMN7p0Ee20JwU9r/IC0tjM2CScgRWjhd8f
CBVnowoKYIX8ELLedZUuRT8mAivvUCMIEtxSdh88nQcxGYsY0lDlBztdeYBZb/qSnw1sEvuSt2If
gYBEH13AHRGgyzC/42621z2vRdJ7Xn899+bCjRCN5XbpH7LTUy+RWilXya0/tsGtI0U6RxLUdiEH
O0XlqkDExkvtxYZgMJ3VsFuAde0j+sTmSxV5Z3CfM53LvkhoB6iNiSqeZ2sBdvckg7T/jQF7jkLz
vprLCRjcAJJEpZdNtL7lkWGxz80dMKGHktvH1k1APo1jTKMoqXMdZAXg507BvYE8mC5z41Yj1jGp
bBzIZhf5SJ+boLr1w/J8MlcAPe+qSYXxdIm1EpmrOLBQSy1jMSDAnJhAxtjbCSBMY1ez88Vzew+F
u8D21xpoihQH0R4pdN8LuVtCkxQlBapgYHchk+e6Nneur6+j8ROn3aZj+ZH9e2u7y6Upbu2Es5bR
j71+Wze0SFsCWjs1fVwJAvcYmIx7n25U24NJ9AawjRBpK8XO4M7LzRSadAnz8N537+tuXi1ANcMd
hAkILa/a81EVMfd4kQ5YA6k2rICZ84DisndeQNdL3l0MbQceJ6BZs0xrNc473ZZ3HfiNpEOfSht9
aMYc6BFnl03uiZQrfe5rAtlGPiR+sG1ovxlXXThcOcY+uW7fTfQAigj3Lnizaf3uo4J0fVwaCE7g
NM2JZzSNxcI22O9noHvhkLL/y86ZbbetY936iVCDBECCvGWrXnJv54YjyU7YE2xAkODT/1Peu06l
UjV2vcC5USw7liw2wFpzfnPZPjT/d+mu56l0D6MzQiX0k4p5JFyKqgrR8nzvh+4xd+SKS9rfObP7
bMrNDtjGrxKys5yKKWHr+LH0DVoR7yThaoWcZPcG4CB0Dc99lCFZJPQNfXb6sYjJnm5De/LafFf7
ZRWW2DSr6W3YhrtgvERmyi4V9x6Xn7ln1YnqsnRmeogUj9Dv7RrO41LBlHFWfrL9xBv7l06R/eD4
p6kuY2uByCatU95vZ+PNXjhLevDb4ZscR9gRUMCGuv7x+c68ai5C+U7ULRC1GDTQFiJpPefPdaEs
qFFQhWf3p1OtbyVohSCjzcVzxZvsWkhplgpArw/BMvlH3yx+UM++F5iy1SFv+g/Wkr2Yh6hkYHHK
zs5wHVhrWIBIgmvxbfHdKpqd7dRxuMV5xSHu74alyEOT25epavGb8wJ7obmgvEJlXDXR6OY6yPwM
FQyLrFnpyGtl6EtIYv7SyQBq0TM2ShRkNNAril0kT6rAWq133y2B3mQyrnsywfcxZQC4wwZrsYGG
WLAjk8ocOrLtS9PTp6rADb1shMSsZyzdZpwaq8W+PKx+dcyn6XGyi1Mz370yYBRY0RWHt9GG3bCx
Y5VXuLjq1opxH84BvPkS2u9YBlMx2yH24Smq66I9NmP91lXY00c2ksQpRyyv9lSepeRO4Op8O6py
zROn397zVsX+5qw3F35Y2xbXrBu3lNX40MZtp5NoWZPIzb/J3k0sv5kv9P6Ak6YSorCYcmXZhzb3
vzOnvCltjXArut0o+U+lJhOaxoVHMZzFvKA3rko7QPavCHuzlYHR+TPNFhN6yv5adfzGuiwRsrpN
9Lmjbrwyt78MswdGymK7yX0YF3s8zGN3aoyGzGlWJ/W97Bmb7hblc0ESfVd/be3ND7B8yXRoPBqX
/uTh40duITeo476Ja4seB5er0MuId0APGkxOVgZZP83Jsnk3F4cpMqT63tXWfqboC2m7YbWdAUA1
tn4lLV/xN29DXGgrLPLpiVCa/4kx/X8Z608U//uvwc9fQVQkUv9OxPon4/uLgHX/hX+Cq+4/BJgy
1/U8CjQU9Ne/5Cvb+wcTDvcgHX1CrdDK/gJXGf2HAGQIfBOhMSoYh7I1/QWu8n84jAGAhYQF6J9C
YfungvdvSiRQ3b+e/wquOnd16hdy9c6rMoZwmuvanFLLwxv9CjWOTNslCLPhjPKaxfndb7Aa9djO
q3qsUZSyUdwKwdczF6X58wG77V9fMYYu0VE59pBNp6a+VHorvxfENSE6rfm6gdg5+CwfEktZzevC
s5e8wcKkvNlHwYLq2LFFcVS0lMHSjurJc7rl1uJaX3vhB22jrZjd3y3rx3G3Nai7trm+NIANfkBQ
2uvO9F8EsE+Ak0dLFGMbOUYU8OoXbOH+Nl1dbfWJXMsuLO9Pi3l9/OVc/5cDiBzS70fQ4ThBQiDD
5yEVy34Dckt40EWten2Cd7nNkWnkcO0IrLC5WL2dolN7HnAjBwsTQ8As1d6yut4ubVt6gc6rOVrH
sqgPrps7U+L9QbPiW2EV3S2DA3HzeasPNffSOi/sU486NvKtdYBqj6clR9fYi6o7Gq7FsS6hus3Z
wN6soSQhDASga7J5J+V1MaL/6GhX7iFyQc1vhz6unNZOqXI8rN/UftCaLLtGOWUgi2I4qqHqTxOY
02Cb1G6mDjltbWlupmDrzfKRKM9WusWULGFlwGYRVtcPsIRRodfoRArWd2eG34/LxT/mM7XOhK9r
1M0jOLr7V2XPlsfOpLrNvFANLn0F1VcHWLb870texMJvRB6wsgUyuy0HrIvwiprKuQoLeldFtmM3
GZnkejtWtWifPx+W2d6PrPKvEhRHoLSYUnCq/XHaKqA2fWm+6DwH6/GCPsj7wb05vFuwZVDAipzp
Yv/cmunmGaK+NmqZgkEb+1WXpROu7rpEf3/l/OetB2idIoroQDv+LxcORRRO2Utjn9jWU7RDLZS7
eWDFk3ZVdVUb0GE1VwtKEb88EplZ39hKprDJ2/ngu6sTzK1GU8ty+6Yrmn4+474NFKHSUD6KDvuc
pT33BerNBwjqykDKMmvAG92O6KTL4ajRYlXuD92j4iGjTZ/VdrVKXYYjLNoX5o56zyACwK/SFJCZ
p/fL4NjhouKFykAXJfjGAZVQ7wpxLJ3++yKYLcKN4CVaT8jI5Z0JM7NZp8xr7ZMtXv/+IIrf7z5w
8I5DkZtFxBb2gPvb+lWzhtOeOf1fd58Nau2xs5c8GmDDnjdIymdatDJSktNzUaHKSBXLtmQphfU4
kxUGWGm3qcha+/Hze+LbOpXqUaGOptXWXa0hxxmi4o6OjQ8OXeTNrhluVeMVX31dt3uqXXAlTiFC
Xskh6hAFwGqmnOeRW+8lM0AWcAYBURH/tnCwo2J8yO4PGL+wASbY8GKdZ/wAtZMq6/b7ttVYUe3q
UbPSOkoqedwsurpZtTcFenDX27pu456aeozAT/Zvc9U4EUAJuqs7N1wYs17Hbgtmpyy/EQ43f3Py
9kQF39VWrs8NkWZPKvUDEF13h/na2+dX0tM/JM3NXi79+e/PE//tPMGq8e8ZQsZ8THjA42+rpC2N
zclKbSj943A0o/ngi2p/ChStHpnqP6qlMIHntQ6oKXcNaK5EUHO/T3D2+7fGRgdVZaU5NpUn39SI
xmIIqXb0dZly92nbFjtSkxSJw+W1NLZlhYMqwF6Q7qI8/oRMkNw7bsCBAHwMufSCrBzMBeXceihy
DpnR3rmek11ce9munw/QZ6uTb9k7oQW+Vc/u/0hyfKYnftl7EQ/zbAe9MjLfyC/gi3/fe7sSYFuD
9zqWzR/dzMqzm4MnaSa+RYMn3RAWZp4srHCeFqlLSED2mCzcIbEtgVVg9WAvjizeinFqb7gDTYA6
uD83G2VvrojrqvtD+d66I1Mjz6V08jXwei3P0Mf5fqPu9tK4Tp/42oF9LFtoMbjmwtat3e/G/xD5
0HxzXFJFkPPylIyWDErLX86NxE3DOmm+tTMF0Zi3X/repcBbFn1gjvQfCFE9WiVn/YYq9YVBoPwf
F9M9afHbgYNf4bqWsGC4eb9bbh3IbberjDraXDbXNaNYDKe16aK8UfY30wwQ9xghkRzW4mmsuYaK
bFCGMzI9GgqmXnAJ8God1aMv+BvI8y5ibBwupgZ/vEAufmlL7gWemZZwc9wFCwmTOz7UPPBWONO1
x7bndjBFUpA6P43YMmMHcm7SrFYNJEuhVevUevJbC/vkWJ3q+0nRsxcUKtcvrgFNk/OJgXUyeTRT
N/v294eIsv84RL7DfQ+3GkoSDmvy368tUIidnrplOLpeVye98pZHzJKAaViRN7o0cq9UQyO6uAsa
vbaNfImtpd7m7Ht5YNyq/xjXuQ+z0YKemxdIKtj5Cg2ieXHplHojAzMxcvgKBtXIFsq8spK//wT8
v3wC7I02lnWfQlf07tmkXzJVzPQNCpG+PXoW6r5Widha9fCoWkpfMjAEhFfDY+OoA2xZdYFw/Fxv
i/ni5X4eNTMzaKFxOY/Vuj0M1gIxqNHbV54LCZJr7B78rmlOwrtbbEMNFemT7YXeV+ZhSevu9q8H
lCxe2Nq9iAvbabH6RwxG0+XPglJML2Dpsr1viiEC06rSWmTsUogGbW4LvscZen7J1fzy94fH+e3w
4OQyBOLuJjcijT6/dwi/Hh6n883o6nFNuYBfVpIGQBOURbTlU/GFufyMo8p/opyCekCn765H1wBc
bv/sLIUTez1gzwKKcNTqDk9L0T3rEUuwcNrp+6zKaF6HJirmvD+7Dl42kzOFxmaBYCfg1exFTV+n
AcThBM3sceK9c6SzA3cZ8mnQ11x9lZImQMizH4PsbmsJjcm382m7OR5MFC+HSDFYHqoKn9Djv54S
ZdhxVdn2508dAXZVbojahq1cmt3nWanv50fDwYCGOf7Z5AKO+O8NEfs98uagt0Ih4fkUy/K9zfr3
4zpkuevlnK6Iuyz2biUQLplh4N4AFgUa/tGExTiCz+aEjkNgo82sj9Bxj3vPIiZQahSvY12O0KIq
9Uzg7UWSOEgYLVN7rZ1qJ5uK/UGp+1Q1g/lKlg5Fb1tY713ZQM3y4Vx0DltiO8P6NVb8fROzSfBO
7X7tZftg+2UKBQByWM5euhbFwP0ZhQ78knlu/T8Ox31YzL8ttQ6uLHHPXWKhxaHh95//chcSlzfM
N9NwcIldrSlKlvxiAAouxHnsiyWYPFPYyIDUdSK9xQtsMcrLto0/KRKFwWI1LGzKdUxxSanHppvR
Wk41dm4SCs/r3ySkuD9aYH2hnovvlemBv87EvOiGd/9jQbF/DwzioyC3h9NL7/MKqPsbqEHAdk4j
6xDrmRf7Adz3YrHtY+3GK5vmMh3X0XnKyxV+aKcKkEPKgTrc5mG/Lt0cgtzu9y62gWBqxdk1mSOi
uUMH8ff3tW3T/wwaeh7mYPlQOLF0WUga/vsxn8p+zSTpdepAw25WIHyO/7LACBrXGzX2rlDnWT55
ZZ8ApNuNwo7AHoYZdFKkxy6auocCxP1gl4lCLC5X/bkS+Y55TVBt6mlkfQyHepkoYGf7pKh9KVbo
ZzBsITd9ASfyci3s6WvNhytFhqqg6lwt3rm1sVOpEx23wEVMETLwHMvavTQUwu+QJ1XnvStuo4Qt
063NU6WztMgCqrJTN9hne7g62KZH2GS1WpJekKRUEsmK5VCIF1a3oQFbvtn6eaMDrvwWBxu3hunL
HTrcYHO3aGTi2ugurRmL6zGPlvqHX31U3kdrXlgZiSyY2bHJ9pD/8zUe1nB9EshHfjd10LogOi/Z
ZFA/X5ubxIctINVaz6Pzc/GWoEADVGRIdiLsMD2M5LryVwLew09H/5tFnkBKgqA+Mn2ogHVMxQ7l
WQ1MgUMEDKs+Eg4wcajGqw4QaEqYp6IJjIbZVStOVoFmdaWgccibHmpIqFVkQcjrOd5hOhZ02bWb
9eBaQ9qXsGkle8xc+awddrZNm/bgmH2+z2uxK80cLxVYHZQSu1JXCEtOD1OzHeg2of/ne1mKZ46V
UQNC3/oaHfMSNNOU9Po4FSp0xJeckFtBu0S0733Gzo29pT488rzlUV/xeBLYKufGe7LWoEcixGF0
N9YsBAPVolKnl7lkSQnfPNsmFM0mcOS7L/tw3Td8DXL7C8qGAA5JQOht3fzAztugz2/T+FrTLiiA
ByqeIzqBFyuX99zUsbddm6oAIpmdiluW56/5xk55UXJwwMvPZoaC5Lvfylzvcw9+Zu7HjadCGq8z
MrdcCrzbBr09Q7E1H43B5ZIfs9cpf/PAL4LwW/mL019XHaI8oy88h6XytQWlAmIhJOaP2SBZgNSL
n4OKrZy4LptQ2u9IokFretJsCP0GUj/kcegm/FmNH/WKTWvX518m96bVMxBb7xVADWAm7PgPJSkS
Ux6AJuLFCv+AEESoigulx3x44Rs6tqyNkHxNqTgOAKcqf79lyVweBA5mg/Yx+3A/ZH7g7NbYH9gv
xjaQX3Qd3gnnCRbJAMXXD51pRD0qi4A75v63ZK2KlChCML571nRYK/KoLOD11j5evI20MwYj+Cpr
nAJXTTdS0rRfXq06u4i5Dr0flKl0ra1d7ZikoiT8bHEzP66UH+TAX2vlHPAvPiIyK10HtBPBOH9n
KABvrpD/Qfptw/8qYwq42yI8Aoy5RxEaQh9La81ThQJ9QSyX4fKv7/5E9SCH4dANOuW2c08/AxrS
oTtAsfPnPWmsGLFoEC8kqAEqI8cbGPuMKm4/Vf3F6+wbTLn9QOegGPVpUvSgcyuBPfGUrzI1LXI3
EEOWFns3sjH3WzsnXUSqPHQ7+CbLyebJbDtoYWKv3jfk2hYP4xznPcywgyx2iOtucwostZpSlDxj
fuqtAHFGirtiOxX+l2Vcw8a80vp7adsHV81BN/axD3rXYSTSnN+10fNqhqjIAFaMqBxNq0Xc46Y7
ro2Hgz1Wr60AETXZWfbROW1a2pJGbDHIqxn1o1lX8oz2wE6wzID0YjEdWnQ0hfvQltb8abVii6pT
v9V1svXXysuAfzeoVxbS8P2gYaU72/itlqa5lTYy1v667IcKrW0F1j3skUza2z6wKctrDzBs+WOP
UGEwZdZ+LTexJ50nkREsgAQhOKGh/L00gs/XQfh75ovU1tbw3iJWlUxZVaej9Ot9P05exIj+gMRn
Qwu9YjrDnHAz9WHpkbQYkGzS/viu0IPs4WMC1cGIALjQ4KnMINqz1Xb0FXmQ4PO/9Z4WB5gfHsoG
/Fa+tigGywnqlSKQUMWKDcYcK1qot6Ub6amVqOFFtbyy1W0f5IpKF8Wbv18p1+8c3coyLe7L6m3b
WS4cBkptLe+Ljzz+SmfksIy4rJa9Pk5TnphCIQcy6xXRlH9mmD+DzKzSXrK21fnz+7CjSA3a/B52
3iYqUs84qIemNbVMv+ea9wc4ZQZ3p1OGzv97pRFpg4FSHLGp/pJZxoo9ktlR5kFcA2QNbi2vv0q6
/hWe/vzFz4fP7/3r6Z8p7vv/+/yecb20zXGDKy4lGO7Sgkrfugi9kYxsMWs8JLrvUJhpW/Rxi6zl
FoqR3bfJzos+f1Tef/75UHQt/pLPLzt17/vk5ILDArMRfibKM9KQlJbsAjAuHWYraWYVyyaLJUes
DjQVXrwtloN2CWRUN7AdUBL2mqDGRleXx1umohqJNt1XsTvi3s/VZaF3dw1JyG4IZ4CWnUTYUi57
q6N7Qj9mhOcq+ww7PJ2JfWmRCs/m+4yBFFhmmhVf7gB6pniiGyCctpU4A094YZ4B3u7v5JYDS3wb
QQnk/uMktwO87XToivTuPS9IE1gGEdGpPkhEJ2Y6gvugu2lALTCl9+VKchEP4CpaWwduL8KqrM90
lDHSPg2IK4Pgo0bOQVYuFsEJriRPEUFMJ91EOXyNrtrOFtR24rkRhL1YFi7gNiBUBmH4egZj54A0
rdO2slPgNGnfg5gPkevf5737pXcUWNYy8WE491qFdlWdt43s5UCwr5KoKN1bz6uru/KrccdgRRgA
tS8ya/NBq+HQku7MLfakt/HrgHZ2BBIxY5/KttdcbN+c5mUWKkV1fkIoItUe/g5qXwuizqAAbqU7
73N5QXOYKtF8nrxZexHBwoeU145U5ASTPK4mbDfUD4E7JtQ867VJWmeK4MHESPonraKx0TS28yz2
qRP2PRASjXyrtx1w718B2CP2Wb/7lXmSndrZ3ZRaVlrksFd97MhwchBLaX7UljoI3LP1ytMCsb8y
s5J6Zicx0qRAtu5uwiMnDdF2D472ILCgOUAXjYd8LfMSMnWHezcsUVc4gM86UI0EWIdfBl172iyU
Q2yIKf345EKcLYFeEvF5jKRnBxaz4lnrdEbsKDcH0rHIoSQyBrSctfflfKAYOuFmOhWtlfiKHYBW
JOP7Ynu3AVlmjTOcWzIluBcatibWUgHfFPvFwi2kpqSCx77OKV3LBPHVozDeySZNIgpYQD2WBlum
EPGC+8ee1y3uvFcLFYYtq9ifuxiBfOz1NqweBD8UCfS9WvWWxPamo8vWo3RJ1NUItIl1N843xGyS
rvIj5WN9QP3tTHNEmzpGMD7MNp4gVhUtBH0v2lk/J0mmcVlXgAXHdGzzWGwLjl69d+sIpzS1UL/4
g5USIGr+OqDWtB4HWh7HQZ502URuh6W99FOJ4h4V6p5/qYds526I8oMiHbBQYmLPCzqjvduqY2bZ
yeyVMdbpeAMbv61r4tIHBDEOS7/GiupomL8gihCgQY6MWyR+Ji7GKp7QUbxbUl17WbyAnoCsfXWz
LtV8xN0uX2SBGOhg7uzcOdf4kzVNxfIkh3I3sy5ymzZtCRI0cCFzAGSUS5TwNkanwCNBMKgE1Tlm
iGUilrNt8PIeiHXPhDv79r7HFlYqm+bgjDQc5gWTc2oQUfmjVP3JUW9k46dquUzIHN59NL6JpM1x
rTEHhY+HOE912LRB0eNiJgXfYbNPTWVOkPSeBw5qYOsPWr66K0Jw1faYb+v3xh33/lweW3+44Qxp
0SZz5iDTAsbfyfYM1hzO5rEYxQPInCxdavtW1HlK6xWndUw5q88AZKMW0LQG8Wz5UC66b/c6n9J+
ByU9onxOs5rsNtgWVpkMWH9znyTEwwrT65iUHEG0Jm1RILVrovsuxriWfYMlsBIPsFhieyBfBz/b
+VtzdEm2p3xK3Ab3v8R5xNpsGsQoEzVvQdMUAW34YQ1UNnyFHfUxjBwzbMx5zugeoSrsJYfG3UJs
L/HahpNrjgh5YkWcUgG6BIHpgDTvDBcIhrpMk4iWpUpGYQ5yYdfOXIvN+bEsT7yrAIgh8jV1j6Zw
9qW3X12GZO5t4PWpN9Z+5EuylQ5o5G/W6O7MtO59OFuStTEEhNhRTjrIGgMZpoh4GmvToyvya40k
UQtOFf595LjzoyP6wNBTBQqsgIoFR4fDkUkyWFHZuKAmTkaud32Wp3mLCxjGk8f7L2OWVCXFiKAl
bFwgWLWdrIsEmMsCDeLftdoUlFrMJOa0ZOo8+Cssvx6t6tCc/bU4Kcs6UM5Oq1+EHKYSbIU3rQtg
eOyp4ChWMtbv+AKn62JQeHDoDW5FdkOL1IDXPvCBP9Yc5gcGHkj/ESzB1bGaoF0veXbwFuyHCVVf
rJzFbo/5PTGgS/zFa331xhf/W7Y8VGhDMSxorDAE4Cib1LOms1W6Se2WJ6uUL0S0wIv6sBP3kTbb
EQvyvrQQ/lDte2OLP7TIP/iKjdWqDsVYJE0jT/f9bx3mw11raKQByaiAq+OPQTQPQ3geO8z4WKen
HisHibu8i3tJQhvsk9YNehFnNz0BU95L14k2YlK+gXZdmkcBYswdkK4vkOz2imcgkXa1RUSbPXLf
e8syUEBUUk4AQIWKM0cfnF7tkb+zMvSWBfKDWXlVRfdqqL7As0iIho9DvXREqGdtHzA+ateuH+Cs
T0gb7EjW7Bya72yrSQrhxnXT7AYUm4K9Ns/jhr3dqSOPHrvmXrpUbZDn8mXj7nUFOo6JEOfVnzGA
yUnrpd7prDxXtocRLRpo3nqx0eSUbRlrZ4diMtIg4SyEeERHd5BpLphb9ghrez8W+rEn6w2RmoNn
FTsETLKQd/UZEUaE9ZmVWP0dyM8PHXBzbso7Ep72Q3t2QfstNXkmJDsXxN71m9p5OWZDeF2wZNkz
sb1X6rMbvLNHtbrXcqgvnFUQ5t1Al11cEfXQtv75ji5vTB3AckXEzndITacNsW+Iqh/z0UoA5t8a
qnaDMBcgty8GCHpdbSfE1BuibqLiz2ArTo2DGq5he76gCxpwg0GoQnhy9t39IvLHeTHn0pMnjzr7
bTx52j2sxEttae+sbHjxwQl72fcGYeYc2dg2n642Zl6tSwrK/th0SCeI9TjgKlhWK+TaCW1dY983
b2zLdjVCUVnbfWBY0hsU9IfWwmQqWz5OHmqv+0pZWucWPaOR1gdWylcfVZ0zZFFLauSDhqOfTR/u
lt3yfN7bSu7Q6lM5HepBPljKPnrFz6Zbvpaga7Z+vk2dTEuNuqLozzat4n7YWUsX6XzeAQl8mmEr
D5If6hwwYM8P9iAewR/hVcZXJeSFzjwG4xA01R6Ds3bLYCVzlT94rRfVBlgn8Q9TaT+M1RRmqxNX
0pxggwYAnR/zrvjSFeLgotS/X+JWlX/BbIZ9DdTcXsTjPPDjyvZEw5HZ1qPrL8emaW6ecI8TmsJ1
fbGwNc7dgIwEu0Al/L51+aEfoEXQLESkyZkVRnPVkT/YCcOAj5KOp7mie/iIzfzaU7H3eP64ONNu
zsQRCvK0lCdsAajSBwwrcCjmoBEW+eJj9BhYvP4ENuCgOT3OpoE6rwAQVoFuijc9le+8Zk8iFylZ
qgAu3LUXz43nHMUMKNGj+wkxDFhnZ+2Ik8WzQ+aTXWZSY00YbEJCJMciy041c+POdmN/WFPxfYXj
YRaGnDsyRFWF+MN2nXPrVuE2znGXbgzcCTvnBWzsrAt65H8ad9rDB3yaLXHMOydxvOxcEyCCnUly
90264tAXa+ortPhvNt+O2Tog8tGdqdccGms7ENpfRn99mNHIoscLqwp6nVuBUl0vDClcv0pLMPV8
g/pRbke4nK8E99syL5gBlOO+QglIKOoctXdVA1fBPtSnbjEJBu7toOFgpBDDFlo6ib1ksVED7ppi
j96XCPsmEMgZMOpi8OazPXXXFtk5e8qPBpCNZOwP3akjLLHHGkT4hEA8y2goS+s2+dZVMPbSNDbW
6eWHXgUWWB98U7PDuBlnfW0svm/a7Qon8jyXGjocQmxDMez8tomXVj6QzXsRQjzCar3ZC0mMXT8i
cLlotmsbDA3IA63qA6kWNO5Qm1t7p426K5kn3i1AY3kgWtTaEz+4znrU7fZo+9UVvfilyYsTnzGl
bfyKFPpJZ/zDtObZmel3oejO5YgS6OxUI9bNNFLckGV1OR8X4xwq+43MOvRaLGL4AD2D7zEDjKsm
rFTqiEk5/VFwzH6gPfwOLxIEqaZZYFvrTlWDPcGC37++Y+Tvw+p1H1tH3ss5v5EMMTb0GCmYjRhy
17qi3lrj/icm+UW9uQqIbsxy4gHFxIBlD/NBUsGrVCG01SIm47s0Av8XZQPZYYZhItkP0v6c+BBl
lnVtULlNuPRchHhK9EGQOohI13xI12xKbDrvhJdhFASi2yiCbbh19cPA5VeYf3uPSFyFPpgvhKfL
V9yDRyxQNzojLS7te1o7FbV3sUyH5vECfA56JEnszEE4BXNK8nVHV2hIHbYiFyXGpk8VAib/x955
LLmNRVv2ixABb6Yg6E2S6aUJQlJKMBceuHBf/xag6qp4g/6AjugJgkAymUl3zT57r2NpP8Y6fMJW
fA279iIGFiuLO7dgU98goBSG3OXKaG+UKOY/s8xARiRvDVTRf6WVVSHxLIlesV5cz1edZD1dD6t0
89+pbKss0LJu9J0C49n/knvqBaC3/vp6EF4QVmF/cFRUY0IZSAFtjArhTLnGQpNKQLnQEtZDFZYt
MZy8D9KFm7BeW28VK/JuPU8ENugxIZNaaQv8jgRrQVhEgRAntYIdizueWITXpy6Ja2I+6Elq2zA1
/3+c4P/jOME5nW591e6rqd7Jqdo56Eah3u2HjkQHZszhT8c+KZ/qrUc4WJGQN7Ftmm29za18m2rj
Xg5yq4JEEOP0Wk/eT6W6hvA7e9ePnpp02g12QpH/Dw66u6G37MqGbYkmri66gphu058upAI4z0dV
tuc8JZmddIHloACJkxZlgdOnpLKtMyWw45w7D60pn6jO7o1jQiE0aTVSO8W9nPVzpcZnoAvXjLxa
3BV7xdhoxqZvWVRP9jGW3q5QykMko1PUhtt0mYKEuJXnoYoOmQLk0lsmRTWQDgzTFM6gU78ip/yx
lN0Qlud+xKQhm/IFE8BJVmAgZbVLiO00e1gXQdenG5FAWemlTwqdsnO5pxB/Jmp9Ie5zVPP0oLfe
yVS+hb39MGJWsP3X8jLMob21c0E0RMMlgkaHjz7s9ECoLjBBdz+4koXx71Zt9nF6Rl87pOa8M+oY
CMfF6lk1qkmQKQS3rCwALLJRWZxMbc62C8QRseCKpYfA3FrVIujmnBLH9ktTauBb7AHK+SINEcSz
GwwRK7nJ3dcavCYt3Zud2OI78/GC+G5f7iqkzM6Z9tEQB27zGrK7EtChSpYwMX+iV6zj5NpPqUFt
vno2nPFVJWliiuS1M3uk+iyYZva2sfZI6+Sy7By7zOBF4iXvIUG1BWwmtXuOYulrZbh1CMRqcFWi
mZIWrDob9oZZNn7nZcwY2l4gpVVEGWIMKOBW9oJCq1orm9kpNiqx3wyFUhTFLubp9WW9WQyplGwO
tvLRqopfGChmMgLz+qq5zxp7lL7wgsEAfzj2QX5Nj6jIZFF0n9DEZgLppBSHRHk2B9NnzxAk+Vdi
fdrZH6MzNrrLwn1sgtAJWlHs7K7a9ap+qAwIVPAOEvyDYY34XJGqyUEtDTmR5ZLQxRDgzQqc+lFK
6CvQGJbyqT1H7JvTzQgGj0CgX0+h7/LMVCmCMqrOum4cndHe1jk7RCGDwrK3Q3ijShgTjA1Fdy/C
+ltSePuWP5aGPZkPZ2sK68dcUvxYnPYuNMdQ951QBCogpoQpJULSk/MP6MGRQ+0LXprQFN8gmVqi
i0fpKxqCEieB8Khc2hSgI89XBhMRIUNnboLIG31ihwh1FgbeHIVx9jXZbfJxxAg8nZzY+cnmDYuf
sq+j6t1JoCa40cnqqRJUOr7ZbONBUFNgv2r4KxU5LhZk1ONuUzt6kEZWIPbp15TGlAuueuRus3De
VrGkSHl1Y7FNiYNnVoMmh6uK8FteXpJIBEOoM0UP+2LydiTp7tTjtgYYB/44+XyeRHrB6XpwlWgf
E9HKMLwKXMXE6/hg/jJ40Am0QIwCCrX3ZHjeKU7VjXDzjdO1ALRYfPfkY6BS9SGxVTjD6dZJ653X
6Idxijd53QTWwKcNm4SYsTpToWgHazdM4QZdDrxxjULwW5U/c036Ln+652WTGUyZUzQCv5hSCiAq
GC5z10XVgST8xhHyMCfdsalYhzhyE4V/psb0c01FObNIgfGewhnH8DA/zRM5PdGRkhRbh4rySKIK
+OS2RSs2LZZRjMcLGyjL/siweh4pPrp1d4jZT8iwPfUtC24DUh4GFGTMOM9OVeHdIufTGIkymgrf
quoQhu9WXlHAd3YVRb0Yp3PGlGH1th8O1DwVE6yhE5ROgWUMkABDZeuZ5Ad04os9oYwcRqqxrTNv
zw77FE3l3q1+5YSoO8PzpWwXb4+Pd1fWYJQQTvJzZ6mvsWqhe4OKqN2dSSlVjtFJazvWuqAArYfm
UI2oK2KmYkKWas9DbfiTS7H4nKNeAfTcR2G9JUhcJcl7qVo7xeu2VYr2zeAZeuKgyXrTVzj967s5
Npsqbzc92EFlmjaal210b9gi0jDmlhuX/92eYR7nyta23PNk9xuCmhsNQdCR7T5n4M1ig8+Au59x
GSeUfIYBFBmUosJ5kuxD68jeGEn6qBnpEztGNlCDXndvdWqQSvOQQE22AdUhw/njtc7GISMO2NWX
LWqMHqFgag8lsfaxJMDZhX/i9hhPL0bVk5R2lgKUdZKxARCu2+Z9dDR5pZNsxI9HUlC/RkZ01BhB
lGb6rGTyNoJ8NEzAgiWePugRqVMcC+F+Up7dlDkjIvD1w7IjtkWEWmeQptB8wRMz9VsZU0tjSrch
Z/aYnSoNDKpy1Ap5TfIX3euvaTK9xF7/TU+sr7lhF1Rab03ERrzCnDfP1iXW1edWscmv5JuEhFnD
7s54CC27mTKFkwzPsh/Z4Skbawr3ValdIy95CTXrqQmjb6WivGLcwyUlX9sivcjEOeiJ3IV8EELw
v84UOJ1EoIo2FmPohAEBR+vLvLNC/T6Mybku5wABaFsWZWAkYiFDbdlyBiGCedkwXabx3g0vlcvU
bSpBUyLuat55StXT8jLo0zFW0SsGfsybn+iEzLFRx83DnY1j7xwjyQohirE8VJd4YrLo0ytOyyvD
4fK13+WxyfBwRwfbGJRUonE6KNJ5sihERglU3lA5Cr071SWiiX1F63xrdP1SeA6Idu00DIkvU/eW
xuG5IYQIQiXwZLiv5+9j6AHkSY+JLo+ui7gYMdtBV2+QwweEb5F6gKkvqfJ9MEAWktnIupgUO6sL
dj0SQmph/iJl5fdG60fVL+m+TOXd0d5zgN9FhkUNygROpObT1mBr3iGXYk7AdwMYhwA7uc7QeZT9
n9m81wclvkv5O2f/xV7TN/uU+74awCn1g6fzuX8UzruhYGk6Tu9a6DNhNq/QPTPrqP7ON+FT+ZmM
eI2CFiu5uvF+mj+8D8aUfKNhXrtVN2tTH8GLveIJYJFR87ZRaH+RDJUm3OGdpPbhx3Iz/CGHaqCf
C+YnNtF22jDfDd1dOP1MoU2Y59l1o1upSNKPnqu9SjG8JMOC7lQLxpiye0Yqrk/WCCtUsyHSJ5Fu
U8khmscf0n17wq6aAOkgxELKRqtjkBRxJjdr6CaDg3doCv4pMyNRLKXz1Zbqi5VH401x+vpXHUtW
XqHhDHD5QQGbWqmcRtvt+TJ028GqlHM9RNfcGyQOWB2EnKlYLFKLxNmlgqWtaERBUQJk7E70RrmB
HEdEnwhvaU7j3XJMZQvBud6nYEQZ9ZT03Zv1S6aiuQ1z7G7dviP8y5j2JqZp3jJAaxcPwppfqgAu
0iURFv97UCb7oOcaCPRwwv1ve2WQWLPDYqsqr+s1UeTtIZRzs9eAvVyUmOBOWevTd11Ux3bO+SCN
2mtZNuKx+mrosgFEhUtCq4KJqDZfIwrVql2ThpdqeUvwxTITKmcd7RIgNAczFuRrLaxC2sWuovJC
/nG6NWk033RNm26zE6Ki1Ob39RJV4ZPGq3IDwGM8zQoC7vJGre8WeHpQ+IIvfzRPu3qJJ6msTQPi
ddFh7JTxJZ00rJnU0xKXmsv6m+uhSn8kmm48QmG1wP5Ub6fVbnMJnay9rLcsheYDY3arbaGd1kfG
hILKoMlma6vVbyVVrRfZ1VQDyxjDNOvGq5mwzF5ikYolxisR6mQDrJdlQxmeTOjm54Fwx06pyvRR
AdyFRUGZ3TGqCLY4KzjAzdy7cTOCWGqXUMWd8/mHiH+Y9qR8q9V53qmFBySnGsI33A7nbMy34E2r
ZxW42LUxjcbP9NH4yHMK5EPyGzeLHwnS1/7MrXJorijytolS5T3UUbMObB/aFzZZMenyOf81uOGz
qVss4lxNCVqzPylNblzSHs2+JnB0FwbfLEAC3q5dTr2pOFZg2u+hk25iq2tvGdqPz6pQBLlpTp+x
MaBbD/VwcWScfijZd68R+rVosh5fTGYfc5kNm2iIhm1UOilkpUDTpP0la0un4hti/ZyHnNekMYuj
0JJ4ge5MM9jwSFXuatdWoEX66kzKPb2V4dAGYzsm226gVUaVjHcCD8YfA+6nSRnma4xB5PJsMz9J
lZOmllUeOK2d7iNL+UMh5RpZtfFVDuJaqlhhG4molR+cLo6vbtHE17lWfSjMFPxJdOVBKsWT0njW
HhjBcLbsGvps2yQ/q+ppZq9HkV8X2/VjUts7b0wzKPc93/IRFIeYivhKv4LoSsjb2iXPaP7l1sO4
fWlQ4y8ibsS2rOPvNkzIo+E0AtThMGBGQ0QTZcafByJEYV5L7/bISBb2xtswZNPLUvFujVzuR7Oi
oIscZZuE3GNN3yMlOT/sjhYdBXQ1ulv01MiX70x0SFMXe3WrG29o5EM+PEdGCZgi019KdOIxCa33
huDfLfI8cMLOYL3Huo55qu+pRJu1tp9pq8NkXVDmNhvyQlLrX6MitJ70EnXTi4fXjgqQr02g5+p0
7l9ZYd7xGFk3b1L6V7oSkRIoQTnHUvSBnYzhOXoWDCCxX6XF1Yni4ceo6YQVc1m/GQVVtKYYmYCy
nlnRNJljIj7BrXpQZ5l+lcsnspXqcLdbDGZWVYpNCKsGc4GIXk0V77AYe/vLZLeA8h3/pPMI/rG2
CFkaCpfq3ZAg5GrZSYmK5FqMNTyvVm1f5pxnoWPQ6ByLLGtptU/EY6wrKWTCRrJ9KiPRPUk4sX6X
lfPRtItxC5aZXL/dDPGmKR3cMkskWE4TBgwcxtIsqJ1kSn4HbexSuZtUqMOEGdaDGmmV39odiAIX
Y5jR9GgnvE+pl0LsWr49s+P66QQ0jnhJxJoZd7Nb5zFkjyXQGabVI8LpElUShNT6lx29N0Fj6+X3
3MNUoQ8W6aaaesUAbk4YU3QdhhGT7jyR4PWgprZd3PuuXhiv4HE24QIrXA+mWhS+gil9lyee5odL
9HNKu/QxzPpHOQ7RYU7bdtsvtVBVUryjbYB+1VtWFGtOhoCyCBpgmydG8896sMwP04nKoEoc7cmK
2uHgZru/I4DeQd5tZosQTR+XZ8QevAvSvKXzPAagj6kVLYG2TItmNh35zl0ybeul9dC72iHLVfXi
WKE4Fab8RUyF1TYFWlaayakoGAdRTs4GPv4GGE4dnieFTWBoSAlBPes735nHMqDCwqpEHwVm1qQ+
xXaYnZsZ0CAfqe4jSyJcSnn6lUrzWy/tH3/z27mugN437fjFVWCtGJZ1tw0Zv6wHBvJoQ3hUOXTY
DQ+xbRfQKMRdVU08p6lLQcC22mfEqn0+CfNmZDFOwlRLd6U+lRWRXQ/J3p7NrU3HAOmHk+0dPDO9
0DGLAc6zB4pma8RVm3itareYbusB2hkykEWer5r+uTRKjaDawDqcFR8A+qn5bpkwn/rWzq8ZFtAL
f9cOyMh4FGFDqE+BpaT9d0CXck8dB7ZcVE7fcQnVmEelqSpbPmI6DVHCiZxU0+1THDVWM2ZXler+
NRqK7LqerreonkCvY8393yVJ1CQgPGUuCQLtMsLO/EuZWlFTilGW/hg7xU4xnUn6Trv4X0etnk6t
SIPGcYtLtRw0pXX3luI+1ksrkHm9vt7655q+dz2Rn+D6MU8CeMMU4wa5ARQEh1KL8d3qa0rTnHdK
SbolCzGGNWBp6qZ9EvD4/x48j6G9L6Gl/XtpvYezXC+5/3rdaIr2OJQRpvyw6F8qoAoisYbHeqbT
4iuAbdXvBpklz679M8/1+sllBzkZJQ6m5cDsZ268hQe4ntKXoH4KuUdPXD8g71YesoolR6XnrO8g
J31LdAQd3AvF3e4L+6n2sspPlh9Estc2eZ//thvF3MtYhe83NXjyxjh7ipzmgjHHOTQ6cpfGUvK5
FZr6PCwLarfq+tO8XDPislgIApGgNBkhn6XWzDZpRv+0rTq7GGK4xoVm3M1Wo7tDDRQr6rGZR4C8
yX+Fjw6oykO6dEqjg4Kk5M612M2qS+VN13UFK7Rau4jG4EusTl9E2KVHwiDSlR0ExvGa6ik9Cuhj
UZvhlvU9mgi292AYTZpDmeZ7P47t6zB3EXUpkGSmK8TWQxs5O0mj3C21H0FvmvJnks6PJlK7N282
aWv1SxdWc7D7TH9qJgf8YN+YH2rqfjrMQSe3bcrA7KpiN0n2ojiSjDcvTP49TQKzHKHz5Ybf5WV/
W5NqnuZtLS0y/gaR1aT4nWqo2fMcEqWK81c9W1j+rpgUhhtdbtJZMsSzkcZN7Qrs8Lrus51GOmGx
8x6ZA/slVY/3PT48VrB5eATcufp12quT6eUOyaxFyWTBQDeS+S3vfZ10pD8QF/zVeeDn0db+JJbx
JMxh/IZ/eoYpNLNIHSRVZpn2p6ySxTU0Pf4kmGeR2+VHaSBDulkRnpPlVLThvogS7MPhDJpp7vQ3
fb4X1TC/rlF4TmJTfzecLHxkeYjDscjLQ41/5z2Z0mu2KEHECZ1TkqjpM9bH1h8NduSUrvE+uC+U
oJ3CmP4+mBfep0pz9+zs6h3dcqytXhTVTamb7DAkdki8I6fgrKr0gXOc6pbhTt+2npc8zwXCKR2K
0KehwV3dqnqhGYV+NxRreKsAHK3PTZTutdMn/Sgl69kGdudHVxe0fxhEvVXslqcrvmO11XdiQnZ1
VJWFu10I/Umbr3iwkk3t0R7K0fPyVnducVtvRdFMCcfD4ph2PdwGXeL+1JvikDLfHbzOG8/46SA3
RbI+1xXtIOoIS7LqwRztlmuNV1WVn/YEjpr0pWyj+vzfwSVS8PdUq2GVKXmOhXW5SyUhL7HJMHdD
DuV+X6WasQWv7fjFEIJ/KBN958bucF5nhahUhlPdNoC8mCjUuqt0X5m0p2GM8oMVWta51gbqPiXK
Z2uSXXaWa1rVkFNRwbo54cuKK+iKBpy7qw23MB+1s1BOEyuxg27ZxZ6+P+6HdGZqzm380zW3Sk2z
DjTZcg8DznirwCNty4F7rh+djDLwJgYqGtgqsuVsIp2U/T8H283Cs9XkW5OqgdJtnBaPX1tFE66G
qKqJvEjkeqvzCnR5hLV3r+yU9LXS1fxozWZB+ilJb71B3wLSM0DD0/ZRq2Zy6/7XJfh5R6fiE9Hb
bGDnIXykdAR4GM4cHcwxyjbrtfXAC/+qz6y9lALcY7JsnsRycOK6P6oQ9fjBZNytcFbPNbjnrDCG
azLhA2zc20Bftyubg/Hv5UngGZcSr2GKvjPZZdhsI7Ua98S7metLGH8EeSwylUMxHGa1A6+pifqF
yt2z61JY0lyknXIZHxsPBXuozBjqnvM7i+vsgypUHogyye+KscQvnDBBHExoOkCPKdPRkwfMEVJV
WlL+qLxXVRBAGj3x1A5e/hoqculHIFIMakbx0BenozaY17YqDn+pGJXTYvlWDAA2eebB6nVKKl3C
qPzRohAUL15ZdQmssjlszqHJt0+ylnFa3f5qqVRCWCh+zp131giRombP9YnqTfLp9EijgMZeGY8H
TGTqn7YQ6Se/R2QbrKp5sLM4DcbYeOYR7INq5xYzko3VMGyL3zF+QaBtjK9n2zYefYcxYj1j8ZPT
4cX+sUJ2crwrd4NUzT5pzWQTL1SM9RrM3/5cNMmzFn1Tmyh/jmPZv6QyHgJ1nN3dejp7hYtNKH6w
G/AgvnxUdTTt6YfXY+g3om8iMx9m58hnO3ZB7VtG4WeO253JW8AVrOETmYCxg/WFXA/T1BeBZ7qT
L1oE6HULGMJZIYSm0IFxgnGGOrtslj0DqUkfR+fDGsNjNMbVYVp/gIIEdScuyRaIcL6vt9K6Uu9j
nHCtjj5ju7QPDrurU1kTLyrjzLy6TfIbO/lrm/XT91rYMR1QNL5yIb0cMa4qgVsW/Y3uhvDvlqg9
kwDEwWrpQlNWz3anqfc2Sdmdqu1lPRstDa+bjJyN0Q/aFuoTXBajL+46YXzSM+Tq61k2B3fqmw1e
KiZyK4RjLrrmYtFLjq5Wzt0yY5e+jw5NHiv6ky2X1gN8F7zi4MKpfBSgwuv5DXWZCFI8iUs8l0vf
ucE9jGk9XB23yUFlqgMiuWCmFnn6Lmk8hTQBYY8l7VNTtu3DzCkUFLnmEWiewqCJ2vhWmnm4tdTK
emQekO+2DpU3w0RR1bxB/14gDaWT7fwe9H6TjjCKtKmKn60Ub3iViz8R2NZ4KofvQ68DR7UL+WZn
rAzDtmdicy2a5NCMImL7e0plVezHrjdZKw/FviQc+PfWvFyLl59Go2Ve/6/3K8tNq8zagbiJ8aE1
8zOKW/GYCO2TaQOhEAkzYYNfzSTP5ySIKm1+KXP5z63432vrT/+7X2m31qm0SW6ud5mXB/h7a+rT
Z7OfiAPGf1qnZ/JWdbXfTg0qe0W7jefBCBkqkrrbycL8AbvcOq+gHaoG1oXy4cugVZTD8SwFMmOh
DWNgOqxDTmVgKJWha+DosqsXMmEzTMerZyGBgiwy3tZTZzntFiAEdgeWrCIZgz4kNxGzg/lUJM8y
hYJ+GpgxPyPrpZGudayXoJ7CIgKme0/fGWWMVBmEWo29bSVcrYcRNbtB2ishK5yKOfmzaolEhGtH
tHgd0SWFPS0xINq0ARLY/ZX0Mp0aoFF01wby03fIPjSM5N99ycd23sZublyVXEoAO4ODlc2Vtwyq
wdaSg/pa1bTkUEs3/NFgzQ3D+IWSTfnWaeRqq8QKXxqtYd1ZUiyVrrDOrUqzDI1x8SUe6c5rWl3/
rk90eHtSciv6pnRFeZpBhAXr6VDzrPum024jOcwX3bKu6NfxbiwTceimdN71Wj/tK9HU3zQ93DKn
T2/DZBeXxkOVj3Kv+pY3sUdXJjlTEPK0oFZjQq4A1S+jM867mV68vtn19mVGLO19UyWjoEbVzuig
J1nLoQbE5nelICJQtc41qxS5k5lexTsomu1TJEaqglZ5rKXNwMZIjR29UmngiDa2/ytoNo7tRzqi
stFneDkWURrWJZDtRmFeX+RpC6jmQXqCGnicTftBo6Lwj7JnQtMaDap8iQWvdb04zEa4pXMszuqN
3rU63c26+gxDpz7zNDw4t8vNpjTjvd4qek3yXU/IMaAgsyNqL3h23opBqvv10nr4T1nWIaDv8AdH
PkSMofYTQ6jndKCzC43d1HP/ZXipPCMe9bW/XlnvsB5wFk++PgvKhHNuXgwKbBQYDRrnMOIBX8ty
BdxmvkSl8+Wm57rGZT0fIvYVOW7u2ZVg8VXv1rHq51s6ZPqVUc71EemtbSSMZAl9mICPnOZFtO8h
fZPiDUDP4s7ZXxHLiuv1TIx5+5jcvNsNZWIGytQjvEC++6vEgwfId00KKL5dtkUyRoVff9qshI/l
p39PdWoM8I77vbfwr8hbbRynq57y5dHXS61SQVRNq6f1bKVvLPdK9RFnbTM/SlOkt1ijKjZEMv4m
QiAllF4Btxee/MzHAFZMex+F/jOLdAt3sNpTtlZUSuOdOLL2LWjsM6nvZt2TSKOlMN+g5acI375D
oIBA6HBKCyX5DGebPZnivoJDLJ/oAIJyvl63+SUcfQjX0fbvi6S0ZbZdz9d/2J00B2s/OkJNq8ht
Gin/547reasmWxCKEJsr1b6sBygp/9z671pjxIEKyQrccBRhKzDx9zQmC0eNeFP7vZb5TqOn1JiM
OnoM0JWBHsdIRKavOnTwSW3ET49uyhp6cgE1liTwuyfmvZto1VaR3uwX83FsWH5HZuzLbsCi0bJZ
1uyFBwh8C/0XPvYv1pdUPzuYOmFzLs10l7fzHlMSPQkb7S4VmfhmQwzKG1t3Y7v1TVbGI6tcetnF
xcWQsO+LtP5QDNa3VUiDdFZkZsIWD4+TpxhPTP0kTlm9MwhrWfWDaFV7UXWdolKtv8kUKJ5SSYqI
JUIJ9l0vDClexw/XZLiBl0WFigiNigkXtjfOTfGDpMwzheSdHsIn5iFJA6aL/oHzHc/t6A2XXCcX
mbvFs+VhdYkS62phA+Xtoj6TlB37rZQ23jY6TIxKn7tvKlg0vm3uS5yPlzhFtQgHL/Vb/MEJQw0N
N7xvYdkck057W8aSvRp6QU4fPHuEkdWL4mHx8bMMyL/iZ1tE9zGSP5e3NDUMVpEl4XAVVxEVwMj/
7Gy+z4ONljHNzi0dFLIfUr9MrkeRlQCsILLnpSGdzbTXrPCeqLERGxEjC0Q7/qnX/SfjWQH8enyQ
jS73uaHRxZtNkan/NmL7Syk/y2ia/LyWZBRha4cpeat2g7z3NZS0XlOyS9WwsfRmEhFu19EbTdvZ
EXKKIo5tTwe/PqNzJMoTXdBRmnRLNwKDErdJt2Sx0DAUkmxtY5+GLN0skeeQengGxVcVA4bnpt3l
dvZczsZLWNALs6aMYKNd1TXBr25MXutG/0i8kW4i5nTqHWzU3fLhdnL7rheKX0dZvjNAPaaD3CWD
+uSm45PnGU9ZSVfXdKjB6GbniXQBZh2yFu47FTh36n60vfe7Mi0LIw5Jc1JfmqM6dFyhfEp4QUbG
T1chC0kHgdqYFNLJwsaHV7m+HjYTi8DuUI/lE5LRDyvGVYm7kmlOi/xozL4iHYxU3UV39DGJ6wYU
b9p/Vpb7oXsKCpuVnSklC9rFp0et6k4KI+s2zSd8TGzZxsWPVoX0epWSXmdoAWWFh9qt9lFtR4ET
MVHOqnYuVZohZPXWnLK9N+ZwRGhGIcHe0wUupn2cVT5Yb1ySEJ2v6TrCCoJmvPDAr2QiaUYHsi1I
A5ai3eJd6XUkzereadmrZyXadmqhSyCxbazSdM/RPEAyskl32oJUj8a7Vuj4qmxoihaf9bLGzjdG
vytrR7MjesbKuEIhyxnZqInASjvxXa4YPNi0tPWz6ib1rhIl63uPtK7X08GN0DbOGGLvWQr6AAo7
9I0L/xrDz1IBFBgyqy7Cot/EJ7Lqj7RxfmVJS5OX2btqI49cIKkVS4f5HvWmIpEcQ0OgtUm1k6Tx
fVrXGIIt5USSUSfCPGqHySJsNtaqtpmwutf5U1hFxoaGwB9K3Px2KbgumIcBP2PRlwXtApXfiq18
FphQyghPlN3QlxDbbXOSo30ureIILiULyo7mKhiPbL8pzG+WYDTM9Oln5IYGwUTV8skY1FstZmvu
mHQtCVWFJzcz4XrRPkG7YvWLMDmLfm+kCkYMe2l9O7UvddZ9sHj6TfDw2YnDL1a+e7dUmfEJxpsj
+P+atmuB/ZN81LPo0jeFNFfT/0G+ZI+lWBpWE4IlAM6NEqsN3XPKTRQR/RUpNWWjXMod7XdJE4zd
UPGmqLXuN4nGE4xnUorip5m3PyYPQgihakvCFIeF9p0wLp+FPsMtYmpHYKn7svmynFzbFHnyCGnD
3TH6OjaOThG7006368Awu+5C6eqHdMD/uvG5oKPUbhJYDXvwY7P4iqqO6rXdfhjCoDOfZ/wGDGFt
CgK540Ra0msO0Txr1z4fX+K+JUgMFWYwDp5o6Vsa2sY2dVIYQaAFVKdhxiZ6CkdQoVvBWPhJGJ89
gQ0QfoVhw8EsrN/KOH2AMUAv1biHCzQQfhptr/vwKS/kcZYsViPK6T1+DmWYtyHCkzCD7OaV7jdp
QFWh2PfEkvNkOBYuQ4gN9HpJXrWQxyw9DYhrFm5U0ARuqn9pGqasmLC7vsjldTq+hSWupSGiPl6k
pDgiHJ7gvDpPp8m8oeGd6Om9aszOL8seMdU03RutBrZu07k+TQfPUO9fpb1pBZXE0aje6oIGpj2s
Ac3paCbieqpvjMkv1/asrRL7kGEg1ofewZH6l9vi13UZgIgoj5sJXpPP/P2uuN1To7l/opyWFrLI
ITtZRg+xxdAIifb3Phv+DAjlLr0H2RLmnyw13vn0yJ1uNI8Jv582qyoZdflbR8XcVNpA2k5UG1fN
sGJmOPmoNp3oVH0d/oer81huHFiy6BchAr6ALeiNKMqbDUItdcPbging6+eAPe/1xGwYFEVKNGCh
MvPec5PwUqK9zFuUpkZ11NwBfl47EfY4/jZzTa7HquD0r21j9ht5ifkqtABBsR+4H6NNooAUNQ2h
AY38tJnKg+U3XiE6FquKL0aguv4XqaEMVcPp3I7pfdRjGBZe3SLdg7a67X1AlWi12otRksdVlDT9
c/dRaHF/Kfuw3Ex0YAOwbniRscxCgFLo4T1EwA7oLvY9qHWQfYAQiWAVz3l5MV2M6mmmZtp2/fOA
IOKAWGucbZ6DX97VssAJ3tImiBPEZcTWvHF4wm619qZpCkIKaS2lif6W9eRdIMdkDFuP1A2kZGVT
PCOvBhNBmmZQll4cdII0S94m75luzXp0zPgi8uY7XlDXpeajfZMzyR0L+Hq5YJgz7xBkkDKUtfIC
Tcljz3vRVfk9StU+R84FNBVB4Wjiuo6mRVpo34Cuiqjqab7NEIUqTuZJY1Hj6mSUJl2cUjlk5AbX
P6Wf1lezIwBkTiukNRAFZFWuGcgnzJB584YESSz4LTfuv3ySh227dRlSkvAwjhez4Qi1yF0hLMo/
IToCg8GimuXsA6WfHmVoXQsyX1dene8zhN6JVWxl7eQ714kJlkB9jKqwe2xRt2DAqjLSv+jUqyr/
Rbj22nTAJ5XuuHdsoe/0dv4l4+a3N+HZMamKg9o3FkbSkowamzTe465BvJdzOAPVkrGYThEn57gb
vyjnMH6HEOI66bzYXuduajNHIEt/fYy05yYlRU55DXuA/idH4hDEOuDEGOiaIz+U1H5aRONRbZUr
24MoJtLkfjgkvsbZW3nUNR395HFQb2nicQLwyc61huTaSesPNLVcDB+Zv3QFl5j1LDHRCbac5Ufk
ykPi0m9ngbAh4Qjf3JdUNuFUuFvpsVHP9W1RJ09RQ6J1BImiUqqFgCZWiY53cBiI2pkQg6MqAnBZ
6fbKaJiCzBHaJI51gHW8YpTtpF7NzBBn7xu0l7eZta6CRoeIttZDbyNV/Kkl46K+XisgjkIbh0uR
zpepruVG0xAgsNmoQVpu65q/DRz7y+Nxw6z0Yy6qq6pxLZfNw1yZP+Q5Bd0svpza+HFt/b4GgYIl
elsrdsHORFndaoTzgDhzQ9IyJDE98M+PDHL2Me2LdZUWiHuiciCsePCILfZeBUkXK7ZrV6tjazq7
9U880eA2SXv2Z/oc8dbz+qPfg00yivDLKbQ5GLU/BKGEG1129wDRq8W4wI40JOy+GcTwYmNDHdPp
raRtAqAadnTffNVxPKzD4c6OnXKrusBC+7EzNITJjqIZnkWodXQObstkcmDS6A/shh6dSb6M5ob3
tmwZKPDVCrRlyOkSZYq3HWhd9eDXnTrpWXE24ohTsDe8wUvYTpELcykDbNU6uQcOAT1nqV5Hv5wW
zsdMG8FADOmSzeba6VvsNGd4idbGzlsHiFWjcE9g9DX435Vkx+tYB3es4afWYOR1f1UqGa56ysVV
k3uvyabs6EfgjIjQeZycmH9Z94wkejvHyCYAUw8GPVLR4vNwpO5vTJvzHFwjPLqEZe+LBHhFJnFU
DAenQqFcOSyyLJH4ASBBdRZJ5Ro+8WGgLAN7vrh4kNOKCchHUybnSrfalbSIxUndEwbX4lhUvGIt
kelxUUNG1UyfiOV640UvTBNB9ma4Sr2q3qvYCeLIlidkaZR7JtWvyMqN3qSCGhpKtN4327C2LTA/
+n06J3ezMMW+FMUY0Kfbtj2GbnqZyBEHKuGBbb/Qm/pgjrfcO5p1aBPOI1J1utx37lghk5esYoWf
rCfWtQfO1Sh0YY+EFnvVSNI8ZO47BkODKVjQsz54E0cySePy4Mcw21CGilV7HXSIhFS7FXNJij0O
vf6BFQd5ijx6rYng1mR3VXR7OBbgr/vwEwCgMp1fBh2ild6p9jrPcI9dF16/W5kfFChA8nP8vFUT
blEJaUFPIO/K6sov0hvVZsrY+PcFnUNiiMzc8TGiwZKSPhMoMu+vyql/SOYdq9oP9FjhflmCYzQ0
X7nrGhsQuxwWGl1z1ak66DQThxMgBm3Zn5UjyfE6XEbDc79sFrDtENmnTJGU5LTZTtfci1VrzdFC
yDuaC77BSl2e0cDCClwoE/o+Qc/LPtsNyMvTV9BCdkaBcWA0oveIQc66Kzx6s3rxBnr7WQz2xekp
huDQ0Od1di7dxsDPQDXnfoVzTDfe8nzB6ToI8PxUUTMsuyLoVYRPoCW2IjqSCOM1pOic0l+ZLT41
iVdu4LPgMJhRL0sLZXX0J53EXQjRNe58iwKF8NOSfZ3hWDXmNAP9NqS9ZJZ3mlX88VSKQbhgk0vP
4R0l+j2qrHbDNlUE5LxIVhS+aMymMCZFMevwPtQ5YKrBJqMeYErLCKGeOmYVfIWHAWbLABOp4mu/
6VrCEB09Gle6YuhG45mxjQmgzMkfHNwUUjkICIX3kxOBpSJxL2sblJt3qCIfr1WNwlAJ7FLzfUlE
kyjzM161ErA1miMRw5XyXlntbZfJVCp7xpEWR6Vh+2R54knKLr1vvnmj7jIwTc6MEA/Z1GBolDaS
MPPbC8V3IqBYxuR+ChsupNcgoy8v/oC7hsYMIZII1rFxkGdg96syDH8JNGkA6eB3j8bvevl3Ea7u
oEvyj0yH7KhLltCe8T17B+PLExNe7PCPYww+x9N4SF3q0qED50gZ/5Un3dPYTjuJIo6hKpt0ao2d
Ld1XWRjsIcj32+rgAX0cy57Va3vTdit6EHgEPfFZC8JuW386CKFICiiwJPt2gvBFvRcxXSZRVDtT
dHDJy9q88/KE4YjMQ7bRfyKt2E+GVTzeLlLmCbsIxeHq9qOk0sKrQ8bbPPnNgc3lrvBACcUZpjqw
INE2KgbjOPMcj80EeiZ1JjSvrKSY5xfOjoIvkMfHuMjuG73oDt0Q31dx4e+h2D3Xi7g0077RulMq
cY6gR85EIkz3+VzPq65TPkWgNaIp8AvA0WILIm5e+5b+Votau5QTJ9xEj876hHlP0zGm+1C/hsnJ
NtLAkxX5jPiNqD3jU9YDSL79YXDEh1ufQdK82+R7rr26CBRdpQOTlOc8Kb4VDamhI1pOt+o9HOOW
nf4YByOZlj5d2I0Pk2oe6x2UEs5lis0IDeaPwi6eyKs8OdLEEw/GvI+ZClSiuNdEd/HG+X0Q3s7N
04vtA4BJW7yTloeZkCCpbcf+l3WqeU/y6gqIa23nrwYaRzLnxM7SrDiYUFhy5vGRZLXHXAKTTZhd
5Ao0mBCQXLxByLURY1cY8Br1wlq10BlJ62OH3RMZxpbH00qKYT3ahHz4xAISM1ouoCl6daaAlZO/
uQzR0xDjR2yq+6aqPmsz+9Ja56Qhj9rKWRGOwDNBMBvV0Y5ZWQjB1yYPbBTIRKByW2IoV13lvTUm
5kbTAvNbIQqFvUgvrngqkOqfhBJgNDi84R6I5iTaudsuL6oXhbM1aZiFRvFQmGnIwD791RLigUg9
byGTjsm7KkHdGAZ7WfCLNl59C6tbQiVD7AfDnfEM9PojTDub1ZLgDaR0uUSZ5JQJE/D4M7LMDUvA
MS2KBVRXxetIg4nYm6xJJiaRriZMjEId36EOrH2oaTj69vA5YEPOaolyzHC/+jD6ojh+SmR/l1X9
RY7lqrJanIZLiudsDG9enH/2BEuQRUgPYWyjA7GNT0MkD6k9fc9EG62b0bxEnExZSgdzRfS0IBNl
8KJnCzykXmrPpAJG+IbxXo3WY5rdE8wQB21IiZz5/dmqACvH9zhYTzJxNklYMu63fqG4h2xB72wz
MILLMlpDhvnFUQ8G1B+OsskPyJ3UCpj9ZUp2keijLd3ympBiHJ2yM3+aJN7CVjwyhqAzmn+31Uwh
0FiEOQ7R7ymlIaG3VAQRH3RfkOtnFyQferl9Qi7+5KfOGl8KPRN7eBib9hcayiNyUj0Yysrfm/T9
ylDeGTpO8sXL6iHTR7HNMtyM/iujgW00ym9Zs1NP2ubM8UNPPjprLXNV2RkfZCPnuOX8wONIbfsL
6Y8Hb05w8KW8260xIhbGgEruJnBezsxD5/zS6+m98dR+tHJk6+1bMR1zQJ90kyc02dFdyMrixu6T
45ivnQ7ItZevkRt+1aRQW08qdNdsp852CP6R7wjfXgv+qxjOc5xcp9TOt4B/nhuvgFgtsQ400zvU
VShi+DqhKNDTjboHezbOPW9WY2+a32EcPYB2u/YV60G5lIc2QwuPU45qOTuFEByYgK3jGqXiYpuJ
HPu5cmbehs6bN85ygKQYJVVjvKcU3GvRGw9AXwT5fy1I80bjjbBeIY5/2h9t624TFaOOZfsWmNXw
4TQg1TIcocapCzn/+LRvF14cRSp29jLqn5PReFPZWx//QL14cMwsDK5pa+9kpKA5+uoFPPKhnOkL
YyMKJOISu56oOlkPEMCmFIVa9+ronMXiZPoVoynbOsxPN8Y0nucJLunkYAmg74YwkN1Ra3/VVkuu
jahX5IbT0jLUqc+c1xp3JArOO2rOISDT7hJq8g+ipm06ZV+uCSrA7z+9q4z9fWepe52Gf+NpfGvJ
kcfSqcHNqcCtTP3XMCU/dDMduIb1z+wXHDP41nCa7CNr+lQstLuZ99ikJlbzDzNiQR1BI7K0mv1g
LfW3ZHybFVAWyzA/x8lPRmbWWtMgPdthyzDHBk3k0swsafCaxHaCXQy1oNYLsJ5bWvEcNl0ZOLnF
BjQXySasfN46a6y2UzmCZ2q+jZqdasw6E0/+Ph/nX7E24Fxykq2MqAKL8tLQMUc5+a1q72iUiF7p
DMC2Bk1Z8enSQoIgOVEtYyxLXugtXKTYwcnN/BHhvgdVTU4mnSb6Ar5H70RHIodvr393UpiCQBNb
mXEmhOtIC2Jnw/rYDDlcwH46hENvccbAqu1LZoe99qYX8U/BqrDyiWkWlc1+XgJ4rDD3RkPir/AG
rqAr1XQa91bX3xsDRnf6ZYISLMp3xqZpTMybLXbj5jtapKYlfTz8Xqi7K1bkuDQxdqRH21PvuQkY
gN6AvTBmxppVMKoR2h3SmKYkHrwC+8CUsNNj/9zUsbWBxMhyzlauM/0jHywWhTu5xLCR9+jEpCqG
1rEkzzvRPI2j4La2pCdOCWpVoVkOhKtZgfAfQTu/90MaApRgEDI6D76uExYfDo96X5XbvvBfQnt8
QTaKn6QckRLFJ8t07hOSJNc6ejm2Ll2QOWSF1vmdIcI1LlGc7TNb9xBlza5IHhtNf7asOkZv739E
A5sU6A53c1rcJXQQA5E4DzIzn7w+kFKWqwLP/pYoHHx3xBZUsW+DhZw/STBbwVblYO2+6Wp/YHR4
GGM6jUaB123S3G+/+kFy9l7SgKMU5rZQ29pyXnasboLMg1CmFiOjT7x92fF2+cVLW6EdSXP/3sIm
rRX1gTrnXfcLGVRskUjCbinL83FvOTT+fT3d0TtAUOp0a88xgX1mDFOQahrsCFcJEqV1ahqPAHH9
lQlhfuzKg5uC0fAJ/CpL/QuiFZxnsSjFWaLcnIZpaMwPCVFOK7a6gaE8kIVO+5tJBFyOzPrTJzEu
LCsoYnhOXctMuNYmf0M6CSjgFigA8cL5Cs1Yigoq3BRT98QXCgJJbP2yY/lhUgueSGS9lDNiG0/b
4jtj4UJHpzUswjZmVgZP2A20J0GsDDqPrSVPVdK9VykT5kiFqy5z3pymv2tVxEkIp1oQq+LOGe1L
byBSDusGMIqgSgsb+aKrY+qqTyZfu0EyjqNlnuMg9KfkT24nNLbieiQgpiBA1D5HanweoZiwMVjo
Sin8O938amliEEmy1xIBJRGv+6op8Y7b6YlJVhK0bIW9rmT2UIcvjS3IGAI1arRMV1tbA6Q/1J+6
VR1prj1Obcoy0nyAQoc7PkTXhUQ748Fj1DetUwVvAweebx7DQv7WCkGcjXMXjimv2VvpTgSrtGD+
EcZ0X8uamrPBExMDOXQtFaRVduiV88UIzWv9u8Ro8pWbNQTL1kOzEnH0y/TKF4obzr0aNuB42CGY
G1ei8O9T8Ew7bxx/CTrobpReI6Vq8myvzFLm1byMtBzMhrQMxo2pxpfQgSfrVst2K5endkNT67eA
UkiVTQSam7MgMp9h4ZkZVgKuNBsOH7d5i+KU+DLHfhhpuWB4/zI9tfbJOM69QV1mp+wC3VTfbmTM
ge9SLIdu+cq27DVjG+P6VAQ+9l/E3+6IgxK5cyjKu8Jztw0CMtQUiDJiMdN5KX/REr/k1gu2mWjl
MaUPqPH+DHZ7Noti1/UV+FmzEwTgIO3MUCjMaX/vaNWOONizm+JjLSc+7i67o//0U3MOCmjr4414
K+fBO/QFxEVdL5CSREQx0n5uaUWtKl3b1ymNT+mxcMSMwH2gHiPULHpe7mnIkSSM/Sen5ASVMjnZ
nE7nEemPtNtn+u3O3nEkEr6sP4c/4Tx6DwXtTLd7prZ2sRs+kvW0QBdhwBScA8unMR0LjIHYmweT
iVpp0MMGtzfzPRyTlRwscC2gCfxIAFvJ4PgP8s3W0BXlGPppzebJma9Vj1FubXPQeHK4E0Wz5RRk
binI1ksLyZaMjapoOM0xWk7PUnS5df9Rxvohdfp83/r9i2mSsU5eKQeEm/9Gj//szQgQ3D6CPZJy
lugiFDS5xzHR0YAZ3kBWsx1w+ZrGkN/xlRHNgV6kn+ZDO3U7yk3EVWrTssFkIxu/ETvmBrrL5tdG
89nBDQzKJCPrqHABocbpx+DHJRKCkiT1Lvr0etw1dOEtv7u6fOhzXr9R+RLYMw/HMfV+R5M+Bh0h
GAXknSCvqqfJPxtycgk4Qcjs+fl+wEuQTLyNSnjJZzpoKmCV6ldZw7ayG8stbbYqJFdD7e3EBunS
06uILkMvzqxVLJzZQGiIdjKm/DWtMxoj9Rs7s/6Q6+O7PqIew1EuslNb0/Rzwp7GHm7dEJBhm/fw
tcGsJUmyFZAkA2PMlhQa9hyJRwtuLql/gq7RDo7v78x5dDZ5tGBZ+/qhD4tzW+okodHFgidDRYzU
YegyXgg5rwxr5Uw3TvyuPLKp6tJNN3HfP3Se5I9RZqHtyQ2rX9czOmGH5v6O/LknUMHQZBINmQSy
o0KvHmdki6vBLp71ITmMkUUfFJxKM/+2GxCnaf7SFdl3n5gfnceXzcu1l1jSlp079WlHzqdvAm5N
RxfawYRyTFZjYDn5/ttutSWAvV3ntQmZnFTDYqLfSfed8podPSWZb8xyq1OeUsd/0CXaZ/r4Spso
EDXfmyh/Tub2c/rS25Emm7ZO3Z1eCTKqbXlgmy8IOqN7COIKmbeHQbFBzAZvghHzRkQY9kCEbEcQ
INX0gIbozYjM72rqn+eZbmXp5K+tnz53UuKa9QJqhkKlx5HT9KSLC6HmHzqR7EQ750D2FCjyun7B
KMAQwN55XWHvHNJWZiZtvZuInTONJzuxNgYWmB3Qy7Nmad+RWyqyE8iHYwrJOjHim1w6n9hJUVCP
1MvrvgX07gHUH0PQsWEHCclg8w+ZF8FIXqwZfV47Atvbxv0qLXEw/eZPk1cXTwoVyIJxk38wKKpX
dZNmARE+ULQYs9ZE9zSROuDLvLK5hvdNQo6u1/dsZ+BBdfRlUC3TvOOsPBIWZ0sweX5hMeWdz0kB
6DRtLmriu4TBjC5rAmsheveRFQepQc/dB9PPzpkwK9DUu4EzGuNssGUdXvvQsr9rLfvJXPtnEgod
Fe4el1Zz9zYqPA8iNR86jR7NEhQg0XEHJG4wlzfmdaEQdLvdtM4H11p1snhjZwLHCpkhTc0e2HhO
BG65PGFSnITCdz77LxA42LPEMxygwgkfkIsQAo5LS3jnlrj3db9LbKNZNYqwggirIjHCBmvvYKBr
Sb8sT5JXk9iQrtpxbZb9ph1KYvNmrA4amGvAMZgVmcqw1V8b3XQ1+xJilzV+zln1nJAr8gtzXrwn
4I6uDSG4LLlkvwKynUvWQQFuyCZinRV9vMM2FK3G3D9XuXqzdOvS6+5HletrEZp/sorZ5TT1YiWj
VY8eZm24g/8Vgole9k0GhCNZnvwmfsGkhame80Mef+tmNlLVvyMN/zEtmguIcb6KfHpTI3tIGXPa
8IyI+IL6iBFZXxc5VXdrIwpE3ABy93VsjEfX1nTq8hhaI1VXGFWgugy1JMM1xgo+DV8DWl6rKnSs
Fbmrr/oEe85mNG92eAhQE4dMhbqWZaTLmpehxchicJ5rmHwM+lfZTodo9uXGteZ71TE21GNygpFy
VBDXyq0kSmztpkjzE6TccLte5zivt3qj+rXui36Lt/s7HzgjaTZzT41KKwEwOhuAS+PhGfnUWu/4
g2GqP9i8AJg/VnLwfFrHJrsZex82k461Yn6vFVyryKRvzhbkB6wTywN1hzIsxETDukcyspoHFAp6
9NXkNPv1xvs1GxSzQO4ehoZdbu/cDQr+VtXNA60n5kA4QezPmVZyWCZwWlza7Ulmsp/o3tzCbDlP
MggnIgqzkZ1pYIiLrSOlWkuXwiiTgPNo6jl6apPxQxk/TYQVm+MCUKE3vWrBDa9qs//uNRFeWvuz
knTRXVPkbEvm36wm3R2zq61UwNRp7yban55f8jn3+EwjhtBDZFiBHQsKy3prlAgUPGAn0zI98KWh
n6eEnWjuPcSkEO4t8tJQKo31xuly0OXGuMOW1m4bzc243Sv2HefnjRdmn4MZEQZShPRYAXPaMJwe
q2wHYlsl5hyEoUCQklyLTv50jV5h2AY7PYnp1VcQ05VNjy21gchFWHx7M170OnW3Z0QLKAKcs84m
LEN9vUL9NLfxW2Gh97YGPSYsRD9TvCusiCndyJzVf8pSho/+WdNSI/AH/6MTQMzyQf3pvIlmLAeV
hi9Br+lVQh9dwW0BCt5Ze9XYDTWBnWwNhP4c28ZyosXnkILPK9usokXQn6m2jLiqED8tsokIX0nd
9WcXSpTJoH5Tk8ezbcfmmEr7IwfsQSO+vbPt/ED+7IuWMqoxrS1BqkuDE6ycYxruKjbS+7oDoG3S
DIlQz+1maBkBvi0WpGirliEMOlMmTG2HL1W82S47bJ1UPsdzzT09cf1h0hmhIrQ8OFkXPph4XxCz
QyZzSwDtfuOsSwMdoZpor2HZIxONNTPljanmOj7juWb6DawiiDNOlRxCsxHyYvTSCYqRSZig62DW
PqimXD2Xhv5TmXq4M7yGrLV8mjhf8t71FZvImQwv0EckE2sp42wpiKNMqACkxu7tZHJIZklabmw5
NcfWhnx6u7j96NZtveTiPXr0keFNWwy9nSVi5+9VnFstKvUKGc+AgQCbHarUdpi4nCMPv2boULzL
rkKeKM8I5LRtGpm4WZebbhdIxynZbOfk9sj+7SUu599FvATjpLd0HHKt99heV/3CdcUBXSI9WK4t
6Nd/P1YL6MqC08wZUBXHmm9o9veq7jjFcVouwiJk+o3xkio1LKDbcaEl/7l2+9EzCv5++N0BsTto
FeebugAeyOaZq7cLwiDI97Crq72wazPPKum7O4wMREhW8jJLvV10Ydn+vVZ4/mBsbjdispMIeZc7
5YbZ8ISmz2L50rWxO8IiV/97YdsJRfV4topYw+hjfvs5gEPBM6TMMFaCphgbBB9oZKjpLU/CHfio
ckXaFJMRu6jotkpEj+HIEKt1QVKZ40xwwPLO3F7w7RpbHd6ELr3XNQesAZbQOcqBwh0zbNtHFK1b
F2hzsXy6g/3SSkRjcYQSb3JXwqpqGP6ZBRYgshnTEI4IHf80arzrekLyxb9P5vZp3S7k8rmFHZEO
iI+I8Pm8HQfJZPub3rA/U4kOvzxpv+2IXoTiTXKNpwkp67qoGuZz1OKW8UND9DfZdRpec4yuHX9l
1np5BD+Fr6tZqM/p/3tfbMZnpBXvb+/V318z3+ak5fhsAptOMYv3k/rY6g78uNvVkZDXPGiKURKd
6H7/vW1Ap/P31/3tatS41fF2MRYL+7lxERbcaMKJ6LyML9l/DlPHnAURb9mbKSk8/x5M//+4uh1c
YVaEWwh2Z86RYfN+OyS7wdAmmmLjs6HSFMFVfIgQOOxub6l3oxvf3mz136/G3+/Hf38sZYFUFRGG
y8dagAo43q5V0UzbrmXOiDCClmgj2+PfC93/32u3d4xpAuPelgl+3HTzMWfjdJxUho5pucgcrUMi
yJakRBdDxQ2UcGia5KFbLhgr9CsPQs7WFiF142QTRdiUnCfBNcUP/pTy4ZpNyiCbtm7S0Bqx1Syw
UvrulRmScx6T6dgVlrXq/bhDzQTupb1d0N+PGUdf/t3fQKcWmF0qD7eH335hxh7xECVtgtujbr+o
p6TbpzNJ3kZiWCfH8q+hHvnXRpiMaWkMFyU3kYSGqkYAfbVEMdzf7hGHrX+1rf4TGfgSofSfRxY9
rPCoZrWezHxd03Z+cDQvenCbUd/QEur+3jYaKnrQvJKYl6Yy0Xrz4+2COFx1suDP3B51ezzWI3k/
cZLo/3uvv3fFY1TWRX+Ji+Tq6ZV7SpvevpJsiTEBWzR1cmpf4+W2CR/0pmDovZ7tPIaNw06chbD9
uN3l3/3c5AQBUru//aFxpjjmAJg3aD7Q76prUjvm339yuwMuHJuUxJkCDp8kqyD/Tndqb6flEeGp
CCbRBcRo4vUqpNeeuJtcJ68qyJ3Mudpaf2zm0DpPy2NZ352rRgbAqsCMu7vddrvg9OuwxaER8O82
Y0rz87IfnJImPKhG/aEXmTzUIpuudb1R9L0ePIibLvK7Czhb8+q601Oa6eWp62Lrerupn5gKClKi
1hpSj9tNt1+mKNcPrkkxcLvtduFbk+TD/r+3aA01X0RJZZvE4/y7azlK6E61Yoa/3OX2i9Qhi6pz
7bd///12O0yjIGsFISb/fVY+my9a0szlb/eYlidfdF277V0NPFAtmivU5dJzwvt6uWg9eLU2yXPD
jAHIi0bnalTCueqsyKvKnRqkh9wG/sm5wjhXC6mUSdhy2+3ChxRxWjLXQUf8O7xSzckvru0zcDuN
NKaCrOnFRpuBlDYD6ZDI5V+Um6YnhXqeqTDigV4wH1bsRLvcHq9d82TH81PbsV+fhVpj+vuSXaZd
m+WibFW8jc0wXlrn4fX2C70ib9kUyHYcdLQ4GlSe3Sk1HG53+XtbG54aav7r359SzXgg5+I0mra5
I4Y+3tcaQRvYjecLsoBgroifWSZdSTWeo9b54oz1KiURWyFlVqoSlPeScXp2cdBiBEozkrUvxxcL
d/WcGM/pYPpB1TCLVYb3UpvhXgJMlSFPmFUjcFo3cAVKEunfjfiTJpxunYp+ah9WY1KLZC0rN2jI
2JFF6G+TvPsJx/6QGhjGmiRsg97M2sCv8m+VETKKq7c01W+3yXVA4IeotOh6uQOp9WH9ZfuGtbei
hOgPxNt8o+9Yqp3jzGa95s/cFWr+FWnkkfLdP01oOBpMuly9Xbidp7O/G4W2ul21l59vv3HyCrQQ
5Ocuu5+lYtm43cHP0/B/73v7uTZyA6gpj2r/ey0s5+k4Fz/kkxA3dvvl/7vv39/cHuGlch0SInlo
NA3q+r97//2nPRRq1DTL3+bVvOZ1F25vj/s/f/z2279PbAbcILqUuOLlKdHYtIJ2Mu315IX/edq3
e/+fP/v3ganV1eu2TvA+LY/893yNf6/977/894r9OG2x7Prf/276Py/s/79Tjj55e5u0MLTafAb/
HqOgg60w3wHSnNRT4zjpDpS7U9vqoarr4VFLlL+PplAEpBEsjF0bySo8t/RgpcbwaOtj/TDQjVl+
uN2Silbtai8eCObESMms+iDyAV2CZAW5m4Z+OtXVeLWmXU9Yx6tytfaCmJ5A4FSJRzsfaEIsPtmT
M7cTU6BschiGJnRNLcrwqfWRHnH/tWbPw+PtWlSi32X6nJ7Qt7d02f1+q1uafHSp8GhvAZ6h0DAo
u0p3ePJRkS7x3m1uYMOqiTI2vNFfzUhJd7dH3S60olxn0j54DYRUl/i7s2kznfGFc3SyITs7fJeD
xvBIgnEc+tslerDYJlBo8NV8aIBO3H4yVDszQEBrUkqMahHwgfsERve2nEpMzss1rYrSw8i8KGS2
5/mMl/rHnLCuJ/CeBpFPC65Q7zHlYcHg1Dl91uH4ERe8eK+kwNd15KK1I8MTkhCiAM1WvBal2OFe
Ja0uUYQ7jdYdI9doBV1HfHgWc2LmwMXFzlztQSv995HJwkdTe5fCzF9DL5w+7RQZEOONJ5+y4JQ7
Zk2nsfYv6B8wKlXaKy1d8dDMU3PPg/Gp5DRxqAdosznzuxkV2IDCxnoTrECTZiePvlaSiF32C9TW
AO3gLXhFjWHsXZUTdUeATEP7pMuAV/Yn53YM5Amjew5DmolY3u8ddqX7mrYeUJ94e3uWEHFWs2kS
jdPPe01p9PFpeaGWlVg6Sj18rkEVLEO68S4imPToTnq0sgvjJ3PK6UrPV/29aDI6c0Sm70Yl/7it
1lro1ZXYC50WTElodjhPPeBy3BdCm3aNrpjjC5GC75Ud/gSEQBp6e59oqcu/C235sR3ltajyVb9g
zDqAJbhREkYLy49tp9scUb66AsGkqVC/5EVk/8Ht9AKTQr4zBIXfXtbdNkxIRKjcHZQGIVex8jCR
E0Z7NrHvB93EmJbgHmz3BpXYKXSt8NQNffj3Wmb/SstRO8fZVFvrBhkbEUdG/egsKDpk3i9tqPkP
DTMWvkJI+rTehezZKAObw//QdSbLjSNLFv0imAVmYCvOs0TNtYGllFkYAvMYwNf3AVT9qt+iNzSC
UmVJFBjh4X7vuQm1ZRB4NtQaBLV94mVHIwuGCw2IBi9dsEUz0B5QCpXvvGFwrwlSNCz2zVJaMNeQ
fw9aWj01ZvntjTJ6h6qo1q2tklsXILSzS8ZgZqm+YzQORBIAWIkcY2sNZUXzHODqENFJNBrmA5aO
GSZu6IOMsvNvg8k5S06UbWK+XF4De3L0y4qojJlHErNvWE37OfgA7lMKvK2komJNiSK6ZjVBSZjQ
BoKHHv/PQ1rfQq/0TpZPbzJTFkTbeRmpYj5h+SQeUycpL30V3okQIBhSMOY6jSZQcZM02BvByO6R
IXG87aE6vWlx8SRjxMjQHgNQQ92HbunOe2eV+bqsDPNWtzbhA6GE7WAAoi2D7lwnilMwI6Atsc7E
RpuR/exFRXjBsYPnZjzkfvRpBuls6UlHhjmVpZbXOmFe9BbGxJaa03sKNcTGNgZkhbfh7Jv0rSzb
M46hRyx4OiNuouAPcxfv2lqUKCCSIioh123hj9Gst7TWfg7sut54SPG3nO3ccxnF32i9iyMmPNAs
WsQHGjTiL08FyDFpfTyZNYpbDvXhX2IA6FAEJo1KJztFJbuicMQvEnxxfmlR+9Rbz+XkcdtaqURs
4jYDpzv+alhGMP3qziExZTsvitS1bf+qy2Ck8Pe+R9I1iDTVO8Q1fHqdgkR5tix5WD7RY2/Ue8xn
/YOauZpGBq8gg0dbMKtfj/FcwIm+fvJm3kCR9bRJ+wA90nyJ88O+ciq4+WngXmItLF9ZptljeopY
NxQHQND8nLn93Eyu9WwG1d8EFeWW1M/NzDWwbVjZetnnl2q+dOfLSMRqhcGCWKLCia9gkjB1xTL7
tvOdbMf6a5zRqBF6u0p3/E/U39eFXAupeqUBiX3WePNpUQmWtC4v/ka/Mov/EOI/xHZCDwHL2jnw
u3gb9Y3+7E/SJC447FZBowgfm2mBpTJjGvV+wW3KZYzm8CTIYgNjzsdb01e6qFeebc/ESOHGu0Co
36bnYLysG+a8ljOnwLJrQ+RIiZQfLHlxPtnSqnoj+BFWulsXVyATauvGCI7h16uhf45bkC6l8IGB
cxU1jD+1EP/zwG0U1/L5Z31PgLEfYKyFgDyd9rOyy4trSSj0kvlvnvf81tz5Kz6PaG2XFThbHv2B
6ImBzujPaohpA7V2aj5NI/MPk1C1TYPV8Sk03XOFRfWNnDKsVRmO3OUSZ4/2gLoSKlbCJ3dZBisL
SGfqG4ckLrwribrZPhqjDG9Ff8aLJj7BZfj8XyznNqU2swCzsSVqysl+yfE8MLOe272z+8Ex/nmm
haNaYf4DwTojpDyYSfvaYTyRjCVD+uVF0qreYxHtJOl6g910W11EVL1K6asoxGId5W6+acwue8mR
CUMHdn4PHrlAeljqGxQV7WOJXgklivG6XInKZ4a81ZQuXoeszs6OTUeymDEurYaPZzBwPw9IAW+T
M67QfI0fbY1SE5F0eYgtET0nwiWAdUy2iRI7q2+QgS87qsaRtS/oTyyvWU0JWHAY66deRv62HskE
0cAUDlX2rffOS2EN6dEimmKbC4w0Ve1AsHQc83F5gBxDlAjNJlRTvBYpjAweWc1LUSYs090belSv
xqTDKa+Tixf1KZEZGLM3av6RB6dAYphSSOFv1B/NENM994zz2xlBUfbhdytf0w4wQaF70VdnEoGq
T3FxNyZlHyG+4A1cdsyAuQOJbn79BL3U3y6/2XKpCxiireuDKEVUKjhDPpuR+W5buHty2Ms7DUjt
k6t7NJzQK69iPiovZAG37eA8x7Xdv/A//W20dXAeNKKWYxl7/X2QMZkooddcSh8XWl5q7otvEPXQ
xnl1I8wWTa/b3fPcH24Gp/JX3WruvT2q2/IHboPhXuhTfarS6hFkbfzYhZJSp3fT7yCiM2rl+qfh
RPjb/Dg/hYLvqDUAtISNg3zqGCRorGZk4/XdKTRT/at1ObtHmtcj6XDyj6CEI6+8Qu61usk/GnZ9
16IykH4mntxUv1tmkH2wifi7rEq3poMqLEbiSKBdsyksltk4L0+TXWwHLSB4sei/ewddUNvDucrz
gZS0KrSuAvsjPRl8iHHV3EeR/+X7NPgQM0CDDAp5hWH8RutDfwFcGb2AXtLmCwfv1Q2iEXzg9ITa
sH3uq7y7ofFJ0CE8DnWd/qnSpwDT0R+Df4Zy2/BeoZiuHWuYLUtx+R7GgnCRzGfiNF82VAHgI1pm
XhU2WLutQIVVvjw77kTsYYrP82fZiS3fYXYDK7/UyecuE84iy+XysPDzyb/EfOnVDqhPsNBtrdyL
VvrecaJKDBGrw7KYXyMblN2FjfbS1wZeJSk1qEk1+ZF40NfeCAn3QdOe4bK4N/yvXJnd+Jpabnpy
aS08djg/jro+fdHKxEtT1vCp561u2e8YBmaQBEscKGx8ZZ00J7MKX4XIu3M2zArdeWsy/vvy369q
0YUa5+9eJereTF590CcmPCWaOrrp0PWW29BVgkF/ohPuG8fu2dGmY0CP52qUjK2KZUtvopKt0hmL
jWnRA8vqMXkLEtKhYX4krYskVDQRfTgkEL2dFFdzKg3q186gJqXv/SALsE4/6DpRILmvPdHTOWCd
0hm0fch+7NcobcXBnC/70N6T3T3dc3kjXsi95TanEM6H40c2yEe2vpLZrLKfLcN8V4jRcPCFf1Do
VwhCwZI1cV0gSYZ6Ui/UslbCoWiYFfajW37GQsI3Mft32za8YxYxNM9UXm2U2/YUv4V2oX2+A/JQ
PzkJgfdNvg1JcLvGlQuBypkaagoOhuhR0a1bgD/1ItQvrmCiruVh8hKxTBHI421BjIqVagjzYhzC
dZOUYuVA+XrSMu675Y0tugiRLKkTKweL7DosanVxNaJL6DB9IRxAT+z+pSXBn/880TT1VdmVdV7+
pVEX77lQxWlZvxrUV9h+U3GR0gpx3OOZIlijhU1QDn+hU2YVvkuwjmuU2AC8vJp1Palf6lK+cFAn
wnd+aXBplVW2iddk/qJqyg4eDTbS5auJ5/0iSSHdliEyVTkTEDOB2GLQffc8wSR5Jc1rs7xuz4s8
JGv/5zIM7XdB24DOc0eGJILT5bu8ySo2BaBM2pptta1jm1jn3voIgaz+ziaO/fq8AZPcVec2cg3M
3fvYyezvopPfSabLTybW9A6HOlqnyWgdVFKjHwl9XOhdf00N3gomQ1uL3HlcbQDUfdX5Xz15pYnl
Pksv8r77wd9kmpsjhQONHBhJ98fXgGAkrf1BkkNJYBiCVtoaFMRDuGsdLcHK2A3nGf4ELYrBdYo2
AXRQRdwHvBuQaYAWeXDXQGRDzpFB+TK8G7FJ4831mpuvdWjha8uj41g0l6IEtxHplUcCrWtsZ6Jc
Cooykrr+4jvDJxny+mUkEeRlhHiw4swe7IVbbifubWi+uK0cxe0pG+W8CalxDLeS50BiMMomid7e
tjje2ibxS8u3kEN+ZcQZomlsjGNaqegZtzElqDM+LVdgR/CveHQze7Jqlpesyo+eLfV3OH+TJ8X0
2EwGguj/PZ7yK4Bu1XXgv/NpdUL+vC1tFMWpLMmlMh2KrCJwftFAZSoxM/6E6zkbrXZwOM6XY4Ue
yIOFKrNcfkZu8dKRAxE+hMBpKPD+9ovwA3/IeQp8dc5kIV/V0mFJjaam3uocPPxAfX8+WGnvXVRF
oByrcPDRdF9R3OnvlIIcvPkT+7KKv9pOu/VZ3r4Ghin2Vdm9DL2Do67K0SxOqbjlWSRWrTLXsk3t
ZwgBNn8RfpxQKI1TTGasJvLvHvFOQfzntgPHsvXCFkcYmIVfTvWdVBwCAILp25ItD4e6jN+saFhp
rX6ZqNxRCRJrg/DfvHgmswmCdMkvQpYAay2akQpkmExEnsV9mCNaDmFoiTDe9xmicDihLlE6pboE
BZlXbVf621Rp7rXUPHo5hvFa1g42AIu1XnNnzVNWd4+4nxAcuiHjX5z9zANQOsnK2FH3qkeNWv1R
+b3cq5zUHlGa1iYIPYoNu+vZ3rU9zreZ5Df1rdirqf8uHYeDdDgZIKOX/xN5chsrCEm1iNsg2pvc
buCi8MqrICI42syLD/gnRW8ilG7abcZSwC1qF1e9HUwmxu2z0IldhwJmb70icY50hizEcU3z1IuZ
cWHPNtDpGV9rs4FCpsGgsZv7zwPAd0y1BjigwarqbZGsrZjYib6N2/vyoNKSAEnZTrsoT79CmdX3
UKZQl8zyD5ionyfzK6GEWDoZcYCcvhi3HBKLvcBJ+l4M+8LzOX958DnCkuGEXvNMcU8VVXtrare4
9TJroXAF4mvg99ibsFrHLgnPC3iWAA3oYo4xQTjo4ivokAt5fdGctEdDSuOtAuld67cYeZnTB9r1
p3valiJdw3FBC9FDI+PcGg1b1HI7IqFmsLXZ0FdUBR6NITz8/CnwPo+bOIQ90kpKFy/Tz9y36WGg
GoF6SPUbdo/0CsanJsuL+/yb4bwIB+F8z08Kb3S/QznQT4NUqLr+xXHE3H9srZ1Zuv5bZI4H0eS/
+ykxH3W9zXaNDwkobTJv9UPL1EL2Hzcvb1WDkmGBdpqlDzUss0/RN+JKdUUJiNJ/9ov/3D65SC9V
rGmkCpTXLtIlOZ+dPEEB9k9xiMtwSaMpA3COXepHJ8jx6Dhy9Ddy6AGC6AVZmqqWhGwG4/go/qQV
FQHjqgAAg9D3y20wjsAUEBhFG0Q29D3ojCwPOtwbtNw4u8wcnjDznW1oKnk359o9CGt8wi17m2Eb
BEiN63CGZhpZ7e1iqErblNCTC6g+pNlou/20ivj/8tYoRClMQZ4iaQd/2uFvjFnR71xDhlU2yLB+
MkQSdLs1juBs3cmk2JN69KR0vvrvD2dmNO8JeP1ZBiAHCrEaYnpOsumbE4hJzvV2HH95+snUUObV
Eg5oK+I7Hlz9zox87dtDdvU89dJlff8SmXH/Iokegr/8HPhmfSwKTkOEUKRUoKbRvNSCnU93MKjE
UYdGcv4YMS7XmYgBb7KaWRhuHftCEQVYYTTomoylQiDvDb1OXH9+MbMzox3uRhe1l692FTKXXeoj
+Eskpo0idbydNZfudEMqEsAz69IS4IPcrnDkRQz72oWKCvLP3huprb13CtMUR5fDWM304y4FBPNf
X5SF/8uchHddMLI15celQjG8AC7TgS4qiqSz27f1qgDrBRIpRcs5ipQ8gtB4XP7SCQjWVsiIoVtt
jKeoqIajnnA4VfHwZ/nk5CYzpiTJD03o+ZfKSjwINJ5EkNV9tFmh7YncwmseaI8daIDPlEUJV23k
P+LBMnaWZj6WXTStzfmYXwmiPv2AMbAxE7Qrmq4LVJ4iFvLKsnRBMiXRwPWPjUbH2Fc2Xqi8m6oD
7fG86WYmAx2LfphxIrwSyqcoc7ljMZavNdcaTyoMcR5KXOc05KdfHp2qh25Cta55Kcbj1tBOVltO
G883qkeglvwJ8VvEWHIAEheFznroyT//PpGbKDCYNMryIwlkuCmtCeO4L36rPB43CTKBA/37iiUu
6/a0iJr7cnpP5lClyWggEHX00SBaItcCsv6QYtD4MsJ465uD9Tf32NF30mLnAMnb2H42XvBdhQ+N
nnq/KLaJvMF3dIq80tpTURRMo31GjOx4uoUu02+73c/6AwqQYIPM7t5ckj0TIae/AodIBEtJuqqB
ChjaC/z4lm3SBPSJi8gNDE6m/9zWmCeGuZFA/7VDTTkeyrk5QkLGuq7AQMh6AjxpcB+7cfa0LPZV
HD4VjW5fCe2aLcF19p2oP0KI5leJjnwNF3rVq2CEWEglNejcvyXxMCCSmvXy2QJI1t6HlJRU3Y07
hDfo8GbQMccNY50OyUTeoUZwJEHolh3TTRhFxHAdPpZr69tlpXDntWyYJgzuyG9/wmImpf4WrItP
llDfVQr7GyjgsAqicQfmn3pHK9L3zn/rM2/aw8uA/GkE6lgY2NrafDQuAA9wH2rDa+ZM+jtiI31t
eWF1hbDZQbOqLh2aJXwj4PNwrFc18KswWKnBmbC3FS8OiPi/a/2Lfp29hWdabBQI3AtN9bU9py6p
cswuZo/GdCC1aHloRtc/0fkl09degSiIb42dff+8y1FlXJZ6oDHRrw4tgAg6QL+py7VV0amZRd7r
59FJSc8LCRyBi36MDfagucbsmbtfGmTxQgCQKUtNPPbkKRxlb52csad7XZTx8AwH30apmtWXDHvp
AxE646MrQAFmBG4Xbur+9iITcVapIKNnAQSLsHwOSDnEHQVSckRLhaILJq9e9yvc1yGRO5BuDGw1
O5Vjcp2GlGDDHIewh2G+G1txbCMFoxdUE1Y7xYpZtbtlVU1CSGGGPV38uNHB47iIv0MTzo43+c8T
4Spo0odnzfHj3XIX1VanjtIdkEMyAb7+7KsFK+VFSYYQgKX866SVv33qcorlAVxk3tC+z+yjS4DW
syyM5yX7xy7wOqa+fKr99CkxGdZEbuM//vyDdUx3JIzrrU406Tp26J7R3DA3tlPTlG0TBjjlX0kc
nrxQ7w65a4UXOlcmKl2KFUxiD9JJmlvnOeqh7QJMQuQBuTfPnyaapW9lV5FIMBWOuwbhwRxtLqa8
gfWLCoZUQCcDShJEpU4X18UWXFXvUV8QYBPH4xrUifjkrPqdWMxSixRSFFa/uxc0Poc2SMRpFx+V
bg+IvfDaFVXc4V3jWWL2/zyL/vNsQmyiRGG9/v/fO4CixzuGS6tmQVJTAS1gDjdgiqRhDabfvIQa
0EqGieg9N7m5U11mHPDyF1vDEvIzJkQMH2//lXcG4vre0i6VZ5I/0oBgoy9jBrr8q03lIVGcTNGN
P+VmGn44LnreCH/ghTy8YEuj8BJgXD8gnmN2mnXT1W6hj8smaV+sqJiFIOCsRo2oUxoI23zWSi11
//IAeJFxCd1RaCzfQVXwl01J+rET2A+WBnIY3QqH2wa/y2gJUr1mHU4k0mFDT7XeSLKDCIPmoZrK
4eBUplftosSugDvDac/mM2bWwYdq6wnXfVbCg41psIwGTSLmwMZDxFkSSCquIR1k7THNchxdWFHe
+hH1M9aVcLdcwoBCyMTfPeb0SohWADHaZWwszDH+kiHlr6f9/oktwARV793CGGj74yEcMSqd7MEL
TmUwD/3RqC98M+GZxWV5tjwENEkJNyczLKqseGOYQPHMyRJHA0vs8isuD2P2xtis+Ej06eTO+5aJ
oDmHY/xlgZEaQ0AO29wYrLXoTXbQID0Igsvw1ofGqZ8flteb7J8UuTwynS0RxRMNVwa33EGKwwe3
1RLQtpTvQdl9qIbgZxuOhi2t9BH3lg3OuMO9JkMcCAbciIgpWhH46HMKp9jnNIvPqkJHLjWsBmC2
yF2YN5plsVCR//bzk5o1MU/kBHoQGxDndnVyGu2M/VLRBa9TA0IXD7jr9FNTlmKTgtEHuivtJw0L
HvN17S0KCQcF3g2BfL7ESxmsGWfbGxUYCgNXbGKLm1Cm7X+mPkDyDzG6cgArDSwgd5lZEVwVE5ec
AUxqYX0WdAf+VXBYbAn8oH8tQgQDfDaGEqBZkSqzJ2VJZBQjZSfZ2Yl0sxfNs6N1NKYo1FsS3mLf
atZ54z1pQ6q+//tJSOk0aVFwtsi0YOCL8XJpThkG7oNZ0X11HSYBochOfe3MCn4dlpktcJZoy1y9
i5p4Z4b1+FHjLTj9LJKVkf7cVq4w0X8lgvsjDyL1c9fl06BWbY09S2XpSVVl9przRnHitVyiC7wn
Ijzm/gXTareqkn1YYpmIIovDB1GhDzEezG3uqfK29Ci1ItavesHQTjYHC03HZhGWUORtzNrT3gKO
0IcEsPsKdF4BqUqnzU4/MDiAV+IcVeXOOnHdd32ipl+mOCbF+GPcOLDe/EFt7PlSRuIomsI+ppPZ
bLzv3IUmbM7lk+trxj0hDq/KzcOk8fIY6fUz48K9Skrz3W/y8RjRWUQ99U1oSXAymjmgj6wjnuI3
BMcc09UgSZIOUlqQKdGh9luUHtVsluDjTSy9B5IoF164dfK4vQQlfeqGflI410mgD7uDVjFK5BAC
pMSY0apGhOsfpNaR6V9xFTH+DSa8A+3c2CAGVxu39Bhp0OfeRhsY0WI6pVX2k39mxiyDGvOccsrN
m4EniXprXkfmufPPuTwqMxf3RpK/hJ1U27YTHIEqMyNiJw/XqOv5G7UNY/1RmNFeOf7ZrhrqEUIh
yzkpxebeurBonPImKSA0m3GA/xh+jQm+CyJFP24JvTVel8s6co1NCsYgqKsyWAH2OOfM5fcoC6td
3jTiQnfwn2fc5P88yy/KhEbpa5K5rkB1glXi07I1fIvzQ+5XEKbSWaIVV/mZWJPyllbyRQg5o9na
Efd7FAybYd4xseWCjROk4/68QxXftHJ19BFAV7S15UfROR9Ci9NIEdf8nIm8WHORt2z3aUTvvSyx
93YAUqSld884gItZuZXwsbjburejxybnd+fnLcoj62z1w6kv048xGbVb6mnNm7QPy7gH9Vh3NU5T
0PzWuzjANoCQiAl+oa/wqq5JsoTwoRUCxkQW//Iy+ez0W7fUoy+75vCPeDw7DUqaTziSd+jHmUZR
tAvTupZgezl+xJNJc0vKF81gumZnLf63zu2Lnaub1oE87QBvZuys2vmkUHW5t2+CDM/lUvEx7r9A
oah2rW1QXPSJ9tqV7Qq7Jd3dqWbg5Du80+yLjoqsI8oI5GKKzgpssqHCjSrF10y2isJN6BriK+ny
z0XF0ZqD+Uy0gmdrl5/DYOEPNOSDXDv72GJ9nLINpCO/j8y77zvtnlo82XOuy2n8MADqNYItg06t
9Xy1TK1Jdswel2c5hDxP37STQ70t2VfKmiM27T/7GsblK456+80QFviizEKf5dMVB2nQsYxve7Km
XkNP/4NO9RCa7AVp/QhRlB6emXN3LafazovbY5gmzaal6jhgjKmwG8rdIhXR6bqu6GPvqC/Su07k
wCp20vEzmeS9dUN6wclITSG7DaN3/4CKQe6UgRE38Zlx+sN8HqDJs10+J8vHZrn0PJrro5VvbZVr
N3yb0a0bIqQoUIuglNKOnI929Tzy9oog3f3Mx+sRs2Bo3YK8MvZL631wlbXFxCQ3y6UXVe6xBcJB
vDl7Qzf+Jr+JiOxZN+cnCYruMLZuSWA0T0L4n2WKUDertV/sAKehZqg5Pxknb3wkZEGuJmEF8wyc
cJP50L88yDVI3H2CDvsrrL1XJx/1N1U7xob8PuckzXK4tPlkYD2FjG6WjKo03fXXmqHFl8Ae8jMw
p3smcIdLutAvGsmANDVysoOD8qCaaO6uo4Ko0fwQNlGj8RpoZErpkmyW9M2TYfQINQyaleC76MDy
r+xABGfHtrWelk1YFih1GrPVOaBix8yLogeizwe60ZoT2uz0ZjFig75t+2tjjgyPiXO5osSEXz9V
0YZPZn6wohqJl+BjK+Bb3/SGPDKhRPs+5nQ0DXGues072FbhkoI4y07Rf9AUEh2pUlZ08swqui77
5JQhjcKs8t4oqKzLB8quIDw22BveQtckZQirazQB05TLx3P+oNZzO+VnAaT9H99to9N3HCfVavkb
eMrw1/ks6ZuAAm6IBswRGTnGKyJ2+0xBftNb0pqVp8zLYFMiY1sQb4w0fe4w30KcPV9OnH1DHeEV
v1ZMkHPbrcmUm+gcunSp51O7wbK/q80Op/fcZ2st830UVnRIZ42fXtfZ0TO7Zi0NlszK1aYbaazp
LRHcf8uHZ/kCUG2YoCMESYPhyaXVoEVMlk/Lh5uhHxL3tdXYMLIMvohX88O6oUW3f9ZgEBB30juI
hpHXYdx3kdGZs8WiRKzYYbC8dJTFDMeyg08u6YOn1xVx2wwMkP2Nj3YHg2ZyU5ItDDB2SA346qyS
CSYexpwRedF9hr4UkMEH7bF17VnDgXhVaW+6VtyX9yAvHPu5AzCfBEl1GJ0AOjge10MgLP8cuihr
20Rv7l1JeySmp/rRJPY74QmzTqtzwYQ7NJOtsfIuyHqcugJFMi+qtcJcQJmaPmIONPd9PJp7odfR
VUXFZkg68WBHlEgm8Xu7uR8ITakM303Tb9Zs2/FBJL21JkMm2dTkWF+1EN+Y7w2Hn4oVniUmsVT+
HjuzxQ6O49bUh+j274NfMtEete73vy9hstpWcV+dvRR06lKqFQNjTJFCQQ0pZ9a5F/e7ePHyzs/C
5dmYM0lJErxs3B5DUYOU6BrIeUP3VNKRxjBt9S867XRfN9x74zXyEPdevdYcfLyDh3yaAPCLa0MX
nq/IICPAo8ds19UXwHnTr8bGlO2CmjvmsiZ7PtfebeJxLwHWopU9uCW/qTLWyCmwLOC0PA0dBRHe
df3FGnwPskBNjJnmPZScfleKIMeHn/rFpfEPTevvH53VOOjxRur/GwM7GMo79GazN+fpUk7hvwdu
XcCz51K3mRxWtH04SJUjpyYexv88m6yJlb8T+6T1URi5+gcVINk8RIWAbTWTZJcggf4YUwebhYi+
GrorKPS8tdn63bvu6G8tfLw/iLFWKh3JMdVz9NoeszETf/SFHk357tF8nGh+vToujXXb9ivsEdru
R8TThsZTWIf7jLv1krasPbO6rpofgtF0yEXpd8vSJW1DrI2AoJwkqpFv1BhGPH9uD4R4nhnuof1C
58jsxbr281VMwOVjaoB8IH+LUc58uXwhTPwH8n6HTSSJHVt+DI9R9Xa51Ocu8kz0oEua3LJ6hmTM
pyHIVekla42/liub9ZUDNPqlnPb1Vgun/vbvMy2Z++pk467LJoEQWLoBnqnpo6AfeA/76H1s22TF
565Cisczes9s4/OzeH5NG9Q/X417frV8KH++d3l9+Y7le/MYSrVU7p+G1sXe9ia50f3UejcTix5i
CmV2KJzHRdmQDDbiz/FtMMHS60R/b5fCqSKvdiuYRqTSm+aMKEC5c4Mz8MdbpxH46LpxcVi+tW26
iqZ5J/lMEVgYGH10isdSnlwD/EWqcRoaOQC89m2hrTO8wlcgHux7GVyZSDRfdtw078pkAZ71+mM/
B4WXljwQIBqTCjw9+y3Ay6yP0seoHvuzV+XE+Qg3e6sL/aihO7ZFW91LK2neGFG5qa+9prEZPnu0
Q5ZXwx4Urzd2r45u1G/pIKczkpf+YSQL/HWyriEtiG0xzepsp3fvuscKSpyc9wXz4bVJ4vQVeI22
g+qk7ZZL1Savyze0/iypsl2XTB7+8+UfGqphQmQ/w9h670t5+M1Crw63vhchF9T14KypElkKeSu/
Yt9/VFPcvuRR0RxVi4yyBF76C20BAJcw+vCxIO5dDbclmX7Vmx3RjUrQLLXDpwnd/kBsKWPh+VKT
7QtRKu09b1V37ciUhHjJ61HQjNAaquw80l991TOaZEh3abyGl2qe/naToR2OuG6piEumXgZqjUOX
x92+Bkh2tpxslxYG7w1KvPWyPKqOerDWSEy0kBdxtmvvY2oDGdKF/N0TEWKI9g/v7UwC6NsXJ1ak
DUVFu1KJAFXV0t9IOz/Y+keEn4xVurBunwESinOeUar9XGshnodA3JKyU69aVdLKp/p/FNHoctLQ
6nMuA+3AL2vvSQJwLuNEMVap8LTUFmlRJ48hjZflCgcZ7q+2d0/kl6IboUgfDLwKTjHW98at9T13
vrcbJlawknPjjnLM3TVe7x0My8qvqoB5lQ6a/pab6ruDyPF3QqQLh/c/I5qWBxgkUTpEr4PVI7Kv
2HwM/s6n2lVEZeQpicwFe9FkdeKP/6mENW16WWlnqgBq2U7UTx3L8TknPWtdm2b9K9P1w0AEyFuM
AW1PHxVGNJQLJKkhh3tuC5204FkgFHs2shyjZBNt0+iT4TzJWDyeRZwwKrPJEWswgCBmTF7wMc6h
VFb0Gy7rAxPNhjQS8zW0aXjaFZYS8KbqwWqZ8MXMNVr0Yh2cmBOT/Qb2CJe0AtQ6QOR2IKmrRbtB
sG0XwHfD1KP2zlxr6TY9rspBtrOUHctr1fjm+RAdosJOt7rwkvugxHSw8J4SPcwQeXmtrqq/yjhF
55fjh+8ZpEQb6Bs6Qy+u4YzOkrZZs9/l5cfiKuqMNjp4g7bXIh3vU53NcjBjTsyhiOkAuRWrtkxP
VeWMV4KINKZTfnUE24Phrsveyl5AQk8qc+tCkv80gQYVTaluReLPomWKM1l51m5RBMOB24CtCV4d
Z85ecJnuhoDriyZ/ylypPTmV0Z2RltzrGYqzPHRWjXc8Da4K7NQbN9AlZzj8lXscWeMwLbHZWu4p
sjVQJLmfnbVsJPJlKPwHA2HUnEUq7maUFLgsYedVUr8zRNbvUqI6QtSLB8+v/pLPS4VK/Uxm9SW9
T2U4bY1Mmu+5CYkxkJ4gIattd62KmH1g1Rx3hENGOjKc0juTUYwCKMuJTk7iWTG4Jx2xOnMrMQ9p
a605ItZ+pQZBrjiW41W21Hyh8ty9hZfiMZEG6MOQrXUojPRIVn1xDUvzI+rj4KE3pfu2/AfoD903
TmLBAyM478EslUWsChShMMm+TXpYK7c325snW3qsTbStp9A5A2kWG+Zm2crx/dfOTdSFaOf+pdWe
a2iVrwmV37GI8/6chtaTWXr1iR8HBwyMpH5do6pYZ0t0N5PRFdXo8FQZvzIzgHelQu241D8WsI7W
RpkcG2xIkvyztZtGFvwNb2cMJtpQVzQ7PQzucU11bngkJf4PY2e2GzmWZdlfCcRzM+tyuiQLlflg
82wy0+h6ISR3Oed55tf3IhWV2VloNBqIMBhNcnfJjOQ995y91w4zBENjO2Vx6x0IShSOK7UPih9N
DkjBbbXkGk8rqRep5zxBZnErgnjSn8Rth5sLbaXZ5R9RIPWTWZH3QRCjv2s7CXUzs54jauldVpFK
Nj8L6IHgZrCKbYurbevjenlH0JI13dIZDR/6pvjrS43C3aJE4EeVON/fAOZFkL705qHNPP+gaKoG
LmyIniDC+dHBTO+JNg7XWIlTVBU92OZRvFvoic8GEsnd6Jh3gjOTnY1+eIGMRn3OZPHlFVHzZWpM
qMxK/xxTxpcEs+e3CD7jzqIaqYjU2nJN5zeRobgWpG//0sZVlunyV68ga9O8wUZgix49grCVwWNe
C/ClH+UXkKj8g0hBb6ONXbfXmgm93LrpIdDhYlp5kn40BhTlaSCQhcYGNeY7Q+bhnhgtUWvgaAiD
cYY3H5VkVnXKk2YippTD+IK+tjqFlYrwfmoh5CW1M0tVc3YgpZHmZbIXtNBcWtgGN0EHznhJ5Myz
rXY7+mziIjTHPucDyAYMSMFnEaNezcSt1hr9MS2aYI3dz9g102hKa+uLwc3rbtgowZNE3lg2/SXW
x+ww795jhV4lZrLIoOBtdfxEkdlF2EJoZE7urAQJBi4AWFgpYdPAcccXxes8MgZL8ZJ6KAuV7IP3
HK2wHEkn0VGBtyoe69wxw7tqTl0t7SbHmNuqXrqHuKdRUAQUkqlNizXWlvTFJ26hjN/Yx3nHyM1f
HBGbJ4QB1MPTnDCtCFoOEVOQIuI9F3TZzqVLkjXQh5UhrNPcEXAgntFsLC95X9b3fOS2JketW1Gt
U9P3Dndfug/gI8yBZk4+il2auEhde9WZllL3+/0qudQVxIB3x5P5Tc31x0xxxC3sorvUKu6+hEZs
gibAyRBbX6JPvIfSTs2767pnfJA/vGSqigtMXGw/fkQFbYEoMvWHhjn/otAQkyRIi3Dyse3MA9JK
IPI6sHWnTSkcCVzZqXKs4lvTlfq1bmy0R3yqz0jqwNzbhvHZxBbtyjJ9nzuFYCtvql+RvUHK09Ut
XX3bBol/TGJk190QV9vGHfwHQwO437ckExVA1DZa2CdP1BU0Jj08kPMhLTV+VB1qjATkN+/kNJ3v
/dehmA6Nskqg7BjOthlrBdC8S1QsJr/1fDIFdIlprzrgsGp1//2mqxr13pgNynY26lQjvjWPyMfZ
u1OyluReBoV+SvXKpxwXqxVERytmg7NkelHgimeUkJMhOR1qigyvtIbPpZ67f3WKoHiSra4d5q2Y
kXfRqSLBLScs4UEpwmfeWOWF9Bvt0Lrk4hUmviKvIXHSjttPul3YREZRPtZ5JS71GJ8MqtB82Wpk
klVSpAfawOWjRy110ErokIJkeQ3l9KWgT2BBnAoSWOvRsPs+JiMMYQxRVcvcJNYnbJCja8A8jE2Z
wtsBUqIfXBZZA/cVUo48XiuZYjxqua1cPEK0HKCi8wbw+yFS2ApayQ+pWNNgi43hvH+0s97dJA5O
x7GHo0DoUrwJsIUFTQ1rrHEcC8UVzb3IIlBWDwL7B4PBnRUEUPgnFaFmcVU7rYXxsV37KVN87qB0
DiyiQKu4kns/FuVqvoV4GV2G2A/yYzXdUdRWcP8N0zsST3q9boGmKZTNzjYqdzU363uLoVpHEvW+
daz+war1X5k/LBtZma9MbO1diIJ7890JYeXwC98+utWYolhAU0wGkLGbJe9B8jRwSq8gspgvhUFa
SCoddT8fVkxiwPhNnR0tkC+lb65L0Rxzsw8OKmX6WeOm2CNCXecl60FQE0RlBNwqbE5wlLSKkWHP
KNP4MPe/nAH1CrTQ43ykTt0wG77xysWlCkzROMzlz/wA1PbQ5nl5mY8IjqsPI7siMPRxzepJqRSq
ekajVohrlrg9mfBlsS8qVdmXpf5oiGngOcn3urTi6rLd18itEoQCBYCqaTZThArEZ+bDNwll7cBk
At/ZdDg/IM8yiAMEGGcMBAY7GnO++VKKq+Eckv99+b7MOod/Wcr0+4vzdzQM9C1mI5f5yIvYXAwN
iQrByExWaCnWut4ndqNjU1Qym2zWSOyObs+YQiv+OvnmMzDD5sQ8dkxRYPx394IsXIwkBHdEApOb
maTO0q9t7x6TLXKycuCTCHTv80teWzVbxlN89NN3zF8wlFSgcBqz7fza/IA64sHAOAvlNo+Bf2q1
s0uA4fWFxgQTONlqxJupE6WWuBcywdIjp99BwTjFls0mPqQlbaZjwPMMaByjHHC351RgRZkHaO1g
nOde96Qw04awPJrwhHEMFh+mowG3nSwkqK/iVVCG7qHt/eY1Zf1oCvISgtS+z8L/JO2ObsnwgEup
fXJKkzJS1+s1TMVHqwU4TM2LJBA6TQZtBuU1eOZD4spxV8gSyTxtbGiV00PYNn89q4Cm7QHyY5x0
t6WrdcjFWYlns7RDZMdhNLuXoEqKnU26yKLIuv78PT2dzPLzM61I7sJjSmVSEH6/FMSEzI5s1ta1
UWiX6aeCius+pDOJyKzdB5G361pzgsv8+vygKGrADpQKNlddgCABIwihBg7Nfe3FjzJlz6BSfCpZ
324JT0dmGPbxj/kZcRXJ97Pv1zTuvDRqFiItq5sZ0OWuKPY2OLeCN6zI+0JXyx0jHoHWsd0qQ9r8
GAPHnaTQwynVyvasW3azioxKrMyoQLngju96isNivqG3IRoY2N3s6eJbkCPh7KxDorr2oWtM/dxM
D/MzTDzJWebb74M+NM7ggQgiCpC4abN7NjByhzAOXJZzN68coner7LKzaWf1FjZ3uyYNkPHMqJor
Gn8583pdvAzSsRZuVpvHsLeVU5KXKq0FQiSGuHkZw07f60HFHWJqKvmpSX9HR2Wf0eh3USXuWsl0
y698FxfBZ9naNPKx0OCn8Zy9EVy5MeevJoJ3h+nJt01fxvI2jrF378pmQxyeeuwo1YqNNrAqVOKD
nQBRIQ4bpAh6wEKtLcTD04PBBvo4HwIz5SzrLZgX07y2T6N3LzSijeMUqNY17KFgZwktnv5ywbTw
2LRNt2+Z8PzrJd0hlHHeCItCYrCbyj5k5vq+C+gIzoXf/FoX2WSkAq5AjEPeGIahxsv0fRLk4aWN
iUylcyQA+0nj4JqY5XvStBffA7r5mBsXnVrBR5X6vrlTHX08mZYX0sxlpmHFrDnJ0FUHI4u7iwkp
u1xXbh0tPRP1YVF3DzDA4jNC5wd7iPWz0RrL/6PAZcoYbsaHsidpzQ8cGCrTDGpu8M7PUlsfsEmg
utGmh4Hk6pUpnEn7lU/qn6Tw2MS4gfWIh1Z7tq3JnWg6j2Yq9Ocx/+som0ZKhmj7k8x+MbmCvGBZ
3kX1xhQwEYdUKddkUK27mLZwSWYecQO4j3pWeIcoRViYuhMwsgjtLbqUchmVnbZ24xELSatNAWgi
MDdqrGCkkJlKoZfgSTMa+dexTd2yMXOzXapNZD/YCRu+RHGbVU9P82F+Dd5ntxe0UogFm17LvJ6a
HnikCDM06yyZvKV3YyywNBvC20WK89ezrlO+bAYUO6ZB1YqWoPPDZxitpgQYUDi0Vy/Mj3lnZB9D
Ytmsl8H4GNgjfJihaTcKUln6EK24InhFKlBoqFcNeM+xIx+iJEKNidabECUZmoQGFaiym3CDfBC+
TZuThoS85OhMD/Ph/DAGFXT80X0AatudnNpt4UrzjNRMyE253h/dFLsqL/ui706KayEqmdkZCiEY
UUWQtijQ9GduRSbKPx/qSFfOAWC0U820iTBJaJET/i7Ne8DzyJkBfqur7zuv9LPTSK/tu+DCGsQa
K7CJzSVXTX7ubpgEhdT36hIFmTzMEppCpSBQ2c0ZBPvdKvLp5pejNmW3xi7DaYaPoWBfoliZess5
v5aZbWMiNHtxm78gJ1KeUdTW/l+v9XJ8MGyvoVNJkBsCI22Z9VZ51SHTLYJQdQ8oIKpllBGpSL6c
/uq7TJijpHtiMaofZEKa7fRySRoyLh8c4QirNzqr6SsE3r0GIuCzNmkYDbrtPVBDWch9UmuF+if6
rCrUQyyhfogCqocLY09wEZvd7bbIGvtQyuk2b08NStJfHxW94G4qB/vDqD0idXGFSYaVdkI0kt/1
DLdNg9FzRHB4X7AF9Axc4HoRPajWNAjSUwUMD5V9hQP2VxY9+XWtfTFgROOZ+CXq4FyuZU0TGnJO
firYoq1J+OqemW5OHkJH+xrbH8BTvF+aamNbyas3N2HXHTPJxOYUjTed0OK1b7Cd7ZmubLmKnJM7
Sm1XQ2I8MJ3tD8BZlB1hoj0iZVlsQ5egB7ZiNsOPPr5ZLbs7vxqm1Uy9Mb0G8OlX4kepa0y1o/rL
CcnOBJHjLwxA8ejptK8kLl6IA7B/iMClI8Yk+Cmwa22Vuo7/QPcMlQTF68mCoHfAcK3trPacZop7
VEIkgcOQG6f5GWW4fvIIDdrOz/71WvDvr3mRKQ80M8nB7dN9SwdrZ4ayvwy9RZzNqCbPPhNuxABu
9BP4OoOSHgrkCFzGi3r1k01vv9CUPrsWuryG+PFWaMraqx4yENct3CxcNM6Bfrm3Ay9ikyENJH7w
Hf9aYDgeTBzxdlX3B1pdAIYt6tQOcQvnv8AthNOozh3vLgpOXegMyffcj11PpwTK7c8//uMf//Uf
P/v/9L6yhywe2GZW//gvjn8S04GqmS31vx/+4xyQ2lVlv+v5j/3z2/7Hd22/sstH8lX9P7/pKUv4
739+y/TT/POv5V//66dbfdQf/3ZAKGtQD7fmqxzuX1UT1/OPwO8xfef/7xf/+Jr/lqch//r7nx+/
koDcnqoug5/1n399af/r73+qSPr0+a36fqemf+GvL0+/5d//PJCvWP3M/i9/5gv03t//VFSh/o1c
KtsQtCcRIQnnzz+6r7++ZP5NOrrQdGmr0hBS+/OPFNK5//c/Ne1vFntQWwjVELotbPnnH1XWTF9S
7b85pqnjQVM108HwJ//879//3z7Hf32uf6RN8kDzta74i3WVHyD//sCn39BUTalKOf+I0tZVqQm+
/vPjHgD25l/7X+CMyqJRSaCXOeECai1efNONjr5AtlKbkb5GOrEJAoJ8+OPaKnOD9tWzlzi5COjy
B3PpqVFws6tU7DRQOYuG7MfNqAsSmXNwVATL6ltM9BNz8ETAoQM8KjrllRFdapkaK8x01gZAR7pT
XVJtUnBf6zyWEMazLlrnJvKt0SXRE5UtORuqoS7DTKQT6Lx3Vo6MFkXsPyipSqFhNixIBbswwJnu
kiGbeUjM0jgE9MlwggzW6L53rUe7PDIWXlz2S4296FZxfPue+hAECbgAMGYP5hHEQ0epobrnQS+L
Y5dY1AoJNxSA5QZQtL0Z6l9hlwRLK5HiMy71JemiuDSpAxCbKxps40HbEgXyJhqnXemKiZYwbOW1
AFYBI5FxV1wj9ijJlbOsemPoToeFLusfxOg8AemONqB+H+ImLg6+EhVL4fRPQvdybLSTEZDOsDBQ
Pgr/K1OQiEaOVpPESsJun5bazssSJsYp6evKmLwCPKeH31gN5VecbMVYlEeqZEYBD6AkEDaO0YWR
YbYurTDm1x7zK/KnYeN7aEalr2dH3FXEOzZBt49TTR4bA/6R35tnR8pkk4l2pNWTqGATSnnwC1c9
h+Qwc+fOhk+Ww5cs9d6I6dN3o544h96oIF5YzQ1L8yOw8KsoaVy4rG4nmIv2UkUn+422xo+eHUzg
S8tM6Q3yfRc+FL6b2ZOgAdIn2+sDHCp8Ff6yM+4KPZyKrPudKJtyX+XBqZbl7y5lyMvIAToIJlKs
wB76Osi6G73pixPnV3FyUjG5wiFklCXY0g5d4oJsXbE0MxE+kRRdP/hesZ2PNHFN1B6sZ4ilKVfr
PUnjCuEXLsEavI/7PPL6FfJq/hcvUzW7MqVo1paXvsmKpPiB7fyyjpVhZdQgc/qprp2/UIz+Tyd0
ygfq1Mfc5m4vHfkDohCB8jRxVKb4T5Wxgo4GTxC7/zJ0IGLpActewox3EWjyU9Sttx1j6i+nyi5c
6zTU8gcfShHnY/Hl16PNTFOAjK9o2RGvcxFmlGz6wto6STqucXCQtaT41kYkBTFvnEqLpIPVHstk
8spVzcpufPc4oc+bJjP2VaU8D2kPxxc7GcNnMohoCGx1WfxqmrLdWcbYQMzt0aIkaLsd0k4WyGkY
dGGVBaQ9kOgDBLU0Kce0JvTX4IzK3Tj050iauJ5Ipu2pupc5Z+Eh67SV37n6GY+wKdwHy+y9k+6Z
LxmhDhfZ696a+5SFXZTLkXtPh5FC+cG71D7mjEQWHrhIVWeLVeLl0ZoxfNDJrlzbYyyJR4doV4Zx
vOVqesNaAz6pIdeuqJy1Hk/jCMVbpGStbrBPIcEaSEDBoH3gDn3J2mig/WwvB01lL41dGdGZVPdO
9lVI2a0admZLpcz7ha4zFuF+vwHAVEPkU2zy8bKr4/rRqpo2ArDcv5j84ajPf6v5KUCetpFKhYHG
ZwSqqFWyzDL4uMAFIfq0dNAJzfDC7mw3BDhaTvsqXJkv/L6XK+F9xWlMeP0AnYzTTSTxYkgiY8VQ
+UOzzGNRw9/q+uNIDC9Z4tkThVO9TitzVUY1SSoZWZ++V32Zvr8LqjHY6338KzTZaQ1ZFaP/zvud
cEil67RiHXQfRQhuox56hesmuKUmvts2JskZP9gyzt5Ki8Atl3HLAss1dibyOAhuq19NEZbLvlBx
omfiWXf8Uzkor1JWl3Fwky0KbEa3dXBgNL90PXz9em9vxas3qg9urEuSVnHb1KQ7WLQchmypjfKk
av2KfKxmOTLKp/lTrFgBP1qFADqQ5Epw4x7zAP4NX3JZP6e1fI1S57HNEXXmmFISupyIs90orEj8
/U2cJHoo3drm/ZsduVc6jTV5S4gEQmWPwmU4m9Ezah5/gfEKrem0HLB5/8zQipHc7r0yxdgX0rgJ
pSbKQUPwS8DaeizscNVRc20s9ajm/QeowmphGSCUx/IN1etTF0uxLIupeGHirkfhHVvpayXzYcel
M3Skr9v5+Amz3geosDKi7IcHjHydaOLswqANPe8dwN3V/OURVjVtG5R124FmL1W0feNIoY95cFlq
CLbHEBqV4pk8GeZ7MLMdopA5dQWncKa+l4F/7Afu99hP8kXGhtfXAqJLkT0vqjqmUjpaRK4Dun8Z
PysClxcNenMzfHaV6IbU70NePMGGMkDYELjqHYbGAzs7Bv21fKe7dQ7gHjmjci7V8KlOgMyV6TXN
pgrbGhL8hQFirc7RLvjuiLgP8GSqxlOJU4jmUpihyfHLD6JAePQa9L0TZakwyvI+IExcmoVb3ytX
edbigevAEfZV4Oq20Ki4pvSOqDBPXmt4jw03d2KO33VyVMk+ITF1DPP3RKQIoNVUuQgfVqAfIF1s
PV1uuxRprm56J+5QxcUaUoEioaoheINNdqU8EyLXH6Nc7Va0q/SNkaKC6BSGgLCZ6xeItsNuFG23
isexfpFRgPdK9/YV5ctuqNrmLWDfL6gu37OwlmvCecp91PEed3LYzq9LmbsrCVjnUGVOsFYK2aw8
xwTVqSjO1UA2tCWm40lPjeKhNVX4NmjaY+7TlCyRf1MUGIRUFpDdRbKvs6FYuSBo9vg86D+kU3xB
0ZVHxUG+w9b+ND+geNbAKsUXJQ8NVuh244cpShi3IZfL72ssvAVDj0rkOzJRvKWnyO7ZU3u0il1V
P1pFOxITwz2QCNhybfWp+0hKiAEjg7USpHZ6cIzyJykQLUN9HCUIdJKNPpAtxebUdOikEoBVvwwt
DgETdmxugoUGqlLfeuKoaJ+4B60yhjXUXH1RJONPpBThjYhobUEi3VfBdPwiWHvRrxBA2vj6D82u
tLOKLn4NNqCGNNn4V8s7hgAJ32vdupuMYshS/+p3GoAWM6z7p74jfxaKy05lLdmQjZEtsZ0Zdw0b
OYKN3P5EQLKEABn9zhz7MQow9mTpMopd795qRriHIluiALGWlig3THBYIAO6DmwR+j23+XFdI9Sh
H082oJaoj17bbjtCKJsYTRlq7ujFTG28LrT34goeA/cTbWu2anotY+U9HCJvS4tE2UQ1TpU06JwP
tigkzwMcS+vktymyeA+zPFzGXqocCnPUt5mdxFsva0HVOOpT3bukgAKKKpM35mnhQnJPMlsuZ5AX
AQJ6MRwg8W7ikqY4QCiVmLUCzbDl04MU8sloxn0Aq2fhKm1wM9WKQUaiYBGLCThl+fTuTYvMTYhL
RaAUKnCTkN4+WxZW+xzocb3VWq8/IDGNN67rc4V3SHTC9KakTbfWuyjaC/0FU5x+gTJYrO2m3yZc
JJ8mPJYFASFig66GxHonta+lIC2VfHt1pUejf0B9hWazOzHT5L6ZkohZxRrGId196UGCoDnL/JNf
I+/GcfZWhtOyExdkMEVhjuqVlOYxU3JgGGN/muwcSjzadyfd5cw/bmMY4RGFNDImVXjyIq7yOj5H
E7BOIWDorcpObuIXh84n4CPu62Eb5/5dK0svWloj2l8nH86oj/iNva5bIZgbrtbovxsGLJI6LIrF
SPoMzXWchpZlOAiK+ruf9dmhUhN7N5pAQ2O0RRngIUbs0T0aEOFiRGYzOp7a1ME30zl70sTSS9IG
Z1/xkUwK8+iMzWfoq/sYPMZmbDrn5oK3u0Vkxdq+LI/zUR2ozinkHtWVWLalaT11YwyXu2ergmBk
MY4jF1kc/qhH4kfBRBVrtS2ypaUF1Rakpr3LHX1bR44APSGPwVQQB5NCvhyTKwDRNHaLm5/pqzEA
GmNpOt1hV91pctABKtpoYhuuaYxke9MOclhm7BPd0WaFFfqh6Q11r+uCyMLpQdg1NR+22W2d6T04
HRpI+bssjQ6XTH4J+fBDsx1eVQQStlFrh/nBwq37/Ww+pNqWCS1bvtxH7dGTkQ3BLXZ3hp6+WklT
b2PPaa9D72vrRm/LLbtWhuzh1NPCwHu0g59DIYwHbhxLGRYd6KL+1hphSvQ8OWGyCpWnAvbCOXTy
z/koHZrmJtR2U/tIZwJXazYJW6sVGX4rGpnO6xio5gHRf0IFZSlsuah9zRYlIaWvtbLhVuKnRUyk
REF7JsAwZLFyJdDkn0wE61Mk+/pEqU3xhEd1lakKDnafmk/T1H7HRC99yMic/hKdW11diPYPNVRB
blH9s15G1sHQQSiAUX2IrR7OuRsap3as05e4t18NEkLWgeo/2Sh4ThWCt7VkvMSGCvunZXQ2CQpa
AXLTmLw80tuGzvCQaChQvb4YL4XvMEsYkrNQLPM0TA8k9BWnbNwmQCSvCqoCmsbX+YF9A2nsjhxO
rmYxUM59BIdMM16aYnJKa/62iHt/rdi2PuW60MoUKR0DZPm33uvWrRybabB2N6AjvyjKiEohcFa0
+7QHP4+dpdT0i1AV62Y1pFizzHlHX0O0FkpPW8oCqTPOQRhZQ2MeWnwUJ5a5mghOjOK1ZLgVVqI+
lBCgV0HQ/u4bKn/ZBzhNs1D53HRJ6Lz1gCidJNPRKfT+B10hcEAApxdwBd0uAHChJleD/J/bWIZ3
Ja2wm3n6W9PY1TKP8mQtjdDc5QqwF63zHnuzW3qj+5EUlvdW4LLktIXP4DXGsxyzz9GnT2sgjH40
Nfr+sDj3ReH9zj0J9CelW2nrWzs3bd4/u1h7naasnKDwt0nuI6r3rpUSxGs3yp3r6B6aVpPkf5TD
xsjpZ4x1mFxrA1Owgzi8NMh/V+ryd1rpnJ8hOTQRWbskcQf1yXTc3ywEMUIZ0zjCL19EqYg+YTmg
lV9qcZ6/BmZr4o9V4pVDAbEsLYW+1BJPoXvUXf+1MA2udXrlVFHp0xg34trU3Bal1h1I7fttG4qK
0yJ7dEm73FqCl3NkhVeFeOw9HM+3MISAqPXUeLS4qUM0k/zGQRrpSvrQ2pVK2utc1EBtDOXukx68
rIwJ6GqBRtVsi5OLhur7EMIzz7oSdkGNRrkvgWixgWnoqYeEovkWxuYRGflQdtZJdmZDa6si+L6q
7ZfS4NMx2L4ey9izX/x0uNaZ+IBGvG6HgRQ1pwcn5ylohGCbHXQcH0MPSRzd1AGJS79DJVcQ/YqR
iqEKSlqS15loaBQMfrjp3Cxe0/irj5XWAw9fsgnfobWoLqD2D603Bq8VQPxO9Oeks/UjSrLgkphw
qHTDvlXcxmuX4o2xW7KZH4YGbl2eqtkOXsW7AcFrnYzEv+sJu0/RhhsvI3bPbQbIMnFjL/Oa0heW
Q5aGL6kTb4uiEkdLaXdVYd8ne5pJnZ4GBGllnveL2MCWKIBDSbJhwwey93gLnqzG5gLDtnecDyHy
0mTPlnJcdxn1dKLVxUMqqqvfSLmjGx4c6jraNpySe6BACLx6Z7yFSKQ3SQgYKkH9drdadhyKVysH
S8TjvfXr+FJq6RHrHnY4tUHSB21VW0jaYU5afUC6Dp9wXOxL2eYYkjy0ZKYXnBvFeUee6gHLisN9
bXbIS/DSleaEq/O1GuQmD76fJhufTQ3aALxa3pDoKLvzYBeaKG2B3WBtyrL+lFYOUe6ueiHKQ9cW
89NgkPFK7Up1NXaUS1EQ3xS1jR/rzvxQKjT8Q7X3bOZpazFMgfFcBFvpqbaxsKowvTphJ5YF+1y0
i5q6SnQSyj3Ssy7aoAFImqCKWnkp48q8dKXYJwmcJ9gl0cmZHrJ+rYL3Y+Ab/e4zRT2EwlCebK2m
YxF57Uqr4rdepY+asjxghEe/zyZZYfwaQhOzA2Xdy+IHLBPaByJfC2uVKAZq2cIh+tE0EuIi1eLZ
mNgrRjION3+0v3JAs+8oF+qlR3wPSl8E5XGishpQz3RFxdhUegOhwpk4ex37xwxpbOudPGKuzypC
0iWrSLseZ289HxLvo14Q9GsEyjmfBpgNE0u2dNlpfqm2KHBNlIVOlB3RxmdHjXREEiGm4++n86vz
cT10/aJE67V3214AU+688xRBd6vJYlwMrGG7Ms7SVWIp6UWfHKBtPD6VcRLv55fmB87ThI5j8xWN
2Mkz4Z11lTBEzS/Da9FlclV4Ybps644rdHoYElMcIsKUoM3CzTJVZ2F3x0zNsm3qqM5z2dJgN3o/
2Gg4ctkRtdai2bTwRVdNTPmsp5y7Ss3dwSkra2FzPR2DuqWdP8A0rX2F9dsoHkNL6Wn9oV+dD/Nq
sFn+jCU4m+JxfmkYCFcUQq93cOvJJqrA/2vINHYOApWdbMvgpldKSgR6KD4b2j15pRVfRqr/HjVZ
Ppuu67FBVATJIs4971rkt6U09kWEO6n3MSkbTLvRZ7jFrg7BziEBUck8isYz2tMzJVO/JtmoQIxd
eY9Fw0hZ92vlJ5XiZoyz7iWp9aXFmvBG8hVbAbkFp0ursq3yh5aC5dCOybtS+/nD/JDXDb7zbkDB
ZQ7lyUjsXzoep0OVq8q9aFtto7bO2nPGatcNcmT5wBNH9ucjYmxx8EoQdC4VLzgg/B4WYLxXTaK/
BGl870P3va/JrnIqI7kQljOFPkCt1oL0EiuJA0nWbjcAUXdFGfUwE9dOZJ0oIa0dfWPCyAyiIHs5
LPowcnddMqn8w4eMewRZhSlrO/UiINlFHGT93RLhV1sOWEHLdG/KqtqUDEIblWh0jIsKArMBoGyR
I8dViKh0Wnb9JFsqbujsNOJsQR50zZg/2qRDK32wM/LiUlvAJfux3cPyeFaG/ID+zyTzhIDqYboI
zfOA7DOFr7JQWxIM3PYKaxN1b9+e6r7A2m3bbzXVfi8T1pKtYSjxevpjjT9BcSKAR5omL7bicM7W
R78vof/X27FxyWyDV0n6bcIeYLDDt8oEsYIka19yFsYwo1VQbdhrooPfZVuqjxiMAKGJVutR8eIB
QZkLw6ewlqGlHtwOEIcbmdkCJx5Lq+zwrwc6n1DdnpVIvUZlo999KqyQNIkjidndqa3r/tQiSFpg
cgTJlow6q3bOOaWge5PoFPZ6pNUrtNfN1qhJCpBJ/8SidqYtmT/beDP26MvWOEUIJrI7/6Zawy7u
vXEvNXJ43MGITvMzGuHGPiqGtfWdyEMsDx7JRZGbmyEwurVNB3UB82IDM9wRNenaA3GlEMzvRGZR
TebvVSHGRayLgGuteitSaB6eWn9UjOe23YAOwcu9rchjgPN51i4CTAGLFqfEPn9sTDYqChiho+tr
+ZqwxZ7SmRY9eoKKbbsmCrFQ+jZfE+e7Bb7Y32wCiYFtPZsK8kyQsMlWT8Dv5uW6U/HycHMmhd5p
AE/xc+AEArwiWKmLtmbi8ixj5gVJpW4biNnLtkR9p7ukoyt0P60IQWj+nvaWXLldOAWE+yyWwV2w
sEDewb9ptb8g9j0WepOcJsMPiWHrkU9k2dRZuVCjbCUraW0HL3+C+7+KGRU0MaKd0K3zpSiz/83e
eSxHrqxJ+olwDAiIALZIranVBsYqsiADWj99f2DfuffcsZ6xaZvNLGaTRuZhHYpMBCL8d//8ZELs
T7h03QzfqwiBdFsmGmJZGp857oiqE2urdIytyUbOcYzHkfKwXgQ33cmoberGgzlrkDT1N8YLq0Am
NqTZgswkq7MRtmsnharSx9y3tWY+xen4gkE/2Mw7ArXdYS4wr/Je1dvkbS65tHWBqGFa0w52wNK3
pfe8Mx0CAnH4KrNjLJ3HKInatYYO6qvJtZDjGyhF5XAikPfaat7X0ouxD/hjrvM+xlSjPQ4x8CZh
dBsEbyyrEUUvqHCJQUdwbvY+zZ/gjcOT2UQvqHkXQBZP3EYUx5F6WLnj+IULgkh68ZLYBgStwvyN
6IXF7L4/cdlBDXIoh3Sg9ffu1WCOdjSs8m7It0YKQq72huK8qDQm7b41ljlRjn/c5Bn/FSJzkDyS
QifedJgs+j9Fm+/IwdH6OwH/CzP5mA+/9Kn+zRH4PmoomGWCcLNDhJtSQ5acmovQogks4mJxNRWv
aP9QmuxK8SrYTM+0uPoTTeFIMsBnKszAEjR5GMvpmTfKoTbST24gLVaUam8F1WmypqWvFAh9mnxk
xJhgMGRfY83340BGXXxNwAgXtrYUwxvsChkKZjtP97pzlpqHpiL+XLVYMDR6GrVSoypbhWqbe0BU
ZJTykilcrsWMq82ghDvK2nJnjN79bI70L1jTb2Vb3dnW7oagfyEX9skIxoEEAHPZq0j4LgrhbE3b
ivrVdRtkxGtnT+cIRmnSEKZbs6QYpWnGiO014wIvpHFCOO0K57MJpSnaeYHTnDNHe7KmaLgNIfQd
EMmQRL2a3IJoiVLUzWUZOv/Mm7WsrHzPbu7N3kzWkpdj5P5Qsioyusg9H6whCfe6gqlt2LtZTLea
TS2zOfcA3ihjKowe5bhgWkOIqmY73nnYiHZpOp5yTSi6KjNYH3X0kiqZHwpLS7a86tmGW6I4WFwL
W9usyo3X680mB7y1TpvRu3j90COPxAvPubuz48o5OQk+NGIGl4I0rNWU61REtLUzCTtLZCI2lMmL
G5raIW24bvEOpwGYV3jq01xsg35+mC3V+YTxh4ua2dlq+nCPC+mzpTbIKasUZoSghAAGEPfLbBeo
RDx5uvmVVsSmRic4xqHo3mzB3ocyrxD2OSnVDhoopx8C2Xzr98KSezDY7pdomzfG4sUdkCDajUZn
bxpMifD7+NnkprumsEp0lnADgLXj/cZw0Q5IZOPnl+tlWEASYMh2Bl3oAbZjtAbnVxbbnIC9Fm3G
e9KdpvxqFtMoL657Z/bji4kO3DD7n6HxHMJg08xz8VrP9GFwFI+CkGhmWkwbN7HBUSWmz9SUs6PA
w+CBAuGmFpqr2QCerW4xMuUK2tyXVdka41jvglg+bGMDSTpA4MJQRtFzTwFFX+CjE7W9EZY04Z2X
hxD+4JBdqIGp3+oQK5bWuyGzGnNjhtaMabHfB0ZBXyyIi5U+xy+Ny/zP0aZ7C0O9H9K3oI+0AeRT
fxOVy8TcDOZN5xKmDdN5wJnAjQUK4t5uOv3Lfo/i8dBYSECNyTqlJVXw1O1HS2Bo4T248poq9nud
hbtgnL3hbr5BVE13BUruShvrX2wUmDxqFLKG7k+LJzR5+nUY0UFQOpTGXnqOPEzoh6upTe6Tuu1X
eUEV30h4ZB7kOrabDZ52zG4mVb16K8tNYGQEwc2YiXog3j0mQOsm1gikWPppqFxgzFlL8ejyVTAv
rX2DoXJV95Nz1rdSDbvaouRGesEpbQ3S30jK7E3FtXQ9osVTdRAzjuU01Kyt7XBidWHuNIQX1q0y
+RNw2W44Ljq+bUTECSkhWhpPsV6O345O2m4EapnTsEqGTGZ+2tifshtuVYRpUjQm3QRu/1sfNHZP
Iy8M75hyMwPIWxlUpq28SKxrRYWAIajknFPnKsCX0xUermk9pVgvfgOb5IjPII6YumljtZrMW9XH
PjnWB7DC38HwyVRlXzMigvKF/yRczvJNc5S9om0160dw0NGR2cm9TNR7NPQ0aVg5s9+llUd9TcIF
r3Z2TKyj3tjXB67ZPUN8v+gJFsQplY/1VzB5S26Pxo/Ivmm2vu/Ha+QmOGBIhzHIA3MF5Y6cw2vf
7L1IfxamB1Mg/8Ypdi7z7NEb2j8V4xu8SFA2TEPfkAmt1zjTvGV6SolRtW1b72qZiesDaVTdg7Tc
596gpaeazRfurgtAZ8369BIuP42gcs8vac4omR8KmKrrIm/vEiM9mF383UznEFtRpJe7oCx+NRZv
Ct2yKaoxdyAzPzxXDKs8d57KSAuIOHFFyeGgKjhoStr3U5rdZ3PDYHcqwJMhaBtmxF+thjRpXZd7
SjYMbNm57YT2xSmCN5PZmd8XzSeoDuV3NkeFLhpyv2rJwCx7/smqST90HhYN/sRT+Jwm2b1wxmdV
TOGqdqv7OrC7dfSlHBFsOqFVeCRUu7eM5fAfYZ4Zc7Zz1cCGsC5/2YZd75MseMKeyqo3ExoEf1SH
QefTlnlLoAbTh0AWn67nlWYM3+4YlXRNLtpwRQ8eOyMnGKz7ssmse5iLVBonKNIe3dljMVSPceNW
j1BmV3kgaURRenP4IYYEQ8uchfgtQ6V5GyK6PWQhrCQFC2LldHJPKq7c1AVF7CU8h7Atqx2VGxtH
W5reG2k8gWKGapFBZxfiFz3G/KCNHq1F0YuTESpx4qbb77iy/vzwsqxBQziWVGAHkXfs+UGeZ8nB
ffSmXWh64wme4wo7VYMMNdxryol24yjTsxEWuzmQ1a+E6e8sLykV9SF58CNtDg0y7jfg3Z72npEi
AoAz/s+JxQ1VsrLDsAc7oYUbIhCAJpJxi/K2qUdS1lQWZdlER+jsg6PtfcuDyGNs7NBgS8FgySdU
fTIJcZMuKLsdGkIGdUBsI4JBuxmav4N/b+N4OuefpiOM3iHLFmF8DfN8Q3D/NUvEuqRkwR/KUm6i
MDrgVMn2tPZQgmi55L5DMKahyjZ2HNk+uLTUmY+2lh6Vk4I3dN/pZhC66jaoOGJdafVJQGGsVL0y
ckqJBpcsldbExyhUm8HUHlKzwJXQmVtDc5+5o3Gg/XJqdeMvcUi6MvO7ergSgLiNWsRRNlx08ojz
LLoqbktzX3auvUqx06260p73btUPG6zRFWJ/HF6iOnOu3FxXcVH117mtDsnwqjerou7Vhwktz+qv
NWaue6ayL8xfum0WMzVJmnvhTq85t8uNF9vdKYnhGirT2HIuKF/s6LtDpF399125T/+llfbvTtr/
S+Pu/4OuXM/23P+dKZdC10/C13835f7nP/mnJ1f8ZTn4dSQpIseQiyX2n55c+ReDQSE92zJ0vLF/
8+Q6f7lMAfjernQ8G6/rPz252HVNIYWA7+EYFl/k/nc8uajweIz/3ZNr2bZj69Iz8fjqumv9uycX
aKeHnV0k0Dzlr6IPGWE0g052R+p3MaaNveV0SNTtPAa+THNxayK8ReXK7iYyoUUX3pXQTCh04pQT
m7x98V22u6lMCEgsD17W0+ndVO3h51NZmgPzsRxKdNBbx8y2LKIYaNd/+9yI1bTrRXr615cAwl1K
bZevznpduRubLWDqcbOdHYYMirE1Y9NOnOhDpx81oTZGd5sRMED5JDgkbb18Vo/jBLFDPwT8nCcR
hWWCVcsLD2Wt7xUulZM9ADJOJhOIamaFcmMwaPR/ntTmwiXjYPcPDUxRxx7jF0CLiogX+aTJja13
eJVUgiqvvwsbGtiUAsutLGW+26y0K/g3j6FI47uRDlxwdMN7kZPLNDoo6YVVQHeJ6ApIsWUIkYaP
KnCno+HiGQuixHpDkeG2H7T1kU69B70n5qTDozrHE0OlylEKe0d06FExLtXQ76cYZDUAzXk7vi7k
5YuVEJygYMG51G3AZMnxdgH8SdwjLCVd8tqyFfcZxAzbqpdiRz3Dr76Yiht1HVTj2RAWDT24dVFc
P5OU/5RGDbRwAf2VZofdyqxvudKwEHnVqWEvtY6SkvA7e9R1T2bG58Ds3rWtzeR5DN+rnh2nbln6
fTg6bHAKxTROlHcy7j1cE+8qRvzxGrZCoZz6T6jyFyww4U51ajgyFKOqKjJWXqrc3UwbPHhk9StZ
5uSegetgLuhrn8vPZKwhDWhokHWRvadT8rvQCgvHZAoxP6qv+hS4u2nIrq3eXdE47sqiuTWGix6W
0j+1DPBegmF+mqXIV9JIHV6rvPGhaOa7wNWelG3uQuy3s+oukipRZkdB5jtG95kEWYLwghyUOoFv
ky1bu0PyLA1BX9RgXMNgYPBHEVSRdltCSeWZGzRSkzKtQ+S2K0tkd0D1taOQE9aFkNkSAIM1UILS
L2MEeHfAXuIVfXR1h/5RmuFtqjR7CeHFV81ucCrjz3aLPj+Osx6s0gHZ1qMkhDfPfJg0YHy6YQKC
8eK7IBgMNrN0jB3VELvsFbETpUzxjip5c7EEHolGS2op/LT1xqNdfDSlCRQe/+gxY5Y6NnUL0kgr
fbsrKaiuFuurW5anfnyjEr08/zwUs/OPj/71XNphJC022C1Ski4p7uh/PuC3bzelghliailRWNml
ly5EBMer1LAXs4093n5O/ZJkeTBbrAOFPNNbnPMPwhD+ucm5tWewXdlFRd8qiGEJS1pMAMZmazz+
PPR1NB3dsmrQ7mrekEkfky1fDOg/LvSfh6rUHhJNyG2Zu4S2MtqxJeRdm2rpndACnBoym8RRAsHZ
RSkbJSoolnl3e4XObb0LAG+4ZuGnkwMLAYKUv6k2pZLXgTLAMINwDnZucj7vpTcfU/pYn4YySc51
getXHxrfknQzu9F3b+NjHFmSjsz8/FkWw2NUIUXGnPEDU68v3QgXS2dEFrdxSkSns5/Y6F01qpiR
HbFXwB+cz23ZD/dkouEe6JILI3LiO1Yyy8dURZtDk4srE0sN9Rl7gNln13hmlpaV5p0Ykju9j7tT
tFS/gbKr3rE8LXgzcl65F74mJWkglzmRO/Yh4jGkfFhSLbQ1kFX4AKwQ651nVBeRk28yhSfXdB1A
UurbapMb7ZpC4XeuugOUUNRGCrIEuTDVBjAPmm1ZkM2qRvSTqiW7Bh7Lrh+MSoBXti+xI6ct5wKL
oxwFrTEivrLfhiRFhQeUyoyL3GXqhVxZ6IeVkxTvIsrfB2xFdInmOwckPI52eG5BbNPw4dXwwnvt
Jo0svKPLZE8+5gNs9bB9aKzxFf3kpRSAG0DwPOjUfq5zXut17tBwo7R1g0TW4Czche4AIVOCkRjM
Z0lwg6TBgeoGyAeDsxfUToNRBBYodVut6hr1aR7+BC7kvDSilUGZCEhU8b14kfq0qaw0lxIgI6Qe
ZNbidQl2Vy3edrv7rkoh9/2Z8QNx4GUiUd+MmnaUAHoThSExvC32n/RIJakR+Fl/EjUHa5U2ONMx
YzAZRnOli9z3vPJ5MuCM447DO1zjcywq/Q8s6ubNdGmvCx0JPwcpINaKc03r/TUJdDgwHN4qA+/s
UJVMSFFpylZjGg/Y2gwsTj0aNTSdITcNFGsUCYXguguZwRwKhVpfNOlTJinvAeNE6GfgKeYZ5d7V
umi/SI6ldeDEEH0SEYp8JQN4eTrOXTBBDt2NS7n5Nna8AX7UY1mwqIyuPgDISz77QTswSCOd0vZ7
t1YfssfBj9UQsSCodobSNs2kfbRhdHJQxDF7ogta6UzO7tYH0wA80664YGPK8VjQvR7YSK489B3o
udyrGmZv8LUXzKIM+4ut5d9xkIzEf5C1y2d9YgwBqmGleC+sW4LTeJW8jY1Ix7oaQplFhv0YRuM5
NlrOK6HbPZSt4lXBF+DH4Z9W9nQINlp0K0a99AfsZ480ulwBnpDUV8OGnHPKhAb/SjRG6zEdJ+QQ
SrUHs0b93uDHfUIFJQVTENqY+kvTJ+9GxCLtWtV+iPts23RmRehwOnSROmfcTnFYeYdUsiyaTOvD
WvfN9qQokhMVnhhnCUxxtU6p8POSKmxiLgYzPTlhHNXqyY/M+Y+raLjQJbYfe06uMdw27uKN7nt+
Gw7xMVFptEyDt4PHvKNX7OakleCWpfQ7dPNgY4hlYDUGD81Ksl85m3r/O9aoVMXaOuxcbFkzqZBH
kpxrzoB61dwbZdzeH3q3aol8srT9bGEVWDN7op6ubmDcaFkCGpME7IoFjTJswy7PPw+DaLB86ZtR
86z1jNEA01b5bcRFeSVhzkyLH26pC2RjrOQpNK325oRvQdU0L3UuunuXQt+fz5KxH9e6nEGrlu67
CrsXt9Cmk9VA5NHwQVSt0YB7sbYTUw4Urhm6klYRuYnkWz2kzdrVFq3LKe9s6Wg7oBb87QMmwHWL
ZzYg3xWSNZXVVyWLbZMn7EbQAp8JvPmqxEPKjSHc6qXu/E7T62zGqLG686uvdXgM3CMIGJRrVpI/
aRDdvLJ3yQ3Qfcfei348h94T3TY4M+PRFQVOHz2cvxkBs7Q67CCjhrpa5GjpR/mIHF53GxYDLLd9
UO+w4iW3PhLdpjDBFIHupJ1kCmcO7bLe6h2WQtOkGWT03LWX0fVXaehhQdVNl2HqqfmbWMHRR+nt
mOhidtr3kvKzDdkd7TqQJf7Phz4dKTsLvjC6fY2y9y6wSUjWklEPJ3zHnnNt3QmJkN54NbJzDse5
Xlf0GVw8K4g3g+jhOINCuGB9Ki4GsT3qw9TpX08ldeEe+ypGV60nYlzXREK1FhMbG2gPkhOEH3qj
s5nyaLyMVQIMrzOuedXTdJsl2sZ02t/sQrI/sAVEPdCZqCfDPRFaY2UbqbwSlBInq+7qjUlg7B0f
y4487rwdMis4OEHc+gHguFXU0XXfhzjizWmatnpa3xuMzrYlEuC7ZLRakYb/ZICwmESKi1fmzqXE
04CnYBJbQfzzUTPYcvTuJXJ6/iBplK28MvowGpMyCVM/wq7nNlEV76B+/NrOE04D9bMwwgoE9HgF
Nmxe0EhFTkM23WsbENKvRWimO7u031y6szal7dAuQZnV6Oa3KACIm47ZDpP6eHJMaz5PTYd3kmj8
UQ4a9U3s28pE+61RNZElSftJ92OWBc1vYHJ/AgY76CcEyQC/rZ1ivIRE5naThwIcF+kWA72Nzztw
1yOur2Rom3WL+MFCRMeREQ8zqN3+q9M6gENevU3qEipWwnEEesW5U+MO+J2zMhEiV3FvZHu28SA5
2/7E3Iwi5IrTLTHMK52x88oYqRqarLU7pkvlcJuvFDl4DjK72fCSfTtr3rGoL4Io14Ryu0kzFtZJ
lHsDiXSV1e7zmEIiasKaBUYXxwjYyMqSXrUSSrADrWkLFkphllUmZ4e4WWt62uwfaCTFnHtH5Zfs
NGMty/mCOKQ/p+AZmHKoka67kr1JXUS7dJA9PZV8FES6s+6zId4LhWmBURd6rEGBZm04fju09oNJ
aCapa+pjnLg/GnplMPBLYFnJ6smeYd0ERrl3SGlcusl4nlXKoKAu7oMpf7HBL+EwNhmjNcXTTO3R
jvmejhYcqnUJC2A7GGN4jwyK633o/nRqLg8Ereq1UQXpZ4l9HJ9u+lKJUR0SpUXbn+d7efQWVU3W
8XiWJgF2qlq9nZfn+X5gxPqQGgWmcC26VLLxG308CRP7C5lgOFAFeUzgRqnl8E6Nl8l/7Wz7odUf
6JW4GklXfAXEP3vdcJ5JYJL/E5wiylnqix+xfwna4jDHWvtpkKlcub1amYUVbzU3oXi6NBTfk9lD
70JboNYj3Hes8VbQdNwDxLAvBU5Imy7JVfFmjfV3YzfWKXpAR7d2FS0Nfhh2+WEMus6nHVN86tXT
2DMIzvmdi6L5NdhowW3R/Jk0uA5msPDr27A/umNbwyufEvrdKXCtzaDY2SniKFtVXrnlRiMn42OM
jOIos71nHuOMCW0/tncZJqOdpvUdrQlsdUej0LeBzvUUROFRpplxaarkqS6neGMB/mKkx77R0dzg
ho2BdBRaJzgoLlSd6xbfDacbFBQMurzRd4WX49xpKLmOqFlUtfYUkdLdaokcEYoDzrYgOLij3E1J
i5RRgakrFBMwy1IAr0z27oKIQyWDU9P0Yp1kAxWJ1OmujcXXrUfutLEtDQeGGeqnyCsO4zz37DOm
Nc7Vjl4SIHm6hwOJbcWCBn6bLf2gt9E37hu5nubeXHc8vaHIfsbZPjNPrw6OTIM3GYCUm9s4JPap
aBETiY791NplsfXpVUHH3h6s8JwHxpq19GyZuIpUoBe7IPzQ4F0RPFpOs4nO5FLq06pokLT6oblw
z82TJLnZiZhwzQbvQMpsJjtjzT9p1GuhpfjO7E2ejdWl7IiGqDZ38aNrKML1zS7N5lTH1eK09jh8
lIqtIptkMvv8wSoUHDZELTRGd2iN/ZDPtDZydD1qywMYwXo3BNWFHsg7RaJ6V5l1TQJ18FaNrmd7
W5PHzjKDI+SG3yTxxw0dx4xR+5ydCHL2JmErFFc447OIHX+dPWVFph6VsrNHISzi14N7Tt1AbEEB
NA/0rGB5lcnKZP3ZFDC+NjKKuAeaQwJIEW9CEJDsC/sJAEppQudyXoQy4/Vc5MeKOSQWXkrBe/3L
dMhQZ01vr41ugOlmtZee2OeFA22zjVz1xwvPLue14zhGfwLdCf261lPmOfPyhh92me1p9Exoycae
8/m58WbFhK8HAjnDTVGPkY3+QE24U+CjH2aj2452vGUhNq8KV+Raw5VCsjW++3nIeTdlg3Xr9PCR
uWtKhCuc7/qyL3wwPqgB4X2glfFBlSQValzIcLlKbZ3TcXy06vTvD87yKefmZmdmw5vVjd2O8SZu
IPyVNDAM+ywxX8dZjdcanwhVtN5tKFzugZYTY6DGC5TUEQLKmL+DdAgOImuDdZaXEJ/7OLtrtHVn
5yEvv/Mky6AiYFc34ELp69qlknmp1Q1g4PTfdTA6j1CxHzTstS9DHynMvNWCKAnOI/GNFa/qpUqz
jYrSm+3ELa7MF7NQdD6NuHchShP769cgCdjptKBLmyF71m2ozkDcLxXtlOZkYAOe3ac+RZeguZIG
cX2MMOhiaE90b95xYbLvbR7zIloc2ZxzdMFOsS5ZXqdiiwPA3A50gZYRs//cAtPWWUwpkyIlXdnU
w0PoaPGGauFdRmoI40X96eRR5jPNLx/ChO1xyREIeGNyl8SMPipMRFPohpdRt9H+8vjLM23JBIoY
cEEx2cs++yB6ftSSRF1KLWcTnMX7ShTe1VCt2kRaKR9rRIiVQR+NP0AE27iszFdCSd61Srp9Uk+u
P9a2DSnikStyOlMIQb6wTdaua5hP/cJFVwhrW3NEiBEkMao0iNdBMn0M+cAt2GYFQiDkPtTzSlGn
RCVQ4z43sLFSbrdRDMCBC+ncgRk1GOXsxw5xRkI0PUh3mn0T/PSWKazm214xH4knQ+pCqNxFyjHu
6lJnkxYZH5zYG44dj7YXI+XihMxa7VWU4bF3mG3mc7sVg9ZudWTCdaE5OTC1i9e16vzzYKXZUwKc
GltZD9QvKDaOHou1OWe3GFn1JY2aBa5XWCdXhbgDBTfGQHzCUKw4hMp8wykIW5l06mcOHBNuvvRB
BSnBL8fGhzLBaETQ4x0WAGSEhsCaRwzI7KbNCCWNNzKMrS7ECevwjxE4qE0t7G1MaAbXVPoYjxm2
qHhJKKYnM3HWYGKHi0nAJ/RCl4VwXvOr3OnLpkMMsQ0i1C1uY9FP16n9sQe3T249ahsh2jt7MtyN
MEtwYay0Qi7Q9vil7Pvque1G4y4ije0WEEGcjPUykkBqIzTRVaPRWJMp11kWEvyo1UREyTF/9e4g
T6B4tHOkmQHd8wm5u16XKIlxy82e5oStF8X2rQ+To2vJbwlf9fbzIDI9vM0hmUkyEYSpTJNQaeTg
FSXMjnDxZ2qZGoP0/+g9cy3JouWS38nm7jx50qXmZ/jddhPl2aC0MEW5W4fjH3Jyg0Rj7zrpvXcc
T496lUM6oyA45aTpyRcjxOjGV9xnyqlBlrWGT8zvg/Sg5sfj/JIy5oQITj0fOGVGUNgC1VHFxbte
Z59GoxM68VI/GL/7EWQ/Jut7wAHXlPy1j/VED02xM0R8cq3mtZKCNC3FArW1DWWxLxxn66Xl9xxE
7Nen5zFg7zjNNufPriLASl9eNM9vZZ9SQBtof7wkvJ9ofTsFBFR9szDNjTZRSz43bz0qPXodSVh+
XzMuTvjDxnWUAZekRoQM8nNiUHQry/yrc7LvrIsfMSPhMG3EfafCvd70Gwf3kLsYYtJbVzHLkJi0
0xR3OhxMazPjvvGHXvyyV8RYNH+y+Q1Di5eKxO/OKoka0rDw21Dzr4lOuwl5pGs3mMHX1Qi+wSIR
1xZgUBjgppsUf8JVNQCJAzjua2mNyfXnOS8e4lWeYm7Qi2o6WhbyNE0303FeHn4+UoVrbOemx2QN
gvZIMoe6L5rtOE93DCBCT330nCqPeeZ1x5+PnE7/x0f/1XNRNj6VidnuRjt6RG2b6ejifzaYifXg
jkbzVM0VCy28oNMcxi3xeCTaJOOm8fNfVco8vZAkxePEKS45Aas1+VlfJ472xDrYPul5dR9zqLj+
fOa1+EFnmcDrihxxLilxB0nGGGN0nOhhMgeTeMBQvTpdkOAll+VvTqe7erCAN8jsERC1two9EW27
JtMzv4LMeyyWByMPWxoH6npvcOddC89Ub+SKlzOXetSCsb9z4ujj5+lWd/Id6mGzNVAW3midAMJo
ifiWFqH9NNG7+PNl8NWZ/SdLppTyjdhq6BYAHntEBsCsP0TtTouykzkxsv9B+scTwsYUlG94Pi7o
U18/DXt4YBk/pBVnA6um2NX5R/PeSF7p2mYTsMwVZ1uLBGMsb51rLJwH9drIlDSpDqEbn1H+yh8n
XVzh/hKzQxdlCVhCdz8PapiXWSdks+Wpyeipqq7TnmXWJbLQiviohOqOkiaFxSL4y0pjeVE6SLV1
P5TT8f9bA/6PgF3mD0YLttn/Ati1AxtWf9f/Zg5g4L/M+f/hDvDcv3Qb+JbluGIxB7h4Df7pDhB/
8bnp0njqsd/+mzsALJdr24bwhGV4nE1sPAX/g9jl/AXu2HB1Rhk8Is39t9wBtv4/uwMce/kRTMsB
HeYZOAX+3R1A/qqwOvbPe2xDt3pAkyqYetVlFD9hUV0anbTX0tSKi2i4Q1mxKI/AdwDaqHQ9AM5h
2zyrh9jrNvXA5nwSQ3fGNq4dJzA6U05vpawjbVcKZhB9Oy7yEJjT2ttqNZZYik0x/pJ5swp8eE4l
X+C+2FtbGc8t/i5c7d2XGs4/A0sZhneJDifPQqiajdF80PAfPZQANcdSnBv0/ZoQwVPnsW31xto8
9M2a6KnaOfVcXplzpgZR7/Uwh2KRgacj4czpiYjwTXQZE5vYGfezq12msJFP1OFAcCeHX3f9eCTY
b5359/94aDqOa6mhb5tK1L7FBH9vMJmjpbSz3p2OQIcRVTCCaXV41DUkroDStbXhaSvNTdOzbUYb
WuedrWWECA25u50XkpWrGasQDsJTUUhjRZvJHzwQxTEcE2MfEXTZjaGQj0Jrdm6QXzqnMb/bYp+6
atzHxWSdZvbaYX0NirhcOwaep3DqvfNsZ955tEgUsmWjxjLcaHWkjoFDAa01+Blo4FUD4PhQFvMa
zKh5X2Bi0hBT11mDKddXI1O1fs7bYzmYtGQ0wG+DQ6Ql3Ymx/bYA8rqPOlGfPIRP17Cjk8WVAO+2
In4WLvCqwCx3HfFvzHm0zRYSKkzD1DsRzZ8q1alirLSnrg+8bbSI4XPgboVH9jJqAUpGNQpS7sT6
FQuoT3AlO3CCAYeLPjzolXffmCcGwCWdrNgyk+rmMLGjQ2OmzFda5S1E6r45o+HuO6v+sMoyOHsV
BVG2d99CP3OLTm16pvGIaxQIAdvRCbQTxI2jpXeGmvLUS4eVBjRmkzQ5yUg1ZDeTQ/CiyB86RnAY
5bIKu4I13ux7zjEntnvTDbbMWxaMMSQGcqZOXVwoDCh8IPk16am6PdVYCsj8lxhnXfu5+5acQ/zc
Xd6jNj9gWee9n6sUoEjzUQp8lwP4cHNgn61RAErl2dWR0JmCVj6acfckOW7zo1HDIU2yB7OfDkBm
Ohgwvi2bD2VQ/k1Xm7haL7yN8O1rpF9sXqJUoeRmBsgPI7Q2phXFO6WPv8CZ853S9hpP0e+QNpb1
3A/HdLDyc8ykGXCL61dW+WYtI9UpX9WLfbsM983Qt3tEglvXieW2zigtG3S0Hm3b6CFTg7FbRUMs
V7zg1Z7GzN9DinegDhElPNBrrUG9A0i6g2W46vAf7J3HduTImqRfZV4AcyAcahtaM4KaucFhkixo
5RAO4On7A+veqayqPrem973JTCZFBCMg3H8z+8yIa42lPHdzi4kOUkZdrzk7wg2AZfjgTR2R+mn9
teYCsccjz9LRpqnGDe99Os636J1iw0wQTT4fxY5s4iKVNYWLgTtscc3qS6uiTWvM/GlFedVc9zR+
ilFiPLFhr6Of16u5XLDWYDeHcYZdT2xpFnHJlUnngm9hO3WutgefwkhLX9JiUG8yP/4xNoooGZFb
PNfeUhMZ9mkR7PzSTJYbPcE+padUR2niMjrGczXiLsLlgxzFqkvzs5fcsc+2LgBE04UeVSXT0C55
D/JYbjqyCIvszqMjPKmGgX0kk/UmxTTpu/4LMb4FcBV2+fKjMs0viwmh9LK3VuaEWxL/dGdgJlzR
2XlSyr5XCa1znjuSQKkc4g8y21d19Nqbuv1EaCy2Ym9v+/xmrNaHaxsMd2K8xqyvL3ZcOHsB/eMb
PTjV+mdnOs0ZTs6ykW5/0dPqULZYayeuziuGqsHR96wzIFr3o23lnZOuuqqLobh1r54Z+EuXpth1
HZA3FLPfneTcQTjC3+AIAIEWEP7pjmWrigtNj/RJGmQ3KnUVFoOWsKSpwS3rGzfZYT2FY7dTGfMJ
MJblKU14SZTGGt1IqO/Bk2lsI5wai8yxkq2hIwIaRF+C1PQPk1kRtMlKawPxcCy1fq1pQbThNvbG
XrQmUeGShjHyRxoUyy0O9h5xvc/X0snuxkqElG5Ccy2RSlWVq5fIvZJFNJZVbJi7rveoF+KUWacO
I08rDJ9bYk7P4zS+IqbsDQOK1OBV+darPX+HWHYSiRiWURFmd24H4U4JJgaqa/wL9BODcSGQxuEu
ipin+niUKXFoTjbdGqPf0r6bShdHdNJs+yYm7G3Wd15vFsAE8g/ahphYFFl3H/oVZoz8DbqLv3Hg
V3qe8K9xzbzaA2D3CPBCzvK+YNSXBbe2wnXrFCP31U55C2Po/QPojY0CioCTyVlWEAqWpvAPDPT0
ddOoeqNbdC458Bm0HhUboPFcQFPmK6FtrAm2WS3xkzhMawPcwQvNngGBsGgfhlTsCgzdenrRa5Jv
Y/2Knf6sLGcdYbZbgBlpV/5IJLLQv6TGRmwyicY3mo+g8IHA9+bzmCToiRTnn13UzFoyBLu88xRT
6nphTbCzrbC6JaG8i+FFjTlElLHF61Q5slnLWv5grkEBR79lLfIBChGGCu1WnPvNTmZwpjOvTOct
5HCLRnD1ZFCQB4eN4aKsdE6yi7TB4xWHDgJr+svVNcwhJg4ngGlbx2hOZcWKIfQeEomppcJMDH+O
1rKU76Vgr2o2KVYgilbx7VuiomZA+uMG2I25oa1BYBX2sdH4cywyUd5Kt0au62EUQMhqLMZYU32e
SC2Ivi1OENXr08AObFNHDhfyyQUN3sbI+dz14FytTUoTbPbr57QKNulA8Tl3U6oNTU4+MR6Ua4xA
49gakntb5qX5wiFgb7lkvASWBkUR07MvKh243KuZQ20pDfb+fTCTLRuvpGY8S3ceI4ANKJvhzRi8
Y63cT2bt0d4t4ohAlXfVRuNG35mT+r+Zk7GJYfIs7TjQ8Z2h5SuyOrZ0Tl5gJcsga3a2jdaf12Tt
WNWQHLGhxNZHGEhv3YgqSMBxFZtYv0h2Uv+AkrKYqJdZe24oF3plXrOMiZeh783G5XdDj5sDt4RY
UkVYtAqgN4w73Y32KLAnydiNyEM6Lo3OfCwS48lnOguUjZKh0b7GQzKxBqCIytXjU5dYqEzZpYrV
DdEY7S1Sq1q6V1WjR+Nm13TnqQHmsQiIdeQArjCY9ApXycg6YhXkOEfa0XmotVvayi/X6l4Q+A3W
T9Fj8Er2JVtVIaNC5lc4wpr6JyD1ty4X0RxsdEnJDegSw4jyYrQfTlW+VrV5BI81VOAPe76WC+4m
9YnWezk5cd+6I1Dwk7w46S2DOmKjHxmRmHJFAhcmSWg/SXxqZTnHfISBQmCa2/mmXAxZzvw2QX0l
VZ92tIGPCJRsvaelhGexVQawt4yRSp/QpFgLQr1R/UOEECNEk/3w7FXlQcNC7UL1dvNr4XRfBdTV
xZTRy+0xeg6lTUSSyX41/vS9/kWPC20ThOEBQMKPJPELorTGUzBj4eqGbEH6qmJWP31jFmvDQ0C2
8Z8gvllbqsnaQ4oukuBNw9+0omQUeiogg6Ueb+nVaVe6QzQ5aIcPZVJQEcHnjdprbjAwGmMuHYXr
lczwaLpjqwNHdFd2xfPg29VBmwL6GrAbGuFHwjVwUWnTlfjSxZLGUXOaVTeK+5hm21xbzJsU9Lvc
XWgFUZqY/uPyQ4nPkqNmnbvDa5HkN0k9Twp4hhcufGMyTLyOuXHtvKe4O8MvWytzDlFUL0MPN7Ue
FLgKxJsSurckvrdqRAx+UjFM9s2jR5sKPBYMSLaHHzjEl+RIteLevlknl24e1aQFxEzpjT+VmUwz
M1CfgUD6apxXgRX9RQalDXZuajvVxNhS3MzeqKbvD3UEiAWNZRVWEzaApF6red1ZMofd+WATBq5W
5EL4V+EXyTkwjLc5w9uEdCS77m8AceolRp2FUoQ6vLEiAp6F0Ggd8aRBwjsgrZJJ0dmXhjIKtkCO
ELzZZGLj0v0e62vBtxcSfuo8LJFErGpyd1agJ8cx/JhKiFf8mGZbRSQmqBm9MeQZnmICzsXcO14a
bfySK6dCEYOOWuNWwVUHvzrtGQ5mEqOvLbCFKAAzjP6yQwFYccHcF+0gI7oXIHDE1C0kItiUSceb
23vHAo8weW5AZBTrkAWFgtmFzlINYbGIJS2FiIiLtikeVAWpuK5es0qjdd67i6vuwS+t+yov2wXI
X0L6s2g1rZy8esYev/OC9JF6FZw5JSoyS2GXS1DTZB8Ahp+jnku10ayykLWNW22I+tBRa3/ZKDS1
Md4YJYNLSTj5U/s0pfaHb3TW0jBlvgqYjntHZIgvGXLp8KT3g96SrSPIiXkSLHcEuTHLqrNOpaFP
oV1ElBnCLWCArLtwEVo2FhNGW8+Ogdc/Tzi50oHKICo7soVsqxm1oN9EpO0HDd+hzSqr9ah47rFJ
5ZW91XKNO7a28c20x84QvqhRvcum+Kwz8npTXl7nXt4+iQtCZAklYW37FBBO41heyNS8osBWYsTx
LKuP758OBg+u7fSjS92PijjfclKms3ALceVMXRq97XFX1KJVOvFdQp8gPw0/gFY/6l7wk4I72H3u
LYsNrJH9by7L7IXAyU49AlcWQtpxat1Y5O4ar/cWpVYfOkely3koOwTZfUnVGdUqKEZaHJDxL+Cq
zA+GLE+62ugO1TYhO09eMVlRikxYSOgfk4O2XB8c7g6kBxid/4Z8Bf7TiC/QfQguv/oYD6GPOWcD
jdnX+4eMCAEaOHsm/W6oqnBVY8lIqo6zyS3uMaOxhkjUqmWgkmqoVTI/GlJgA3MAJtVjjDZAo6eR
Y87hulYrRTJuDD5bX1xjO/dxhMcvpNf6tSUl3DzH24V+sXaIfR/EVAGmY3ujpQ8WsucCqBHrq+YM
f+WHiopzy2h2nZgWdBtPw66nT/jbqHfz2uGnb/fFQtKMSuISukzMvm/ppRUO+WT4yvFur8N2q+vd
TeExW6s2e0tCXd/0MJnZlhONbSGGN1hY18oXuGK8YeVaUbZms8mycCYVdabhbpQl1majr9smtTZD
2lyK3sT/gQewnZs+84GrQmAVy9ghwxVZEE/q0Hmwx/aLnqFwBTxkBFnW0hYedbq+VaseNC62XS9d
zcym1MoIYmT2i+jTV73DSeSNqAjg+Dhim/gkPA6tOZeiYKF5I951wZEbeB1vaqVbe80JOSyxOVcW
nJ5kaK1NNQUPhBk+etT03imGF1AuT3bZX0VgW5d+hl+Sl6zXkyzEwezAA5iRXexbb3KvdPmSygBI
0HbHIuMEpAADOlmbjA/C5nXnGMfx4j8EOjWifmqeGDuSaCsLtbdjqiKs0NlPtuVuOlaKhCyPokOm
YjWc7hzL/WEE4HuNMGQXgjl8VbVQadsuvfp6Uy+xU6YAgWwcF7Nl0MIKFGnxwZAeJFrFgAesEMYz
SmHIO9X3hZm8lHn8qI/KeR7j8E739eDZxcycCYQhzQac6wfVTrNUcywmxV2oPrKEu4bEBvRAZ3du
cE1GJtRm/9jn1N+EPWFLzMS4kLX4omx7pEBPCzcqrS9BYnwWXZ1szFB9uXjgNxPp9AXLV3zxc1yY
1pzHLFPLyTklfkIVSZB0rCv19Ow+RGfTizGgDOGdXzq7ME4UJ0dUMOj05bV2cet3CbmAMKSSXEgc
OGwtIDfFU7YWg0PVUAFvNNI+5laqRV9bn1i04qfWCMCiyvScmfQu9dLC45BI50anxPcHof1j0lKc
PGmEXjmmPzXPb64SiIZvSyagESxMO6B9i3DzPUz1jZ1YP7mJGzc7Gfb21LRr4i/OSuHYX1EQCvmA
K3GTy+ooNCYnne8YuyAeXlN3Kt7deoQAT8j+TC1k4yf2oVGqQ2fNx52pR9jtL0EPLwrQybKsK3a+
UYeNhyVBiyd045GYZHFgxGzzXBcvTeFsG1y6C8/TFr7VaregsclljQ66hSAY/v1/bdtvw8BrLppk
guTaLmextN2bqaXezVCixNLeiO3gyNvg5d5JzmWkgCsxPpj23Zhawa5iI7iovUgBD9nVgencycE3
iVWX3qpiLnWHr3ZcC3C9mMkq4w5Paop+extwUB0LR759f/T9B9Mqshf6XA9v422mPYUG6cF0biKr
k+2Ql4xm5w+//2/QoWpD7MjXcTO3WtNR72mivs9q50JpV3Umi0B+KEZbhq166KiJjDPxhlpKdQvu
wgTmzd3UI2wWBZsSbJtqPbV+cWQB9OmrA6uz9K4k572uC2bCTmN8sYekhnlSPdYVC/6VFmxjxRJS
b3XjltjFDZM/u7CKZq/iy/FoNxI57n4qPplxUKuzywMAb2mDKncesXrsIBMyZCzaamNwKd35XiLm
1cPSwv09L5QYahiuD6ILFJCLPyuOeR06Ysw+jZ6tjOxdMs5xLWgKMJ+dEBCYZZfgjIjWjY0EDFDO
IXOzOzthDPE6xNFTk6pFqOtPNeyXLp3CHefBwW1ZjffOMy8DtxBdoVYKsgIevtsXH+4Sl6ClU1GN
Dgqy3taQSDffH3K0ywXbxC9ZKMnQJavu0szLT3oJlcGAvA+cCkdYOoEXzYWebDq6QwFFsQUyUzpx
XI0Z9EAg3FtxV7AvA6TAXhrjNidm1eW2M/d6qPzOsBkYDn4ybTMKKu78NnI5Un1mIDFqvi/pUypB
8U+eW5wD11tNbsRK9qc9dnRG2PYTkEa4D6m+MifZX3GIdr//kcQdFRRMk1MQU+tAMj9asr+kgKoo
XmvsBas2BA+iFXbIMc81vKIOdItRwr8D4013Sg2JbkD2TAgOI7OqrZoHjT2R5INnwuTqoizaVqG1
hw0xcr+itqTBurew8RH/9OPxZWJsha4wnvsokuda4g6lSglDs+D2gJf7AublDccnrAxLvdNJHHGx
w7zNgI3oTRN3L2PnRUzO3YHbFPvw3Ah3CdrIMsu8B6ERlM68AsJxVd07LhmaGnry6n/Fyf8fcRIK
3H/MLS/ek/f/s4ST/xsVxvH7r/nl37/13/llg3ogBiWOq6Mp+vDI/lAoDRexEVnQ+1unkMU3Gbxl
nmt6BJwtQaj4Xwql6f5fn0mur3OFd23+/h91Cv21UUjnZ/PTBQ/COaijo/5Zn0zHqGD8UVnnqmBE
qNWgVFQ+Q6W5oNDCwMykOYc2RcINB7oEF0HKYQg3wTBBqDQ7spvAiopTWmnes2+BZO1juFRqKO6/
j8Pfld/r7x1Hv5YfGXO10S/VRzxRx8YhIlBduDD6LiLwr9VHVk9loUCkOcNYp15BAWaQtgS5I1lB
WnFu7bEUxxujhfbT53q+DbLzf34K4m9PAU1EYDbXdcdFQP7+/C/tS06WD60soYPbMQvQwlaPGsUp
T2T/Fq5m6RfZcCeM6qZn+Joma3pS50J271aGCa6gjOCpO8SbRtPYSYTBbhgtKtU0WrWpm2C+zRi+
ixLK7cVW04nMTAkMiJAr68eA4QT58OpNDqoZKNSdUREbgSp6deAZHMFURhfleJtID+TNSvKHmgv9
s92eS9PFAG6o1//8Uvylh0pHcCfaw2jZNvAE0k/w5zeDWhVKIG03h00mAVjkWr0WyYi3vXW+dCNC
GUryVeev+imU2//80H8/YoXPOyAopTI907J048+P3ZOyqTMG/QD94gS/Y7sqyHqCXEZBNHvrGE/k
tRV9haIzoyW7XZM7jvGuKy6lFiXWkUuVT2Jn8Jl67lpBPppbdOmy+qcn+rfDxTZ01+BY0Q1g77rr
/vmJAizIWiFARkp72ppdGG3LYWBEMKbUX9ZU3iEBANdzNAmZTXucPG6///Ba2TzEn04a8vyWDwHB
ZY9r+mJ+H385YqO40S03G4YTLW3xvjW1W0PLzBkM4DuIyfZU+fkj/gD0DWJwmqkj/oa6sWtD3XsG
WcdAvL8DgTTs/ul5zb/7X56Ya4FMgIKIocP669k84enNKL/pT1HcRXuSdfFRL7J8bWolOdcavClh
BNAnEW2GhDT2M8Cc2UT1YQR2zTbI0aga1gF+2CyJko2e98lNbxjUQ/87spZQa5uG0oXhOjDgc7dF
YB8y+HYlhROCqoE2Unusw++K6dYGPdCuq0vMIDMpCOWIKsg+Ryvjtq+1q5SvO0TFXtADtfAQ9NDa
wejZkXVUmvnQ86aeK+xaK9P3lh2S842BXUkmoIo2/geEyOa1MeljyJ3xMbE1AsuS1NBk5/cwF8p3
LyQfoNP/4o2UlsWsSO/G4h33lrEYNc1csiPCyCAZnGH0jbDZUgKdWVGzyfuwQosarbWAiLqqi5kU
HLBWjm1FkKSxXyOu4qdJC+f8EEphYnnNpmEQuNJqMz6NwGEHDx1CDzG0Gz7AVqanRTT5FLaYJrku
EHeW64w7AInaogtrKj2H1MMw0TPryY0aZqgNzwuhHZyzu0783NvEaZNuTKwB7LDFV0dnKRpG5y6w
XuqbpCf/SiL/h633xYU2m48mpgLELp0L4f3Z1F582JHNu6U59qnwqZOJogH4TVujEfW4Ngaf8mEk
bLnp+zxaVU5JhLfCxaGBxcAV1vyk8Dhe9laWnskgMTlU4ujoeJantt1Mopo4VjpMElb31I0SxHuU
WITsfazH9p0UZvXsRcG1liPI7IRLM+mrbps36WcTlyHUJaug1qOM9kzSH4qA+yJvlLGXgMnuCuT6
AdPv0DrpTbbZP5zM9t9P5rnhEDCkyaUPR9FfLnwccYieYSdPPEiLvoUzNqeOIRHYvgegccLZYd+o
0KQCDPwdPI8iASmUilrdEwq6xxybv7mlba3MEa5FDUKkCKxy3SeevusmosPMrek2tT0A8H5vkqQJ
Ajp0mc5c00FLmP3GFhoHozUjBn1nUwRv0U91nNT8xpO/w/IH1g0zvbwjIHAkYB4zuXLzxyRIbhSz
51i51qHNK1rFzHrA6s4gTIpLjJHpNqh3BbqaVLkeypPVxPXFiepnol1XvUnMf3g5v7ksf7oEeVx2
PNZXvJSm71h/uYe5JRKr1dcGBmXHpgrLb9mb9pymCgO1DhFdS+4JOTqHts1fcJg6t6KCZCUDH3Jq
HR2t1xIv/LVvADGycid/9MKdZX5JXABtEzA9I3IeQmmoQ2hWK9ID9g0Kdr0IoAMcOvYIaPDJvppQ
lOinxRLM3mtXgjc6umQTYmySDwAXgu5M/sy7xVRqV6DyNvSxMBtsRjysab7KLJWdw8kcruRA7nit
2z2w3RVl2Db7m4pcTwmso83CQ2RaD25oPdeUQZ5z0UsGnSlOJq1vfiKPeg7FIaKlm7bsXkBEVi9B
lcJ/0dgegcNzf3heQwljh31ExOpHLbHoxOObDt3hUIAHWYgGY3xXi31g+mSfKIRiAdmAsmO7uZm0
5oOAA6lyqK/LytXQZPtk/w+3FSHmc+DPb6owHE9A9/Hnhdq8bv71hmd4nYik7/QnAxCWyn3Q0UZ+
+OOPDnADutr/+093xnp8f5jlpT8u//hMwGyZl5g//uHTozXQbPmXL//+8K/f+MtD/PLP78f44+u/
v+mXp/nLV35/6r/78v/u/75/s7GQ7VboenMf0Au+ZGoMbKciNKTeVQzOmfEzY+jUOJZFf+iD3Nyb
Q/JUt0EDjEtN5wpZed2XucNVJhyuJGHpH+K+ajpWjEFPjmtFjdjVmu4xNqiFblFMrKno4NVV/m6a
MKC5TXrQWH4bfdGdda7vGPa3ttZ2a2fsOOchWdzFSahWRpMES65/9dpuu/BcxEwP8tY0VxrzEYSk
grw8iOiFWcTeymBTvraS4LXNVLYTqYWjMo7PFMq/JgieM4puG+OcJEVvyi8v0T225bVqDlwam2M2
dU9GkO8BpbrPZVidEpbrG6dmSd1KLnuMFkgsdCra47k46IQ2YFqbyTWmopmOjai6qThEEHUpSExR
QsjvJYfE57aCetWtSvyeK2645kY6QXZL1bjqm366YC+iiYKoQ4Wx84K+gnYqzD13qfdm6eQMAwlV
JrBQOfsr5VAYalW3PKYEdPQGb+nUNPcpegcOzGKatVskECs978dc77UatBxMtJ6qTaDyB6pDjJVM
u1tazowzaViLjoz4NmCUdvRZSsRsJB6aQRw65TDo6nC0Yb4oJxSQStjlPifJXOqmfqyqNNs7ADmb
kH3P6AdPUjyltt9ulM9EsQgtSWYxg94TuwbOmh2I4YJfoXwHJJGeR1C+I/1edma/hjj6jmmTP/lx
Z7+ExfRg5+I5Sc34HE/0srUlhaiu5kJtxwyxDCvXWXZpQLNlAoIgNMdkS06SVjVpv5e9628jE9Cd
T19LI/zmzpyaU4XV1FfWrfWK8jD1ybQQIfLoMIbahoUttBvCMAcjCAE0IHE3htZvI3tqDznJKNJU
4pR5lHWylXlpHcfejbSD+6aVnqKKcIaiJ7tsfPIO1F4VWmteK+0xG09qGLqfLl6RpTbd+1h7763A
7teFRIogVQ02RNf1PdZynxcmq2+9tJnp682nKCJucaRBYYHR7tNJ+6616ndjirNti80SZyF2ozxv
kf0J2i2zQZOLqY90+mS73yxTcl606XBtCBguzSETrFYiD3sCqyW27BYNrUByegF9u29HqCIRGAqO
62qXeAKjl4OAMsvWHlfSUxWLZ8gqEYFBQmMs3mzMDhqMZTjoO7RVFnQE3tiiyu7E5vszM/OjbbrR
XQKTaGuG9GcHGda5qrX0H6ETfQyBoCE7Z7mazyiAArdNoaKn1rKAs35FcoJrrKZuOZKV6owUkqMF
Jd1MtWAHhp/tvM15P/jG7Ndp8w3zcNDYVYcHFEo97T6wM2xDw/wVukt7qlxwUW589C130QfOjPht
b6WG7JCIn6adgRcOArCB7rQOwnguazPXZgj8D34PRGVp4tjNkSVC1o2VtOmDV5uuNKtjkllHz5Lq
6jp4r4BR4SRSTr+mmG8Fvz07ZxUjVcduOYJ8Pb1OSu1mhsk1apOjb+ZXp5PZNse3TbzPoVszgSpG
vfFWgJW9mHl/drXuKdEkif6Ilk3mnMYu1OALJzMSxsPdsEXGB+lIJeGJbf9KKbnHK5W+ZLzdK8tK
szPS9DBU4R6ky4tjaPl9mbGfwZ221DrPnHHS6MCDe+8nGuVfuXNoTARca66MbVtPXKzGgvg9jM9R
anLxMQCzoiRnaxwQ6JlDwuohNt5ii5GoDb15nCDgaiuMgvU1yu4qjYJoAuoTbSHWKuFIoL0Frmga
+Sx9YPEI30xObGSoY+Z8bnqhdrk0z6ady/sElxpo7nrp2cWwU1ZkP0CNOtqoeYdAozG11T+TMDOo
Cm3jMw2vUxQ5xyJV+LzC0rwhzJ47OTagJSyIj3Cv92S4qKr1vXv88M2BIFxxC9hRzhGc0+hbYCtI
c3KmBOe2N185VwHOxz40sonoepZdSiKHT0NNREzJ+N7IgNzj+xwvX5xZzc1LB/T2NHjBgNVgzzej
ddWkrwGHxiKBVLrpoc1CYOk3dgbTgTLYg2Revu8HwOpa1Xo4GdTVoH5xbpZ1H6UvFOeaQx2k00O+
SN3CuvjF2SqM4pxLWZydAQeiwF/WBWpusKXVoLCfG1TblScd/SY1tXTZav3Q6vK3vO1bklIDfQ99
EbJ2SzF/OpxZjZqcm8GTWzJHw2lhYlZLQwF4hHsngTyz3PuU7y1K9tTHxqgFPgW/3wdlscsbUd33
HRyWwKfUwsstAD/cwwp86KMWgJ33G7jhU/jEIyanvHXMpUHoYUs5krv0M00eCGhURG17dfRLoCmo
tu2nYQGHFkpyJNrTwe3hCuQCQkrT6PVB1DoQ6QrubN7Dyilb0SzfytG4VEU8rv3Qj5dtP+D28B+h
4KR3ft+9WQSu60bcSlf7gqusCUAPeeMd4jF9GvNooIgyfqF37JU8+8OQDy+JMh48I6A8dK4BSdEL
0uChMP0NFwvOSfXiAI4zU2/jjbFFkQjpBgFDtNTBsGdOFK/KaD7HDONBioCNXzIdE9W8B4OLgT45
cQf1Ng0Q7oXs5K6VrrexU/keSF5ELZ8YCEEQBorMjOTAauaxl/KzGB/KCWGIcX9Z9h+itz8SJBWt
QaZuOrxy2KUHLjOT+ioNYHNBoO9arz04YcRJnltnuDucgGjQc6S/XIbsVpcl/JDmSSQp8lZiviGG
HVOhua9QomAAWJM6Y/E7j1X3k10l3oXXbggP7HYGl1qPpjN45aBTEG90nzPp0kQc5OQykqw6sJ88
6QLDCdT4iUPOgvyIZs3CDrcpWyyktP7e9aO5N9PR18CA34K5CmHUbl3bd4vOgI8gEo3bdUaRmkGd
ZeEUx1FeI98jCHloS/s9pi6IUdCRkdCjS+okQHsnzCfpbiDJjoAF9RlAdQxpiKaUETpTpz9QwlNg
54OvpDnmle6us2nW6dpt4sfWxuEfWGqBwc1aYNS7YHb6jeE4ITqDWuxWEToJMtYgBhfILn9m9rNh
UkRZAxVAXWJQTMEFOQxI8Fck6noCHBLMYeKH5cxVwK9ybgK03kzeuiGgpi2+tf3aiPIHp1H1Mqq6
18pPLgmirzWElzp+NKdxYWkGXjR35jOGyLzxTo7UQs/1zl6VPhOdiVcpjaGcFcAsS0Uhvf0ehfIZ
iOM6DqoDwyn6OvXm5GHqtemPWQyaEa/8Rj0BP1vTQ/iY9JiUypoZD5GNJ/pJWM1AdQ+CazOi6GH/
XDhus4ULf1Ym2A6vAFETflY+/PC4cuNVg+rJ+BWiIRbHOGs/A9VRXZHTQxEH4CmQ/jjLsg9aOVpq
EleFCci8BvHvevuwIOnSOpgfw6B6x8ho7aww3qddzktSd+dYD+0DfvZNxY85Uy//M2T+1qIVH1l5
TvRVz//8/sNpPQiksXIpAZn/KeY/vj9DAWK3ZZyWt+nd1Aw6fQfz5/wsCf71td8fV0ZmHL//hfP0
X/8KignHT/5ZRO5Qb74/+Zev/f0z39/hJRyHQ67va40esF+++vcHpU6IONL3o/DbPGdVG2y+v++X
H/792d+f2DTir2BTQ8UITzZJHHY0oykgowb/ftrfX/3Lj/39G8mhzoyAOPn9dfjj+TKh//fv/vtD
/vEb0zknN0Ppf/zxX7/8Yn99pWx99HZCACj4fg/++J4hoaOdGHKzprlHHvOpealkMe5QYNyLdGiQ
Vv1j5ozGSjQlS9im9e+lYGlfd/U1ySvKWErTv5UG/H6c6MjEWaPh/wSU5Y4QmT3wjGjCPeb4yn0L
KyXOXKkC2Nj5hzda/kma0RE3anSnJ/GPuB0wZVAa1LA2uHhOwE5NVNuhKr9ML6iOrGkMquniR9W8
iNhtXlCPAjZf+bpWDH5De4oJfTQoCmR6fsgmZmME0fUw0q6QjxmbHxPb4qR2Jfa9xzxqj3qUt+u4
Bj/UTI1PYhmba2gaCb58JKBUA9gFkWHHBHV8tJxL0uMmryUV3vixl+Th8zuZHHtBDK+GzRSRXXke
U0Zx2mQ8DeRjWBXlXFzBkIqAG7FRcxtEMcQ9lNCkjr0ypTnFGS91TqVDkwb1yneK+BA6yVl345wI
v35q5UQDkTm3ttYm7iniiseOHsilR0F4o9uKKzGksEb597n2ObHTZ6WHnzMhwb3E+FnskgoPmWMZ
l7YSVL/P94Kqam4afqITM3qeeJpba5ca9hWQoNgNru4I4YIWVsLodhqebNPRMAxE+A7GQGPTheXQ
dTTidr7x1NXZT20Ext3kNoAXsQ7iZDx0NYR9w8ONYPp4nQ78wtUyDgPIanoFh0GNRCXLYK9Q4zam
JtqlNU2MaWGnQ/aGweJMR8/of/oh7l2JKnuUo74bdEFSYqyoveh5U+f0ypoZYEJvefuoR9wJrF4b
TrgIsKHRKMpUmx1h3l+iiJzfGPnxtsIyfB4L7twslKOL1qtwO05xuMDX5G1YMpIsN5Jhq/mOswTA
SoNzaDU3i5zi6NenVuT5hbEUnJxBmyDEdScriT9buI1PognGbTHp1qoeqTXJqLEaFl1tP5GYb+8q
ARVYkVlY9Roc6kWdavaqLqHTxi71Ri6WJPr6vG2rMID2df6lGPOwtTKs83+Rd2Y7jiPZlv2Vi35n
goPRSALd9SCJmiWXfPZ4IcJj4DyTxuG3+hP6x3oxsiors4AC7kUDjQb6IQSXDxEKF2l27Jy9187b
6K1yqDS0Rl2tsSuOqbA7/GEVlobOnDfm1TMWjm/EjGBQ7bYwcEGMyL2p4TTvPvS3cfYQO7pRcw7p
c2Pd63at7CYEm3Ptp7Fp3NrURQ9iohjBd9ocqrj4cBUd38J8KnCr+lhSxoNb4tEsCHjkpI2kDPF4
MaXDbjJs81J69aEd++6cIXaSEcmDWuGMVwv4Y7uEYiK17E/MfbpTpsRbktPDaobSOda6RoumZCKT
UGCzhSafXpWENxvP5TrA+U+2Y5/vZX5Xk6eg7LbCh1dibsLO/BLaKE/rPBLHnIiYkSBuyCK930Po
o7GwVKIzGYoNp4R92wf52nHAO+gDDIuyJGZXn7Nd4zSItqomfzIL+vAlgDZ2sHhbdI3+MYWEMyqw
MYnFSb/W1nUyO+9tZyDzA9lTZ1gqxtydXyY5dX5pk7er52N00uIcYXDPZCiwCz+J74FF7OfA/rC1
CV9dlXk3nPR6fFPcjwcXAWxPWfeMB+5EeYN2zM6HS+saG8KPmM0nzrGiWDlarkKYNzWOc8nQR+9K
Fq+fmmoGn7XhUbTJyZlK61lwM64aN56+hr31OEzxI9pV62iVsXHZI8HzTrpDF8iFXANttrPwk0Dy
bwV88J7lGZGxe2x5nx8ELQU0g1/jySw+ylzHjMFh1fcgYRHdRcJDSjIlIx1in5uwzuDM9R8syNGH
PVj7qJZ7Xcri3c3l9xr+KfkI7wAvts4UhbsgKcFb25p+gNp8SxhMbPWwHTYiRZXXF9N4AaTOKVTs
SQxCFoc92IEnugDOOlwtUnfyJ+BO5AXp1EOzFTxhQ8g2uMm6reHUtLbL9CVOiYEIdNyXvKiX1vP6
LQix9sjw+V67Wn5RCPtWNi/yPFk5HrdB+UwXx3NlM4VHMX3sUI7+4jJPXvZTKkvfsoiaK+GOOQhO
LTvjLHiqAOpdBNOKfVmEpwIgzsqgE3czUIJhrSYtN8E3wqgpLGFt9T3LjbJtKCEhWUm66psjI5SH
DKkqh52sumGqSn046uMtJWoUPde4qcquuydTZfh9bIPPmMyJETT/jsRSolIUtCUHmH2Gc/VQz/Nz
00bJRsqa4xOA9Ii52HmSdLm5YMWtn+b93NvbrOh0OmO2jyoL33kUdj4bDZ6qNNxETVLunRYvi2OY
5YZMiQR9Fo0spnYO3ZIMpamck5sWZA8ZwFuVV/0DukPUa9VH7+FuxoQSyStqaLFNy2ZcdXYU7IOG
8xpv3o6J3lGvZHobA/wCRdVdiyp7p7Fo7wUdlHVJgCuWhG6bN/BvzQH7LNN+m7CgqjhEItAWSTM+
E5cGVKUn+nNjF6/3gSnivihBpOQpFgFFO4N1YJrODCKTyspeGUt6h8wyr4arYZkh/Wb85h1EXhAb
PJA7O4/8RDkG5tEeiMeOpwnXdvwd60PqmtnFcfvLOIYSkEt1bSpGYCTd4VcuCFDnJHGwSWRFgWsx
fptqMDc1DBScDk+IgLS9YcibliqHpQinR9l04x5t/9vypy7s8s6BC2LmHOa7igh2CI669zXDQAN/
zTnjTT/NaUaIaJneLNG/k1NWP0Wxfhv74Euex+NLxZprmANwPkH83kDgHwVpdDV6+DmOQehwY+wG
2f008X7enZlDTNPfif8l0pJZ5DEo5xqh30ARoBNcN1PmrwViYkb3PB3K9q1VVfic09HRZDTcUdNy
kghkcejLmQ0X38FWY2c56xzy2GbmU5/NN9vKvC0nme5QJgBrXKMXZ6bp6tWOSaOuBhJ5imYisI+4
rda1cehAr3Fqb7xrOnlusZveygjzkqO5N0DQ8f3XxGnJ0Qh/lLffJ0vtL0DFt7KamjiMun95+rfn
/4NUj/8XAzsMC4nav4dyXH6McVpqT93X792fVW+c1vi5f3I5PMI3dAbVumkIVFN/qN487zdL0vDW
paHD2LD/zOXwfuMrBvmQuuu5wnKYgLdl30X/478ZHqAPJHmeZGb7+0/9Axvyl3fpn+/an8Vkpv4v
2hxDmsLW+etM5DEOtKfl638SxsQIEWwxCG8PDocFDmXME0xEwKjWmj6XRX6B+SrmYdx18W6aZoKq
5WTvc6hEeyDgcLN1PdiTtx0xHg83bYDqBH1psZlSM9w0RXDUiAXBYXaTRiIvFZIVDPPHPp5Hypk3
iyNw1P+Y+V4Rv5BsnYB8E6gvIiik7RBtiAbbYdKl7f+eUfBr/c1lsJ7v2vq08OVHK13bwzvahdW4
l/Mt1b4TY0wU7DkJHMpzIqBWuVdeMSrALMSLwU3nUhji0t5aVnZwcXpaIOL7xNoQML/uQpM/0NUl
kc1Nnaz1KhdnPK9wrLt2P+fmPqAYcco2+Zji8jJEAMsyV6R+PzqccCbMmXFaZ34GGgzFuHIeMazS
L2qZ/3bNCJFaKeMMQeendabX6IDKpjs8vkFqAGupE7nqEpfeEhRnSPt7EgzuLsEeg7GtcHy39dDJ
zeEpMSrtUIvmqTVyQhpq/GCRUmsLf8OWg81XNxvVduiyTas9NFraYIpVW1NoOlN1K9qgLvTWIGM+
O3oWPnBLnaA3G7BuZNKTzvXrEGPGkTpSYs3pmaZpjDtUlxwM7O2Mc+Y3AxgCnL6eZt38rZz7fFM2
7j62wHwCtpRmjpsB/HVY5y/STknok4TPl9FCtYa1jlVvV7ZuSiKcEayBeITbsLXmQ4Jv5MFS5Wfp
7gRHjhvT+u0UTiPsFHGj2iS3M32Ch7wtULoAjLL2Y6tMvzFLogakB2PPm4ejucgQc9QITCQfid/C
shtWOK+hXe6bGusyihB08ChjIDu6Eve+bmxNmRj+tBDkxlF6fpdUFbax9DkBK/gli18TkSy/W7JZ
PdPGUWl4lBYAXhCbFwRXd4NOAg0UTrnASyH8xRtV0PqxHCQ9lC77hBb9o2cxdP3/fuFFCCwQtf77
lffa/1Dlf5x//K//Wfx54f37z/1z5RWL0A+ZLNpM+de8JOM3VkK+KvBtsfghniioE1heERW7usF9
YgpdoG01EMP8feU1rd8M9JaGR1lls1oK+79ERAIQ8VeJhkE0CilJ0jZtnT+/kE1/XnpbcHtpCUj6
EIu538TUPkcHPOBRtg0dMqVtAtGIY2jzMPQ1uUbOrBNxBNllO6vxjTY+HTGO2/aRftIYRcbJ4HS5
rmO5dVmyrhUCkavRRZ8yBToGdyA3Kv0hYFtBvaeTdZh2b0FfiKeyM50DyMTQ8dpjlvfxLSaMea21
UfS9iRhrD+pbyrBsZVQsPmXayMcOLw25f0gdOtzGj+SFyUfoxTnIXuLYVjN4xZewtgiBp8GbVit4
GpGPl2G8O14y3fOS3McaYx+rlBjvvx6w8l7cfu4e9aixjjJR1WZmBu0lbvkkSjXuGJzIDZSj5sXL
PWc/zQzzfj0VERF8gz2dgsoZ6LoRJdeNE8C83B7XsJTCW1QyUNQXWLChHHkUlvritLVDrRqpY0bO
JmDOB2TGOPzxBT/8elACHK2ewC50G4iynu4ofvnzwMSaik4hFmB5rc1zxgz+mlVkzVdW43z2RboR
1qx/RLOL9MZS83FOerF3QJjATw+hIUyfnP6w0QdgAxwnv6bLQyYNxkcdsBwD47lsu+rFNqPoWTNe
iMLjwFWOVwRLNAcjOixSxfaBrFh5w00C1HOGJT0LHP5GkV86JxVbGQ7uPl08inF1HDQVn7NKoY40
cE3jTgnT5GhJOrOTu9EEMU+roagKFI5EGc9Aqx4Clf3sOGJskoJ4zjHqfxaWgRGxJOyjEjHQjYTU
rUqzr0ERO1tR4CWkVYObvA9fWFytneZq63lCEqF34fSs7J9dHdLLK3uE0gHR1FESDesRq71iA3kc
xjV5yvOjcDRtTfLCEjPVo0/2UsdnXt/dJUs6SCJw1BYpOXfp4hDt2h3Xv/vc5aLYJT0hM3ZTascg
csW2M6TPYBcX1mDuVO+4N6MQQGvKVjGoycVznpL6TLpts//1tPdSCW4HLAgx9K+NeJIdiYF5DgIX
xqyfooVZDRG840C3220fG190dDgXzaInI91oZ/WutaFwAKbvTNMRqv8zU7Z6HSSHsgklPvI2edDp
9a3zOI85cZn1LhzIDy8K4+jZ6ZlAqe5gDTqBZqBW91YJXR4XLy6rdd+P2TOMkQ++j1kiWcR5cg6K
hDkD08V7mmFMH5R8S6YGhXP2xEC4WA+QD7D82t/FxLZlOMraZpw59bK2D53DrUswz0YHPEpucUZ+
JtFNoqNmMozozWUve0kKqR0lVI7Vr6dE9DQXrdU+w3HTZcVloem8Z8CK2Orc6gojrSYnBI+r7pcI
SZLX2SqLh7bMNLxcsl61DQQEZAmu74baUe/meO2ajbmtiUHRgVd2FFwb1Unbz+KBq6PdeJRpWcbY
LtOEH9Hty1q6NX3vhVSq9SlIYb9AKEDumwy4HwlJqbVhk5TaPipQcRq2eqwUHJQ6Sh6CDDM84yOm
gUzJzNDlX5ETbQgPAkvTbkKoA+hM3O82tW7m4bA3208jJekiq4f3DHgirYEWye20l+NrTkWyDBqu
bq2z1c8Wc/z8UmtY+mxn16oIaJ3TlFzI3Rcw3FClxaNsFdjZwPKbkfRbok6P5TA8jbN4qXRIJ+Mo
1ibTj5bqqMYq+zTGkNFRiZhfaqO9zomjc+7TL2GF4aRy5RvbCuVgpOqDQ/FFsm3+QH8fO2MY2p+U
ccwNPO99UH2yHVUfHy3GY4+D+dGM448YkMfnPMunto/Kl3qmPd+gXthlbWm/TF54d9zRfugdeqd5
LaFj4GJFO2AY9EwL3a90I/8yCtTPlmV8dgrnfljj1CjzpEaezdCMK5ag8cKdP1nqmVxrnGyNotg5
KVGgHF4TCHTypyjNsxJgKrRY+y7aqT42TROAYIAtJquGbhrSzmAf5nlyzCp27nVaydzXFbNnaSAo
FcvDHLToZSlmj0gi8H7/ek5ud79Op7BcM8rUOIIP4eKpN3N+LZgPo6/c2ca2p+Vz/PUw/PHRr6di
ZnVuQvfLHMt8l4tx7xYCDcVgzpeZyOdLEayzxesqo3zc1nNoXNMmh9/MBENHVew4TFgxcV4gejbT
ZvByuOu2/mFxIHtsdKYtlqk5u0RULEluRWSpxcaR20755hbd8yDL4e55CJumQu27bkKlMilM7tbk
PKNgZEc15pPTl9UPQ8W3ykrz9wTzHrW9zSEjS+kZasyRy2lS61Y59ORK97Gu8h95WyZIZ8lX1pP5
p0YjyQ/YlrjFg+PQfkkyeor0h8PURyhHAJg4EgurbRMb1UCgkCL23Xtv9oxivfrDrWmVVNNuCtRb
W0zv+pjfY3UJHYryRkIhtLisuqvZDUgfK4b5A1dyxAxAjN1FLE/mrGmvLqQDaUVXBijJmduGDCy0
uqHmIKS2BlTRAZgNN2BKJKbopHvGR422+syKmt/IrAI/h7zvq1a5L01eFs/K69UBF8DFVUKsi5h+
a4Cp5IJTdWXJkxNLmyEOmkiymJjSG+IwOSPjsIVVEzrPU1rMZy6H+dwM3nRmpQRDR8eyab0ftiZv
ieuO20RiRQ8N+kuhrKud6VLmL9+dKDa1STVyHdKRXBXSaXb6axtBmaYCZKcecpuoP6v3Bw6U9AQJ
7xgcOC7m/Mywiq0rkNcgULc41YvnwapXoS7LFXyRBO4aE6relnAUXQYM+lhzK9FoFMHPjACMbVlZ
n3aTVWuzsqvt0IglgS9pjhhJ698f4uVpIvoHYyyumRZ+M9g5GY7zBtSD89MbJ3XLQultJTxN/HCm
P/bDDKMWZQiCjwgxR54Tz+SCcAvOEQOac4xNek1cVARAKRnWkGqepOLyjpghE0D8pdAJRYy3vZNs
ijneUTdO66pvHvIo++IU8+OESgshEA1SEPgo0LBoG9xtk1C72oltuCFqgyL7CdX444BveZV5MLUG
GLkZopuoLt6VUT9GfTaeuAkOvckqacfiHNbaKsjHR28a351c/3RFjthqDL8VDZyIQK3joDhFUX3T
y46/R8GbH/MHlKzNmggVi952fqjazwLYF5tN9GqPsj1VUQ9PHgK+HVw1tzdOeYPCLqqNbaAAunNY
ZNJIhy+px9NYl+VdzEb+6hkA2WZ6uRrChS6tyT+b9elKFAl9ygaREUmExFqjemOKg/5fp53RGPF8
gJuCDN2IjkkBOFK1ot9kTgqrCYTGPVVIb6O2rPfx8rTCkrxb2lAI5hucCAnBZsNWMy11SbyJge2U
HcKaRIqGMPFz4+AnGu0MRR1+bVJUd/x6sjPSP7EOqGFOtBsdhLpf48xVJ6RJ10lN8e3Xg5dipBGa
+z6HCP5mg+BldtJu07NHLraXayYi7ZwsDyH+oh0BZYz8TaRymKDUWyLbAt8yKS2hFxEekJzHqvm0
+ySiphuyW71UR/T+q49EQ1pIbyk46G6SfMSsE5L72bKQJzP3WNfKUS9igDCIThUZl29I0T12ff21
YlK5CdQFdkexHbuV1VMfcqFpPipHG7WXIosvo/djiozuAKJXURNwnhNJiFnGuMcOwmLPbbQHIYGT
cVBrryEcyZ3qbOc8h32/h1GELKuvOl+6kNxKRrzrMLMPE/bR0Any3TAzwOX9SY4u8lyOEKvGy9Od
0Kz8FkTFtJHpwJB5YoRNJWKsvMB1vvSRfkORWIfonE5TvWgl+8QjgYhDHTvsO2IFYjG0YBM2yVe0
INV7ylluPcjRvadGqra0fIkkczH1Rb187Pt61Vvu8Jiw5dBbylE/aYDU2r55By6xLWqn+6xew4yh
dNfNrAlSRtfJiMCUiT7/1Bu6foiA7LT3Lo2GHs+y5ovNjPmIgre94jAS/WRdp2YyTmMidnpeF7fC
Iq5UWKWz5eSXJ0q7NgHicb/vSl4fJSrjWMWEMjP3glP5ptLNeSHV+Jh2en5BDZrrvkk2fV0QET6N
BNgV+qFv3EcSH5iVdmmzy3HOXausmK+/PhqSGMh/Gfa+aY7Trmoj6qDedh+LQL/ZTbzHoh+9SkFb
cdgwRMxuGrKvXd7DBGThd7eaUppPVdU+jhZBjIoc1SYAEpaGpJmkevbNSMCNl5HfhfTALNGQMhUM
0Xkyox9W1kgfh9B8gMq4EkTsnPQZviRj78QfY7ql4+DHWAFWGvKzbp5QuM503lq3IUIt69Ya112j
N8PaMl6jsYQ2L/JrE5FlwydI+CBtvmI0JRKFKh5vDIU1W4tynqrRdfaEn4Ah0yAKgpcsM6IZGPz6
gHRPOIUfjbDzoGoOu7weD5RswYXpw/dIDA+tnX3tc8MlAQW1c+7WlOg1Uy52LyLlR3enj83Fy/LP
MO9Cv6uHhBgC+1KwpiALwAEBmtSvq1kRytx5K6CqoHywe237jpG5TOitNuS2V0NWPmS4AucxuhFp
NN5cdLQbNwMhoTSQB82iE23Ggo5A24Un1VOoEcne+lWNHcLLF7Qr4p6TZaNC/vURClv0vKJ+0rVI
hzYSPRBFSuVs28XFxgukSc08S+xwZ3I71zVeBJ9cX22N4uKFXj0wNDG0O0QLyEVxnK6RIcaA95zn
PnFTRvSTcTBE6lHD8Nuyev5HwZQevYDVJ+2K0CcGLNwMDanPWpsnu2G5tNyYHgG60ScG3ohIx+il
XB5qPVmD99IOhRFOl476ZSOcujwqE/gh6WOXOlLBpg4z9y0Pm7ujR8WPPvCOhGy3H3FXNJtmWgCd
Lfp3byQ4t8nkNoLk/WRFQw1cRlEBylMNVfs7S1iI4FEDTOJkjzY4VKuCpd2qId/NZVe+zbZ+iOU3
Bv3QcHX51CPnfuPQ7KaF2OTZ4oSq84591C22/ZDLZ60rIIhZTvejjb5mwqhuDWcVlg0j3+tVGeyJ
dJhuM7GrvNUKxUFPQgyTVcwpg7hVOdSj2ZqiB15YjulmoUyQILHuq3j6Ysnkp4Fn6D5YU3vpMpxh
SdJvg4QcDkdmwzPYjMxHlf1NuID0rJFabp7ozQZlBM7WHX+mpExs0QdNGFgW3wK8yauhl48KU/6G
hWZfpXp1HNusPs7jAg7XPYvWmVoNZW9ulU5vOwu7BJeEdcP7JjmBoh5BdAqGjyCvg6ZH6Tp1gr1d
Jkt8HrohfQLXjIsNhWBl3MrKRT/CTX1PtSR8KGIq3s5r779/ivjvq7LNjaJz5rECUFhVT63tWNA0
4ILNdqo+3A4s19RgvSxLbXo2sVA65jKXcM3nOsU5U3Fy2xjp+IGgu36x4uwLDANMmEZ3lWL8idzf
enGTylc2WswCoQluCHnWxmo/t6b5xJpO5WZ5A1osTa7rrGteTMQAtKXTe0QATsFExMzTL4ndP0NF
aldgXTGHbOlmoAzlCj5BnIxP2igjaNzLIbiL9PWSIlCr0lrFvQ59LUbt4FYuKuAeRJtT1Ts7mAjo
IVuWoGnF8Fn0j41ishHGS3irVt2DeB6eYYitSlMW+3afjTmVcIeRqBWigBHu1DdvIC9ZkpLez8yu
00lwdEYtt+P93Vtp95nNzYHVQVstVMSC0/gucbPHmACaHCvoyoU1i6OhAwDu6adSEQI22j1LSEcE
YoEQnNjZYoeevdzABLc2GTjVDc1aicIHOcOktYTDt4jLuBCXDtIlpX4n1W68mzoyN0J77lOPR8Mr
CRzrnPYhTBwiRgMcN3LMNovxVYfbejCNdNpgE/Zt4q7ixkMZUm87e5yPUUXeW5NlO1fDBBUVzTt9
Bf6npl+N5GG5YfpVwY62e0ZIeYHxm2uG8Qrpxv44yXeK3/EBrCfYLyeZ/C43XXwmRovD65MxE3FT
rWr3RKDxNgGCL8dhZw0huMEOinlT1MhxM18DQ7l3MI+spNVHT0JqJYsMJTap7Mk6tYS7s+q2RuDo
wvujH4rSxPU2KF3mg6ua9NS+x4MW78a+sClaal4HcSDrUrq0fMyx1/eEUF+z2up3RaB1ayPt0M7Y
763eWeht5webEJCxn5+CJLG3RKyQeBPQockYbN9lUlyqXJtgb86YhiIdu5WuY57qyguxFqDlgkUG
6BQZRE9NwGaXH2XvaFuE4NmlkMJamSR2jkXRfzicQndeNsBoW566ujrEmfTHcXIvKtNvcqLT149o
6mUeBzul5+a6tyD84zR/qFsKvVhh72mm9xATTePUPz1Spe6Sjgnd45CELcf5YYC5J3EoBnKJdtgg
22B5MJr2Y27mYQe8Kzt1E8lpNgfSE1HaJB/8+uT060PyOwJfUMIwpy9bH4FZdfII3sNwmIbrdhwT
mG2Tz3Cq+GiiwoLl+mHT6DykxixvszkSVjob0bd5guEYivhdt/KKsxeuCzOuvxul45G27hGWlY0f
ZtMuXF0Tgo+VlYEPoOgLl5Y4GuBW/vTwbz+HsqKAoN8DXCXFBL6diLgffVtkxqs3iveu1Z2rVzmI
/yZxyoYyeJ0rN90ZmbefNcKf9EaSz9v17tHtOuxpZRT5qup5m5CVPdq27tfpeEmLYKLGmGf3/PuD
AHzn6Op12S44GbQXMx8vwgycY0Nfe6UrrdqJMMU6jThH6UH7MATEqMO8tcrzAEs9Gqvxki1n98yW
5xgSvSTX6xq4A5bYbgAh2FY20ScJd1YJURCQcL2Ckrqj98Xm0Ki63RiK4V85hebRqrBE9FYKg8wR
xhWCHRrRBudoLBzIVGrKNh0q0JNyIBsLW9UbM3cEuUp3o6uak0l49O8PbajH6/+740H0H3/oPf62
+1Fev+Y/2v/+F7XG3/76FFXI31Ujm6/d17888X/xhu6EmUyPP9o+6/6hXFi+8z/7xf/48Z+hFrmW
IaUNbOPfTxF/12/8eYD4xw/9c4RoO3STbNM0gRCBD/lDvMHk7jd81QA7DGF7jAT50j9GiDowI8di
Tkjz0bAYdP8xQiRvxUJqJ3QDsYWj27r7XxkhYuX+lwmiNC24eg7qDUhIQJL+hVlUarhzkHeGB5uQ
Q/g0WEac8Lswd7E9LVVw98WzxtYHBLgAyICOR0wBYyjkdPLv80AbJ2CEUCyg8mEuZ9j0Y7mp8+r7
jHd/z6ZjS/0jyL+3unaaTOZMdP85i2jmj0ib9zaGzE2mkNbBKvJzIpw0rX2fF4Y6LjiI6jTN92NV
RU+NDlGydwA510UHZZFmZlMR1yTynWYDPodsS51bEYBZY9dqMwwvrWeScBCxayKSPHITImuC+x7m
rrkLPeSfPfB3WevuauotEv3ijLw2ZwjuQQgHd8yZ6qRCZc/TPDQ0WIHN21DnnQU/78Gh19xq7/0C
0y+I+touv0EjKs7z3MK+6LK7ltYtwcEKiZ6AqZ/V41FBvXcX/H24gPAd96HV1QUiHDbk0PKuAx2O
lVJs5sgmGSHq7rjOovLMyIE8Bo8SPJo1FwSldagj4z1CYv6KXPO1DWGi0uOo/NyiWW0AQt9rMTyc
2LmNcC7eKij/2oL7nxfwfwtKjdITsf6oq+20xAOkRv48LIEBmrtEB5AhECxhAtB/lZ8hjFxiBjBP
Fkt4KNEDoQtXmTSCdIkl4JVXtNuJKtCX0AK1xBckS5BBtEQa0JIic2OJORDL6XeKa7VpTdTTg0Pq
gmnsGpcoPdsjanDQvTuu9ORCBfDAQhrdg1KHGi2tjnh4Tqf6TLC1mffhQwfACbZWtzMHR/gAg9w9
PPZs2zUWTa1BP4uScdmsGSGKTCv2nYp/BBnnXkH9vxgkIVZx/o3XNxPpU08bWJr2FukI8Sduk+Hj
SboHaZUfGnlEa60OOxqWdFvaMr8UY5n50yLwIEeMwmYRfSSL/CNbhCD6IglRiziE/wRCx0UwAre/
eXAWEUmPmoQGSgLPumIrQWjiLJKTdhGfTIsMBaDIvsmj6qIZOHfyJHviIGu48iaHYOFWRVtGYeIm
kj3K8E9trIMHQSzmQYQxmWRKIoXpMZmjQ0TeBEaCuwaELsIZZ5HQcBR7QdGQrmRfXjjDTG1roVCE
VmPM+aaxjW9uoI7IFrtdYxlvVZOVvo5Y4OA4YF8dD0VuVOsU4DWWXW/Qr5lprvTeaykvM7CdixTI
RBNkTDbRpzYpSTnnun1NE9Eammbb1jeFogiIEn5ONEYz4rUtZOd109BpbcegOMi5emLooB0EMgFn
ESvJRbYULwKmeJEy6WiaGrRN9iJyihe504TuaVgEUNUihYJSc+Ik/3OUGTSSuAn8aBFOzYuEqlrE
VOkiq4oWgZVcpFbdIrpiX4ZpvwixwE9e5CLNAqhDyIJJDgs9dhU6h5ZZ/Jn28xqd/3gdp/yggGnT
UECCRcyi/d1pBybDz9ZD4JMHEHmvM5nPRNtvRg/De/eZXEO+2bNLQk+CTZ5T1x1U59BRmFDGIWZD
1xwcy3pjLzK3xL0Fi+xN090jNXq4KRdJHB497aR1IcZgWMqwMYO9lk3xKlvEdN0iq5uV9jNCjN06
SUb/QqFcAmS0S0OvRCZFT5kcQ2vdGsBsFE6jVYE3hHkumC83eitEDvKm8pydPRG2kqUZYO0rxVj+
ICPg0400zlN+ShOLaPUlTqIeM6ohWMdemCpq8rTf5PCFfeJG4EUDS95qg/qIxz57ssOEQrcuvwJw
/LQHZnx5GvmmGOu9udhJjUYncyadTuidNoFdwfpttQ7L+IfGX3YG81mdB/kEq7r83c77y9M72jbx
Hx6N82iwcBEsBgYtkmuiT+11NdM/dpuXmCH6A14WgMe2dQCn9soe5wGqVKA5aKafUEp8OiCddh3E
BEuAtQ6LikYNujJqToDwThASIdQRq5DXpgmsL/na99P32o5cHPnK8a3qGGRxfknBEnMYr1p/NNT3
SfV+UCi5bWroerS07BMjYvr0Y0RPbtKfQsavsReHByLHXoURcKnNYNJTZH+3WEMdIj2UO6JHG85J
m7tgj1pu5glp1VFfnb1oN6omQxUSZ+clvGDNeRhchV6/wO+1TmbS2ysHsvTeGJqHXnRf2Wfdd6zC
CVwDwqW59jsai3WHP7EhCj7hle5sPXqZnTHHFgEgO3zHwyCPDnmR3cjRm25+5rewmfqx8bvJpt4e
56+BO+5Uc0o9AZ8+aVpMn9V6TvUfJZXMzimOkx5Nx7yavjSmWTxEAmBSx8oVd4RxaHHdIB2qwfcq
/b3PNGfvtvQvJYc9N3btPS+XefeijrDNrLlAPH2eoy5bG03OVC8DzROlren3Ee17uGXevRNeeTQs
gS/M6MCx5BT+y71DEsp3CwbfPqdtsesMB0wy+bsxlqpT6LjNvirqfu1aXXuSgV75jplma9To0SPc
HuNmEl2UEcAr0857KsGdHqvQdUiczvxgod94UcF0Qa9JrLW8/MSwxlu1+MtjM9QeEKrrK7wHI8ji
XaSgXMN4gaEVjMkRcEO19XRtFzVm85AUPwyqyj3J8PJozQbhAZN4RLZJ6padtPSr281QE+PtxRrA
C49UpWkIij0bIdJINC4tPtBDhs1jy7x9HXJOq7V7MeTnFCAKMVFd+fi/yTuz5caRbMt+EcowORx4
JQnOFCVq1gtMoYgAHPM8/VF/R/9YL6iybmVlX6t7+6XN2vqFplRGhEQQcPdzzt5rIxCZWE/4Ja3c
H51feYYtpieR1l56pEZ0Hirl7GurebNdhwOTNrxzqe6mJHJ35YRDo2t1dW9MkAAn2jMkQgPmk661
jflQ2NxyRjekIdHh4TdMsR+Ucd354GBiP1IMOIhiiw/Em+RHs8FkXQDBvWh8RNgXM2OXNFr/FmEV
8Nxg+ohUwUqia8PeTdv2LYym1Wiq+dgGXbGJ+rI6fb+UQVTtHQKnoWegl0DEgaU2RemJbuHkGU7w
Y0hQBlVcz7yl6SjILVjHZtW/GpG1XDSq5DZZSCeJ+CimqHzl1+mSgiANuxluRickoEm8WkLQTHIs
KMj2lLVIkA2OzxDyzbY31pFZ/HAzfXhHP+aA1xu0Qyxl/UaQc+tE0VVUxI+KEoSbPmEOwMxgMoXQ
E8S7UFpQUqM5iNvh2PcloZtGLvyxZdaI3mB8C9GCVGlmoiuvV4yuNGje8zJIoqOcjG50GCDXc+hU
3W4OnOgjGj8DUqceo8m5kb3dbUqLNjW+QPL3DE56iZcV9E2Z+NlFssaUmu60AVy6hoMAmkVuYkuE
726MzQl2CDgWgnyCBbKJwcXMTJgs8/wuM/laWpzrhAQKDz6kXNVT+1J6Ufc0hOoznmYsf0NbE25T
VAeePOpftGkk9sVPccFGRq6qQvKUWXtWmviNVJJVb/fmM0jFY1ck0Wa26CkbI6I5owX8gaWVNDOy
ddYDpb+vVywMaUAmrNVae4ZORDbMTXg1w/wSVfYX0uHo1jg/kR4nG2inES2LgB4Z+Hu/XIxvOpwj
VGw56ReJrE5VRnA2uH+xneuE1JKuA6Uv7EcIOqeh09ERRYH0bcb3O4RQ0yYo2/IcTYJv1TcZCXkX
FUQWlb1CQvYNuAm5cH2q4ciuQOs5DnMt8R30CCtPwtTfKFenuTw65hbIDYLgkrzbJm7wJXHEyiUZ
IFKW6yyo4Y1bD4pAM185eUbDOiLLu3gTVp2hk6fnSNQwEGScATvAAh0DkGGns5uCGaDh2rXqmcSA
ixlJetNJTQ/OM/xwin4zVPdHHemNmsRT4Qwcawb7RTaJyVK5LZU3XnDfne1lT677D4Wi74KJ9NZr
sXMsCeLRmra6irD8Qa2LVHnwHtIR35jRSBfAI3cxSwXpOX3rHYYweh+xH5OAR5SLS7/0MDAiJY4b
tg2JTvYS7WSQ8YQmYPBDUp84nKyaGL2ZqsbhyE0Qr9pOcCAIk/yswUovWAQuQ1lYa6xOwTIx4PCN
ghWTJFubsUzR8iWGCmWUuR2XaCpzCaliaGPt8BEW8LeJsIqXMCt3ibUqloArVXMAa8m8wnZ5FGRg
ofPwdosazNGXeCxyssolMCvUiM5qlxAtQjeOzhKrxTsPl5itvidwK1mit+ibQx2iYfZ3/uf/z7YZ
E9Lrv1VvL/2f//k/2s9/jbP946/9o/OCywW+oyX0PyJrMcD8R5yt/jeQ6JI1WRqWiw3mn50X428O
QmpJOwTI7OK2+WfnxQMW7RlIbHTbozcEL+8fzaf/hm0GjfhfOy+GsDzTAd1q6XBlzb/YZnSWLlOj
ogSMViuCPp1uww+/BXYWPxrapxWX6qOKyWe1PdoOyZQo5tdMUe2Ak3YchhGyI8AZjmH+suvhAz/c
+GYwQlwEg8Kf8570cAdpm5FRYSXL3gI6ggC1Zb8xlp3HWfYgZ9mNRrLpr2VxtYayedNKoR2MWHc2
Sa5IP0NZYUbI5gJ8jHvVagSLdmZTncO8IrTCovuspTE8neV7w/Ly/Z8ZEejEcGvCB4bl3mlW+Ij2
Lnp2tHy8KRhLeaXUczKU8EOn/jGvkK901rDX6OZgcVRPFuoePL7HrPB+tDnoGhK2fjSM4ZWOviyK
JEa1qv0aCK5khNaRhNHrK0xqu6gMUT/l+tbuC3IEOnnXhPMzGNk3MSK6ti1j0UfipbHVKoiMEEsG
kiFP245N4TKtCI95LB9mVv117xT6ysrcQ5fh2KmqbVZo66akgCTx9iPFWBRYycNsYrqNrPAz86Zf
WaWuudZgfu5yaCFy3NZT9Epj5+Rh4eSPFd7eyuwU6nbx2FsuHtS+9QcGMCP+H/rX+WUa+miXxCEM
uWTrQO0rjfjOnIlzG5ktAxJdAmmeiFw6jzUzn4DTKeJqGs1S9ofYis4I2RI6cjsPqsJqMO1H4EkX
Znm/PBL0VnCjgMt0bJ7ymujPVtR+BpGXniZCO2JywjQ4IXEu0Zs04qlLyxcJQhB7NUuYw0Jdc7im
S8/NQYCJUwDsLAyEXukStGhm56L5ivoYUuWEG8hhO19hW6O3M3Vc8RHYijE6JxLubRRZzi5V1kc4
T0T7yvFXzyl5XXcUyT21YoZdYDviPdhMCHJVYFydCb0ajQqvottiYVBPhb01q+WAAthJJjmfvzkf
y8oDMob6NsyKzwIQ8KZuRj+18PzmNBS7jFOdiwFs9j6HSLsJlwEw6pokGR/CpnrzFlVebhMIIRLj
mQERx2pzvKXTfSRohAaqCCBWEY+VWvW+0bJwN5+V3XMyd817zOTctEX3ztgS8fl0WmbMRTNG23zs
aUvW3TtP3sUgXE7MtCBkRo5eTDK6VZIw4omSzl/zZA7nPupQsynld3WFxhc1rKnHu96ar7jJbpaK
MWWTN7vSi/knfeJ6E432RSvD6ooibDsp+OVN0361ZFQJererNkfiU8vJYd6gn2n8QSIcPislSXsI
f7BGHsOKgNOZJLDWJQizGtEOC8NvRm3D3rqb6+BZ1cVPw3Qo6zpxiUbmWlovqpU+V/uSooYFZz6Z
hZxQV7ZQi76/TIzgTg0kjhFc6T7ZFHwz5M1D5XXNup4ShJRCXYvUKI6EUD8wr1NXHc752iIRcick
2IbAredjIybnES9vtCcoQjIt1pxHJurdptftlvfevFXBVL/aIRhrpXS8h1XYvIItm2hBhdHh+/86
RvE54lS75qb9TtsRlX5tfxVPIiKL3jMDYEWpQQCQFV4nptYrK3k1AEwwsA8hnFUL8rMsEN2D9TFV
4qd1fMzrqkCKSHhnFA+7NAw77o2RxJ3A9Yn1fsRMc5J5D9lwOMJPeCpjGn9zaxprwylHmmVO7les
QzQQEZULwEBplJTrsSoPRdbVtERNb6PjQyQyOYJX0D6QXVmvWpiRvaHtwLA8GW0ebBxtZFYeD7NP
Wq6z4Jie+rR80rEmbHJsdFspeDSHxyBa3JJT+OlG/Qfui3oJQV8qf434IeJTAE9CCwUxbedWxGGL
E1eiOvAiTfFT70JEYngxWhTGXBRJD2tGyJKJfDXWRNCCj5o0UYB6kaPP1mpwmkZkMw3Snyz9qVl8
mNn04rk0NjTThXSbYxmh1+eprNqUYBhGLR+eh8x8H92RGqHsijugldGN1KLTUJ4hxkwfgQSQnGGu
QozXQK6KhLaxizy6D0H1j1navYyp/dTivts3ZTidvl9k+8ycuMV3Q4NIkaRk//1LRoA0DCEkbTnV
VWdr6JFSLO2SJgpesWNNRIPyzECyIzqz6LUTWUMXm7n4o9DDgLRJeOsiQYrDNPkYsEPsWvB6x8jp
p6sancdFZpy3zfPQxOlt1L2D3smCbnQ+HDMNrE5vvLdIU25ewudvRraxM5wnpIVc0krNb6bm/nRz
RKYmkEi1YPU1CeFxloRDt31bg1L35i3zDHp1jWzPmTO255apPfNg8dp+d+OT+uKiTvNnOiMpfJUX
lWnGcXZRSHbFVJ6SrkfpJYH+BaqjanYytGMiK4+kCRXnIK6CBWa79pI0fPJU+aMMmI14VvTqEOBO
uh0QSELOYRYImW6rJh4eMKOjN1kHT8hXxd7rdPPa61/CrLpFsD49hfFMKcM8WRVVfuq1SBynikKt
7096yCSckxD0tcih2EIr6zjdtMFmAwGH3wPdpdtvgEm+wkIKz0PqqJMdK4BI+nztEIBDvY9A7NT0
PSszPFVT+MFD18PzKtDqaf2X4FyTNPUTRtPkkfXLJ+qp9pPanlkCPYLDYGvsK627mzy9PmZf3lA1
OPgrpN/OdCXMAXWb1UbX0Ku85wZ/jayjJ6Os5otm9/E+zwDk46ZtThb9aEIfRbad4Uedo6J5n3hO
lxGITTMqkTdYd8+EdZYfKpCENOVGeYJwo+/tESeu07vhhWq/7W96QIo3Qn5CID2dwOmsBnMdx4b3
WIcldDIYlsUyAisH77Nqac0w/W9eTAH7IMT7dkVpuIZZOq0Ds7AOug20Y9AHb0feWbIxurp5Wjwy
mLqS8nXUkw6OtkvXq0YrDM+OKIgOxUbuhviqCeLcecFXOkwjnVFeWmvFv2oc9bxEA5FMM3dnImEJ
O2cnKKQv5NBumxHiL8g38svKNvKtMEu2rEpke07zqa3sfp/kjXnv1R9Zz5g8Nl3tqXI0CyR/t2aP
1WAlhX8Qrv+vFU7/r861cWb/e2/so8o/0+Lzz2PtP/7OH6WVoYu/MfhyXQqkf0yu/6O08v5m264u
PORlZJqYVF3/GGpLsAPE1gDY0HXBJPqfpZVp/o1vM9EGciAcF+nh/0lp9b9VVjoTckN3XUFn0gZL
/5fKCos5mAwyBk7WZNjbKrX3+MtCAslr7B44+72Rri/EfjWFHs8KUcQe6BhRix9jqpr1OEz7ZNIB
iiAhhMGkbGhR9guo1GcGQZzI873ZxaC2ekj91qEZ0hlfqveLdueHCaz+v4Dr26Af/sxhX9AOTA0s
26QahQ7y14AYFMfwsrwuP81t8zvLy2UQ6rwMA4ipxnKeClej9ZHfend07r2xPxCVNfuFroVrE/zQ
fRo/pE5B5HEh6xNCkZ9jUdj7JrAPo8kKyTK5GydTHZwskQc5MIoUfLq7aPJ+LWMp5r5gSGVAbPWA
OYGDi86x0CC51kw4GBqBw3mjCIsHSfl2oF7YNXX+EUxD+VYEylnbDeUSbw3M89hrqz/JLf6oqv8M
nzC4Z/6Ta4MQjNuNy7Tcbn82QOcFSIfZrfMT5mC06O58y0f3A+pwg+gVZeWUQwBSIh/AAxw1z0jP
o9v9RAuOBrTueiy/6u7f/0rmXz3ZgPKXJ8wzJLqNJZTlX38lEVhepwUiJoSlFbQ2R7l1TQ3ZX5sw
0vNq8utMZHjaOO6cICz3YW+fJog7t6JSZ6dCopqExW+04si4AgDHVLkI4yH2rJWRbzR3LHwj4/Ax
CMl0W56LNCdCQ7esW1Nlm3//ZozvZ+VPIQAG74a3IpDCwKEHK4oS5c8XuM16MyrKIjqJpq99y/tS
yHKPdd+6m6ZDOqGKVB16mwMGSOk6fGYbB5omaxvqV9oW62FCYhYnWn+VCDhmACV30RysdJLaosrs
3udy/G3a92hlKzykOBTiMLlHu6f1bbfTJsRdOLF8izgEzXBQlnDQpWqcqwe8zptCIphnhXrTy6Ze
ZXAimMwzg8XDFwO3GM+yEx+QLlLiRZJsLQJ6Hdlcg7GMaO/BBXxSbiDXla3Za+UN6QLZMBCY66RA
jrew7YyDSYf3xUN6RUZnesLwDS2QdBmfuX17h6b3R9A4lO1Dm90PjMRP1Mg+PBOxzkuZv+lRcZHm
JN8yK0UCYKCq0ZBJelO3HXr3RxOm2pM+IvPDlB8l0UtoAlKC5SSxQ423OZ8QKBunyCkfTC8wAaGN
1yRjMu0QZHhMMU37mL70/TcgTa921QiefMp09dgQv4fDi0MejizoJEUzJecG4ejaUE13LkBrYTZM
aOSPHyxA6VvUEmbfwfEm9Ybh9TC/G1UPW0kr16WtjydstglF3NrQ+XNe77p0w9dLw3jdzZV8+S9u
O3pOf3mwkThxz3nCXp4iBw3Uv953tsIhMtHz5vBJdct8syboC+N2PMBZ7NAfs0qVAeYpyJDAo1tm
x3Z331mnmBLkoYLd9RDR0j3POfEDjqQ5EhX2Se/i37mOgsntDWZmokPn5EXmUVaueSQDPVuBdSdJ
YYxr8PWqP+U0t9F9b40Zlh2DNuscpo6O3wNBOMNdgqiKDyOUJy/0sFAE2mvG1vDbZQGGF4xn2TZ/
l5EfuFjeVyXdvcSzXoUtCDVJgNaNTfOkomDTRUiNOyf7GkiZWadeYa4iSyt9BxRcHpQ3y2snyB/a
lYSsU48/syIfuoauZqfjZugEedaosdsjsa/tUWPpX3eDYWy5xiPjbF6+vwojqPv6wBgW9h7Z8QrD
dDrmMZ6oMb7TkiTZ5A1T3r9/L0TG0xUSdbUNOQu/MaIJuelmJKz1uurLrXCMHypovsJsrHiHjC6h
KwKIJQk6r8kHAFUaix96TDh5yRpAqPCUUDXbTPcjdWkVmGlE5I13Mpre77MQEIv50CQhgPdOPfZO
+sstgcoZFYP8KX12gFGpFDRqKUZIP8XJ1sqG1Ort4AKzSufmLZz1lWw9y9cKMa9mPcG9EocPgDJ/
Vz1hvWqeMT/lzsbqKozL5NMsUTEIlqZnPYh+Ipv+FUYQxbNqb9X2Fr0xCDV+Rbt5HcvklNSBuSOy
tVHLO5wF8anawzDaAZacX+SsJSsKx61R44iZ03cTJ94E6N8F/mC2yZ2Ovmcdj/NL3sQEQMXVhx3T
whpHBlGlKR/MEBXFjLwVwGM39vHKqPJrTybpsZfeu6kjs015vxLQjXTdbarRGhGTbfrDPH/NCPx8
J6+3heynO3wEIBEZ9ozdB8xFGyCF9jutRf/kEVt0jS2LHBk+KootbWuleog2ovzjhSSYX0MY4yFV
4tqlcAI81S5xzBIWUUUg7UppVkADieiNwR3kSVo/YIbJrdRwXmaZ66BzgMcKPpX2bTpVaGMHT/Nd
ixGmAZobQaNx3+Zu9UzJ+xIwR2sHczxkbv1IRccuYrbUAaPmY+R54sDDdLngPQF7WNrT2EIMSqfP
nuU2x+QReaF7jxnxFAb6cLFjeIWoyVk7/HhMkWTFyWNM+Mp6KAS8is5bAG50FzFFpIt4a5pbuSut
biLNbJOAS1wTZSLWMWNEShMiXvGbTNi0E+8cTsmtdfnbSjr1c5OjFSIPMPdF2tPxNgloQYzsEW/i
awkLTRo1AefHxIV8xcqvU7WHTVD4A6UoE180a4F6isIEwdLyEhQX2kP5JoFHsEGi1W4To2mRsg+/
jDI8jqH3KggN3hlT+Ir5SH/EGmHSDNHmujkaWmfciyRqdnlWFSvHK+ZjFXHiqEep+VrZzzyQcXxA
t47QXYluT7/0g44W+bMRfpPUeG6D8j5q3Oc4wA6t9USmkuxVrDqBUm7MB8J5Y4QbiGo2VlP7Nj7s
FQernOCSvN94HIOeijLZeB0NXDexpnM9k/geCOp2VDd13O2TiPG3N2ne3UhrhV0mxynWhYCwiY5/
JAydDF8SoO5QCimq7/wCXCS7GE1yzD4goHr2S0aFiu1OyC2wkJ8TFcYBHWJ4qfmME7ZVv3K1+L7C
xBPFSbNJlFXeJOp63CP1ZwZB+lIXyLahCPuU/8MtIQJu09szfjfYHNsKX+B6NOmi2aa1Db2p2Dbl
1jBxQFUtEsaiACuGrueRjjSXE7dhZfdADeaWTHttyFdDMqCJn2lyIsva1rmxMbU5vhhCPCIeSJ/d
qnUeiCr0DR1faTJZKznmV7vIwm08vTiOard5lFxroJ5cugv+RoHASwVnc6gQ+WAsCLEovaSBdmsC
Wkuprn9Jm08qJeJmtmqxE23dwOVBiUFzwnmiiRQeIUmNvUrvKRvQpKRtQJqVHhzIFH1P6qjFJNKZ
mwx/oD8WgCeDKvOuTaxgH2bjXRZbr1hUh31SOBu3Q5gA8ajb1fP0Vjd5s5PYrTF6/MtLkbTcfS5F
SpPTiKJaCZHBlOqQB+qhg+NQ98wsHFnP9xFP8qmz1WMcSfsqyTDTLHX//TLXA4tJDVsEY9Wd4cXb
MHe7LeMwb526KRw0ugTzoz0FG6FosrmhBYAThwcVWpr49BHDO6vjgB1DMOxgGpAam9y7Ha1D5BkI
A8M8BvJB9kJpEP8nLMN4T3F6kGtD0Ah0Vj+w827jtQlY0dnqLlkE2EYSLEa44/Q05WIb1wmhJSBS
T6lJ/8yLaYEQRFooBS/NjH1hteHnos0bXB4iI2IHwXt/HJOHAc0UQz0X3RMO11PiYARSs/04gBvL
9C+ioxNsjHmw5HGugpyzNxE80Slotd002BODBrWJUi04MyfCoAMkzfKsy9gV7TUn0gTapn0drfHc
6l+1cAZk1wh5ymZ66BAm3ayi9E2P6newAfpo5EqhEMWkr9cG9OvPTGooCgh94FVCGrIxsaznGOQo
LkOipOrwsy9LdqPGacgYTFrUul17oZPUHeh/04zLkcEMxcFuL4mHsyZmYLgFYct1GsNy50XqRmwi
HBa80PTosMfVrjvtcTBKPXsKAw9lb5IGK0Q1pm8pImgcpIxrHSPZpqKqCPN8Xg1tIPyo61BZVNBP
Dj0OoFKn50R4qmvEa2Hieo/E8GvmzM8zyMv3V1UYdBuRhTqOzoIywASOVDOKqALD3pRCt3ENB/Xe
yu1rU90sZx4vGY36SyfRP3x/FQZw8Ar3vtOGG25rFBjwQol8wrrZJUQJjM2znnOSA4uKWIl4KOlV
n0WN95pInIOuStbERK5LD9IHpnbeXYitu3By1w8yVyLUVCfydNbjAr75fgEWkF1FVJV7SWtt9f29
OcC2FA/5HYGroR9DRFkPBl7poiNkTt43fWJf8K59jWlFAuk85pemg/6QRjbEcZeIFN6afQcHYIsa
MrlVJYAeBribcpb1YfDm4rl3G2OzjMh3Ips5ckjxHIbtTsur9WgUwwcq+GYFcW84phHT3LKJUWFw
1xhHfqNqjb6+2nphfhhExL0gQPOZQMVJLiK5px8OZuWOX3Yqv3pRNz4naGtnZkbkh848nB2zry/9
0L2OaoTYh2TynoGU61fClyI30KDpV00kz3SoVp4q8s1cmf0aehGGGZEkP/JS1Icpyb6QZi4ZsbOz
tbi4p0mHztXG03Mkpvy1wKZVqRFqoyPD/VAVyPdUCV4oSX9TnFvnNKhZpCcwZlaTDm+DNfzkiqFI
jrr4zmvI04Qi/Up4H9BmYpCIWK+RAxrpc+U5J21KrQ93Qh1UqBKNoiXUU+E5mF+V/VEUCJE0EOqn
sfXCR62XL0kwWx8VNo01HVOL1PkwvHlol76/n3cdmT5GwFlkjsIHm4HF6vt/oLEiiMswu7sSIeW9
45qQw5efjO1ZB28T4UUQZkwuPG9lmNLp4KTibCOoXdPaybjLmPw4Vrp2JVJrdhNq9zpeVbWONmYk
9Uo6DdIesURZYLA72NMZQUO5ooh010XVgqXEgbyrQo77ptHvXJchbN2hmGuzwIX3fNdRWcfYpWvX
YMrtdj7TW/Q5juWnXfIjySQ/VrrrNm9PHdJ1BNhMnjl1UV4EVz2JVxZ64n3U8mFJhvFZRDJLGBQs
X7QXVm5IGccY6arQnPpaBLAtb5S//H34VhLlFAPw4V0uVnPDQrjWwEzaNG4b3wW9hRm9qqpznJeg
lYu8vpQNQM082lJyftZd3SPxD1ila1r1GWthksfPU1kd4Igk20rp01qvcmuH5f/GxTxMdrcnz+Rc
WKq/mEiXY5ikUa1Jv69aiiCmcetSK3nDPfiUQs99aFBY8vtxwtqPXIA2nE96DwupaK6zbJ1tO8mv
0BLaXeOY7FdpeoRCfNcCwjTi+kqlj72yHhJfk/1bbelvnhb3VxoJ+ZE4MM6qYdY9qqIhuKsh/jKd
UWB1dRr8wCd5n3HHHLVwsVtb5eyT96edK5l4x7IowbjmjCXTTPQPoNTlvUyPTdFdJocOW9qK6ujQ
PVtNQ1iQU+peRC/bQ+DG14RSsI+nN6O1H0oRGhhfhb2eYgcVWwpvi8PkurKmbA9t7TXrbO8CXZrA
QntuN7oZhPdFbpyNmSWxnJS+syiwIdw43K7ZnJ1UY8NB0kuo3+atD5uHckjAgJeCJFzrh5Yq+04P
3HXm6urIXWefXMy6nAseSXOr+ubJnWtwUMBs6RSindFiDTiozTRK9MatktmOky0p0jmTOQtg3MH7
aRbRfHTV/D7fI6fdMo0BsxSS8aQrm+FXMCBgTpgZkYQ1MU/dRNbgkxc2rLj61WCVF/fMwN2fMR4j
XBlPZAeEp6jutoKHZ81vfKk94DcO2++aQn4/geLKwrlaaUQhr7oM5xUPU2Qr3NFpLve1dPejcuKT
0lvnDnV/CkNgP4/jj7qtNZ/JmVxlkx1cimFUJ7CEBywx2SMIQawHdYhVEgeuMYfqISBlwlccyeld
M/rpneYHpxCy4SL3QP4t7buc0Q9QLXoRmvjhtRo5qk0rN9SaFEaFgPafMucrJvKlEdeie9XeAMg4
R1ZzQD19sc9pQsW9oZ+zoSRTpfdgoBH/Sm/YNwVO36J09uAQ062Cc7rX27uUvWaj173ju1ndniCg
6Ul4jYPAOok88rifsVJ0elBStAVQ6slGXMkmfaMlMK1aNFErAZV+I2tElpkksAljqfKVBq4rc0L9
YTHrEoNe7ttxqOBGWiv8/tke2NO5amoUCcLOfb1Dysrwc0D4AOqN3jzhgZncqsYbzrligC7FREhR
MXxB0pl8D70rJWR0kXr5Fhad2lW9QumoIfcr526lcGng9ereWGbsgxW+JqZNoErY/RKxg1MtvIS9
5pCPptytVej4YyBN+r2pn4cCUL2X9LRzHGNNEFGw0TUXRrvUyUrg7DeGsNizvH4owalgYOFf4bCP
VFQk1ySpT3ZWeT6yaz4OJ01gheN2xbxxiDejkHTxSdVYJb3+0rulvpkQsnfkSG3w6P/Ome5u0kF8
ej2LQdKn525IYp/wFh5pizU4mjMQJMW8Rw2QP9Ja8qOMWFGLbRT6JHnWmiSOxAjVRpR2+GjE4YjE
BhlnQB7942LtqylR13FXn3KV6ZfKEluZGl/dVEwUKtQIheAE3rq1BliHvm1ctReOetEGC2btO+Da
pAyAh4RltTLwTfGBV0iqx5ggDEnroQ0cVGLFr56ENAHicNMITlvTEJMysDRYtYhQ1LwILwOcO4BF
RrFnOppxV9JNa0Jk4srgbRLGSxIJ7RjSxNe5RKFBBku7VcZVdOMC70i46HZzptVXb2NlOvcNKLTj
4CyPplacyf4KKzJDQ6OlEh7tlJUIml5uYuGykwwJe3QclokUrZAb5yeIIQ6aknwgLer7wzZxdlWO
6HedRTAP98LgVsZTZiBp4rhwKfLm98SYqg91cRdZj5Vo7YuIiFcHcVnuws59KYNmR9ET0MONdkFh
hXd5QMAWoSRvLnTPp5YDNdS4le412TFJLH3Xzi0i+JFnuS/5KIXKjoh1LkkELVaTxI9VVvuQAYtF
v3Kr1XXSc2/H50pSuxjlU5P2y3GSSLCGCAj2UetSB8kAc4+fYniiObdaF/qlwD5t4on0a0LnTkFv
LwkgNGQctjiYpKcam8OYag4p2lniM2301p3ejjfXKbdIyYqrbAsSA3SvWKkeKMzPUCTTfdGYK2Tw
zX1O5/NOc8Z9MxAQo5YrUALkubMQ61AmDxq8Iie7k05xs50kex0JgfCnKHBPwP0JBY/iM5oysc/N
/D7qc4B2IkBCIrk2Y66zVbOa7erY+4AIme5TY6QUMnZzNxl7Ymt/tpbeHvBpMX/KuncNcj5nGUCq
aF0q7CN71UGVMoL6bcg16B4OG1JGSKWKrWDDnoFQj7q+V8wV0L43hr6dGlf6hhvfY7isfER2B2QG
8mDz5yawqX4Y8bQl9d4kknCD65HGC7ygKdTNXTpNn8zbb23bfhIR9AbTeIb4wJlvaPVkZ1byUkYZ
zQMoNW8i0R8mXDFw2uf5CM2YZZQgMWvu852XgYXLvYr0GZcGGiIW02/iiirAoqNjRURt4ovoVhVB
gJuEDuGxduo7hURPixhWCCve4qkkfQMxiEhpMZVgNtFuggh22gzgyArh0bhDzqHxDpHaafbwAULq
aPABcEhXd9/7ddG008pLyHUCJRwT8FPc94Lstwq0IfTXG+zgcxc13s00l7zdBr/qnNsDgHn6a0OM
AzPy4mvauc/ziAdVDC2mFGBCRW7+1OfeXWF5kVsTCQvn/zOuyGrzfbWgPLH90QHzOFd49PoPwchM
NiFVJG1GtaGX99AX9NRQZf0UpnyaZTluur7+AZyw2VteFdIK5YJCqiAT8YW22pHHmPKM2sWfOxCk
7lufAj2e7bw+oMp5GWYC2NyKFiuEyFMySH2DaDDbDsAyV60OSXcirKscZo2OSLJpuRYfE9dTxja5
isKrL2OmnQXDqUsUVJ+60UeHBcWy175YZldl2UU7bxRqE4sGRy/UnRVSHTj5ylIP2mj9rMGwXRTq
vvXIoWODFqRjkiYyH9szp+pxb+aj/jusW382s/hnSv0HwwkAqrQ+4jD/oq3LmVF32EobumpeQxde
Nj3xeYTVc57RGWcn7zW95o9qGP3CS5976HnXqrQ+ci14jCsUoXFBhSWWTQtp7682eG/m0vxf7J1J
k9zItaX/yrO3hwyAAw7H4i065jkjciS5gSWHwgw45uHX9xcpdYlFSSVTL9t6k1bJIjMiEYC733vP
+c5jmMdfpTm9R0UYP94PZLmfPrdHeX8dHRQSBayct5l4x5quTrHvz5jwsnuNTHZZAix06deMz4ag
fy/7zj6BfDf2jPFPDWllABOr/k3OFngo+MAD/YiL3/bbzC3pgje1e4lH64lWU7/v0hvgYX5Q2OGy
BTKrg57pZVB1i0FqYKSK7CzVqIufwsqZmmh8gaJC+hpGVlKszZ1b09QSVjZuAj/z12wtkslBAqGa
g2UmKnWmHUBMtWfvSrML9kjn3hpKS5oBx3oQHcXNfCNiuFqLOanIzTLV45h4nwlb0OnsP9uzjRJP
tOV24lwlOzqyZtAeQEKl26LsvkowdXeKXCm8+MXSSzOb9Llx2uJJAXI+KDl8bvxoJQIv2MamFjTg
eABNeww3op1fLSCsbCFms4+MAURZCcXbhgF5cMuZeK6Cg5gd+vumUtOGT/IIJAMArEDFZpugU0bf
vUbqxjA0uRYJx1KjHhigOoiirITDInQFAVI4dtYhe8ZaJdmPsszjdx/OjK1Txh8VJE8j1G8yvcEt
7z/RxMU22/Rq+fFtkUQIqrJEHDu3p/5tBOVI+CPutfPFtej+WrSLd8RNi7eZR+fjz9uChJ8U0OO+
7532dcIuWEEUfJhRxqC6J740SdPozPxsvkCnpsRCqrgPh0Gvm6J6TSK7/mSXuwo1/mKSs/+WtDlT
MOlLwsNQFxoKh5jKqmtaz/HzgGX44291eGjJTUTvziG2XtPhasBP9ZfZzf232q94Yui0I/YLT6mh
1Nmobb0Kte1/qTUnBo6/3xm/NAsNeOBxVma+E51sd1ZcY2Czu6Od9Q/2mAzfneFVGVbym50YXx3Z
ja+Fg3puRvi9KascqReq56VhzOOXoiy+IbH31+YYTlvf4dCoPPkpqTOEMCS9LMHahlvkz6A523QX
NR6Cz8rrT/EIF2lKisfKNTXpRyxkOq4IgQ2K8CZbknzgFTiHmQi1tTFRHeetnFa9MvqzZdjOAmZi
9qXvmxffrsyFQ8l4McaOctqigVraaHJql8wlJ37w8h6Vi2nRzOi8fRF1NTWFL/fJ7OSPWchijbPw
3baa+NAJFb1YMUG8hDYcyRME3XQfaUamrqmVq2KtW5U+9LlhbktocHuAFruk5shR25P8ctdVpvgh
G4FLUdIRWFVl/1AmBJIBheASATA1JprtSqkQycuyR2kHE90nv+0eih3X+dXKKgTbNmceM04k/TTW
RkvcifU6aRdjYlln7BPkrMlzILyKGdt6WPxWodv5AX2DSsfGTWF3TbVNuznYs2rmD+BujnOFqT+q
YuM1ze/wKnid38f+Xl074tFkUrVMhnzZBT0SBMsJDjqy3W/TUHxiOxVf0Oci2m7jK5Y88RLN/Tat
WdiJvNrnRRG/k0yfL4O8SB/BTH9SLTYoQ8XJyWoMhpRtik6+ZdX0iMo+Ezzt1frBz0fMrFjszoPg
KCKxiCYOZoxAmmha9ZooPCKx5957AaSMndzkN0S6bLag3d2wlNfCPsroHs5YsNHo4syTW28Ng252
erUdA8V3BT8BwA4skpr40zBK7W0Or2uTh/awRcbJBEJDLU5Fu/E0kpokY3kb22y8OFWWLDtEEtjk
xYV8bb3sCbN7dvCBrgdvJLePw+xe6slfsAiqk1nXT1hKQm4LFKdMEtHeuCAJIlmeJsZKbtzP3+F/
vtdxNL9kHWOg0EIFMLvJeg588ikHVDMfSon/L2J8nvSP//nv9+88hSvaCnX8rf1ZkIhB6ydJyR3+
8zeoz50u9D///b/C7r359p7FkH5+NP/wD3/XMVp/ofHqEqBBj/GehPSTRcz+i3Jt28YNBqMYgtXf
dYyIFSXQEZ9hl+1LOt+/W8Rs3GMf8kVUjI70Pdv7j3SMAtjQH9RtyBjdD6Elp01P8jb+KILJi4Dp
sd9RsFtedLBT01oJ5o9LJSf1AOSSaSVDr01Gi++Oo5dfFbHtpEVXa9/hnlbpGyfIdF+XJpto1hc3
26XLWpabO+N8w0xwPFSKAEpJTzydRsR90G4RnFXPvaB3i8bPoHh/dEbZLkydJEvLJqYxAKp8AxIH
wdc39/4M7xpkxaUMR39tNZrjtGr8C8kfKJDUBOU1jhd3oM1tGqbnSOY4rdnNPhHbpnGX+BzknocW
gZ4P7a5KmQRoeKJNN+3snvPghEgRZxgyqMZPkSAx6F5oQTgOWYeKoMh3a4h96k5mSGPpTJcGzDj8
rvYH4/z682jqzzSGoPmkYD4zAe2RozZN17Qi0smD2BVhtFgJksh3djurc65Zmy3A6G6uImbKs03q
tv3oxR1WglyT3dNP1cPISTIJtfjkWkt3Rstm+hgLpopmObHy3XEM+nQVDVjCszzIjtxmeKKHaY9x
GNAB06KztGgn9tLxT2bo4ONxTQO2y6h3o1s8pEGTXVsmOmdiKl+cTlZr0yDs1/haO6Y4DqpvYETY
yOgQZB+R0jebjPz2A1LR7647+ZuAud6WFHBn12ZxsandTYOR+yY783NCqX91vfGFLu9mDrAHTEGW
XUlY4S3K/twV0XDqsgoJRQUM1p/i5hRxfDV9QBk0z0q9gOVyt0XThuki1zlEjEV7meujnCPIwnVf
PyHUeGl7dTBj034dg+ZQqym82a1HdGSLzs4CALLzQ2pU1B0kV1d0sxtZrwHTptVsvuXAeBfTBGrX
aVrnCOlo3sJvDi7o3vp1gad3p0pu+qproj3eKVok9vAcKn94JHF4T3iHePbmaj65hcSpX5OCTpKF
RdVnvCBe0K8g51KAOTXWDWRUYRqeP75EpgjPjVXUdImbhNjE+xi1H5mXWzYRlsyRtTW89kP0fQj1
Ok2N9toHwXaMqvmxLOcXkJDV1jc6kEnBPJ0NThg5DZx0qevkMR3baUusgzj4eVQdatwVd5VsYqCq
8Wdgg0byClghYTrNzH1KyDsV9FkUk2c694/BnIEnnsfTVBp6Q54uPcY00Wc7o+9VJQInYBl/CmnO
b5OmhN9QKl5OBK91ZpcXQSdjWUFNX3X0zk50qP/zjehfwd3+oJR//n8r4o8NAoHvv0bELd6T9/9a
shP9VtYckv7rqat/3o7++s9/348QzwP2sFzz/8jgf7csW+5fbNs02aWQF7PvsFX8XVcPuo2VwkUc
LgHK8X6YxXxEUbGJsbeZtMYcUjRM9z/Lm7qLqX/SApvQOzwP/iD2Zx8hv3ffrn4K+nNVP8o6j02C
lsvyNPvdiy5978AwSax0Twk4Izc7EHQJNT1JJvRA/omWgIAG3LpnD5I+il8mOwWWkJ+u6T/Tgf/y
1vCLoxHl2iHUwF0g7xmJP7+1kPFwjMc5PIGGUevoLuDqye+EMROVaxpX06aVI929UBp7TFK0TG91
J578FHcZJoF7r0xUx65Gmvzn78y+C6R/umj3d0YehxKm5fm+ybX74zuzRDUDbbXDk54o3kZ7RAKR
0bX37Zc+7zDOEFUt4yo+ImAlxR0aD3rhYE9/KlxVvkYNRQwKXcWRinmwyEGBzrq1evipsCVhuko/
25mZcfrzt23949v2bU9i8GC0z83jcf75+YLOiUAtMtTiqOam22BxDhYc9MkMSQL7wcj7EhdUNW16
33nyAgeaEwrQVdxZ5z9/Hx+v88fLh3zsbuSnxr8TCu9q+5/uOWIOIYmWvXVU5ERz8Jl7mjMzkVI5
WDdjHJ51CfzDzcn7a6WY9l6C29WAYBU6DqIPyUQhsbJ9QWj6RqLgztHUP9Wq/EJYuLcPsAlusJr9
GCvzMUHft58URmfX79O97xbZCmC3tbQ9Ph5VyhPJ4dGeDCzvPsztt7nNzIguQH7MGx2tEknopUob
RCRTUl+s0UMPUvlw5X6EjodXvG/KLV659KSK4mIpkW9bFz1KXw3Wls40SJ1MOJfQzn5oX7YwMUzu
mkp8bmDuR3Zqf0PKDYqEcVMknF0mHYO4gMRHmWNPRx7ao5EDoZ3H1dRMF17d20faPhsyo2HZALVI
horod7eK/lqEsGz/8whQ69dzqglgT3loXPmc7gfqXz6kZJo9kQ3OfMwakinysus2jleSfh4Ruhm5
aDHWWof1EQoyeTL1nSeC80Qw2nHzrFi3RhKvaf5Q40Nd35aRnP7KMP2X75CD9y9PIQ4mVgffRjzJ
vfTr7Rxx6UF16OkI/mBadLA5t97c7kfEwRcZT8gsJnPVOhkhoMKN9q0az7Jpr6MluiuJFwSHG/7X
SlYY2yPVvJMo853HlCLVblH1Tl8TZgOLSBEi3TX0OiC5lmtSQyfwQlAiO13/G5fJPz4XYDvx4bgs
yaAj7A8P1E/PhQnMBMflPBx7fU9emXdOnLsk1jg8FQml9iT1U4sgbj/7E5NuR208bKsngZUArL61
E0jSXwbWRdKAfujaKx7pSgFC5AZH54wzNS3dW1m8DyFiWiKAwNMnF8eyXtMsVk8p7qJDEXqsVzQ9
EjsbCQsI5yVmEcRUZU4+erWZcUIvSALxN/Qs5cYyYDoTRcjJmad65XnttBzsEv98efeHA2JfsoN1
t7qqC9zEOKzbrr+4KcqqmhbJ2m1pk7Sann/YWaTtOXV2VdBFl3GfJO+6bTciuarWa7+JNv4Ryqa/
EhrH5Etk56nhxqNfIAlIxoKZs1UcfcSjEiTBwr4D6FWWPv350vVPvEk40FhASRQxpW/9Wr2JOdTW
PJfD0W3R3M2Aza8ics/1czmEgAxxNDIMlfmLQKS10gV1k283+waoA0EHkK+stv4rK+ZfPgZ3eu0f
NyPBY4rJjgdBYfP89a7RdG0Hqx1gKfVk8uQQyTaBytEH+/F0o9SMl31lZLv70JUZdnYL2mLlGl59
itog26MberdRrT7WkYTC7UQdY3ViOLRdyA0Ktfzc1Yyfp6n7DcNyupxEFzyqgllkGZf+Unj05roq
+GEl3qfMEuZaTEmDvlvXJ/KDIs7MzL9qD1ACjZLm1BlqM0oF8b2FVgLqHuKDVR9re4wOMgkmhCH3
aDULbUHPdaah3Lqw5YP6TNU7bBx0v7Fv+EDSiuI1qsMrwqN2qHHyxg4nZjMyCVgLjPWff+z3/fwP
GxaXGOYMxi/caMRx/WI+dKjPffxn7XFMfYiGPKGqGZfYIsddj8ZypRv3Ogm60K4gEenPX9u978p/
fHGfnoFPsKgDT9ixftm1W7O3h06U1dFgMWTMYdIVzpc0peWxsJHe1QRlPKST3AK4IwZknCDYNvHG
nbXc0AKfsAlX19xOVnWlw7eApHRFLk4Wd+2qTJh7dSmPqsppDIDHnU59+oAwD/GyVKvWBaZWxWUI
5KgjqcHDr5+l9ob5IZq2WoCKke5SsYbCKK1uiRc2S8x76ZshQHR0tXEmWclbBliTjllSngMrIyEm
b++desde+qO8tAqR9BR9uAg0gKVh3hHLZP9fXETF58dJ21acmn/dzfqkZ1Cu+/wYDYSe2V7tH/oK
rZdJujXe5nJfzKmziGogLqVrzTvyGJm/GyOZaF7b4uM285sZhweLnXaRkAHwqRrPrT9OB3anT3J2
5/OgZ4KNQuvcT00JiBOQgZg0vzifQhu/RrrmTGdubSZMD0ObHVIIYM9Z/jYlhneha28CoOnHXRTW
BHmhMyeIRCEXmv30aUaHs/R6J1yaxofFRcZvCp0aAXrmGdbMDM1UKo5H1XuTOtMth2uMqtD7d2cC
373f6X+4GXGsenfzoG/CWvLuEOufj26CtdoA0RwepTsmR0bjFKriRZCKd550dHVURt6MRKpTd8sI
HSiZjiH9mCD5koFjBHgX+8cqGlBpTGnwbA3tE9wV9rI6crZlWD0P2hZnN4OB2kaIdbxGY3vx86s9
RY+Ohj47hLaxAktvraVFpM1Yuf6ty6xkYbayPnx8C+yQj8ZjuN7LaM2kxHuHFVdhVf+StWg/GKl9
NoZYfmpH4g+stv1qkj/BRDkwzpaXxRdHPAdK/wgM1zl9fJlR/gKMIAAtTSj6DfPCtL89wB2i4S4l
T2WJ9lN73/y2DckjQEcV2dQAkUtuRzs+1cSFHftcfJmIhT5jshiOnrp195ANYk/lZ5HLo6Mjuess
b1i7zBGPubBJ9s3z7zCT3uKQlGgb1ddJAB6xWYD7NPkk2mtg9NGh4ehJ68YmPLFmkV3DnjFXdtG8
qLpUl6FrCvIQ23umjV2/YicjaHP63JRNdOruX6i8jEUcN+zXHVmVViRX0iVE3XPZfu06RhPmJOI8
zQgp6fGbpNIwKBZVlL9GsvoBLzj5zTWOo98Pu9Du7H3jFK9V6pqPo1Mm52AS9bIJafTntoXCv58K
9KZdgawWnNNQ9leRNc+yLZN15enuNuf29zYUwQv6NuanEQOhnitM31TjbAj8hwxh86GZ68e018GD
67+VZedewnw6paPjH/2+e41o1h8QDlR7PzJgmtzl3nWzhb5inNgf/yb7pj2HgA4Qw6Yz7HkDDk/s
nHBI9m4EVrt2gT903VsxMZHT+A4XaRN1b9oZxy1SIrEuhHcavbC9zdJnR42ra9B6vH4c2wtDok4Z
M/bGEH7ddlTqNzNXxukrgYMHtI3toTYarKkhGu0hIeIkM+yVZxfOya0Ewv6efJ24sveRB1tGNDYj
LrfbBh7h6FlPuGRWA3maNTQWIhDPWHR2gLz9NUIyhO5Vfwevgm5InRdGMBRM6EE9DyGtFtvBlfWJ
NpoELWMFaMZ8f1n7HppTZvvHwDIPZUounZMKvKX8dkvbTC0SWGzMt34vAGMxUu5blkOCU78VFLnr
ioyVNZ5oaPHxxDy8BriBV/EQ+OGX0rcq1BMCLCownbrrzLU1COjt0memGsrq6qHHC+JRn2QdAjYz
oCKPBQGq1uDsmXPvGsdfDGRnnT2KyjMtvq9V1lAWwYfBHdPidBH9yRbT9Dg1nBpCr3QfAx2Rla2Y
v2Zm8aXGavnQBbNc2AjF34ei+ewGGSlRiVED6ByrZSNxLYk4zl+drHwB2s0m5M3pqRAtKsNxnT/S
ZIbG6RXuvrcrAofq5h7iKoMrQZX2zs/mdhfO3lsyKb0ffs+IbPCEduVwmKwuP2Y1npbCjg5iMPNH
222gw/TdQ8sitaPfHT9k17Lt5EKnrAZMmOlXem0Pfm0WC7PI9aM9WmtGs/MRewPpOglAcJWM/V0V
a6xyo4vXvUZM0Aao0gjd645xEn/PWkmGVZJH2zuVc2WrYtyBjYfI0gQ2ukwIlGOV1SuP0dlb8TQO
DNBa001BcLuk56R3TmY4Nps4BE0woQCHvc0F8EEiLYl3K/eqJKjRib3iDsMcIMKj4A5iHn4D/xRx
MQG8Jhqv5cXJhnLZitSn8x/BvcMMrcnc2YtKcKzE17usbGaQpCG+UAp/nuO62HuN5S9qE0EXxLaF
0enyGI6ev3aIyVkG7mSdZhRvZlXSNg90fGzHpFljJF1aJXSSWfPx6VCrnVMROQVnpz6CkcmWjiab
E1hYuLLTulzTOe+2sQ1eMpWx3ukwiohE0N/GMDH3bo/Z0hLjviomiEXIgpdeIsWul6glNALiQ8XU
YgPvq1Jh8oSg6zbSnlgHc9E8ZEHqbEibXncQnUDK67vrpQKMi0dxzLx5wVNXn7NsWENciDDRdt4X
D6X6EnIV5gow5rFVxi+dJcelXZHNKuvhMS/Avbtk1K2NCs19wAZ5RvJK+kmDA7Tr4mJrYGyztTYe
U91A3xVR8glmsIg5uVWsrFN88HJwyG1Yzhvm3Uj+yZJ6YDtehzRAzmR0oBCeFQkS6QvKVXQzUT2T
Rdu2W9W6/sLAd7DtmrZaN67+xE6x66tAnStsS2Y+PTt28pLnQXvB0FrYJgiLHEZAMZJJWjLU//jS
F4yMZHu0GR1It8ifqrrd4ZzjYVaMa3DvZEfpvFVigOeBuu+kHOoQKxjfoa4xYEe7em6a5ls2Bf63
wifeFzNRkbd8HtJZRSW6iHSWEuW2eyWm7bUNi+YtSLNbmCs8L9WEH8d0oCETCjuZejzptCnXDRJH
pulteECZQLQqSyN0xQIybshtHra4f33ZVLsG2Qi0xIhoitRTq8AZo72ZDZDXIgNTYl0jL0A3VDL0
2CsqxIemS59BjL+pPOk/J0XGEk1C7p7m5w8CBQBnISXZpllk3yZL0oHKWaDiPnzMkaJ0PqqqppyT
i6dnop2T+GvYg+L2OALeOkjuu9oqs71g/3nwU1suOYCRdlwp+B9Qp1pTA84rXQKoCNJkYs864NhN
zjYCwnn0TBeEVfrk3Q3D2iCWZkwTD7iKXy/sxPV3dpK0N+sjODHcaNQQaxmivOqK4Sml/bbQDlit
rrwS3uBuABn3i3yw78xkw3hEsfJGjN7OwGtJtY6VJYlBks99GxwbhK+RyrxDb+nxAovo1qCgtaG3
f+4MK+BhbKNdlkRvHHCHB+ivMduaCd2qAWQ84KO8FkNGF63FoDaKM28q3YZo0HNDuE9SBs8YG66w
5aMHwp720qF5Rfa5sabZgwR7ctK9Ng3KFJQrfFBFvnfJZYcGRmIE3OPE5Id4YKWxqiF4DcsRuyS9
IKVqdylK8hGJGBPH2SjVanDeIBpFFBfXgsUNfIX+2nh9c5SVblYTHbOl0K2JGy6JnvuhJy2SlJNx
Mm9A9V7CwoXXRnrWGc8rj5Dja2sxAXK7GYl3NIbUxbkxWpfB0o+W0yX7PoWcUeX8pWG6qz5sUN0F
qhWDTPDSb5I1Fphh35suM9pIiz1JFu9ZlxD5J8zg5Kl8HWC1PTVjmSx9nr2nwRtgyxcnJGb97QeK
k+q1Cg+ZM1cv5MQp7pBNapbdp49jgFAHVj13lzXqE3Iy71l12bKoveAsPe8YzMBZAjm619KDRlkK
ChTDRqfRkYFc92/6fvybEDMVqRzfapfA6Ci6WAYXhrT49Eh4G2HSdbii2zZfA9G8xM5oUCw54cmG
ADLHYl4mlsJzZ0U0/zvWCrNu509Ir4qsf1RDc8XmHdyUOT5Pox8+JnSlFsxsGnSCKKwKujUBaSls
/MM6sVD0M7k+a1vF26JAfjP65Ml5ESbj2vbYVqoxfSQVmsC0Ekoq25ezplghFMcluhtc+hca5+Ou
lslD2A7pXk2T3oe5+WU2cAOWxuwdJixQpW+QzzVpiJdx+KX3qOIM3+xeDGM4x60Lx5JUiV1o9OGB
GFI8D0GVnAmGXpGk8jgZhbGCFTrtDWWRPgDfC1pdng9Xw6wgaVjh+J3a1iEJVGLf1uYu1+OLOfTc
JsKaFo3nHNoyf/FVj32rYPXDfsjAcvzbl8l1c4CU1r/7M8yZCnnl/d8FKsa3+C9/xE9/85//58dL
fvzzj9f9+DZINX36v3//95/+08/4N//7l9/s17f58SOlH/qrceTDT2idTw4Cr9aCjOiS7QDbo278
m3IfdTt2T74mjU926YX1jBGyeXRZ6VeJRkNUm3a0JBxzlaIrxbojo40zzoQQROkrmqSRi30o0Ywu
dTdSHMZ+vuU5FJdBOd7Cjdz6gRG7xqy/N4n7cZA0vSD0w17Sfe9MK33rYJjGLqGDlgIC40uiUpoW
F0DAQSHMkD0jg1uoVOaLouE4UFblWmWu3iWSJwKUCUG6jvmoMPM6eK1WqN28deh16ZmEFMIYI1AE
lmiskyLXcREKjvDsZBmQ/gYLtOjJ21YPvufWWz1E5L1gvUBYRYAvUY5QBkfEHmZHzK9HFHEcIE+o
42naNS7ShaxaIi8kOzkPhh3skeh+hAECUG4KdLcZou7T1KWnQPnhDgtrg9jhDbvyeAoFiBEEiffY
XYnKQTaXoVAUoqIiKp3IoaY84Ux9srRZwDt4mYH8nG2iLPfw9y5NlTBi6x308tB8l3YcV9umMNCd
UPg+u0QyloY1fOlAf0UWyXFu39UvDVsj8Jh238SEtzVxpy82J1hW0UflTbD2sMzuiSjSS4u4WJgk
uZGCho2KVVWrAF4oadihH7y4cQCeC22DqyNr37ZutibCeU0zqtyGZqNWuLbPjnLPsu/a2+RdbQtT
m+lOydb2p+pmNW/oATQaS7Pa2nO5T+w8PNdaO/sYrousmrtj2w2udUZVbHaZu9FJAN4fgTc++vI6
jBURX8bwebK7TyHewSeNGbpvqyvY//EyfGmVbI4QMe0dx7UnOvvGtk1VuMFLs578sT2LFHcHzKNN
0nfZbkxZg5l9QndemIl7MvEUfMr8KCTwcdBgM0jIlql/GWZnXKOe7J5rn7ZQBPhj8fGtqD1x4MAY
LuyUpI6ipU2E6J4+dDedo9fWsKKHgj7DLh6KF8shwXo5RtE+CXr7SA1sPDT9bdDuxvCRe0NTkZ8H
usS3ubgajSnO6RAI+MAKZm8BqrDNIUsAuQYjlPSbRGlxad3+HdNovg3T0sfvJrJ1yWYHb6OO7yon
/yDMafiWtJEASnUq42Y+RmUGaXcqyYcWA+3KySXswfMICNu4k7K+9arczGa4TYSW9F/iz1XJz4Ez
CdAZNsNqrCHTk5OVnHKHVHELZK6wg+xiN1Oyp0u/6vK+u3lZsBkkVZoNn+Ssw5w8rjrb1GHgYt5U
5iEyUrAFwffE92GcWDV2E/ICD2NLlWXiEw7TiX5SkEfYdwhGwBrGxMqM+4WqtHpRLiEAFOzMLMcB
7C4R17sCN8wS6SfpybUCL1nEn6nrYQVN3fhGVO7NrIHVEg13jm2RrQp/NCE8cjrqA1CWEFYJNkSZ
nSfl/NDCDe60jrGBRP22gGJ+99pnz6RKrZhwjbeRzPiFq9KRNg0WW3ItJ0wX7m8oiwBLmtkjAvHn
ig36pKopJyYa2W2rBh+OReicANx96WF8OfmIYqayiPsRaJFLo/9uCcKIFzWpvQswtOBdEE/vGbew
5jgbuZ7wmB5nUo5Z3mJ17Co28fBuL0QGVxxdJPkYVWkAasgzO4FaC6BQlezH3DowldePkYnfpUPQ
vmsIcS/770gGo2doCnfL87DtVERKQ1yfuhSC+zyjnWdOjMO3LraJOQ4nc9oNk2ousLeSB5i9M4Um
qT5D6GVr08PR4bsAfOtYkEcg8+2YYDMIUV8tkACpdyyEWKTEDk9g9Nb1Ay7DnC4DMHfqWscIdg5y
v2XZOKfeK9QJ60K2q7J0S6wlvivhkGNUWuZKhIa7CXSyZ/aa3mjbPyRMFg5t74UPXEwg5RL89azT
Z1KT+wsxHc5z6nHXq+HJt5PuVhgZhBZ4LZvBNfxlbCJ7m12/fOhjLI5YrBYcluNT1pft26DlOqoE
TqmZylZZfvYAu/GYT/Ej1nbvkpsRhFp8qKjYRU1AtvOamp3+7GUUAY02G3waKYEStLLWnsckAG2H
vY6xLg1YMp4DclUWnJXTbYNVnfWGDD9rjvKdZAZqj8EaP5a9rFzWozrqQesQ7+ERhLZXqvptbHW7
yD3Vnhh1f0p8mewTNxMnWLnmGgBklCxVTjZb2qJm7yCosqyytuK6qbZChv1Lsu3K+sFmTH5L4WWt
oPS5J8MovtytaztnqMlyEvWTpDRGhZWYR3/qQfjZ1pU1ozyqvCBgOl4zOhLHKcdS7Kb605CTrAeD
otmmYx4xSdPipbN7GtF0DxZ+1TrLzARZyy1mrNoUDkVfQCTGKvUZvbl7q8JJ40jezDN5VBCAnF2Z
gqmKEg4UphedCBz3lqZdeCgPM3/vF/7SHIP2PFsYCl3TVkvZFdlWQqgLGAgR1eZfrda1d2bjvRtO
Pe7nGUUBKxc9uCk5hhW46aQpvnej/1KH+OcZFubXvhMLt5mNXe/UYgnCHrMQOkxO6UD3TPNg9k2y
HJzMWPbD8GLE0XAAyRxAY18GkRPuCgvNf+aYwXYoSEkhDeGFb+arLPz3uor7dcwDfup3Ve01u1B4
GUAbsAM14JdVrEbCts2KzlCZmXtk8U8t/JINfshbkRG8FCP7RiCXwPwIzV16xw9pI7kJ0nMWc+8e
vIIceFfmxdYR8Cfc3LwJMt2fqzC/ceLjQNObxbuRFZ9/K2PaGUaPJrZuXXOhxyFezK6TIwmTNwkb
WnLqv2LX6bdWQkvs4wsUFGN7/0wHA/a6FxfVvq4c5Bylk5AuEL6y+WBeE5H9JTJQuftDv2W+3q5F
AKDNjP3wiu582phhQ+GeSDo4UELeRjah0HIXjmeZZwGlbB91OS3ce2wxTL+vzTRZTJ89F0MyZN28
GchSRATxXOTF91h+aUKQzRI/WXnvIAhaQzAbxmQ7Kcx9LYP056GgAUSKxq1T9ryKLeLQk7l9nzIV
EVMUnnyZnTCxJW9TznARpE09jDPzjO6SlO60z1pRnaYmX1VWXcBY82ls1r5B+J/+DdVFzWklyZjU
GiyMwhJHbctme4+FZg3161NPp7c2zCOL7kK0Tvow9DaWIbgNrHVUY0+FlTDjLYf0IVHoNGg0n8Lx
f7N3HsuNa+nSfSJ0wGy4KUkABD3lStIEoXLwdsM//V1Ud/R1gxv//J/onHIqlkRsk1/mynoBu6j+
alpEOEAO01mlnWpHSYa540nXjrQ7uFU0fOZqQjGvguxDngmBEKjk0+BAGNIezZS13e749NsKjsRB
z5Jdw+lzGw0kUImvVG5cPsG3f8qadflo5VaNe5fvg1r97FrtmHK4oYIcFDKEH/PWEFg4zIwFv3/0
z5/iUyt6i4VmlHRADK37rqninRuAbjR0NZJjDbUpe61AV557mFAwT1Qq/cbi8ZZKRURvXz4fH5DS
aNukcoNZaz0UxRodxeRER+vx4fuHzuI2+8SFdPL4Rc2B2KHJ4j6rj7Y6PY7A6cgKbiGB5nB03Rn+
VfVI3eNmiIbeRe4fiiP2sQuHWfXUKYAMOjUTQAMAuxdWNJyZzSibXBCY1qEN3iwgfufOpNU0tdPb
VKidwyxu1nemYVGVlU8AYMqBCxcG3vvCrMArxhiOYKvbd7n0zp1sbLGdK15ojlc7KyrjmjbqxCyM
GEHOMPY1s1V3nytKtEV75vkfl/lQDd02s+oB81fh3A1Wb0dy/KvchJgiKLqtRhsAreIU/VmNIUNH
1c/62KIeWZV6Y/5L26lcG7/vkGIwLOUfJMGeBm12Q13GOsVs5YbSwPKJ0e5v4VZbkmZE/pvq3RQm
qeehObQRoVLDSN4pM+S4gPToU3ZQ+eMgf625LQNk7+qQURHta3ShvDG02ZEEpj+15GiuUPzyuJlX
uEPaEYPV2O8VrUZ8q0j9c/Ff4vWrobIgymM8NuQSwmiBD8BETuzLEnCiXSa3ooaHaxq3tDEg0cZh
MsfKDQCTgz0DZptQGcii8kW0bxO6oyvinuGP25oTBfScrwy/VRxJLNNVPayH12XK3zhAFJ4jy7DJ
DNNjatAdE1tVQ8EmGNTdlNxijavn3Ey4o1oSVdPIF75rWqq+lVl4ZmYUwdxodMi7NjlDE3UjypSH
d918U4p22WQC0wJ6hLnQEjJMdGC2FFYoBIM0QzkomWtcu0X/QUa64MKV1G88BYJW+52qafAfG+0v
3Z7zcUh9/BoqjE9j5ARaXCCr1SdXV+r9aI7GBql7osSynl/zsv0J7G+5dEn9imLUQUYDPyCX2D47
6k+GC/Bs3Si9KDw1e9ey6d0iw7kBXNA+SLLuS0x4deWVSH1Nj6sLfdUW5RBMQ/uaQAnd9jO593yE
kuTiq9wVxGWTidZb0W3qOjvKnFMOk0k8WJAuhyypt8oaiV3cpYpHkyUX/Pn1+5JgI0UEZPeeMOAo
aPARpwBCIGkOLSgjKQzoo6BGs3+M1MCFaWU0npF7/X7WcA5mwwo1yAJhEEOKzm312eFcX6mpfcr0
2dl387aJsr/f+VGzz3AntkhZwkwfxziwK7Q3fvaz7O+S2YRpOOLet4SNnelNCs044cGpT+ViFpsh
1d/xxxlPJDQUrAciJcgcU/23sUqy8kns2pSdtwd1TYujrRG7iOYCxmgniwf8jvUkxm6aU6t1lBhS
qdyxzwPeR0wChTfIdfV4uj7XUaOllGKWa56spqcYWbkVZQ0V8vEBLvcxX3rjUD0GhmsRP8k6UzDH
TagaSunBNi1fGNw+sAkWI2NjKDlRYo/rFhNvYlRrHpgK0t8EIvFrrPxf2Tk/opF/nzHq2qXJzZzQ
J8eyx88DXUwJDpjZNjKE84N1tvIs7p86E+SgrIb8h8bCvtFmY6Wbnh92qb5dQJK+OK2RPnFQOGYz
2zhvep1+S/GyOO2PWmfA3cQ4bFKwQcpcW+8VeUuZWPYf/CZXJTPc95Ej2y4D6HpFX1nDh4s70E2K
E3A6WH7UY6pBY/pFP42y1cn9Ez+XxqkirOuJYqWdeLWOJrcwQhatdssfD6nSNMuVGyNxNlg9F72g
7D6K2T3dOjMpKqrgUU/WgUx1HJQLEKBhAWDSDO5w1TJ82EnX8jSq5CbIt29mp4+ASFNS6mQgTzWz
9i1ThjQW1Bdndazngq4s9PKpOGTdROtLuVD/vMp1u7bTcnO10U8as7zAb/zVQQxF89VaxtcplT4k
gV5xfA0n4cSc5zMIfXVtsI1lzalSR/eXMmavjc3ogZAQ/PPaek1Nt72XlZzvzM1eEreGamfSoCec
fLpZBQlunrvx0ZDlOZMuP9VoxxFzPDkPItWEOZpcTzY/2QoXEjHN76zl0aYZG+tWjNgs2Y1+R0lF
J/Hjw5grBzNZEPty51OlzpmZWRtd2jGe9/hnHwnIqr1DWGBUa9xid/ioOLqGHTCa6woSBWtRwSY8
V8HSTPOTUsefECUbsq4Qd5ZOql9tC9N5bFvecp0SKChWQ8IAUnYiC62iIZkpzMlvmXbdYHj/wV63
X8fFOX5/cNIq/aeZ6v/nE/+PfKJFS9x/8e79r4DiNkm/mq//lkz85x/5VxTEVf+B5/7heucd4j68
fP+OJrriH5qu2zohh0cQhD/27yiIZlNRZwmTnxcaswcDI/a/oiCa+Idp6KrABe2qtk39zv9LNNH4
ny5Hy1FdxGdbxbRnmM7/NBoCR3NKBz530GQMDSPK01bYPpqEIltyua8JiA2WQ2jX+nKm/o/TUR4S
23RH2VyznrNK8ZspXRESogoAAQYwTT4bQwHns7V1jzbuZpyJHUQIHjQ8mRuOhTStsObYqdmXlHdB
+XqQS6ReytfW/MSCZmwWx8gZzJHrGKbeDl0DbB174aFqovT/yCUAFP/fXwJHg5fPnAvrm6F/hzf/
iwNbK9Z5Qb8eAzVSXgo4gsw/XycYCt2MBY19rT8P9bOTNqDitH1ns+KtFfaVjvBhcRl165BwNqWc
y+/VGo9rc8YTiS8bQtnaP3dG46GLT1I/8kdPVEZdknm4UGi+aeTwWSfG6zXR5Fcu2itH9TDR+3M2
kV/UYlo+Tzo2awvA5ccEt5yyOqra801EYV9WOe+9oA8mTYOV8rJ+jCgK3ZDvOFWtdtbaqzmbXK2M
A8XQfmMrftrXHknMQ2K/GhCSF9HsVm18WXVCH13JqoL/aCGnQkf8ZrXWXWfYV7KmQW4Y8BNiutn/
uNlH5nyUy6uRUqWNp+NYRCHzh3j22nk7P9v5NvtFd2lp7fBvRBJGc/uwuPCPZUdN1ZfO/AtLZkP3
9yaJEMlznCV3mBWzeFPcQHODzv2pKs8R7MLBORrjgQn5Tibw67eE9ohBYrDMmp1tBs5ETg6qpI0t
3XD6ndym9bLP0LSHZD1WM+2gq/JjbHN6crKdmqthQ+enJo+JPtEdoN4tRPcmLTyzNp4iq34Bx37W
UI4bQTuPCOPc3qfLQFcGEus4OHvc6YFqy7ss1oO+ymOeirBO7RfxgOIQN0Jd2zboLYWUfjMeJc5H
0/6MFeWW6JVvl+8N4nWhrYGL3haXYEq5YUmbnXQonGcVnicjRR79fZcbW1YGBj2KfhlSw09zCg5X
SUaYxuL63a2x74QFBNBY+5x5nFY12Sj6jT6UjRaXmya+ye4NAMwm4cLTY+SwEz5ZOr1zHPac9cp4
fS+G6JRweYjf4hUWfgJ0BfDx32JQD6xMP9MYldKB3BC7UIwxhHnzwA1Q1DZ/27qzuujklsNxWXi7
xMfoTcaYHDhBmYdZvJrNdR63Zubrr5ySDfFVUuWUGjE8hd+crnl30IIUcxLMTC/H31Fr70OV0kb3
PBqcpQuH+jEP5bCk/qv7yOfXzMWf8ymt29gTaN45b1Nc+MyyzPKeKgkteYe+9/hkiXtQXNqJk4uu
I2K9irUDdVLu6P0OdPtIgcw2c8M18ge8MHwxC+7/0Yf1UccHYdwK7cME5kUH7edI10AdTNLvEYcL
wEmm7PaixTcszOXxWqKSEnVqoVIlDY2iYq2Id/gPd03u8slR0Gmz76gdVylQt3p5U1Kdmdob5LcL
47it80c3+mDOEaogXGYYfQ1T+phavAyNgTgtAqV54L/8E8kVVRWMXMZ57n4hDlyJHvK1QTEBvyv1
dEPlViB2UJjCauQxKCidHEUAQAjE4szJMQNHXnt5dq9b1lAWOgGSOqOxDh4JUnPj1+4QKoXq2aO7
U0CAgmI62niTMeAV4xrKrLk4lXazIits9QHHNNmtXj+AKvNFL57RY4KlFAG2v92E6awo1O3j0Y4V
ZtFkti3IbdBgNeEPKFmUDDwcjcq1TO4Uicf0UtSHGieVQTguWNswk8EKfJTIlLqJk4POU7GeEvdz
4iJTLG96/ivVtIPF0KXqGo8QXmAaym6kb8Xs4/NMOg8+UrfttHy3lCOwKh6641w4fLG77A1xeNxJ
LYo+KrMMcFqB054WeRZL/6eYZ+VlIKHos8wAzWOW15bPXZ5Yd9KSA6MbQOFlnEPPGnN/bZCkInpB
CyMJJqUQYTvSzG2u3U8q+Ipbqlmo6/MUtlmdnbLEZH2gYCXUXAVUs1MyiurEU4OLfyMjNZzT1Q6V
yqk9I0tUGMEJpYhu+loAB7+2thsahOG0UW3fS6edfRlledDVLoaWjlGjoYwfjTFpdJZe0WIRnXBG
btNHm0Nroku63Xvf90Xoaqm764oOA51F1yV4l/KsAvx7K0B+fP+2xhmxLygZZrLHn4pnqHplKtvj
CM2DRpiZDWY5ZnrCJKDq9FNZpzHuuOnNmK3yXqNr7AodFXrWxfguWjoH5GS9goFbYVkKoh+5CoOX
BNxu1lHtp8W+zKo2P0lEsiXpu906jEDKUt4Vcoz/9cHAy+/PZXb+/vl6dRmWqVTn8saSuh3A54Xl
LOdAxYghRtEcsjhbeDqRIcx/f6bOpPpU1/mKyfwzUsF5Okqk7SKH6lvYiioWp/yr1ud//Z3ff/D7
w/fP/ecPv1/Wf/7cwlW4jHnAe1HXtOGkKqQ97MfbWImU1TOwkh0A2tWHpSzjYoMKU69bu6PBtbQq
Z/f9S9/lg98fkqrklXz/Lwojv7+W1oTzDTJZ5hjVIVIKdObUuFDAG7QPaMTQ43djEi3AS3R3i09e
oryPKMgzBkMQO5tem/0HBaik3m+NqOXtiHk1WLo6nv24v0w6NwvmNRlQ6IF6uao2MO1NoVrpoaJ/
DCpnIu08cUrEo3UpI04gw4MxFwyLHkTJJz1vtCIJfywKJpeqb7bCF8nyUrdGCCNhC+uZis6GhdPl
ur4ecKAH4HkDAxwbzqsdzK2gpiKA4Ox+0LuAL+YeVw56XfBYrmphe62K6ZeIktXY2yzNzzoWTknO
wklOYNF9GMBeTWsEKQJf6UVgK1mAkLqLbQoOsvWs4lKFHgoJc/SIJQaC55cuz02XDwDlzEATOVBr
DdSXCJoG18F2xSoWN9Ynvu0j91HfHai2HFEXM9KoqxLWLW55JLsktW6NyK7WLK6L1W1m5FVFXa40
3oEkaKmHhHajGgzfu68WZFDX/SgG9qlofYvt9adZvA52H9iOc7KlDEbsbFjmr4nSn+FN31JrCOP6
gls36BkoPr55w+jsFBa+sdT3gG9Pk2TXoDWp090tB3lfX15GTJelKUFySAYdk0/4xltGHTx35LnI
602jbAFb7HFLH3j2rzFnFTfJ391secbwtNfoBCBYmcRm4LrsyPKaTKVf/MnV/mDzzOK5DxI5Bmmk
+vmARNQB16DMWZ3x9iGlQ41Pi+Zgs6Ax/vLQPDhMYvBAGZ0Sk3cqJGpaC6vGe4zlejfdVOVpVTkO
GaDk9Y+aCWBmrr4+WTsB6YBKjQ3zPG8YoWfSaxYvB6UiLEwqZFmcHWlftx4OepxQxDUGRIl8F4XI
rFmb3yfNuXG13ox8h2O1DhSeBfAhvjplzxovcFJ5hHoq42so2kOgz6mvZPnRXpyTphS+TZYScxXB
E7RMHRsO/+yBAHrlvKmcMDQSDDS6IQxa7PVY3Mt0Z/XkRh6nVWfyNQc/oDEf6V/aVXkL23TGfHrD
9eFXBH57l/WB87cph51O30Ga6NtoFX6zUFWnjDstons6VnwSx7yqbht1QVfGHnFRvnp5aNH6GEeB
yvnFbdVA0ZeTO7ecNVUC+umRTtsTGNmdhfavp25Qc7jnhBqKT8QKxqnNeaWCqmWhtE3tFZ0V62h/
jChlHhy0MtBu66QeYBL7ln5vlu4wUXXb6+OuHT5dMtFzAxUMC5TL0HdRk2duFO8q5QW0jL2W9bae
mqvFtZBpIU97/YqdeFe2yx68KKRcXvKoB/b0TFvafjAqaqRLMJRK0I2qF6cL9MuaIzw0tR7NCkY7
lTFTF22z0X6kBOGk3hWVZUqaD007bBMoX2C1zY7Z8DB545IfHCN+qvvmZPY/lFWcsunCLdOf9dUT
qw1YiveaYXLwcQ7akB1QTjj0WFtuoHs2+2DJlpOsphfE0qBa6a+q36y5CsdsfYrX+VdhdTSa4Xxy
2xvfoRGS40BRSl0ZIWy70FjmgO/mMense4cQGky5dkvymOHczLe1YwqZY7uwHrXG3qhlnkqepK7I
ikjkPCoCODvpgvhHruzXR6A29VvW35h6c8VhhWkwgsPRKzVkSA5IJWIm0mTnyLBgCczsux2VHmGp
r9aNCC9iq1aiUBfShxvPgYvvI2vzgpMW/ZeG6qJINnpBeRkaQPvVTc1H24lDjWtniPRwiSr2kkOB
uYHtxQMfJq3l6FDn3YyP9hB1s860JxXvBm+Qx5Bf2rtpyvzOXrAYGtdquSLl/pmmZ+aIN26rGyGr
p4VAeeqEs2UEcr21IoeswMhVTP6agpdRf6qdtV/kHLp2vYPo602qQXjYDNqagakjqdAbWZueLEwO
aK+HsqGOwGZGiJBuUnO06CdcEF6yT6npKUR50v0oWv2omzgT+x1lpU0UB3HJG3itro5oPrtHfBkO
Kmzzwmq4bmv+PNW7LkL8VJKtpWLnq2zPqInWMF5Hv2eg1HBVbYuzOycUdagHXRin2U0I00Aeduof
45i85rPxnAgOKxHIauilenZZOHiICGN2puzbMnvhPHgXrXjKxXq1Csq63CdwVldTLTY4ueLo4JCk
cX29/1SpJrJIzkyeq2x5xXN+dbpX92c03TOuoZoJyvYl0o91ETiqpF2cRChxEDWtXxW7fJJg0yob
O1lBpkRWYao6B9GX5Hjt39hFPjBleVLNDkmX0CVbnx7739wOh4fWUJCDb9x+b1u8mETQx2E/VQN1
z/K5YeVQvCqGusfwlXkFhYkFdxFzL5+FIkNcWLtVWQL48KE5FU82gzALw/IATZbI8IslP7Rs3Snj
Eup9HarqggICnlniQ7F7LzLHg9n0YQmZD3ulSTp9idJrn1Rviz5eHF3FPrjuWt0Jumg9zCWmg3Ff
zh+14YKhr/dKVOxNIlOaWviJbXl5gZGGw6ZtvBUv3crebuY7XCwVpiJcIiUeovp1FdZ1nrJjY6aw
LQnFOMjkU07HSXrGjgxkdbx063wBig3XniiOuecwuRsTtk+Q6nYF7ZopRVrFT+OihdhVnhplvlGd
e3BUePhPa7QVVX5WIps2DQPqdRN5sUsiH0yvAI3V0XTQEMfGBMP1XHlhHHpOFG3fED1y4mpvMoqY
ouhF0Zw33TVu9mg/9TMtCm1OoBFoFdGiMX1AD8A8l+65NJL9avR4VBkXaTGh4CyAb35rHvflTvUj
Ezy+3u9be7nEWvW6ROs9z9YTOG1IyjdQtC+PLr7C5AxXGKGYuAW1PGAIVY70B0CNkx0/DdNypuT6
RLI6XLuTM1oHYuGBVmvASttXciFvDtXDuMRiiRoQy6tm7cZ5CkrA+kWFQdSejy3vgokkshix/0A3
HerlB5HTfU5bRFRWH01m/gB0cKfl+VVq9ZN0OHs9VspUJXQ475da/WClfHM51VG5RVYq31lTe3Qj
+WGt0S2Oh1DrmRqSyKrlAYzYXe2hkySAEqcvUu+XtRlusqIGfeRckTRnjTKgpt2rU0VOYtjHbvI8
2N29rcUhx8ajNuKgtfaTo1p8lu6NHsaLPghvLeSmyMKe2MkE4GmgyQ7JdZcvxaVT3INMtXtHej6a
H3PX5eTU1Luo1RM5k88qsQ8WR/3HW1zNmBFYY0g4izQdNgbi1bMRKmN/wFl0tNwJL0Bxc2zrwVcL
Z7zgbI1D1foVnwGV8NdKjVTTokXo0JjnrUkWXOPxYjzkG3bkpzomN1jU5vyzGN4wX4YOyLjJlPsh
smn33soJA5jFd160E8sM3ac1NHbX/ugcw++X5lQINAGhHxkbMXpnPI7tbiyIcsj0nWzhsx3bgTJR
mSqWa2O/FI55tIf0XDvER40CF1PFyMY+qRAtI1fZk6VdVLm1Z7D5D7iwBgTL8iglp3pkDuxfc637
ywSK1ba2kCM8+quuQ6zeMh7jmKd0NV4VJLc4ARYSVRvaMILCkiHoyedBtY8kMHyTgq5cwXzGgDC2
ftSWDUsTsE/PFf+HBgclmttA5QSvOzR2qOtB0ZtL584EcDTSWGiRTJSJAeACmy8G83c3A6vLoXVF
/UjXo2F0b9B6DxMOJqWNea44AkJGKZU+tPriRN/CgcThtPhwpPZoOBVWPbbQ1PS1KfKWvuWpSULu
voqt3WzyvG06sK0MNKpVV3DVoSbj4xLHIYSx3yPdK3nSP+XIFJIOIyPSt/gYb9JVr7ZhvBaFxjo9
/aHJlgXWPTVWsR9yz5zfClWERblehZqfh3REhyP62iag3cqCtpf6rqzOKxwaqlQfkR/FX7T8CZ/X
NBr7srjMlEoCDmWKP3FxR20utf3ItA8l8ySqycsbQayZs7YUBzLkpKLXJ7rArtzFL0WcnMQwh2r3
NafJaYzEx4L9ikbPX3av7y2Bv3KMALiLvTEODNzs/ZgOx2kxD5n2QxlGDH0sYvwDGpCiwzBycJOs
VP0xhA93ZGJ/tHWIoIOzs5U2EIP9qEg/ZQV7AjQ8Jn3AWe6zU32slfKewvZQothDW10CJes95K55
5rw1e83fgTE+E1Qb0c1QTYbVqw910U8XzkCYvHrd4u42XBh77iwLXaFV9hKiXW38Ucq/ErYSlQkk
mUcOGKZvtbkP4MhE6lDIBcaEUCLpa/qwt/GYR6oTSA7B4HOP+b0V9RdFQqGDGxejYODkKm1EbzyD
RxaoGwTZPVT8pxRLGe5oKiorLo8Xh+rIhmYojYotu9L2McNJfUZDqtiKLI4YIJgyV9ub2tfcRlc7
L89RL0/5xGFloQQSF37UIaBUxuCXkMa3SkzjX2SK3UDJJKVKm65kMTIz+aSqeARRVQxvMSZ7t6JY
E3yYNpSCRIFQ9HLj2k/mXJ+EYQW5rZ9So4UHPiTsZoIMgwMihmiJkQKVWMzYJPhW5ofesD/TUiKk
Ob9bUfxcW6QoSuTiAJ81kEMaGwrFpExtxGYmLK75Yn3POnGaIxzGVSpp301H+jFdrBeqVulbNbf2
UcM4ZtCqP3GKQUB3W+s+GKuJ/c3dTcmcXOdWMe9UU2lX+L7b718D5yu3jz4Au0WDYIVnHepjmofz
CND/FxzuDIwW2Mzv09aQoJdY6V9BVd38CGt1Hfyg1DiqRc9WbfyNaurEhuQIgUns1kl5B+Wvc6yt
QRgRGosQN6lI7vqu3qxp8wkOot04ev7CAP+TcZXYcGnfZqX1kwNJswMt+WW6MrSgsWHuP08DJBcL
HbvX3IdPfLgqPIdDxrI601pHmx+rS2lRK+UyCjFV0o5rRcxhJIn4rNnXh33PLyGyjuurhl5C7m0M
4f6KzaKOtLAUmN1kDw2lfquQzbbIlanXr38NGlA7RfltNZNJ6qS617QekbCpftolhUBpkrAW7zMi
rISf9pP5W0nHyaMKIPat7MQhqabsINO39Nf6VsMJcnFiwqtd9bfKOGB1AzN6uyBg1WnTDZTDuM1L
/SKpwRRcszeCDWyro6FvmpZS90+82U0sPwvY9h1kIK7p7ezx3TTItRb2TcQpx6dNZTYE2rUvPCKg
gE26CVGtLzNRy81KjnLruphwJ8V962rZ/G2Lz1RLMsYAGpgBK/eZ4Ydj07dno7T7vYwiipXX+NXo
ajQoLZa7diQRt0b6dNRT60WP7TTsJ0XD5TvS8iOaoGyK4TZ3PzX03JvZLu6uNEngr0vkY1pYDwP9
ohZP27GpR+KTYKxSDCBQOKaFogjtnA/lzB4pph/erGcf7WxlbwMq/Z7RAzETo2MeUUdo9bm8kLLE
R8yV8gNZYN/JNvqtKvHHRA7yLSpR2coiUo+GzeFbTpO+S21hv/Onjzmwwt+ObJ5rpgpAPWfpYR+W
pxhrKtWDbe6tMrF+uFl/+/6tmiqBzjr1+2RmdN20AAlm5t0IkJ2z74cvTW8ShNmEwqteZTZU46lV
63m7NnN6NU2CcqbV/CoRX/6SHsJrZGwy8jVXQ8G6y+GXoGlM2gmD+PrWtQwLnZkkpaI+xUWqncWk
SfAjTIbU4eU7iFIrFGraKU14s5MwWEkgeVY9LetT2xY+HVzFhusKb6LCoPijGFOCrFiqV2cTN3wB
3XIPWXQ3NQ8OZ8lESBl/pOvyJ+30l3ZkLcQdijiEUV/hcejsnwsEWmbbtOLowkfR3TKJ07B5MPJd
8t2ccLnXHF+WgDXSngi6ldCQ0XQfSzPiLYt1Tv6AtZ2BhgDrQZqlMfGRBjY4LwrXfuulfuP9gssv
in/HcyI4cOx7F4+NgcskdloSjH2B3KD/0UGYY7Afm+2iL1hvKAc5rFAR2ngmz1/T8+yqKLv0uYx6
/8u1MEZGOvKwXXpigQI7mbQZOamL2fegCHbDyWAnjegonGHlb2TzKipeGjw5Rr9AlDYdfVQ7uASf
y6j0fBvHsLPd+Gg20t32dY8GCS6XnjkfEEPCvpr/VJEON5ZR0igS22+QZv/qNcMnu3+Q00ceKhlf
ZA3WzYFSog858bgpbndzOdib7sFDGwbjwHCbyrjomsVnmnG2Y528uxUPcV21lZ9a6ehTtl3StGyF
ld28DXL+pRiGsdUV+2zbUIALFBvPXCHtNRYoK64tiv5HuJwrJ2t9m1Bcw3laMD6qDA5ti71z6OlI
brm2xbyMgiN3Su6iGpyMLpPoUTnnRCejafDr6cWZ9CBVxFUF+7fvK3jjnVf0zfBDluON9MEZDHt+
LjJ0Y8M4RFWUcTfiwRYLHwiwjzu1iR+8pY3ZaVWYPVTcZdIewbzPTFOfC4H7c3WMnhXYGDdUGHSA
Rkw6dNWE5uWZwFCqJozj8/jNVvIvhyLQLX1cEHw1s6GlUKAXtMDa4RVzO3kH7Rn/jfFvNfE8/rJ0
mtZVNMwnUzqEDFKAJg7tK2e3mUov1elLXGqFNhGn/gmnIn1WXULf7cOHX7FeDMuyBNQbRESq0uWN
OqUDzIPkZ6GpzVbmzXJh+4nONv3QW4asck9hTLyTnMMecibp8ZmanFbOsJJNsJrSnGHyFHa11RNa
Co3uk84dmrAsoMvr66LEwoOxWOywJS9koSvdV6x48QutlluTR9dzbUFZWv2lD4P0kuIxYQdPsmtg
F3mxcbbYvitjGbdT1DVgmNLtECOia5SNXDXCaZOmkLZfaKZJPBT+IqhoMNgMgy3CcizPjgkjgpou
5aYA3Wafz00vpVpnWw1K8mTbI/BhmFMeIoxxNmjM0ERrhuwheB0Vu7i6CUAHAx/2nNak3fUhe3VX
WNmZ5K8dKzAVtKK4oYDOio926q728rMQbPdICrt+MZgOCeY+EC4Jd2VuRoM2prLSKj/WiHipRSMI
1xaEwtIgHu2eC0HmP+H59VxaH+BRuYunA0jY0Q1jEo7rtlWR//x2lpuj/tfUUDGcLmTGgw5buv5S
KL+4rGJjUI5lFIELrHBjVCjYRESbTdbo+CMyzPIUGZ41dZ38StptMIz0BVGceosm1dkSyKsg8jCT
IZenrif4oE7QxDmFSY8IY62JahNH5a2ddeWEW1bzuS2qm7a3bPzDj4BY/fjf2OF1ZCS49nbTqPtZ
XWkGYKhP6WP3lVjjOUlmtE6VVQvp08jcyU+VKbnEXb4EkZb5NeS1fVJp02XGabfrstH9tBm42GSa
IHVknNIfT3nrmBc5c0dlvyIHpGRIiTN8amPoaXhtGIsDt9kOyizvqoFj1G6XS0knHoG9kZu2hRxT
xSwFcByuUQcbDMPzRpG6dm7NV8gAEZIQpo+2U7RzY1S/QQK1l8EqNlXF3TrWiekkfUgIub5b5kDJ
t5phFTCdg7Sy/DLC2aHqSVO92RDiWA3AMOehD7p2PKsF4TkHojdtJdcaQSQsBlPdKiwFiMyD1wkG
lUaDHuUM8u/EpGRrEa25adn4bJIl3PVYxrZKxVPFOS1o6WLzLWv4bVMtvFUMdd0ojUlsgj1CN3Kf
zAiB6eOaCCdQxHgHg7QQ53fus73+B3tnshu5kmbpVynUngnORgJVvfB5ds0KaUMoFBLn0Ugayaev
jx638ubNRWcV0MsGAoTLNYTkA2n2n3O+Y1ybISoWty+ZUqZiZbaKwqTaO1mMJyRiX5jqvEJj6gB1
L6YvbbQPVijhVqXTJsGbudKLiprEwXqXLb4Smef9gvAh3YD0loVUz5jtGG+GAAtMPXHqvX1BOorw
QMUitT1q4rzWC82BhptYhKeDhPwIusPU1gKfO9Ox0EF/crTyG8y7PjurqPLo4x9Ba05P9JtFMxDQ
3aKwHO1SD14Q6upTA+gOSgyNJUHsHpuCai0UjHbPxV1/SZBs4SbyK+NrX0eqX6Qm/l4wf/3dgN1m
URhG+ekUcs0yq3+jv/vJVVzpONe5h7SKyvtSgqmrEZB/2g7dV1ZeXmlqfW0kWgteLW2X+wm7LZ3K
1DYhlkAM7WyST301RnY+qY4VT6KizdALxm0deQBe5c1D6FEf25SNB7DMhxqiud9QZdYeOaznpJfP
dj8M2OuZQppcf9d1E1LS6Qqd3CTKUeEn3ZlaYnsd+K2kR5DSlLAOKlRYq9i2lv8QRsP07YRftZWQ
thoQFMvRjn5pmFa8T3zq2o9AeWCfmjp8BrPAQpUl330/N8IngcouXU+kyxri6jhEoESjfLR2Le4q
Kju1nT1mBZN9Xd0zj45Wk98CKvOnbiENr/vwmO/LjrC4PnyUmvc9ydb5MfKAsW4042fPIvOqEeq5
n2qfs3DoDpcuIyGMKuwctcixMC20dAvO4J9OVhWLclqQGme+VJd9v+8SgMQTKvHeGJV+bFKmQpBn
wNd4ZbUD0zKdZBxRWjvoTMCS7EfhtcZ2lGl2vt3SlJv+vqX+fh9vdJYeQ8r+e4Kmz6rLPUJyrki7
m8MBHkl/6EZR01tGTl1AaVx6gZ1vZM3Vow5DMtShY9LAHHR78s0KmUsWR7bcC2O2d8dm0V4hP7aI
6AbT+JgE/YActRaSaidSCpxT8K3/HCJrr5slmgfbhgXouN+87/9vK/5XtmKK+f6FrTjqPvj3j4x5
9/ZNf2fMW3+zwMgL3XMNz3BtqIzqS7b/+e+aoWNxxWw7k+Mt42+CIjo8vox7oKV51t+dxKbzN1fH
+npzGnPgu/7Pf/wFQSv/6eN/K7r8royLVv7nv5sgZuBA/oUT6Zgzsl13fM8Hkf7P7PbSDUHgNV2A
fJFS7d4F3Xpq5bCeCIv3mlHf9QxAHnQ9Y8FVBqc8nSHYZZY/VvWQP1pD8UQKOaWwDrlSkoYVvrae
BvXSyArNNrbCcW3E2eeNwOhq4sBCNduV5CqXDVFOYnyDtVWtcWebrExFjY/EFxJqCYehmOTB55O7
iIBZUlgDfle5byxgG+684CFVSX8TnK86rhc24bHj1FyzWJPrjvD8gvWHXCSJqM8Z4lFY5NtAOvkr
/aPNSXUW+cw2evfTcDonVptcqW8SZXdWQ9tuUahHMqwWGmLMOjas/fSkhe9FgBmBMwjwrrk7pEAP
9AzAQUEddNc8tj8AVW0V523mzGDQ9JZ3rRdgExUiDX5QVLEXEr2sTIE1d2GzniackQrKOhyQ9MvC
uTPRyfpDMxb0O5YLR4XNofXN7so1etXWgEqyBq+dVunHDGwGvId4WjtFK0hCZvjJuqlZ6C6um0oQ
KaR9YrDagKtdDt0rp1aQHSYkzoSRtC3vsoAiSUIHWGJEQhOiRdV8ISztiQLTuywkbTRKi5QUHt+g
aMCrOtgiYoqFg1ZnRLtMagq9BKY7oXnBNQwwsRE0pqcV7shaquwJ3g5exA5AkWnk61b2s5DCziYM
FcKv1kbbRvV3sTk2J8AspOowbbJhTez3qXXkSxxKnsMciiIL82rrdlPLbACAKP5bQKSEZA90Vjub
QfMNZo/yu6fwDhuU/Bmmtjj4brNLraemaKwPoxk7mDtmsXfhCBGhVfY2e5JozDhOuy/73U4TvA8m
mOBBMF+zAknQVsqXnlHLrvOGADM2ZLekMpi3egnVebQDA/XOl/NvtBxjrf3wEb+SQPYvJRXBO5/W
PzSvgc5v3XCf/SL8ceuHK2IwYapl6tG4G/CX1P3FGnadOnlIuPbdx1JVF3oLGCagp3Xsxs1kdkLR
bjeK6qECyLmrLMvfulYabFyon1AXSn3ZiYNeB+kHUdpoU5lDvufxSl9KqPy3+8scdmCbT9V+Ut23
YA+/7I0hnL1/+iYWIfbXkMnGSEEMZlVZPrVWj1hoTAd/LF58oynvxxwE+Gg8O7aen30DVXzq/CvX
s6dkXkgOFAUsp6HpD7SFsrGl5q/qHOfByni/Kt/BiUzG0QzYqjcmbtl8cnCcUx+zlWDGiQTPkl2m
/HWJVXKZTqO5t8LCwLZunC0vJaeKfHOHuhkt6c9O5W6MeeflZIiNHP+C0dAmYVD4suWUWi9ZD+jL
ydDNQxPS7p0Gwy5tvGc9ERjz8Gp4Ng6IOp5DbMhRpXEmaclJkG3TboqiHQuin5x6CqZ0rOkHe6UP
JWPUkiSU7MSlCUcyyioQ1z4i39j1bNp7I9uZLjMhWfMndv24rdkkngAr7zVNGriQUrzJ1LUFYf9L
j9U0B/+bBX2F7DVVK1eK3LwnAo93L8PYqEw3g++3S7hi03aMpjON58x2tMigGCFbI4l9p1kgP+1y
lyZJ+8EcEzud9kkscOkqWm1jKy0Og+zMtWPZ04lt50CwLduGQaytJOoJpvJV6eBUTG0KdbgU/bDD
IGVQ771qMi/XOOyPqXEoUUnP8cTrVpvdUFb7DG812ZaUnmp2/eZXGrWaFUlqBul3kZu8m1XGxqR2
3YteBucmoROI6tpHPXLMjVFFHpOEwT33JMcq5Q6U7hbBh1XQqAMx8q0iirmRGbRWkuobnkHer9gz
QY3V0bKu85acVsgC1OZ0JRSaYmnFb6zjm7UP4fbICUNcgCwYyzrt1T1F5ApN7VpYfvadKPXJVI0L
VG7MJ3XrAs6FxAChkTPnDHfdK5IbGFmDrqfMMxKQtMeLDoToJOpkbRWDdxiII54JTJbnKsmLY0WY
88+7MAfiE7eDmHrWKj5rCi87tVIkXMHZsEhzL1jF3UvBVXEDp7NZOkDQe/8cS/1XFfzq0mGAEiKC
y+1gD7l2oQ6SStL2LWJGgt5MgSEN21R/zAQLv8brU2k6Y4RsXoWzgaOcEHttZ3bsV+pPu/e6e9tn
gi/GVFsYSTusHM8vVz02ebhgOE0LzV5T6i45gXfxysqHjKLgsro6R0CYzh0wHSadSB0rRrY7d6AH
fpqBp5XnEMfkvH87+auipCSTdIAbjZB+YTKve6nxSmMrT8WYWKcOUNKoGuw7pTz7LsHoBAq2mYvH
+zsAk2nk8fsJLkie0zScIPmi28EbvWGBev+Wm2W30imqvEPZdhfOINmwIzWvtCmzgMVgO4EsOkVX
Yr0ol5EzxddJRSxIguJckQRg/Gkea6EWzMvTKyHGktg3KYChYXIEhdOoYVGlA8K/15dHOTpiYxFs
R1+wHuDtyINKrfwcZzHyIxFucyRL5Oput3MG1BWzscUy7hLB8p/P3u6zS7YwGDtMGqWIQjYhUzdX
XG+HnDn51vLYzdw+TKbMuybEIJhZirNmJhPTJGVtG5GNkJsmgABVdgQNVK20XNfezFz/UN30swWF
fWi1ML/o9LsvIqWIOdjti9Tkgam6fbbT2H/kgT/iXSLtbNjtoXUYBPt6VeLaC4q3QNGYnafGE5b1
5NxTXb1MNEoT8ZvJPZSgZll5oTo5QtRkvcYNTTDVm+EWwxZhZNpkPDZrWJbdLrGZv7Ivf6QZfQKf
JTCeJ2P9ZqUM2X2H0qKOPuc5MGGuC5sWduqLHpsoO2mNQ1tknRgMCNP6zbS8o8by+TEEiXdOQQfh
IzR55ejTLx9BZelVNr6FKO6ePVJSQRQ2b5hZ2m0Z+/ZGNxpyBVbFHEH5V6/N90OmPaZ1Gj20tS6u
TkxFDRZojb0k7C8gRKTWJs5JbLHUIlXewdI+PFFgrGUlv09sF5gA04A3amZfCz/NHprBqy5tX7w2
prPr1Wi/sWqGFhv2EMOblB7Tqr1j7Gy/aV3bsQ+mt7ozDG0RVHQD5oJzWVDLZ304JO7wjg9z2zPR
TMCfZalaUfn2ndlxuIiiCjh7kl8oVYGeoZ5USR2ewBEO7B7nkW5+NPm40Npxp8Vc1MxIp2Os8LaT
jfkpLWlVosHGa4ucgFjwXNuMFvAlPLMWGpl9gwPlqvXOYIHL9fQwNskB9sEbIRQSH314N3uAJ5NE
DCDjVQLBR+QWkf1DkEuUcfGUTs45UCCI05mOFuISzX3eZACBKf3UbcL4lwTgp+ZaA/3RKRRh50NQ
i9pwtjPqbOmmdb2Kma6AgAp/Qjt+tqWbr1xtMU7Aqpp6goOe+9cEYZzcmPopmO64YXIXDkO1Fx3n
kARphA70hZOBMnNLtTYH9Rw4OHndkj73KpPHZq3l2pfAH+bQoYPeTJup27McFs2kX2ssgzOst3Lr
1zBK5KJ37HtlM0ar5IfpDSvf75YZxVsUAIOU1M3h06VUFLAsp4rALV5yJ3pJ4Y+7fsTZN7wA07u4
KmYpVR8DAUjdczc1dgMkF/ryIsFFeCh+anRRZ9ZzaY7hEsIp3yrqbwy31HVRStSVGH8p61tFdfxg
pKGzYE9wZZq1LZP45CbI0MXI092m576vflUFegDOX+yir8XUe/sO5FGvo+eMJpCDGHhSI8EulDqD
zySpV0DoyRpgo/VTtHP8CovSdY8IaTi3u/eJLtWFwxmejr73SfXodXbz1Lals3McuZRa2p2CX8Gk
vPu5zNZtn5CGXdnEDwgzs90Na2reVAtQpdTd4pX2OAuYs6HfoDYGo9OE313FSyZMIKgnB+wDRdRF
SoKql6/As+aAF4F5oWXQsINlR3PQyuZF48n+LPJ6o3Fx2/Rcx+oueLelhloU9swqDWPrWcPI4sB/
kJEOQQo2XkNLGjl73lWmzgvCzb7sPHyimrdYuB2CbZ6gT8BWvuoZlxnRIlb3r4QFXLqueJtGZG7o
0yYUmSycbpz2zdhuOS2cQE6uGxTtBaP9V90nd6q7bCftuR4YxxY2hrRfFrnL9jFK3no/KpZAjMIl
WNN3r1P3vYdlyG/vXJ70Kateq5S5J5fIg0q8r3DEhNESP8w74iZZWT6O2CHl6BItlevEo3KsF9Ul
HnkYB+HF7wn1F2Dz6m6Z1g1jUVVsWqx07FkIJ1K3sjWrjhbs8NJ30CUaXEJj2hPX1I7GmL0kFc3D
RvWKPa7bZ8R8dNWcqvqzFumxoccdwmm3LUsbABgWsibrSDZgcIGvthF4+BaGSsNlNTgtwSV/n09F
sSwBuGp7gPUAElnJZuFsiO2q+46rflPoBfEZbIRYCxel7cwmJP4QamIWrc3uGHbeVznX4lSFmxCh
6+6po+GHhR+FpE7esLpVNcGdciat3SoresSknbNN1+DTdfSq6uXDVCqsrHb+hPVhr0KLaB0KUD19
2TXm0iR7bvP0EzDGW+vxZvMyOOZMmVnYDO92SJzZxDKbKAit2YhxQZasIJ1s92k3GhEHUPRZhZTb
ZM4qH2m+iTGENs6pY/9BbdAkcT/Yy7Qo36ik3pGbehl5bQiwukGYPcVT8z5+6I1Ck9AwnJADEMZC
2HKvwBeuICDAm47bZaR7Z1PW9kpzMIQV8VqEA34Ft4ZHCNR4ZFXnvRqh+VmO3dNEf+WqcLKXxk+e
2LY+hNjaKLnOQWwp2fwYdXGZ6uxNz3zUVCPD3gQ1kM5RwpYgOmj04DppbyH4bNm/PXVuLLbOqI52
bNFca+Gtq42TZiEZcdlfWVxyeH9GnCcUxDlSPGzoSmWsVdViM6K9SHhEmRR1DVFAJUtM/SxAs2wX
e1m+sgfzro2rdVO7H4Ul9nh5cGhAn5BiQAyIr72/NxjVLjGEzMLWDFgoyccSmkb+3tsipCIbbrgi
m6zr1XXUcEUZrdms2XrbrKY2ltIk8w0IjH5ufZn+BEgOi2lSX2hEfxyR+whWxIt4DH9QBxAvEgPa
oU9AivBDx8pa5FuIzCEbDnahrYCJY9mflZb+Sl371yiGPZvGnSKJvGxf1YAdRSTmfatlL8Yc0ZI6
716yjttQGRQNsnskWzKuQOtZy1bmr20DHdv0Uc+HsCPmkWU/gAbzCxcde818ZUz+M+UZCL3RxKA3
d4J7m4dAlsdcCO8EoltfwcDHy7KsAXItQlsDIA2HWs0VTXWafLCqJCkc030gGkW9CPpQXxzYAdrL
SCNgEGNcWAzdtHESbWW0I1a0Ilp5lnqf0vIpJtH5MwHVusuiiCKGAkvdxBiiw0I8AVp3xJisbZ2n
BMHt7JhNuFSZf6I999XSrUunk8zNAGgH5nfKtJMeWbpTJDDSAQuC4fb+R4BB/1jGrbEhwlkc/Tp6
bs1nI464PmTRJ9hMNqQTy7Psl2nlyJx+T/35+DrMfG0ZcdnwjHmnW0EswlMHURIip20KYJs8FfaL
qo0HmlL0RSoifHLsjoJwrh0wBp2TVY2ihNthQcNstCwDx1oiWbzoo9yw8sm5rPYX4VdvdMav24bT
SJvWz3TqRqTu125tR8te/yiacR9Ovly71nQdWgBmehTA63O18uT0BbvXAphVQgVDjOi2CP2XKcqq
jV4PbGF80W0aGjlm/bPS6MLC5Aw2FGvnhL1Ei/ondJGV3vIDg0S/t/kD6AOw4r3nwxkyWc3Yu6Ae
9YU5TD/ATmFaNU0yCX70Ky5STg9WdIThdh6MftV5gGamXttEevhRZwWGgNr7OVH0VYQyuO9rbSM7
59wPMEvLli2aqP14FXk1I7gcRF1BjF6gYGox45fRbF9dSge4To4FrjxoKDaBCQzg+caRclhJFxtX
KnHNDuLkwCIjXY3EAUaHIifFeNUyWIM1GL2Xldl9dvNGt7HfS+l4Kzq4M5Yl0xdnk/aMi20jB2Is
OXA77bvjkzzPjEd8oKukiAxrYUfCXwYVwC6HX7jUDuPEo4BjRz+NMStRWGNR4Y87yy7IyY2qYhOd
ERox2Gp0lI7UGpxVf/TyXcv1ee0F6XtvUqJHG8LW0thE22x6H0qonSMmEROMeIDZ0YvvqGP4xU6i
XAZwUTfsxV98UrPrwYZax24B4KH0th3KHyiAClLYxILWwUivswhLA/7Kpv+emug1txKuKz36f8Lv
bFbVsNWKRD8kGWf/MU2Weu8DsUyMhd/7b61ocnLdw3frjde65EUFDozpGSUI+D6XpDGIY7TWbmDm
xJ6A4aRh8YdHfDsXWnbJCXSZokkxJ0bdqS32RlRi3YsmIvCECBZV251chp5mh1uwIgm9aVR9SKT9
luU5kMaoOdt2BvpuetaSDvnT2mgaYNzJIPbvmIa7jIzkWrVEF8w0XYUK5tbUYABI6JLySAkzh+Ka
3abGEpwaFYPi1XZZYevKA0DrmjtPgXcYdcyHdd2RQGyDezMkMWnU7bzUJhoDVBPyX9QuIH9c4tJi
QR1wzkx4YMqpilDr9HJRlNR+RSmXSl5CkzFPYvSCpgFV4CCpAOtVfroJsuEJwvWvEiLUFmo3lIuM
CUeU89h1JYvICXoCMiA0VS0ZjroUPZFRdgBSY/WGKVD7ThlaMYIbaZK2qz8Otw/dqqmAoQ0PXmci
4CGkQtidw82/b9If22xUWT4IrYc2r/BgwK/vR45TiF5eBwD6RtmWtHdLivkcPFehSQx5vut2yOYP
e9s5up0dbWHqURr19wN59fKQzAd8HNOuYAvZaXVxoI63OPy+JeN//LDMxcgV3ax+I+Ir3qF/0OJ1
B9b8b9x7TldeoIaQXSo4+tvhhm//80OPqiwE1s/WmYq9VnK9qXKB+Hi7eTsQw8OOY5d39hztTudU
dMLFjeqcoF6alVYfbocWqeH3rdzze2N9u9MrajqYbjczw6zZg47v+fymowpRkQIZ/jjYODgOiSL5
EmnrsaGyNctrKgISRmU4N4QvLRYIeAKWgaY3/BIu4kKWDeT8i4mxZxmgsjNeDlRvwEzGgWCqicjW
zNH/k1fPUocHAcGIireV71KfNoUMzZJDGtjdIWUBONvlablcqN5+bmS7TRlRzKWgS0GBO+kpSshl
Gto7rwdLQy7pqDQedT0mc/jnE3V7tm4HOT+DQUuYLjdN55QGbJvswUm3Lm/HK/aj6VqHEn9E0IeY
BU337EUdi8umKR7TUJ0ZptZXo4iMgzHU5vl2QJcWBXGtwbY2sucd3U7GRJbB9AmqVOYxb7KfGro9
EJeUfe18qOdDxEJ9kfsMz0ojt4m8Yxm4fUKbXO2M2UZuGhxLi1iCuLEcTlQjrJbz4wC9/swshVHf
xH85xSrj9O5kZ1MAALFra9UG0t5kjU/gLs+zs8IvudPCDuVqjImbsZ6EsZZSl0Jwb1FYZXoCDXaO
x+xZ9YCwSVG/twM5nNwpwztB/+ddjYRxnmrUMK+J8cX79qVWSYNpjiEnRb9klOevpaldI8zka9cG
RgJ7ZA8UqXyUCcJjiHZxuh1AIXhbdKHnVnPrkx1V7K1txoNdTuNDGON4M7sBqKoxBNkKx1B3KFgg
VNSKPA7F2GxSBo6sSr1wmxbFi+boeOqT8VzrmnuoVCkORkg8hD1k3oIOLwH5/nH79hW3Ay2W5iqE
B4d9Dm9yoursaEENznws47XaOhHsHTfutN8H8/f9zAMIYdJXf/uMCGdwIzwCOrBdeY66Kj/VTARS
QYE02LdrLuDv62014mmXcBaZjVEF5wabqZOQrp1SLzeiNaC5t+50uh0KvTzawCNRnEZaqOwo1U+2
raACE0fbKcqZS8bNdKFMJyNOxo1mud80KKiVAzeOCYjEk9plOuZVB4yuTELvFIXAYjD7ykUlKla9
8+F263bQzD45MvZmP93gg5wPlMHqK6YscCRruEVVsfEiSKsTxQgXCbn2Io3W2w2V82toGSiyNMZK
W1R4JQQ5aKXERet/elJvL/pAhBMYgKJFhj13YvTIV2GSvdE3Tf9OzT5Tw0K/01OhcynId2C01vzQ
6GSwhC8Hk9yOwnAPRkBWAcGtRr9GFgeRzxBbmN6v4JGY/9bflZt8+e1DiaX4sZQ60M4RGx6pVRfk
FLrzyiyHJwh80U53U+dEd5l5EmvDmRjj6JRA7FnNbKTWRYc2P+p45o5NOUb7GK1CDFlCh2uXnOxh
ZDHleTlDAElD6F66AtwhgIVF3Ln2TJFmDDq17lUg0my8DoNLh5i2axThuKZW7kGxZCMSB2Y7tOmZ
d4yR3bdFFQPi7xgA6XSjxGdQpkKSyG65CEWd3lGwOeDkNfJn8mHHXjK0T7yxv/qK1VAR5tbB7TE0
ecDOFto4fJY12nWYWvet0qgVdtx5sYpdEIn3jd3OT1MiDosqDleOcnHsd9k7k2SK2A1cgYRzEO/z
ZE3DHrDxosHlLAFmggrVnyjIRGkR61bSm+ylQf5aT91zmqDAaZSd8rIxlj7ktmVSCOix2YPLaX+L
1rFJS+OJnXGH/8diIaVGLPENrVqGcqKN1Tr2Mixx5+Rx+HOkE/fOS96wquN8DqvkGowZsZMh6VYE
NyCbErWL3lOFxSESl1L1TDHd9DnX49cuom0vdIGOdm7VLvGFkrDUHXNBYVm405PUP8OkW/kFhWpp
36FXmEIwCgFV7GfppnMoooENES2JtsyKNGdnoVxeGrTarGM92EGgKcAQ9T/HIKnPhkDQbaW+Dxsc
ETpk5xotQ8JuXGpO/ub1zriuNYAPHYurrZVr1w7rCK+CcOdDfCfVkmNUKLt9522aKQqPIdqaARVu
nViEDGzhf3ZdM37GwbBnhkXzbWBsVRLq+96JQL6HLBE8Rnk1cYBl4dTGwQ8YWOJnnWAYW5M6FB4Q
LGWU6j2AboJ6unU94TzPkt8EXm/beaQCen+CT8A7ed+acoVn28Y1kacPLvEp053sS+kpB2UJ5lbT
MbmR01CcFXXPO1F6n02f2gSZBNOEbt+jiCCHzagiM1z7iSrIemNetMri6kL05pxWV7uCMp7r7b7b
oSjJ84Tx0c89sS2gwqydkOsTrmhBppDIS9KkxBHiagUPal80ZLpdv/5A0ekBXEEIKNz8Mxq4ohD7
63PscW0BRd73Zg+gph4K746nt0dhqYYzhZXD+XaLP204N/VDU5sY14NmV8IdAxZr4HVtOlBSg/ZY
TXCLGXXqywpZbzU6AR6C+XC7xfTtyzYtfyN4BQX1eq5DOXVOeqiGCYYapmgGmy0BNC0vGMPZwMoC
KtscQXMAEBtsjb2BOxLxmWokf7ojYv/Ea7f2PLJvII2XKVz1dZ9n4Gai+CEdwmrb+IV7ZDfcbhIf
GcBqz0YLccRKIEeHmD90YpENdodz11CEMwG2OdNc4WwpmPrA4x1ShpNTWtFz0ne5XBTMn6C23Y5V
/qH0xrhMWDYDOiCgSsF/JUZl49Ko1q1emw+lHO9xDbq7Grkbn9Knslj1la19zYMG4R0ABrGbc2mk
ZEoYj4QZyN7cw1+nmOn6rbYVRRkd/flAFyKREFoC8S2nK5nrn32y6uLJfkzYAAe2VXJVhmvdjw6I
qfTezf2DHtGY1XvYgdKRThOrZTuOyrcuaJNkYBzsOuGzgDRR0rAMxg3s1IG8YW2m45OPBWGRRVRB
TFZH5iDNTj7TIiY2OBK0SUuOKfhF2zKMNwy46LplbpGEp2aMnYJxEh3kXCCS6Z3bMalg6LMF94zP
BrjKrJGFCzVE34Kl1cELT6GXf+MGIBc+Pw9dZbdnvWN5LXHAw9iKEI30X77QflY5CcuxLA5GDlfQ
b9yXMrCP9sTKwA9seLYREXjNVMn2Zqn7f20+3H6Vl4/8S/7H/IM/0aiaGCDOzRr350fn+LMpZfnd
/vNX/eWbMNT98dvNING/fEBgkKjPfffVjA9fkrLF//bezV/5P/3kv33dfsq/MB8K1IP/q/mwxHkY
Z3/xHv7+nv+Gmvp/83gR6L4xOxAxczj/4D20/obZ0NJdy3Js2zcxCf5hRTT5LuHbfD2mQ91yjD+h
piZQU9tC7tAdiyIDvuJ/ZUW0TH7UX6yIhik8/nPyk5ZrgnDl7/3HyupUEzkEM+JTVtJPS8cZXOqT
xQuk4idhRdnjvFJcmGBgziqJxj2wfeIAJrA/OyrzfUDrB31rfQRPSvRcBVONCEeGcdqevOwY3m5C
kqBZfMKreLvTGoFisK57S6QRP0XzARj8EJNJZDLMKFh8TSJjZey3vHMmmd1revutQm2Zo/X8qM3t
WPctsDorvVLnuUyqmWRjEJrpBwjFYmSmSaLlbhzGGZiPUK7TYTnXQAQZFm7PbNX29qHFoIKptgVA
syV31AkNvp/7xiTSQUQc8RfIhOGuGOMlnVnl2S6hXug3sr/wt3S8gncU5Tlimnef9uWwyIlEMWYm
+cKDPT227UEXxlW6rvXSR0SFVLeb4GgtYcPPqxv/EjSmvrNJPtaLagKFMgGEWBsFetLYk9X2WLno
6VEnJLdvCN1OCQCn1gv5T2pZ85dbhAX8KUxYvQx0KTEKPThWFz26rNiYnbXDTq/ztei6epu21dlU
MKI5Bc3TOLBFNjJcbMndxIQAs8zPceAepyNjLP2K32OWbMO6GK5qdH9gI+XEl6CoBrmXoORFoFpx
e2FfTz9YMq0zDAbRzJTU2x9eBigulhIzSmVviSEBGhk2cR1pyE1M9ypzjU46Eu1DpJZtttXdIYPy
UjLnENVpbAXlsH5Z7if2Rcov7i1dUqtqNMN95mkYZsnH8jpwMXAuJpTddSl6IHG4wxe5IaaVCkh0
G8lYgqzzgb8VpC1sZJzMyioMHQByU18/olrXC7/ExFPYCLCx46zxZjyIwvC2CS+GDioQ2cQGtn/7
U+Flk3nVbrORBsR+isC1o3jTLyso3RD1XWtTVqC3OKqYXAyrdleZbrFL2QBg01VPrVbdR6gyawm/
Y1XY3QM9Lu2mBku+cFm1YrCAsspaf+lXXALLmP4AEhAwDHIGKMR6VmFIqLvvfEXMi9KjGhkZ6oIb
HSfCnjRkVsMmmaNQcmFpCq5N/g7rB39McucxSrjnJLRrsrZ5ZkVOQazlq3WH4kDPg2k+Upuzs83G
pUEd8qXC9OcnMDkrYT0Lm/mn0V7Y66W/KJl9d1KjfgbO9Fb3mJeatDcxtnjmk2dSskrAAazN+DQ1
iXXCnFnjU0h7wrZINq0jrHMeutVjMJdLei6OCAuknWddgtaX98Rg23uszEtvIDd/u0uZIWaAyrqz
o5bmZC9F1U+xK7glW9pMBLvQYOkzYQ7d8wYqFl0DyA1zD1ZAz7rLwza5V7roKDRAwNaZhktOqRsd
RA11eVl9gOqPogFqi6d3WpnImD3TrcvY6NQQUfy1z2J6eyZv+NbKiBTHOEPjhxmg6REG71rvkxci
fRBYKJ+0BCGVzqFu02XVarBAZZpE3e9tN/nuq3h8D4uRbLzr1GhDIVsGa4yudU71slUo+y7r4HYF
dJHLoE9+6oXRLgv4DndGVdLNVxv5jkaoelO5YX3n9R9O3XCF7ChE7ZLJfaLfjP6brm+PXeI0ZzYY
NgardZA66jV0vce6Uv1nXf2ySgyek1u+esrKAcAl2o3XV6dF/pD34XrMiOEDF8h+RelpDLXqK6kn
3iVhHjxmuYSnz1v1gBDXA5Yr6SqVSJ5W2uJo0g6cMIqvIGzv/4u581iSXEmX87twTQwjoAJYcJNI
rUrLDaxUQ2uNp+eHmrm8Z4Z2bYwLmnGTVl3ndFdlJjIQ8bv75xVL70slIcfjKq0uQCi3RT8X1L4Y
TN71CodRnfKWCSplpjF8KpcHIs8r7PL5gwWB9xhEyTPpE3JFJOfXUUTzeRNBZbSkRjp6UMmxTmW6
1RiPUWfuboxIyQN0oHRjOO5jn9bRWRuh982aYFrvGg1WQDPnus+ecoaamNdmipUcWFXZDJdvKI0z
ybp1osfFxc/LZNtE8U0ypxC7JuxFMEq80mhZPSy9PP1+5Wd6tvCbBgwXWbMZOtzbDB6DUzPmoJj7
GdlYA1DFabFYuWMcEPalMMeYx/AWqHE1pMVNQwoQfmyBkSjjQA1EhGwOdj/+HR7KGfmmhqBQJiEY
8dlgC2xcQvIynjnksDem+BPtGMujsxt7CFdOy7mPehc6YsMh5P2gh7e10o/IHG7q2f0aGAZe0mo8
DP6wW1p6GFSb93WQncYy2gApAhMYScqXGp+OaAYLs1D7olcPfYJMweW4H2I93tllPhJYjuhgM+Rz
3k4nw0+urhVb3lw8awlUMMXfFiO0xNap/2S4n1lspmIf8AmInQqrSs4SABNZ6OQunTQiBRE7QIVq
AM1+Mh/MlOdddcmPrO3wHGejXIcqKQgUkEPt8KSmcfbVEFvSwKj+kNejfFLHoyuz9j7Gb74ZihTA
cMnVXGf4s6jNy27pER8qdHM/jZ5pANzPrn7btal7n4oUack3p52TZR157mxAF3PmK8Tz+fr7VT3W
9c6FFkG5kH8fVT2VLzjB2irvN7TtcEwiF4WjfOh2BthhxoAMt8spXCsbOEs0mlTaKjIQ2QTQUBO8
e7q0tGsDjmHqFWRjn4xVLvPbdOG2zYpqJp+F0cq8vhyaawrK5jgPmLK7CQdtZbqXKhyZ68ZMHdzs
E2IqxDEiulemyfl1GBG05GudVN1nmxWQDZz6Nam7F/Lajde3cIXhS4/3PjNyOTr3jkv60K5cAgYy
6be9PdI85MTCG12/fNWq+GPS/PVQIFQS1SVUwbm6jd39yPNl0tBgagkqrpdQ3NKppN6TyGZ0Mxn4
xBJmWXhxFsHDIJbqZmQhObELYiKpO+CVqJvpiEk93zG+I5dh0w/sUnmfUA1UNGz0dCcqV4YhO25f
sXMO5rTexXrXXAnAsR4qXbuZzLrZNPEg7zrI03rJuNP2b8ymTjdRQv+rVpn+xmYuLi1g7GFBjxnV
KoLxkIQhsAF0/ALbbzuxUtJaiHiES9EB3YfLIR+f2YBQcpVU8yabCcx2NtYX24xfQqs6s7M3qBGp
LaYYFTvAZRgu+dkwMNDYjIM9lHjBSvpiCN/kY4O5qibAUKXOc8RZxu9WCvFyhAVlhfzIsmv7DVlX
4M+KmspecompWmgo52jjgB6nIwxeeFL2DE8oArSY0GDP/tYqWuuEd5s3wwVXPUAtbo2lzItgIo41
mGmjdqprnBf4QQFSVnQUFgIaDDa1bRlz/BV2dswKnrFGBvsosOYEBfiDwGFu7wRPKjeIRCYQkJak
3oh7IwzM5iQCTBUYRcOVoplJVLGie7w4WKKrqFk0jV1hipt4ji4zFU37XGVLpZHYEn0Xl4h3xUN1
xilUJZ5aIns6Mg8rFoh31UT49jgTyPRiD8WJcEqBjM0FOLGFvksmdMcGTiaFceBKG8uki418b1+h
dqh+cKiaxjdgtWFzcEP44srEMF/fki0B71ngINJstsy96ru75Wgh8O469bKg6+dQZVi5QsK+i90N
WP2oW5/EHfi/KB+7neci2Nl2AWK30N/CmJ1nCzvlUFT+lgQg/SPsQjyjzT8aMY+0OibsSzIg3IZ5
0FMLu9aEjaVx82GfxtXtaJXfhAiHonRXIhwpYM+oktDm/jGFjbRx8+Wy0IwAj9ZYMqPS1wMfAU8j
3OjlAx4kQYeAdOwPU4G1oa/yhJ/ak1adwOOyr8ai8hms6YPO31p8Q/xGPQQCPE8M0/dRSBkT0XE2
m0pwAjN3MiNXMsjgNWjIOrZExzZKZC94OR9Vb16tDsMezNQJ9tbOTvDyuUlLM7NbwBAS8gVpb2cq
vGauG48rFhlvaokIlfXCWaD+ZnAw+WkG5TX58Nxq8UMVOejEjNNkvdzvGoPqmOBPPCmULfEatq6x
yRkrxTnnHmlhAg2JvHQJVPhobi4sKn+Y9wKzyhr2TnH/mljljTER9HKTZWymaILkE9lBQWJ6ZQZU
bsq9L7hgit78gRF5wJMMiWtq13XAR7jv4Yv28HsLPvbYUUjUWCIYPDHWJ1/LkOFnPA+zld5Z7MSa
0VJko5zvVPcxF6mbhuUxc5xDwXyWhPcE11z1lBLc5KbD0SI9k5cClpPvXZPoOD3Yz2P4btqyAluA
WF8bXJWS1X0R5ripdq7OVk3YnjmzoeGYnkxEysCDrSJX/6IP7ytSNC6E2gkEDec5BwHEzq9uH1Oo
iRcOoyUuRLweZmx2Xu77n8rSSaU7vqcG+VMuPy6AQMZJMH1LBC0Eoql6r6s4lsyp/HAUeAfHB2bQ
u1xPwyG2/YhBJdUD1Vh8pFH7MNTTrsFNuxoGH10MmA6m4ucmk5nndCafCYnTi/GwY3TaXjeRKhQ2
FzTv91IRbqrd6aDUOHl6Bj7LNSM2OOMr99z1qJip66rFgJSX+oVdAo3OTeoD6f8TaGhA0sjufx9i
lTTkHohC/v6xmVyMQZoTsXejApfE4C5zwN6GCSiMeqYTJCAld5z5HY/VxO02tqYleKd5uFUXJizJ
lDANSU4nN5XI2kPbhzdFmLn7uesf8Y0uz+cLVY1eNO4RGDUuWubH1LyWs9e2QDfYTg4rDcl2LcCo
cXOe18x0XhDStGs+acCGsYkLCCZrTZAgciFUM7lMNg0djpTd00Alg/ochZUAFjExK7fUm12eUWFf
zXxmW11SMeeQlMcw+phG2deoFa8YdB8YJ1FwKHDmAWfE5JxHD64/MwOBnzwP5a5swTTnIzpPF+pv
GVWdqVGdrIYDeWezNnNEXRUqQ+Bur7hDXgkUkA+Lr6YLrDSuQZYbTqavcFpu24TKBm2uXqO0uGWu
uTZx45kiv8xg2rjZh6tJcXOoSLQ7dn1MGwJmEUJ2OoKxVgrqKIOmZi1Dz/1FPHXKwNJpbGYHX0Dd
ZUcznq+ORrYxE8HG582vsI8Ri1ygyGuV6Aqua/piD+Yl9g1nE+ojJp3ivdSTD9INJw3AzBb9AeYR
v0lEJ3wZ7GQJ+TVGDccEo05tEPeeofrcawsOLHqF986gkqagnsXQ+pVJ5JaUBnA8zFVdzOUNo09V
J4zs7XZ5Ut3SrIVlFLElu8t0EE5tEn/WoLKCVZxiSY2H6HWkN9SX0rO62PFMuHKG6uiBJbhQMaQm
5uEQLvFjCAtTYd3naXAigX5eOFu7VgvfA0OniAuPUpYtUPUiXAca/H6cLp6gNGlFkS+N9WQ6ADKj
LfQlo3rX7N8xGGA35UAQSPsDc+dHHkcPUdNdkoKE/4BjGEWbfnDOCPjsXhisv3f+YuHPk+9gqIOD
bgUPfdAQx5i+5iIrObLo14CbKUtpr2NbIxjxJnsneDSoMhC59og1P8AIpXnaYNzHyU26DK9rn56b
hIoyo6AEiFpzMCVNRPzOz++S1vhMFlBp41I61+PmInpynKT+wVVPOs7tj02VHlLuM54xldcp2gWq
C7ZmXZc03ULlp17ju4rCbYSUIpW2M7uU+fPcshMw5AZ69s8Ua9pa1JgaCYtgHWC6ZmbUl1IydzLr
7sGNrXUVgnYuwG6gFH7aZnoUwsTzRlpmrxM1yP3mIoVFJhGJxwkNTgcdy3A1uPhPh20wNF/Izmi7
dXXm+lm5WkDABs9p08o3WgpTvJXuyuFKrbur1PuDM1NzPcW82rUcECwHMjRAEQKHO3PfWp+inF4r
Z9wPdGWv2/olIypMKcXKnaddUUJuYmWxQ/vBsvTnVlA60jXPge1/lN/TZDyMvg2HBcOET1UBnxE+
vQZdJXS4wei5nWK8m0BqHysHS1fdoHhW0ysNIRBvcCwkJjZcySEeWQF/tbWijrD6IfBzB4b8titY
D/KZpR23K0XdzYo6VtvDw4OVmlFACUlKm+x9YJmPhTXzMrQOaenlAoldk32nfMV8NK5VJ+8AlKoV
ia77NGfQVkvjWdr6u/lWE9KNyG3vBrZvyEn9m1WB/05cayVPrc/9xy0RMWGbe07W5dgqu8dokC9j
gqj7DaHxzqLYd3Ub18weg5HmAeoj0zg85HMXrBF2V00wLYcze1OyHqxoZvchlbXPluAuFkbTJ9pX
t4WODYRrGs7EM+h7sqSOhpzeFR27o9r8AKJ5IyqslnON4OtLEqmJ9UyqZcOE5+K6OtChOr/6WvMn
6t1tPCUftj5daTt4d26b0N23xngDDnJVObDQ+iDkZzgajNdi2BpT99FP0XfR4aFPjfJ7djOuGciS
jtQofJ7eRxZaQkePhU5p1jh/iwC+C/UymEyNat8beMvihj7wJKMRgLTKOYy+Ex+ToAY0iEkraRGg
6Ji6KcLM7Xqj4+GjIsDXViWi8FxvA73issEWQyk4G9CU6a9fuLx0xlBsp3x4amT1JUt2qiHrTDi5
1PnNn6HWn/TEirZNEG6p+L5WPh+HwfoaS8JeecHpHdMldsgW3zfpBcxhznYaiVzYU/SUM3pr1I5O
l8Qdeq93IIA3E7BCN0YPdLBNinF5Omb3uihqNYD/usHHO9JBgD66MzUn2fTpC97p6eCj2XPHqDJ+
SLCxO+1FZOF3xqrgubRGqoI+TdFQRlD0nHL6CGOrnXq4TQiHO3ujpcqxx7uYY0TkCBakO7mpKv2A
lXBtWtVX4Ojsp/p08IrK3foFKzIArd0sYw6z42tKx/hmpPhs4aHixlnVQemvWEtDHcohxpCNOyBK
SpP9c1WGxgYxjeWcrVyrw5QxH+MpvTTEFbu6w2MUrSafJk8rx5nrMCCVv2tLfOKWMBKhz/gVbc1Y
KUYZ/fza9bF/SBe+42DduUL068Dv70VXQI7K3CeYJU9RJG6HIh/WFc5lQ7duGPvQtePXBAqMFnyY
eZZlimvBp/LMofd9Zuvuj22/y6L7ShOPhsHEoIzdtwBWD5v67kIc/RIxZV9RWHfXJPoD0IqmaQg+
AYfZqoApIiAXr6ARFgf+/K6ZHA3gBfRG+8XI5E1vOIqFM5v8jIkfEYMvt/hGO3klgnLlKMz3aN0j
rbLsWG2CpwV6bN2VaxdQYY6Cw/jsqS5qjgqpe2NUzUnLQCQRxRDM51YFWySvt0BUWCmwAUufuF/G
O0M39zENe2Rgkddr3O6lJdAOQFFEMByYVsp7kotUP4MoIJt+sGO/OLmx/ZPn4gP6Mp1EijIbktc8
qxH8gJzvIiLwHlvdZbZC8Meqf0ybj1KZGJCCEE50gwEd7GFyCcG61CZ3A9GE9EGNPR7oUuoBbow9
OfkbjEgPfKCm7RBCMQqbN2aXxqlKkms+V6jheMnNnoXL2ZJFYhE2cehaBUcHS3tQYtnck80ACxa1
rwUpJC8Yfdz11otVdZd6DLgJVUg14ZgRxTeveQQlECNGt0m7xHyrqvo2LMzqgVs03SwFn494+b5R
mvswIfqWc0uuMyu5F5H/DDdHf8M6zeiwapwDFLz4NR4/HNc+8mntVy3NrNA14f9N05xuMqPQXuWi
zI9tqVgJYWi7moN5MqXKWd3wkWP5CnH6obuZJGCzdtct0damoA+1kO2TsLryDLIN/pw7fEuCAhD5
clrB9Hq6zKw4D36kTmxXyzc4fGKrkmnYaTUNU9qgHpiYwxdjb6WnzbQtKy0/Kyl7L17isNFMmMe2
5/lC2a71kEdMetqu24fgEzZZJeZtOQfjzkYCAjw1kvsGR9mWBnfYkaFFGpXNoc8FlrBwjjAMJfEF
/7yAsSkgM5GsHqeo2JU+h4NyAZNHxrAEhfsTwSTnwfIr89J09dHv6ucWkf2d4hKuWyIH17KTGvP3
4RME/MccZdqbqWvFOsO7h4OSkhKsLlfdJsbsL4Hmfok2Y833QMU4N9hU1Y2+BKDTJQr9+8ffB4Tp
AOAk9sDBvjGWCLW5BKx7VuZbCtXwvy1R69/vYaLs9uR2azL7y38lm01+metniWvb5Lb1JcBNibDa
KjLdTkYfu6g4tnOk48ZprKMlAF4sUfD0NxSO8QUjGF5z8uLsDfLLRII8WKLkzqyTKp+XgHm44oC+
9ZfYubEE0Fk3CT0uoXS6EixQ/ATVZ15X7gQ0cyxJ9t8HZRFst0m4x79ZdzYL5RJ+l6TgoyUOz6DI
vA2WiDwtOhx0l9i8NoHCW4L05hKpp7zWv5lI2bMZ7KmSIn3vLA/REsafkCysJZ7PJ2VvLYF9c4nu
/5baw4m0iPTrS7ifgl4mKUvgn12yuWGSbTMGa7agiIq1iAlW2hNRfGOBBhgLPkDAEZg7BQCGnvMN
EkUEaNHHdRbq3SYZaRwOe6pRNEvNVFnRDZeP5Vpa+MQCVKIdPj6NyUgIyiGYf36Ll1vi5R4uQqaT
WPr7lO1JI5l0OmUPVNAPmZZmf+IYmljfiRpHkLjU4Js/JyN6hZQ3l8L+YmnapmXDiBVuGu+LPT/V
OQneUhVbCZIERJk7za9Vm2tQYip33ZV4CU1uTTthl7dKQ26shqRZ66F6rRZCrahm/QLkI/EC4sJl
K5tDqelYlRptBylmOhF9ecYP/8bBC4BlVlEPXmj1swD6mptVx7yXP1XzS6G17U0+WacJT9XOBrJH
jmBOVhYHV0zU2c80YjOSxI3WBS9XFlfnJh3Kvz+M02RCGCkdb14YnzQQm4wDcOPqgbHXMrwEIfYm
DjJJu9mLMgKTUTV3WnCAwblmwjU9KND4uUvzSMhof6ULSKCtX55reD2jfy9086DBXN0YffyVEy3g
tdPUJpDZyKTU2Oa5Rfa7z6NjSX6lEKvIh2PuWuEVRbQ/czqGq+YOf+y2mBZL+zas5y8doLYKw102
JfpKuqJdKwrpNYCGXXfU21Mf1Lxiyrg2UePRg+DQthOd2jA7gwc8JMlceSTK0i22Y1LGDNudIHyb
rPZC3J43LYWB3YePTBvTnPiwgRXCjeppk9K2avfLGSoekzUS2LAprODMKfDa894+5ONyPtTCG/Ib
HAbD4I+0tSCCOkkwOXC6+1Ay0OlH+RQlbvVuYVdembIdj6EM3U1DfBlLq7v2aczylku5CvKnWa1i
Px4Z6eQ/TtADA6I1wCfxkxvNgdOt4xWMWjBj5oWXJzDsmxzNyGWmxqlvQOa5qjScV22g4Zo13Ger
1bBdue9kFAioGLDul8F8nhrPQsV4LtJ+PzA7mCmZJQ770YpmOKStXjCHfKhS6uQhPYBUsMZNJTkU
Dq0AduUfGwv4qC7K8KPg/QaAo3AJ79UQ4mIcCLjEOhWK5OPmdd4kj3nGt7C1z4c0oMvMd5gjYabs
sAi4pRZtdd/c53kyov612kHLdFTPqjyjBLfsZbAr+OIKPdK9hgTghNAo6gk4T+kUZgkgPa95BR64
LuyVETKMHSU1e6g8T1OZmBAXiHnqstpmeR6sfZem3qQ/RYn0mSaAtQtNKKzW/OrC5hT1iP6qOOy0
gJ5lulLHqe6QBcPmRwdo0JbuDTkELAutatc6SV1WEqib2YdeR88ArroViy9nNgdtYRr+VHUk1rZA
2KIIJsFYDeCvxzlLPao8UUBzsG3xOQzGk6/aWw1xawU1oNsRhvIaNgOZHUP3WWjwbgYTWlT3hd7Y
h0oLnmtzfLmb/G7YYs58n11nb8s0IO/dazc4U45uZLmcP2bylC4c61bRuEUhuwf59g1XePGGUWsl
SpQzRE66GfOU4CEWvVUv1GsYQZLV2E/yvqxCGxpMWFkXbI4rW7X3mVM+g0I/l+P0UdBajym2oSzN
p/x4IpLsxJtqCPa5Hh3Czn/LoIJIgLibNojQPHSsBDKnMcvmkr1YJqNrXbpnCFgTG6g/oMjma9Ki
ZCaa9qQV5OLboQpfBhPpjb6PvwM/QO3yP4i6O/ldeps1wrhdGt9UmV/tJog+GOBobA5GHbm8LcHz
ZktnbRrf2hF7M91hJldi07zLKe+AAaBYC0WRfKSte51s23qc/IqeMIsZ1YiGY02tfQQHRxkNg05c
//h/NM08K7f/yhii0v8bmedwasxzQt8y5Qu3//mdFL/iWlUORtnUMs5Z3xvnsaoZ0YssMLcSVX6V
NX20j4X/gLVVYb1sFehlvtKWrzrZHyNmqWc1wnoYQJt5jZkXdGw5FvvKHtTl8sA9jrqVuZm8NFTa
LVU/MSkhsn+V7vcHG5jRKsz7gdpVCaQmY3DaD8U9UPXkru3Gnk7UdNg4o5bc1nLLImDcMqI0bpUP
yndK1Gmw6UBO1rwPyStNSHQpS23y+jqRr24BNdypEgNzDvv83G2DK0go7nbidcYKfNDir74g6D5r
YbmGNErmtaJHahAtedAlJ5UHac8EDh4Cgt+OeUa2seMWUl4NvgS+x6PO6Y2Zzky4Z6rss50Pw9ow
L9Yk5G2QiD81dUaHpG8vFcSQ+w7hiENcZjBdLm7BwHHsntZlkOsXOxr1i5HjHcOYSjs2dbekpSIP
jlCwTtAQaPMWL7k/YaYwZhLMPUdwYTQ30qk540aT4xkSG1lSk9judvCwo0c/tFs249nBVGymwhwE
nzkc+NQYqySb4wO24ddmjOJLvdZNeSLMJGGIctKHKN96qhEjIQhOK0nWfLQd0aYxLbM7co/BNjcG
zs0I5F7jSBSkcMx3KSD+TR3E43NUTZR78RcCwjU7WA4wwiz4cTmmqlUP47VEaD9ZeQ2ituOeEeoV
i3yWQUItDIhagKRrVbdsTGT0JNGC9rrmmN7vH+EOlMf/J8ba/9Iz+08+2//Kfvv/obEWH6oJX/N/
/NW6+w9L7uIg/p//7fEj++g4Jn00f+V6/uOv/Ye5Vv1NYqQkaGHTFOO4Am/r/wZ7ir9JXQiFbkhm
QxnYWv/DXKv+ZtsUajm2bTOFk47zn5xP/W+64J9yBWKmoRxX/l+Za9W/WmsxJejCdJSpS/41W/yz
tVa15PIp55oODlYzpOiUTEQc382z/TJTZoGsaMYrQ+hoT8lSHcyNpcZyFukIpIy1PjGG4o8qfuDD
0YGuxWtShyy9aQz1cp2n5VcHsbAkLUJI/1mmaC0c5jFwam9/eeVv/84l/SuwVAJF/WePME/EFoZp
Kkm9qmXyiv3VI4z5a1aZTfVQPVt7ImyQOEFZzFZrUPQsbhvrqtFHsvIj59NKu5fStS8TNUhQyd80
gF8i8EJTPkeOIFg0NIewImjyb35FGK7/+isCtOFWaUrdNhy12Jy/Pu7pQoHAKv+7kWJY9mU6Horc
vWnpm0QYHdzbLCYPW9ju1lVsakvH+F5u+JP/b16hxav9f/x4RyDZApC1LLUYtv/645l40ceigcog
ay5WLfaSDTSsnY3FYUWIMYEU0550OvuWhDNWCXyrU5G+OzSZNHa11obq0W2WQczAzXXu4gfGtj9R
lfabyozxX9ti2PbhNPybl03nk/Ivv7ktFZco5k2JVUV3reWZ/eWFi12ha+PASg1w7xbh5SkoUefs
n2nJ6IHx2XdLdV4tmH43BsqfGw7Vto6euoLRYoC6pEHiIwjRHGNMyCfl1iBqZjM6KCRasvk+QE0n
6TZal0J9bOzsnmHQupNtjf9EjVeMnPg1Qu1cM2c4cqC9OGVUX4SBMGSahWfgZAI3h1uhAWS2jivT
QYEvhmPsaP3SrdcfqYl40sH275nfR1fj92GInjVu9EmXAHjy23MbuD+67+Tb0Gb2xMfQfFCdmLxx
9J2NHg37tpPNA3yZaOf2DQww9gQUW1i4wiQowUYa24GILKmnsT3Zqc98PeBmNJdasXfZdR1t6jYI
H4eE8gONPUXtN3B3Rc/Y7/fL34d2jBBNwIOD0aUtUQvzfzx04+SyH6bnw6LR8Pj7kHGrP0408x0L
eAdCwyWWmJJUX6ShXLZOV6PV8GfSYfsCq7bIDGvHhLJsVjJto7NP3fP596vGrsetG4Vf2Phc4vpW
yel5edAtOi4B1UR0UPZsvNh3hCKujyazmGM4xkwpCDxmFf5RYKGt6ZTHenlA/GF08GuerR3XQ8sH
3dAFAyW7kXXyS9TX368m1pTTmGOxsjJqR7S2UScbOPBfHn6/N1wL087OhmtjpamsoyzK+hzguGi5
srTq/PtnCCTvrVXou0KL2oudVx+lWZHI85v2UkZMmdK0C3ZdGw3X0G4G/Ih1se4oNFiji8Dyrxat
GColzlf8WdnI3T4yDPICjX/D28HZya/bdQsPcpl8oMrKav/ryBMo/js3pCoCTqjv/N2mR/vrKWZ7
svUJB63qMNEWFH98cGACX8YmMu9mMY137aNlUpY8FpJGOn0a7oE05IeQ6jBUi2y4LxofxKgZMbvo
js1oR7fUu3TswjKu+hEMA42o+r6qe/OhZsRFVi2msnnsOTrkzUsZ5aMX9D5VsXPabqJymvZBm580
haxQwzBjxQ0sVe2v/Vh391Q9k2NaEE/HFs4yoyumwZUP+rOdnDfmBOQOcLCDCRoomvK511AqvjKC
svOGrN/qGvertGdJEz1CkzAkQKmQKHr6GJoMbejdFpiLGuAe8pbGdF7QQP+cLeuV4WOIqOTS5h7W
cl3on1lkHC09/yZAYqDlBy+xqT0KHX4FoGobu1Jh9C6x4uojsFzajc0VCwtbY1X+SdW1NJd3Sipz
w/Z9U2gj9aRLEzZQZk5evLbhnL32ZqDvSlv9ycAybFJsoqoeXolvYdkNN10AHDBjFF+UlKj1qIQR
LYMA3pAGeuFJHBIqmKJN7ZjqAL5PAVzrLmJofsghVhs+AB8dvQM4pgoggoFi6vddt6BMwGJ7TjBx
Zq7WaQCAN/R1jIeNe+u0+zmgGIhdw2NRw6iBobecY/AJdbzOfWxTCo/QRtTZ+o4KN2FiEKBJSNAC
sDGmUb2SgT0GJA7xXWQVo2rc8QWlHPr8B3KkXGGX/FPa5b0vi71v99+tBr5VxPjp9AE3fLzOFw98
EQJ860TwlU31c8oJJmgdAIImNdaULmXrgF9GNLncRJj7PKpJqnVH7HPNeDjYatV0E8QUBwkNSwXZ
x0utGaB5HWJ1dXdAPHoLjGprRX2914VCq4oNY1W3mJ3YyG9Il8Di1qP3zKQkkxKdz6m34q2VpXiC
U4CtQ1i91BYVOXM1UOSUOI9x0OL39SeWNZ3iNOR0MC04fLFq33eU5WqApjhil1tdYQwjUrO1854j
QlyemDHW2wlTy9rGRX6IRjyqmma85UEr15rhtxu2Z3cmMfex2DeEtCj7NdHhAgqeQuKtDrgCUlg2
3LtPLRbl2u+cY5YkBjObHcFAqt5rCuOlO5JJ0bpNbwHKxVwvaxQ/AzFDd7AdKPCmQUfxaVTXS71B
hnSVvleFc2NhiR4pz9R9sUEZoXs98pGRIRJprrNJHPMzEdEmrmn1nnn3Uzg0cMh4OhojBh+PP+Aa
cerM6Jva60NWMK6Rg/1DFOSFg39F4tskok0lCJFoOnR7jGs6/ziN4IaLKTRuRlhRKtmrGFUwxc/d
hcEz9/JoldrmJsG162kcrVAY04ypNaydIfpjNflVp+EvCnS6RpmkYhiyboJyAL7jgBmNeYKNLRSf
3vGkG+OLbf7kgfUtfPrp6uEnIM7YfQ8RJt9h7i+uQ+GMWjaudnYCWo9f/yGJ7afx5Pzp2HIgalak
SJzhXEYduDkT3RGz/LmZ5g1PErmQFR6YQLexpfG1HbvpzqI8m+QYGvdQZnAYqhk5kTJnQImg5J4Q
Tz/KvIedpHJ3bRn2VmhoXOBoVu1oAKiuYndlaWu9K8ixdeJOhRyeUzXsCmv8GphS2ZyMbVYvyCzw
rLoWOpZ9yXEGrIc5Xtoe2cBrPemjkVM7tzEP5G64Smxd8il/c2l1TSgoS7L6tiBwDkqQthidsbqS
VFLV8+j10+KUtLoTU3t9rVyyyrQu20akH8gVnOBmtnSFLuO4cTtW9qsaIwrU00cUrJuBtjivzB45
y94QvHchNaWk14cH0WmsIgmjut5NdkOlnvBwrFX6x+qKz7hwidTJNwAT/Lqu/jzGsDnoW+nDjH/N
hdoZ5zSyWTDL3cze2CjduFEl5G0KgplD8U4EmvbWpt3ZLcaRdVhfO2P1RT6mX5GIoPO1YP5fFmiH
7XBFZbyRFo7dDqrW8lqGyXSZGphhfdLSDRd0twmhF+gE1peAYGPV/Y7uvudlf5/Mi1tnsK/STmIC
dwDva+dlMpS95f0zQSQcteRdyOzGqsqHuAYpbYswWM9OdS+4IK0hu45iesUIe4D7yEKsCUDauI+W
M0ONWmCUw0CRDDCaOBg2ltWiltjG1e4VpwiAG8i9VGDFqfwec/fRRutK9OYr8yui5AWsW8fVTsDS
TrItU2+Ius9Ya2D6cnySEffVXCU4Adx3hxOip7AmchXSOltOXN849Jm06/s2oA6m6MY3Sg634wTe
DRYkBhBksMl2vmKCFZ6GkrQSGnVhWbvBYQKRpI5wl+d4nQO7uLchXJY2XhiTCvpVxKcmIn4onPD7
969jYt4OFIdzs20XDHW1VhR/Z5HbeEQB+dinr9hnYNZORMAKe2G/A+gA0CXxjDEQ71dRQf2mzeYO
boo/MuMlmpFEZGWSa0aZtun8aInbbwbOGGsdr0TTQnvAEBsTNqB6YA72BD1NS/xhiH3Argw6APz3
8j85MofD2M4nd+P7rlzZvU7YUA2PSY1ibE1wOpKXJOs7itdMmwB/Iv8Xd+exHLmSZul3mT3KoAFf
TC9Ca5LBoNzAyCQJ6YBDi6efD6w7NbfLrBe9mE2bVYUlbyomiXD/xTnfWZn1J6Q0nhR2t5QUYvI+
kpaxaI57ZGT9xfO3//0H5Y1xcgOHmLSKAEm+HLk/3TvOEsX4ZKfA3fhsOrBXi8aw3oZ86BZhw8oD
1hVVjv6mqhykXPhh5Mm2R4q0GFFJL9MmSxakNu9LOKaLGlQmm+gAlmtSPJZ5fpp48hKzw8cegK8Y
k/qoNITTDFdhSOT6UTGMVaP9M1/eVMXWyiez0EnjY9K+27pl/vOPhMLJXY0FK0XhG1gVgb2eC57c
eet962UwIuIJ7KVZU2Y1c/CqwXiMCCnWO7h25xoCOlgLQDf0X3RrVmgIF3WMQR4AY0z0bRC2vGZO
qopulhs8pwq0V2J4K8VuchEk4Q5jDdoLZnvLqnS2VuQT/trgSMgIuBsKlldBYp2MPw3v+qoXI8tQ
itBJjCh+hGbAMuXTt8r73HLGVShiJqsEi2uZ/sC3zVo6snun/OH7Fq8MMNc44pZS6hhR4PZT67SC
Je09GDZYxug5rBCtDtEtp7Cob5nmo1xDIkdvjao0s8TH73/q6nqHN+/VjJj6O+XSyPVXV1T4BHTy
mcMknYm5H4mRoCpu38o2+/Y/4SpvjeyPTMf12GEu8kFJrH4/hzZo3j0iGlF9fcE4ebWhuC3LIlkO
U0WiPZgkYW1twwZim9ivLQ7wVcffvPAsDq8aWUlqmiyorPQRRwHZe5OR0VWaw3OI7Ja8q2OaEfli
+KN5zxbmBql22fE5PWt1pp0S1cL/12zjNVcUr4Ur7wg7zQ6l6cjXfIzWNcvpW2Hb2mUKYm57tmjQ
MNunggNtUxUq2hb6gCTVHb6FE5DfitiP9Kjsjvwj1BgnFgf4u/O+3COk5ApPzOyAnPLeQmyF56DI
1sW8rAT5Ed13zrMbZtGuDP3nugGa1tq0xRKt/VlqaB5z12EFnGuwQGG2L9tc2ctWn6zj0MUMBBxE
g2OGf7X1Iftg1DjL2YjcVfap8o0N8fPvJRWWEdKlM6KeOVBUVyOPYcHuQvfMaJm44c3G4KujwmQm
zYTXaJ8FyQ1+bChGDqRV5tOedAy5DrGotA1RrW09Lxzp5RAQI0sVIdu8P7jTl1aLGIew5mMBJ12C
vU1bt15PlXFPaQc/okI+I4YaZblfXlplPWQKI7QT5SerBRidJ+WLRpBbp4IdJkIM8rFxYKCGGNS6
G7sK/i6Vkg6YJlMfpJzVJ900sbSU5hPKYnzZqgUlXjirggxiEQSPpogefJKRF6He3bCsYL0k0buA
Jgso/QMsyRUcLWvCqaAMYBdSJWj6ens9wfwcRH+S5mxW8/MrPoAAvq1zBheFE0hXOHaKBvhR0tEl
lHd+NJwqSUxHYRIvKv1HGLanCIsV0zoBwoWw8bilG6lK8RYUFShW44nqy97qFBf09S/u0Jpc2/kD
qMG9Y+HPTD/rPLwHtvo5f0vpADZRRD5ipaujSaRkuHhtXI2IVJc38jh5VAMMi8LWPI3sKMlENPep
N+xEEjxPnXHLuPPZSFCLpyiaRjf6NMvutatH+iptePCGoNhKy1i1bc68zPy2IvcLPXwRAl2X5bwO
h9wSoIYBWqQl3VdftF+lRidcsUHDP88Gq2k2/E0bNyQ7SMOT3iU8TFk4x0SzgHQReJmOaa0s9Jo2
2MA0UStPg+ddV5CaMphAxH8HyiAqaNrqjAvstqo30s2uxWQ9Brl7Yb3DpSc90jQoXhgE3crKfIkF
gD/DHg+dZ1VbdnzUgNK9N3FfAOqRG6s19knfErup3/nJcCeEdZcV6M3hkGHLyI5jHh6aUG2d0n/W
grk6+Kg78a1Agy0Div9RciR6ureMLDkXz8c2tD59rYUUlW9Ki52ObGYxioFdje4KxpTe7HB2IL/S
P5yIWrFKRoTwRoi6NPtCFYoMvwnvrajAQ0RgB/6nV+X4L6YgAcpxsqMMIadEfrI3VHPQopIyAMMT
BIXhzJyRGcWsS2wR4qrcWBSKQHZfbcPSDVceott20nE+QonnWsWHmYFZAEGjD+La9rHEwQGKsnMK
0u4Iwg7o96qGwHEPAOCiRqgN2D9ckndrrhIYVQvmTUuvM1dNqe4bI7shMjcwfkOvyFmHo5Pzj+HU
P1cpdyBcqBz8Ed+1HEdgQl3TODzrRVkv3CH8BurAfLmhA2RhZzcsU2uEyGVqH3gvKw4PDAg15aUf
40lMi/DEqHoLRZfJSYumsJt0bK6J3Mb097QaJz41jp84Ojcp6bSqCdFOVdFByvCBgvVPBstvFU8C
cCB/cp5/JzlBDE5XsCLwsnWE6a3WYRS3IY8M+l0r9XuuvfzT1JrzYOyQX2WorXWDK39jlfIuUKG1
LLz6RYuqb78PnhSjob4ctnlX5OhetG/N1V5ztqhFWGxnb8PYDqhPD+3gomTK921GkFDREAZZzfz/
KrffHIxjwPzHz9APrKOv6Qg75FSuUXIAaLZZagY6V76C7hiSRR8D214gaR4WU9ptrUQLF8giOVTH
GllF89KY3vdYD1cvCr6motr6FBPCR6cJvpqQXFWJlfsJ3e5Kg/DECvMA1NXrqo4wKsc44J0Arhyt
rAIul6mNBZFXJOekCZ2rxbjKm+p3xLTAehXflHlxX8VArapogoSRftpsGrENfZvMD5xWqwFJqPcs
1XkWOuq6xjaII6+3RfXlYF/CkxI/BHbEerlYei5tJGEqIwSskh1s02AhzD6gCy1qPzrmJWBXRDoo
1vNbN2GuUA3ti1u/WKlF5ySsb0xTDrzxHWNgcxMA0g2nyThjp3+MunrFOGMf9tZOpDWxEoGL68gj
zrLDAKjj+0DuWm+E62rLLBhILw5AJqXWyrFJMHO7c5Y739owviS+lSAx5FfAJ16VdYTtowvuZN5C
2UghdfTVuTOZOvao2WkUoSFlF+gYb63lANKselRwxsFCUbdy3DBd9CK+GQF/ZiHw4QcZ5hi/3dL1
fRlGpDYRHntz0oJFmQxPQYFxtQ/dvcSDsmaguNBM70TImrX0QUbAaq2MhTV5fxwXBa2smidtxgNX
sG4zuzmOfntrXQKQaRUHSz2V+Qi9Sku2hteMa5fN4MIa4j8sPxBAMXjJ8m5pB2LntSZZ7LhPfA4g
p+LrNSJGWHB/P2t+c1cZ/g9cA6xQuQw3iWN1OMssAwoZ8ThZ/9M71c63OTajTL5Sajzz9LQb06oe
RkpuY9L1lVDtN8AXtVRGf0ApgMZGRzUis2ITZiMCzik893FwIQhumVUtQlEYUG4HnbRi+57132am
kUEF2FtTAKOpNzIE59T17rSiHrhjuhkPRNmVZR5syxqjIBK/tDWeSWaWy4I3BurZ9lOvkU3XwXiq
+uQubMl78HyFbJ6ZeLxpRcNsTRnVxcgnMgFyxBeZCws3aomTDvL1mHQWXSTeYageMw0HFosHkhAw
KVNQu8rKrYmHbp5yhpgCmf64ZF8k6QCvz2pvnUm1WOPmZEhb4z4m+AdRWFeBnY7iCFTGJF54PCFG
WzsTpN6yUVG/StAUpG2crILeujWOoj219HGVkrmFXDRFPMOIK8+RgjT4RWgTa/9Wpu6qd8wIORdz
BTHVdzlUrYOLPpwYtxqRDy+poWMfy+izEgxqFyabLGiNiz7kf/p6qG6hc2HvqhMbHu2I2OjfE6n9
KdylDIv2Li4xGcQFl3lcWjbLWREs4yZKHnGRb4xJfZHequ7NBuPOBAuHMh0HUpGvHFWwcMn54nVx
uoq78s4lslIM9tK2K8aH/jpu+v5izqmpFjTK5aTEscDIzNeTgg/6QFXDIqsDoCUe57Gvsl3KVDtG
fVErJ9vSJCZkPWASof+4VsnswJGEleVhju+0yD4zTm4TjzRQvH7n2J6+1avps47Kb39kB2p27FKU
IA6k4xcB6KNSTyL4N22S8TjHDE0ibzyGXM5MZz6wZDE4C7DfNDUIQL/BKmNmgl9N2Eeo3cqEMI3B
J/3Cab/QineLCL1oFmFGceq3oda+KiyPoQJuYvv+0fISMgb2sdC4vQckS33DXLTvaIhjnKis6cED
dPE9Xe9PhDjZ695SEZ1h2UwbkcYmelywBfibSXiL3W3rcEBAhHlhI7wDpvAcjNIFt0mhnoF2V/Fj
WGpbPyyGDZMofMfUP7FuM3wjdecw+mQjIl3mpphNx+V26ieEihPPusHRBU0zxZjSTcZSTv4fI5T+
mtSL4gw8FcWSzr6wxrLL9JsqoVwN2L48re8uErfiqDAbaxrEN4oNZZvuRqETX+iO98HiCGrQoB8y
r7ifaRtdXpK2Zn6heYKz4X04yvgiMvROMYFY+eZGDVTB6KwAWOAXzdn8u2TY0U4zpCA5tGXxyC5l
XBUJjWAfgqGQUefvROA/e/2kofTP7i1GEsvJVV/RKCECiWolJotMsI0PTYLc65mSGXw4El56r/2M
hGqs9bq5g2fKI4Krf4lKNjTjN5SQYm91JHtLyy7emLpR+vhZdt+ArXsQRvFZuUfb1gfWlBhz+T8s
ANV3L3nCLqWcWOFoEFVJUGDRm84vUVpfIMT2nHkYr0eyJOjE+f4yNH/109BdQMeP739frL66wEbo
YD5+8Ax6FyYWw1G40l5awHNPMiTNGSzZXgy8UUqvfi1tScAV0PFTMo0Zjx1uINPqzqy1xj7Rz5Bh
j/AIdAZcPjVl32sPYV2Uu6QLQxybfJh6qfbQMhIhq3PgIjOig94Cb0QVNO0nunmlw0Yg+jg7ZCOp
xyVO/GMMYJlgExLMAdsoEOIeQ7UaZwZ80BD93TPKtvwhN7uj46uXrg2mE5Nw2mpFCldQOavKyIwj
RcjFLvyzKOqzPbj1kfXHcyVduhfvs7PzPdZD6wBdqMIlUtyFXf04FeQ6ACK6jwKiHbAwuHwiQZb8
4ZLod67UP/1xeBVyuHLL0Jfap2Bgvkwiz15M7XAEdHUF9PWaesYGaOlXKmiz7GQ+IjLn6mTTo252
K+XFDnNBKrc2HHcQcsoUnESekM00GJpk6zJd+YK8F211Z+UMOqhNto2HbIXIdW/O13wTdBjb0SRI
MSyzR2MKQMZ1M80lrM1lNjD3wBh3Kmd0RiflBn0y1c0csc6wkzvNHEz0uz9OMomN0+QdMab2D/xc
m3yVeDYXBp+DlV1iKp/IZI3NkYYdfn5B0FkdmCwwD1OOwj7KVCVXSAw8OnYr+EH1uZmAmSyYPFQA
KFzGTB4ZgHkPwxR1K2MJC2tgquc3QXUgosC9TF58KAg3H3s+QeQCw6pryMfExQ5JRxJP4YMqqyJJ
RC9zeZ2Q3RyIzmhJdxl3EetgpmNcIC6451Jt8YFTAjkyReVuDhs2h/fd5H43lr5xbbDOv7/6F+c8
zExnHq5bx227Gbzhlhr2PksZfdYcHkw8UiIPU2jQxSLgy3iW0GjRWECtkmZ8bkXb7UtZ5LdA+U9k
TGkfStErSb2W96oKhtMkjDfYVEcvqJKjHujJEcdrsNIQ5O6kG2GoYLGeEKVwisi9uHhoQilgLxbN
02Wwh+Ycto/O/EE7KLEDOXpfquYSWKyxKVI1iKFRd07H4oGr+pVn4AVgC2k3YuHXzVtjsuRhk/fa
4jDJFZqp2KE0cnL7QAYjQbXreVeqiWDT1e+eE8CWQfg0xaOxhsL4ozCMgytsk00ZqW+zRnzvBhQn
44wx8HicnLh2d7blEBPCMnVVWKl8JbHo3m0L9V0b01H6gE6kNXq3gbOrbkaEt0OOWV1UWF5IPHvw
8ubWEuTzEtt1uso54U8I0Vk/p4CGrAbiXmXHzrVWFilUsj6E7Vzt/cosXS8l5Hl4MZGdwIqXs43I
uDgMXDZDj35EBvRrIScUtI6zRyTsIbMH5u4oTZmyvVtTMDvMGf/+vvA4/PWj3w8zGRkbM4s+PJYK
GasnC1IIerBZlZpgYVlmHrDsMaj7wxhFMfknTcAP548pwvuDM79MhMfznnMl+yWf9lHLZHKIUxns
nN+QBa3Epl8yC8OjQRBDEGtfra1oQAvzpCXuT1QB9er4pi9aRgxbE7EUaCeGxXUzfQZWDb1Zi8S5
jwK1KkpsGpHdOHjwC+NTxO4Cx6l8r41IX7dDTQoqJ9kDxOlmIWEJMO7NnbtRBFwMnv0EJtPelgDh
iRzW86e8tR/H3jA/CUr97os3lufpldDW+MC+OtmkYS9wskzrNhnsT2B1xXKIakgHgbszICPvG0X9
2dut+1LE3sYvzwB1dQZiLhlGtTLfDdAXi3gyx8fa9bYtj5jp8s8h4YIiwnxiwPooDCtCxREubYgE
a1yFR1FfnYCpm6qq98GrCjLYfBzd+rZiOkw2iDz3kHxIR2AR1/gXCIp4+YdnM+aEnSdIXJELxxpf
zRRnTm3Wn0OGpMDFegZzpEgSE1ENEcOuBfa+nkaKfZeOYb6GQkCzqZ8uygx2RWfWS8ds0MthQdBc
sSspwU3sFSYuzw0ACeKRAN6gxi+O5sjKRBFcs41NQjzwK9HOkM9Azo3BPlylWLlznazcGm+6zvJi
zChGg9TcpGiOl+i+DrO4EogkDlksj7gwikzbjhZc50xPnvMD6y5hkb0WM+Op8BgwhdbaFRMM8Trg
47Sh+tTaJ9dHdfYcJZ8cnyYtzl3t8PuhbkQvTqPUfmiaQ9BljM07n0itLlu1nt0vjKJ09jLylhwj
1oYSSi092/kC+kPajZPkcJvjx9zH6BPG7ovP+Cno6u4hCMAo4t+KGaVu1Jhsqyp5k3FGfhhza1F9
exHWZVIip11l9/Q6RBXvhzQ5ETdkHGwOE9vuaJXm4qhGp7isQhByduo668DbqdmZoxLvViJjO3iU
MDjXmChi+Iu2VVof01pPzwwA3s2YNAveH2htRlYyjobvRMI09XALXGr7UU+158BToC6TwNnUBN7d
mjGqdpIudvX7IT6D7oRFMqG76P17EA/bytbaBzU66xaUJPcf2T1xO3n8ehsfue/4N6dt6q3jw/qJ
UFqbKjzEsqNL6ofmoUtReptJS3/vdURMeHPC0VhN125YtlMrrz0ErTDhUmsDzV8FrC03DgFBtDk/
tZiGWxfHiF8jTv86MLe6DG6eHpOuXdF0yoa9rUhscoulfWC1OBEjgi2Forvbibz6gf/BZqoz9JVp
xj+aLY07s6HhLXBcI11o9Dl1eZUEGLqNME0O4UYZzBZT1dmrTgNL3cSKhBJGAGHv72ovBbaQy/No
d/Ji08Yte59dnUgD997pYmevyIGDsc4YnQ7ikuLYZ/T3ZJuk/Th1o57w8OGaoq5PXaM7Jp4nL4gl
5aWRnM5mmr2p8ZNCaB4r54LSXdq7EpHKQTSmxSo0098kvDgDhfLn4OM2UVbqXXwVmafKLak4kwpr
ctaBLQzGDg2h1x1SDfi3NxHaa3tldvf7ogXkHk8+AWsiW8UuMShdluIqy5t3Zxrdg85i8IDUiSfV
ZGKbm/rA25GF6RCLfkOQFX7mbDjamhjXNdDAJ4yZgrxgw9v9figU7XYR4WyPor54zKEUoKKYp/No
t1Ijb64UeeeusYeH3xdFn7rJgMesXPz6D4h8hwcwI9G6SBVaqtfQQ+oFhNh5cljDwZlSGDD62HKv
7fxCg8adAeh/r9LKvZrcjMeUbm9RJFH3B5NihRfyy83bgiVhEt/3mVEfaDxzxobofXP7EQ7Vi5cQ
0SpM31lkhqKZAqoSR+I6wMYQSe9D8Mz8i+sBfwKoSZDhcLDzrFiX5FyvG2mMD8g9x4fKZMtSIN7Z
2qRbbJtqKi6Vy1o5HRPymQztvohL7b419L0lary9HuRwdEv6uie67JgRQy2avl2GUYeBo0xhJ9Sp
t8Er6x1UUNdbQw/jBwPy6dzUOq8I1m8V/gV6vRF6eZVs00In50ZG2XnQ93ps3Ttx7772k5gvTBYB
YTrdT6rmEUtS8y5SjnFHOnO2jcPggK5cJ70sCB/JM2mYdF7bSNxygMwUeYl3VY61k4Ob7du4PBdZ
GzBJX03Q8C56noqbGSMY6Ml8OoSTtwsZ518aorzu8GtyCUgWtQM4rlTmwS6RAInrhNEzJXN7LQBc
XqXjgtlkJrjLsqS9/v4EYCgNsdrVnowWbxIjPty5RGtELLoT0oLiMf1EFbMkO9ra5WURPVh2Vh6H
Rui7oGnJ7OpsIHhuTFibFysQSX6aAAFskoMzy3Bb03LvGBf/6QB/vbaghgAIQVix897kSC+5R+pq
2mvR4O7qqYJsgTafL03WvLosHSySsn/YJuxaw4cjF+QdNrOmBT3auywOHcJiauLhAid+JQV9vJWd
Xu8CdraM2QKGm41/M72xgV9jMOGbD9OoLLLdYDEx//3ZHi422cKA+2RTG5cic0BqEIW+KAEZHHpf
+eC78K5GesxeGXYxa47mVHVJc5oQw3j9KE9cYRJaA5B/xVRth2Cf7Q4V3vX3hc3YsGLCiUCPuJt/
/rfByp/anKqVKMKA0U3DqjXSePn90fzSxOacW9fdezHrXd+gHJI9Q402sMOjV3hfeVaF90FBnDvT
Y05v2AZDTShWXKP9yqhyVqMuxDUeS0nDWCuamj6DO+pstKrOX2vBhEiYtbfKPedJFM41pImDRoHL
yeYibor4RXJEM/Yr2dYQNrmgIbmNSJzXqtGBiAWvVlF9WrnxpkT21QlxycNy7bctFnD04qYIkcQw
bB/HhDen8aoPqTfPuYgUYNfmsLoiTmORFr6BXhVoBm207AWXl9pVTf+pNXZ+TkbxJKsRtIf9io+z
XhXSsVYThcsUFcvRJrNNh0MtGoeS2S4+rVZcQDbfSnvywT2IPYySu0pvvq20J/rVqTa5ycitE959
nYpDCwN4wr1K2tm7U7wFVW/eCQVfwDS0i4ahbTEVCI0KQz8HRVAh7y3hEcFn0ofpZoPwXHj1W6bE
NdTEH70lrYIYusVk0TyWkGWxCLMR16G7sbt+Mkh+jrGTLLyBNW/SGG/dbLfX/IPX8l5wiNXxyH0Z
Wvpfn/BP6Cp7qZLHzhb4DdjPjCP1f0lAA1PY4FsxsFyOofmEJA7aq92faoQZ5H43S72RpyQN8QwQ
eZiWrIZAffgWeraW7YSVNC92E1B9ZacBUOiYKUQR2qvq4E9kFh00N//8N4QJAC2yOmEeXAufgkO4
X6YZhgvncYjMx9S0XtL5rvWnU6P8+/m6NlR31vV2WIIsQQpkXjWcx3wRyTpvCm/J6UfJHL7RMGno
OZlZB6SogpsZF9VQvo0V8uA+2+NQ2xLw/tonqOx+xpLnoFaXaRY/qqlaGVp9FezLtk6gPVLzgQ50
Wt4iIPBEsEtNtM+QqTbItp2nwETC+dkO/IsoUkZSlBdZED06sdhxsz0g1UHMN8NkGiZidklqVZoY
a0PvrgIwTOvuBFHeSrd23LMl7oZGZ/KNaE1P+RZOtIVGJcqNHcuL5s5qnt46u9zCC9ESZUUlmjTU
EwA0eJq+HU7e49BrBJN8CJgB6DF04kwI3EbydYe3YVoXFqQQ+BM8c167bIFxMKHsGbJQUSxAh5oE
p2q4jhCH6RYKjto4YwM4FnnK1ct5cgyit7QZKXN1HRLkLEMxjTdzcl8ZSCFUNcb/P/ET/+Nccp4z
+5j+a5Mc88lY/ufwid/f8Zc/ztCtf0D2skwba5TnO7Mr6V/+OPsfro6I3bVNMsLJofiXP84Q/CYb
a5zt+YAmUSr9yx9n+P8g8od8JzCbmIUs3/rv+ONmT9Q/zWb7r//9vxyDs4a1D5+e7vEpuv9u2Qqw
nLA4cI09voOjiZpN1v267uSuKszz374s9//8Q//uYINv8e9/GeJfz3Z919Gpqw1j9ur9zeYE/nyU
qC37fedE6E0zmS2iju3jvA9ofK7eaT4hW+04TOMr/KGvym5eUx+S4SC65xBEkTYlry0CsVWhsnxP
WEthVvYKClIJjPSgEx4c6ANHECNFFPZk/5bE0UypNazryr4fjFjfFLq/rbryKTfltDZy+SFg4UcO
fh+4qWEimSgrnS2c4d+HgkNgCCuPe5t3OrPxhTk6f/p4XAYyJY4rQlo38dn50NFiuOVJ/GrWqbZs
DUzsVejdh7ZlM4OkBWtfkf5hW5ksuCv6cF8ImvjkQaR6sFQbLjIBl8oxXjRTpdvIsQ6VQsdbRU+6
V1xZLa4x+9wTnHSJiniLoHjNOOFKLsibHcUXBDiPpE6viiw/GR74pCyUGXPTsEbiyJALpfi68fSM
XVu8HxR8lVKyBZKog41WvkR5vtYKGts2Qybh1e1pzJHOjV1prS0b4RHwo20II8MpkdZNbt9uvZHe
ryvao2SxTnC9D+9kE3ZZtUm4QBAXLgguRp/HJIw824c+S9dOwnxNof7u/TQiGl12a0yNUNSl258i
0gYWeq/3VAYoPfXip5zY/9Po5wfw/weWM+c03OuBV36aaCPQUKanMHejbTg8OKPPhWHwbYkswVZi
ECPed7HoGac+Meg6eF7c7JyemK8JVSJtb/gTVlHH1SPNo8VX8pjXWNKngswtaZqfYozRv8AA52w2
bqUVghFvknWvYkYLhP0yoO+OmuogGgNhyAfMyWwuJxyWcXCtPAJYh6hFUNk3BwsO6FPNJ7IvAgDU
QhuWSe2Xj2PRl4+1CDvg+4m3KQDfEPVpP3hBbz8wZzvkJuszOY733sAmPzD671Zy3coMHw2IQ1i0
FeGX+PVF0KL/1qcrT/TaEt4tC0cGEbb8tNAPL4w2gWIFPiSsievrlEbVXHkkj0KKXTcfmoEajsnf
A3HZ4VKO3ZMfJw9hFdySZJ/53NcIlOMFWgiHgK30LvDpZ8hJAw8T4AuoTPVBEBkIKxc8g3M2HXz/
PebwjAVqorgNzXKN8TFa2EP/0sEcQCUEbo9Hn2r0gXhTUlE8TgQRrprMDZAHu7fAN1Ephx1TGGvb
6CioGtvetWb2KapiGybTvhlPyOa/uzzZ90V1307psMqGdtmgRbRKdEh9iHMJlu9zi0YZzTuCfut5
0jGBurZPIVVf5y5e87BfeZeuVRvE/ohMW8HYu6AOIE5o3egmdVxDl2CVP1mSQKDKT9BrvznLt8oZ
njBtJNlLI3pJNsP0WUycak2HED/JL6FL1xQxKI259SXYORu925yfjgppJ7jtB1o3wrSqvYdvdmEd
SptYhkKXXybUky7MlyEZ80SNJ2+29B6MLjzURjXM2mZmUrO4Xu9XA3yZZRnp5ToP+10bfwzu9M0A
+soMkOL0zjCaEvqFIJje/HCMNejx10IWD7VWhSsrYTzBliKCVALVA1tAEJkrtuOUlYFLSKTCbbVG
oF2R3iwOmmz+mB6+01KE1LJDe1c75odV2jOHeaRZjcMljGZtkfntd9mPSKUrZ47EYmJMtu8CxyHa
5IwpUhUxnvCyeKnLMpvV0M3C1dexFzZb12z/aL7Hn00qY9F9uYyf9i4ZhlY+3lnOsGO2661tnVGR
344I1GlPw4ecBWQnYtiGGgz28i3zhy8FKsRUBFEUI6nkMUdAdoC3tq5VezTiVymSk6WKdSW7nxSj
sF8m20zX7roMoI0R3KXt/F1M1roVHjr70ariz+zb0XhqiSpLrHZHx9F3xvuYy1dOxblzmB7rKj3Y
mnmcCnGOfZphB+Gp0HYtBhEZthYj4+xHcyyASghp0cBIMOhhd3SZGfZOdxKkRHip/BOKvuLr9QRq
4mLAbOUQauHwwD/nSEwb+FEydR/AlW1xV34QFDhrjc6pRqqjgGCGmsGzirXfJPe1VdEBk3ATDqR9
NAfAzef6MpJoExbQYuEk6rglctvYYGsnSyd+1CPEeZTGrK7Lbx2nJ/XP2fVVjkOgY3Tro11Sathb
1Y8u6g/yQ1Hf4//BkDafCTEbmEZs0bTLxrl4VrfrHGNHc3goJ/tPUCCUg/f4Ug/68fcnRHfFfKnj
eGhVtMNesBqG8F1xZTSN81BO8IqSH401QTPJd/jG72YX7MtYoU36csPGX5cBQRxWQ7vNrm5mUQ84
UElXYfxuywCikaQzG2rPPRa+/dI6pbhGgQY4FwEtg9SxOdgeTqFxyLkZwRaRD5Jnj4Xfb9IU+xES
0mofOr5JxnMAgoklrc61csR4twtqmdzpncMxXn4wm/4xZf2YMUcAMm+cE5/QbmLgliElygJqzXGc
QVxTHV41rQK24vIeyxC6ts0tTsShg5fKNTfyKBih+YJZS1/oabpPY3umnJDXaOT4BqdQfycq2Lsh
0t9BuHsdVGfeBnQPKV8NGTfqEbwgkmKWq701h0JFawITLr+13F9pb38Vc8S//R1t8W8f/setkPzv
3wPk/v47/uN/XDNgsM6iav2vu4Fd/PWRhcXfeRl//Z7/x8sQQqcj8Miog8Tt4vX/qx8Q4h/4P7ih
bVfn50mp+7+0DOMf/FcdCR13nQF6id9T42iLoCqIf7ispxHV6cKHuCCc/043IGz+kv/UD7imTTSP
oRM+K+hX/p2hYA8EdmNcYmPs+eVWS+VuoHtZYIm7Jn3wFsRYCDCE4Fd6E/gCMJVHJuweWaw6FiaI
E7ZhaqwVAR8DcvoEbRMTMg1jTkCOuYHayzd5wPUKi667bXqPGrrbegxEagd/DwhgM25WU4pyzyYA
oLxZUu1aB+Ywrnyqgf/D3pktt42k3faJ0AEkgARwy3kUKVKyZd0gJMvGPE8JPP1ZkLtOuf131Ilz
/18UQ5LFkkRiyNzf3mvTb2xyqWQIVsRr9hIL0YD1Jkfqhgz0LIJ+vdoOGvZvEO7KfGrEXQyQbDW8
W5KdMoOOOt5oQfNc1ardxcyKR7GH8SApesQh6/jtmUpeF68T7rq2E95BBuUXk8wYCl99h21LKDYz
MAzHzVlv32vqfdZ4ybJr6imyqs67XgXtARzltRm0WxsO8doYEfjowNvZisJIlqnW0dff4abmVsoC
uigxGrNdh+D2rLc0flmWggRhDuWanG61JzRQfTO/clNAgWLKZrFuwCy09rJJgLXKL07i9481spE+
Nv15bC1/UST92exYdKe+k2zQe4Br5f2j4TizUJOLh8jNDrXMb1EyqfeqsR/1Fq+XrjlPxeS2VxFJ
uRZOpy3NXrVXo87PNgnQXWLEMfqHnbLSVgoEgcPgRmuzy+R9i8GwvkYz64Mb/9oyaRMvW8m1K8Kn
n/f+sGZOWe6CTsV4Z+mmbV1FdGHiuj/m5d3J0Z2AfVbHqC/zO2usYmuaNLEkICi+9eI5rKZdS9R3
AX8x2UyJnl2x9oV+WxyxcdnLvhDDhokWSyuYsw8BDDfm4QL8ABqv7Yid/+nloBsO9pXBMIMwWQye
+gZcNV3VYzXXOjgvNYY/WZYvdAR9FTEpvKnBMhw6/rcAlOZiwmB105z+2RwxDlpgr7YmHL9lYfry
C0fjqp7gwjrgvRZp1sFeSjt11lruB4yW6Mm4hZWH50yfLTzu0K0oBzNOnoQenwYWmPIkOlmjyUrW
mrw5u/elFkbyk6wNYBJzAujnkALwzOEk8rZ9D9hyLYy8mr5aHQmomJT7vXOw9ngjZGwPvOW2rI2t
FyfazmHGdNDxA+yCeDSQqTR4OITfZdVP916f4mWWed03oWPly9zpVhTtzygk4ANZguN3sNMvBARD
YgWV/Wh3tlihIE9UR+Cdq3t99jrGlDqkmbfX3abE+wRNlz9s2kMCrG8mlWsjCa1M68WdPV51yEuW
OZNe03QRVuMyizCJQ75MKuu1rYNLbRstbp+62DvzKIttiXNgMUozx9e4itu30mJv6YVtw307VERk
UTGaaKbHGZ38qL5YWvFg+HZ4GmYahQ7U69eDaGehtx22qWvoTyVDZuyQZn5mHCER3QcKfEkY0aMY
qkOmhH/z7A9GEtRVJsOhqNsP6M7U9g1uBrfT9PcAop0lAAN1GqEIs12ihi6nwyQ0UPhaYNlgIhz6
7vw5N8x1DHUvk5cxIf4EPhRulmFYkNxpHaY8hTqalOxC2lYUZQ9iH/pmfmA1TT8Xfg8aG1x1SopJ
nTp0jlXYz6UpHgZvmjIwAXXJ9Djq5fce4BrNHZigRuiuJwzVu7TpHrWisaCjNEQKMAUx3gLX4LlK
HWUrCVCSScMCG0/XIqzcTSTwdgmtHFasdZJnquNYv2rEJIpS1UDaEPSppaAn7DQ03feO/yqoZ9g5
hMsO3+CSXRnf9KExl1Zfbtx83FRdIwnM07xYZpRYzy1L8lqA2N0MfbD1NA37JlFx2y6/DOxxIoVh
319PZXrPimIbmS9YgveO5P3Oix1e3I+S+SxkMdrOVZZ+MY+NIBRHZEPGGUHvIYwudqTLwzRglyd1
1uEZTp6cyUvx6EW4ZSwDh1Jg7Clxr3cJgBVMTtXBHR2W56p60vJYP1AdNVCwHkenpuriy4StetF1
Gd3kBPdMx8OsF0NFqHO3Z0wHqzqtsHw2GdV8pdlS4IbCO7is6kYa7744Fce0U3fTW8tUG7bnwWuk
PGiYw5bs5eVWTQy6RzpUN1380IV4iWiz6o51pPp9F+gPOa6XSZjaT6KCG6z15fuEp9VMjZUzpc+w
7vzH0Zmmi20QGeZmH39LhLZugR+fNceoL3VVN5cpFSjcNm9UNUVq7/gFbRrzQ0l5KfRT0YidlVTb
0Ez0Y2XQNqBsu1mPVHafmsx5r9xB7qcqxnCcMPwIMsNeuaYBQw8r6EXkRgrUPsZxzTLjIBnzgNzy
S26eaXk3rPbm+OZwVlgol3ZC+1GKf3XjiTLHohH290oJcU3KcZVlsr+PabMOgmJc6VSpPvQ1xDJ3
1Ng8gK3MqCxcmYM+LsIs57RN6YCeYAzPXubs1Kl6XZk68ZCUUexkRsETrkgcX4b/YEDzOU5UwXM1
mT/M+mSCz60ODb1aNdLLIlIm1I4ORUOQUhr19EOvyev05RZrEVNqjdlBpe6dy9naGeTLtWA3Qc0h
8/w+Gvauit7Grkn35aifgCahKnI0MSxhk4TWtcCR832KJADAoN9Mk1FePFOcqTeoV5wgHw1+eKIx
9nAmhX6rpbpkLa0bdeSd+xo7ZRSth7ktY74POM2TZY9Mdsp+y0G/c7PR4UZKIyYWvCPliee27r4V
qs9oLlThZnLVTysejwTUt+BsvgUh8XjH1a8S++tCo7Gb/J1dVzsjYAAvchpXWodqtzC/WlPPimHM
d6ACnwuLzY2SmCUp3XtJ4v4xxS2Ii3xDJPKWTt5b79uUjiAwfjY2mREKFyRVinhW7OjeXBNsDdz+
I+QUXrZ5bzSlZ9GxRbRHk7Z0feGSndpgTmXmStFXoF9GHFMG8I2Vb0QZrNXwUQPkAoJ3RHyI+h/Q
nwdM0+arnbK8rALEV5JTuOYdTkLSRqVjMn7EyrfAZ9AsyctyPfPeSdCeJiwBmEcxGmrQkZCp6D9z
p3Bllc5jxdyac4txounzgmdfwNQ+ETHGPm/KlnUcFeXNFaWRduWwfUv1Z+1cWbZJxIlZZxgieoyN
+GGl6lwocS9Hf572ZO42VW9aGJyk0++HkKYuz2O3aqSsM1pN4x2iRFPOnYpz7iEZeR9CjLXGKugp
1dFwT45FuDWG9JxOQHcs/vZsQMxAeT4J3CIis9JlYNKf4jqNAfpoOlZj+NVtHLWB9JmvMq15TauI
mt/xB7Vgb6Noo6Uwo0fV0/k5ma9tiQ8zp3VIS4m5jYoUqdw7wJhZS3eshEP7MUF08UZKdci2adw1
sG3SDUNvDnlO5pBOoIwN/sllWmQvbTA9D6P9YJVBAyklhB7e04VpyW1aNTOyDeh94FMtP9da+CZ0
K0HbAEzkXRLU7x1BGeJM8l3yO4SQS1Igl7UFdLk3h11RYQEf2vaelGG3d/CnPTN8IaHuDjeddcsz
INMbbjH3IdEpGc4iBq+TAWk6yOBQY9SuTp+fDor+FcjDAXEqvlZRntAufMeOdmzmCDT2xt4cs/ar
bXr50bIh4g5jOy64VDg72r+GW5tALCHTSRK8JF1mvzYJqVdGyPFVDyH0RaLqv7LGBzbYUi1bgrvv
gcoy1pT+u2iOWXnomg01Kd2HaJBWRnBALFnLauepEalnfgihIKwGTGoHLQDdRi3NCym/YRdERU2u
wKfnlpF2DP/kJfMzYwuwQFsOgd2cOxc3b4Lr55AGkLIMB8ROy/1tTTMBnuk0lA9dYSo8YgoDSa6d
IqPOSK+65qbwq2mr6EvWRypb21aPrtBTqc4wbUSgvH7Q/OEbnEixrczmpa8iudPDE8PoEnM7+Q3W
pEev+hGbGapNdsxZE+Bnt4pbk/BLOGlxEoHQHoe3kWKj0lCUBSNp70sPAxwHJaJxVuwsL2S3FyGj
9xVh15SFDgme5sGgaIWVn7xxVe2XuNDlQbHH3ZniRxqFzaXk+kwBASuRHvJW0jnTpg3taamb20/G
W9Ax66n0Wrsko/Ml9jJvEdtZzp2XuDqoK4t6nT4/DBiLab/mcgLWg3Sm7d1VTZcyNBIQK8a1mOyQ
7QEmR9ufCw/Nlt6HHAOGJt16B167BThHrKfB4AXLpdtCA5S7pDU+qC7Sjl3mnkDM9wcFZudiJyTV
+M7HzNTw11MihP8spd6MIiWYdUDtl6J1nqhWr8+JTzDEidHwabJhq0l40Gks/HCpxoTCEy8Wnez7
ugGWLwUkzNjMqTFvueDXYXFhPv06NtV4kPkh1w1zyzN+BNz4ekweC0qDOPvrI2vFLU6nN7vQaDUe
G/Tk9JK4fUoYh92WZL2T4X08wBx/marX0VHZEen/mXEFfEwqYJdhRQVj3IIrJ1G06+Kq39K8jI32
pbXaN32oL1I0+s6ImUOxbaNkQ8cSxw12Rf8Vk//RSk5pSHI3dBinM1gTLCW3/oT0hbuH6Yi/NHUd
obtx7v+reOVt1I5PYwnq9e0jY0AZ8fZH39vf1SshXPMfIbEPb+Mb7Kv/8pzfJuCuh9t4HnRD2piF
rf87AZcMs+UMiGUIrbs2YMy/NC/zX7rJlNizearL9/yteQn9XxJrMkVq0mLjZTv/X5LXH4LX3A1r
ILfZns09QfyJ3gzooVFBaBWHSsM3+F71PpNCbMA7EQ1Xrrwplcc4USv9+2+y4H+Zhn8qaf8xebeY
3hP6Z/csmMGbf9BK68ysyaN79aGkpG8uGhcyLCgYc2iGisj1idJZ9imJx8ESJ6hui2ree6n2J+Z8
+OyDBP4ax8Uuomzln381yfv7HyIgrwm+A8Fp5wIrxYbAv/82p+/ihDLasqkOBWn7ZViAzwxFux81
tbc1oh3sG0FX9fmHYggfxz7YeY/hjls3RylpwDZooyJoyh5Yw1ctSQpvS0xukECxONLhvB+S4IkK
qgZbC/MvjdFHaDyX0qJHubbfuy49gVlahjkmYRjTILXNxCK86X0hYIN5U6vPocUdMxiuYRYtLRtv
a5lTdoUtDpO/Ey90v3qMKYSjE1rityXVM/Xcl4YSFSqrQUHWBaU67K4wRnuPrFXzg2VTSpg602uG
6/tk00pJlk7bJ1X6pdX1irVisPc1rJ+1H5TLf37F/4fsyivOEa7bEiMxHFkxk3V/e8W9OMsjgT3r
YDs1dL1eHQ3NPGhMp3ZR6uzkmD7kTRuuaor1LI8VL5a7mgWA+964oLPwVq2VyEYqIUs293qvb82R
ZhJIH6OnCnRZI0RpG99kwHK1KrufhrAiNq0e13WDMvbY2jGF7BatYQ0HX0UEYL0ABfM1Cf1hVTda
tUrYZlEcWXKV3wqgnathOI0FKepxoEYAf+FHfk49eur++aURfyrSvDScJTyYSOb4XmZTyW8vTdy1
LLRcBy8H/QbksmDDlSK5ZIH+tRgYc0VVs0/4axnDs7hKzXU6GBejUXhLEulgxySDjWwdnbUseQ49
/GMeeu/aooWPPTAZYyc19oWew6AaxQlYOROqOP3xz3/F7Nf545RyYPsS+eVSZ1qu+ANDbZE8rMsg
olykwQ1tB2+YuBeEyBi6TsYVw0CFjX0pdfOtS4aG90q8t/nkgY+qV10ECP6ffx/O4v/xC6Fu2Z4E
s+05tmtwef39ZYXyGOKCYbppkZVuB+quWLZ+2NInHaNey9omINdZcD3H5jiFzc5kQUkVRv6GPXBv
Ydl5Bt5CAUbNUUHlrZ0rEgzNTxXgC9GD+mdlboy6v9XabKEryqM/QPYbxRk3EjCUlJ839uG1nWxg
OIV6dPPue6y9oy05DFthjI4aayOj4OqhY13IDnrdnjQy6fduiNb68JxPtvoZMcaGO4ZJZJO3sjiV
PvCyPt8A5bjOb/Uhzi+Uw4On1LoN3DCC20fLeWxM51QW5nczGC02gsUXP07ujlIfOD4x/JsMNmQz
PiFPnkUDpqsKjjrZSAeDo8kKBgc+G4wQg28JgkoIA+ZkFC29+qnu2LZDmyJVZSVUwJrBDz8JXyJt
HI6a2R6zKLK5As4E1wq27Bh497470BUafJ0L4CsX8iCRjIz/u75NulIdUJjYW8j0JQIbORb+o0uR
0F7babnjr0OawP1mOuKyxlVK8G1d+nSoaaFxiKtq7+u5vYALt2z1FygQAImghyd5RJ2t8C9YFDdR
YN1FjchfSrKrFcSWLHkqSuMN4Z0K9cDBqJoWjHtS/SDERMticYx8ojyCDQW9YCY7lWmlgpJMBsKU
nsBraUHnjSA/0c1RKdhOV1hR6KQQd1io2F5nrDpcKj+OblWB4dEb0ISVI1e1Xb72c+lrAvXR57Cv
HbFszank9MVdlM7lLQgwLCADXceA2oblMlZk4VOvO/ZVk296g5uCTw5OZNp5yjKSA6SgV7EzPDuq
W/WRUI9+RM2Lwrlj6FTm1bp80mG7AMbBuUGHmEcmf+2b+H9aOxTr4t71ur8PSVosVFkwfi2hhuOV
2vZjAZPIj3qusmjROb9H0TQvhOBwj3PMMql6LYQfQvPzbvoIwM3VW3OtJcdpcDY6hgIiINawLmHa
6BM+gXlpq80PDWYve+itvUx6WGDzavfzIyWLaQ+UeqcAMjw6ONKWtl2z9G4VnDCjfO4tdW4rgj7W
3NExKvpaGtpgqrRq9xPSF36DyTwxRjRPFc6x9YBCMe+Y1enTgpWIYjxGUbiAkWHegtS4jHHbnyOO
rlsnAdvk3XjJatDp3pCPB60xDyMRwKXGUbRoNOto1uHK66YWcDIHa2qV27QYE2KNRbRMUgl06c7g
as8tnC7gMnuZ6c9eWW2o39mOeLsV6BIcK5zh/ZFhxQbI/EOT0EDRzqb9vrLPASm3tfK3LfAGFZXA
D9wXmwz3olT9CYYFiyRHXcoQxw1Wl4WKQXbytEbJlYtGQ32MvcSKfuA6+zxM/T50OBXtsnqY3Hin
C+u7pTQkypiueDx7Xu3t6GkBClyqXTAk5UrV9WNag5bU8FEtRR7R7ebEV69h9mnX+X6o6dZA/P1R
kre6mRU0TsJ4sahxAQRjcWrq9DqE+oMRNeQ2EgjAWU4NVKOjMNTsCEPXJWtAx0ijdrFl7zAYDJuM
CmsqMqL8YcKVcgSfsPHnnd3Y+mKPve+1LmvvRqbnAOfW/RpLm+KjKa1WIaywlR1w7g5eeKdHbHpW
o5y2M6FjJ3pvXfe92LSlod2s0kpY7fkfRuXWBPbNfNWOEyjKvimvvx7i8jUu9eTgKrO8DrizVlPe
yK0Iz3mS2y8ip6AjLcDrpf4GEUz7XjNkQHFsgnsEgRF9fVDrZCBelybTmQQm3J/YFicdiPfObjE5
IO6xQ0368FjX0tpXQ0/GwSLYEGv6Vvp+sNGFrJ/t3PxZNaL60TdAXtxYf7caCqqBEEWPPumLndm7
045ZCvMmKoSYRmot2a+uZUue1HdnfqBacplCArh+fkkvwe30bgp4a/5H9G8NdPaEHwbhrWrdfFV1
rnFRuKovQpP7YShHtsmpMa1AQzpnIzLe3RLpFbmiA23RRgcphuCexjhVI78wNqZIgrsb1emj73Ab
bImhLIU9mMCpB6bn0CtkmOA/q/OvFqRzFJnE2BOGy77yOnGiRM7F91rrS24su3REd2BBGIskv06W
zK+RVZ9LxmZHeN359fPrEJo+oi45W6NfvsRjtylo+Hm3RiqXgyg91kPYbl0ukzfCYQ2tAQ39gGVC
fWzPMMXELyXKKuOmU691gyJUI2miy1BVJCENN33BuzanMyeixfO3SbocHJn1V8+kq5tL6K9nl9zA
VrKf6l3pFXOQSdGxOD8I7Mhg+gsvBElA3A33KpIJpcVD4m17o6q+S8pvFq7lVV+r1jCX7UDhqV4X
0YZaUsgboeS4cWJGuu0IXKv02qdYWpxX4Dw+PzPk0D5ZVFoXtuevYkBi55LdzgL6cHLwlNE8JWnU
brqM/idSYNQwoxoc64kz9vNfWUpaN+6QlLeqiRu+Hd6rmIVvlKqnwaJpwOn07vD5UcHt59dH/+1r
oZe95kbSbmpqloAXBPYxlB5M32i84WArb6xpUwK168QrwPflMVJ8J7PvLavTMPRXaVY9SZNwu6d1
A9R8g4WCvPm2Vc9IuVXJ0PtnwxBRj8d15/nRz278apOIhqUyG7rtMX8d6nVP9wk0XkmlnBeaJx07
8rpQTJoQaxI36o+VimuEUFMSuyCTLitXHML5jawwC1ACOCDAuCU1kF38k22qdazlnFvJqQz0y+ZU
Nmn5GGkg4Vrz6BZWdyUC1O586B+Ltgv8I/BYgtYZlkWZ29pex1yyqqkaYhPRuox2PBgHdrwOqR7b
Zh38N3iH03NuBW8y6qePSYvW0by+swd36+ojyzc7jqCTQwBny3Pv7dpFqcW9mTalw8y9Zggx+Ohv
jWM8UapS4ncT19gP/B1hmmyZNi2zmyxU94wIjEXM8fb52ahTqWBX1Wsa9GJddqGKlqmW1UsZzPx2
QYpngsVwpp8hPqcJGBzft74Z7EHO6LKHbhzjjTmE3iKz/PVQoETiN86XxKAcG/wI/YRWbJ4/H0wj
2gmLquOIQSmhUwgeiaF52xnUEQ+0bZI1Vyzdvw5m+8DEILg1RYwfc4h6XjqKz5XlTW/o48xcpsi7
GnZKWq0lImdXjndo4gDLXmiBpHLy4JxkIv/SWOmX1PWaCzUW3oWb/nUMzYuH2fPB9oIS1zdSq1eN
DQhMsztomj0eB0aiC+lEIPmVgR0WCnaNg+SeggA+lwW3/s+4X2s7ah3qTrSLCr/bk62Dy6X1j5OS
8c1PwVA5YdFsRIyh3ebaU1D2t4bpugViUO5kHj4pfWBs5U3OuuReENqRubE0gzNOGHvIxRZ5ZHWM
Z9awR8geBfxOpKlb69k8b47EOrGo+y1wHVKfIKKVp+Q2jo1rhJC6KmcdgzHjsExYZ61gzj9R8nW0
ugYqIB0WvtQbcsIg7jFOftdDl168MnG3ztS1j7J/MFxTnvsIZ29XBtm2c+X4YBjRNx0U/cZm5Hws
I2PXUV+2imqZwWNpESKsPtnahcNNsHx3AudJYCjwph0BNa75kclBMtHQYRFd0FxvoSS/ulDhVzq3
vHPbuOnG5HAdmjQ9BCkSDDRMLhOkTWmsHZeIatWmpb7NbYPveiI+shi6eVawPGU0DjBUonksqtCw
VhbxbBxcyEdRx/olSjnBg0FnywkgrLKuFR71edS5KCLz2pq86EU9GetEVti5rbNjpfpW5bLblDbo
lszdpAa5WyLZq6yjjVD11HxMVfc4pngULVSEfu5skCXIfvpsdrQsXZyw3OZNdsure46FNRLZQ2x5
lzQwy4OX2B8To4jcomTDxWaJVlPoVNlxuWJDVqy5Wqwz5qCLdmCqpFurOGBdTKHlkuCMXMQYh1fC
sc5eglO4DB2OEMu9WKwXpDuBQjaxCRWJLVeJig+jxJxtE9oKDDfaxkMl2F1uTX0YGf8UG9GjuwSm
/R5boBDrfJP4pcYTJwpCM//oZMGcyauiJWs01gCU8lK+4a8YicEISwG/GCgYC2Z63k620WtEFm6V
t/mqTuv0hk/++/FzI/+/Rsz/lyxtEVj6TfNYvbVv/9FddnlTb9//I5Ylfj3lLx+midlSmmSrXMdE
fp4byP7yYbr/snVWyehwus3BNWsj/1al5/CVbTLak7Zje8KZf4e/nJg2/0RxqYeAh1w9R6n+Klb7
txz8y0Ab/Cj+qzzs/tmmJWlnwyCKbG4yBHL+LPxSodJyCuwphsiG9zCb9KVQXbyj0LbIa5ICrcuG
u/S3rmKZRXQQUmmI4hpKZ81dbNjGmvlYm+J7HWnRvhFkVIZuEGvQZyHfEN5Ss/jpATFr2UDtjDFm
E5Y4N+mwryNb0m1NBA3y85T9VpiAjL7dD7worxp9hLH9COrSO4uwn9ZDXfVrijTDndeFmIWYPBUu
FxFC2vQyNMZ1nEIaD0OR0wtWw9TNFaFZNe7sCmy4Xpzj3jOvEdGgheFP1ck0l70+hA/orDSkuIW6
VixR6ErxdsqQDJLQQaN80KGuhBayX+n+qC1tY+jCO3s53olxkKciZA88Svmco2BuP79EpxHyIWZW
rfV+Uke9zGqG+cZkr22PeRZYLAVPv8+2dinlKYv6+pT5689PiqGj58JCmKNvTSO64bi7rsf3Vmb2
iXrDmOgc7p8hvYIMY7u9LNruiSpJqnFwCVL2kunWDlhRCT4O2vFIJHRrWNVVZAKNwqbhyo0K48HF
Is8rfsDSIc7UtTZPrtlArADeAg5j7faGcVa+8xqwD7yQkXZ3qnwagpjLbpeuB40qEmpj6Jaq7PAx
LgPFeHRcdh5kM2vwvCWIlHNp/bD0AKG+G05m7gCsG5JnYU7erkiwYrCsO5bxMyOP4SYGcRyJaR2i
/pkZPZry5Fgrb6TIvJKudZ5E9ZhmBlrYvB1NSu0tD0hK+bFnnwh7SNjalbl14WQPnbVqICCe3M5T
D58P8/T3YfLU2owDC+ibnA7u7Lf6/MifP8o8+22AVXnAvFQgQVUuBQC0zoSNDs06oRA8Fe4hGyZs
mDa3M3LbPWPo7IsGkP7ozQ+fH/39MGiOdjD0g2u07dFkhYpsxDa4KyWtp26tP3AfRVfSELqEwQFl
90C9Ucv0CPuZzf0zd9Jvkwx+5DaBDPw2QGtGhp5Cto+5poVwR6fw0chN7yrXWULEpHJtoFFi/Nqh
yp1UWUZg2EPOTVn/SAuvvfnJ8GDJFH9SFptriqENQCicVMYotU3bpM+wQu6836vCgEQZlEUDWdXU
th1oG2z94WbU9f5BxjQU2LKKfBytlCvZKtMeXMN/qrQe78xE0kBDprxjc25rs17zrRCORgOyc0hl
ez9LsoYBHjusD2x3eyCXKJFth0/Gk7mF58fgr+CgFZWgUK9LgURMewxrPkZiTdGUm/Vba3o1YggG
XTlCtFAr2v6mZaNbzkmPE/dItvyaGmLaG3UC6Ej52noyKVVmY3rDTkIJ7CGwHHuVORnRshJMORUQ
tTnuscTiHx6bXUP5+4H8m7PSp2IGyQA+CPNqlzp060Qsrgqz6U+l5FjumTNvcBNqS6lZxboosrOt
SmOtKqPbaUDK8fUGrJX2hbKi7ZBtHd+QR1GxBx+BRIwowG6tSiyL07k1c7qc4nLZRhnOQdDHTo9/
pgUTqhS9kRP8RUDKHr0sPm7juft4Lzr1E0zJtEQ0bIDjYhARfdnyjnpb1vvhemzp09Em6x0Eknh1
zXgXSVyEfa5/9wcdCB3nbYf0y6iiXUlc7Y+Dm7vYrainygqIUoVtOovItXBUaja7syjVzpZRMcBP
7rImb2a0erbszAIjnOFkJ6wmfDR/+uuj+WuuVuPzrKxtBy7fKLLkgVAgD4Eb45DjU33AaQqXY9HZ
w0uqozelvOeXzwemKNgkKbgGb2//+2tFwGm5s+3uNVKyZ5+p1/eccdOOiCAw4zn3GHYKukgMKQHL
Y+o1PQQH4T81/bwWNpIrKz7tKXaA8dpR9A6zCoraiKCAznaYUO608WyFRrBmjoDp0CbhFVeddY3V
97TOD8KFSknXx1HXiZJWgu1JmUbTqtO1Hvcx9c6OBv8rFt5W1+zucTLLZchK/lCMulxblAKCw3BR
0pT6muc+ZMbM3AdeAIXCNeTWLZX2kLCaDhik0aUSW8zGqG+3XRp5KSHXR7rSMz/aDLRkrmvfXMqQ
tt8chM7KcJCIh5AKuizE/+DWxaM+JsNS+PzQTAA66sri2FJgf86nY2MI5ruZqTCX7aAE1dSwZD3h
r56kfx2H2zqksYxg4i5w6MjiatDTYLNwYAouqHXTNl4ekUwkyE2czw+dau/U+iM7YX+XmuN66l21
sPw222rS7zdaJJhwA63UaxbF4bkO6k3vUOebUA+P/Tg55AU1U6AQ1rwZIdcPU22LIXphn5ieG7te
cvoBuoq1L5ZhyvXQyTM3dCbZYeGuXFLIrr3JbNfdd8wgttg8z9PI4CbIKm2Ftj/FTFcohVlMQ9VT
ZTG71sNo71bxhnsVBSdTeWnH5lRlTbAsRRzfuiMi0qWESrRE47s7kVdeVYpvyeuan07mA6CuQaSM
lHc60MexJVPCAZCh2lMOcDHc3j0YKcTkqj9TT9uyWJrnHRHqzOjoYJXpj2vQzx7Shkr5oIKdaXcD
6gISB5bzPSbnhyIHa9oDhoAmXz1UZv5R15pxDjQub4U9+Ofafg5aYZxzQK6CLtGLE8fZhZ0+m8sa
N/aAhTerZ52xNEZ4yAVJFq+BgkofpGH1Oj5gu720JY3MXAZmuxDXU5UGe2k6gDyt7NKlFf1iCSU9
fe/RLuV5r23NiNqbtOEhANcKKjLZBBNAoyjDOzhBLaJCs1mGHNLPnq7I7amzP/j1W5bwEwhtwAhS
+q5nBYwazTH2GeEQZtpDsJnTHI6LUdNu0DRlFcDVdgscbBaIIxdKahVwT/Xk5G4DYzplIx0swdkM
04QGCrGAeHFonYAZUW/Bd8Hoc08ZwDax/9CQTtkVqZUdVRbmR6WP0D59kTg8arKJN5//9vdDNn9r
ALKLHlfqT0UWxQelKmSGX0/6+zt/ff7rW399rGwivotfP0L2Pis5ztXP/+Gfz/r1o39/7t/fIcOm
3g0xjfO4fU/5nHbygLOxi9UPXTHSnWBZK1upn7oThOu60M9kavAit0iPhiZvRWRtU+0wxEHzPpY4
LFELvFXQFVBXC+fqTNwWc87NvWEzZRhmslNnRyPVXW6ziTvCQbkZgDdkarvsChUejMGxN10hkudJ
6O9Qo6qPQVnwJP8Pe2e23LhyZt1X+V8ADswJ3JIEZ1IDNd8gVFIVgMSYmIGn7wW53XY74u+w731x
FFGnSqWSCGZ+w95rj8YbSmf8972Bsd+J6kvnk/9njPi5Gt/k8eCPagmjn2ImTaOQ7vskfMaPprqM
XYXCXrb+Si+6cTX2ZENi+em06tFOnSPJlPMO5kO/5eC/pB7xb8hC4GEDBffwUvbL+L13D1oxVzs3
1rsAqAzV+xBnxP3sK3tkInTvUPYHzmTWu0ZE7qVS+H7E2ZIcWlncBvhl3tO6BrFmr4lnPJG8yTQQ
AHPkFXjPUaEK/UqDXhEkVV/zZkJWngxHl1wYBmMo9Sp8zhZ7ZttpmEcXcm2SAp+knL3K2FSmaoBe
OGeNH0UvMXBUc3oxfOPObQkXzWAGxA22cRtj0lDihlFZ42+5D+/6xYqU6N1uWBaDRqfxHpsZrRj2
n7KhjmvZ96/FvTkSlik3QquOK3bUJ4/VAPpEPULFS0ASFI1XVCVIT1rx0Rbtl5DzV02uTDLkz9zv
bNNTIt8am5A3Lz07U8eYOM+YxuHH6BG/svid7jRQCIQlLBamW5KitlVntrLPRc/3w7Dm1A3dEi3r
nKA8MHw23+ASPrB03Rel0jdpP310ZnsKqdB97XUuLHA2WnMfp1aJK0R+wCssCHFoGDY58T6uXspI
PkRY+jYIf1gORjgncjTwCvaUTnYMHtzfBpZ+qlH1CZvGgoOZt6RIiZjlNnCy41Q47nYw/Q+i34K+
munvpvqK8+nDExym0sLznRrQ9KSxV4VNiY+IcBPfqjBgqrwNWbglUJZwkOsIQ1SzIdSsO0YLgM+Q
tFA/v4xdV65xbUSnuZmnA9gWwAC68vHI8KEWJe7FDEjw3/9fMmNg72pN7X/+38+HTs82RRjSMsUx
68SEhtgZMJnpw5eoxhMhbckhHj1375bRdnCkx/C3cC9tvoaBKQ/L+yVVjmDUDa8z1cwwqLuq2CJc
hxQlEVr3FmnIP79sZ8WhQiib0TJCB8ir66q5N0at/uuHOMI64IGY2jdyjA6p1nzhPgJwVOgfuNgB
z07WvieY60Cn8RSzx13bLhEN0PXEukLXu88SskXGOrqWIsY0yaFbFswX1XSh72mP6ajjVS6BkJaL
zQwJyqVGPTAuNVHtD28QcatTxYCzBxiHOixdYZonByq0WzJ4P0eV7GkN6WZGu0LJffE1Di+Veb/T
lK7Y6qzD5DKHUOyzWgKPZVkHLG/2BI0UQZfzMCdA0jRRE5qHksBh/8Gqd+XqvNsTw8ECGN+/Ivvl
VJHRiFhuCZnlTWwvCQ/R+B4Cw9+TXP2YqvJqjkuUWYddgq3cYRihQJasFTWSAJkS5i+6ycC0Evhz
prJMg4riuaonjPc5KjL6n5jMHP9Kzg9bxuuoDU955Td7uykfhFnn54J1+Io3KV8C+dmsiefeg8Pa
D9q3nnwZE6QpJPYE2I7tr9KF5GCbRz1DkVVe4il7mVq9/3bsbA/dbR+mAFZdTutqzJO9xeq6T8qD
gQzYHY9Cb8egFMi8MJuFmf0JmvCTFU+/r3P9iW4grbkV3K+BLNV1kWe/0OuRkjaQFdwQxd59hCMJ
tmR2kahkJtFuDMN4i7b2m2n9AVG8ueZn84m8DNwK9NPelhQoaLGeNTXqa59Qrm5UV8HOEr0BXvtR
spvFK6sp0inasek2TdLvG78vdp5fRpuOfjqwHeJV3JgTsGzHeZMIHupi+ioj8V52yTn2B4dij4dD
sDg+hz1yEwBkxj4PLdCNUlyqqScOBT04BUDyoIfMUZFwmF22jQTIXJ/E0pNq0ZLkF6Oc9b1WUWXN
dieCYckXSiAbj927LhBK++AMznjAykOk1ay6iQttyl6/92JXO8QyRAVombx8XOaWzMeHxKOra0v5
NRDMta9nnneQFdV2LswyeNfwqO3Sqb0RnOjcW+Xwx9DsDDm0UwRZHrnnUWkfSeYcYIzJi8ZwGxqY
wSRci15aBetARDVpaDFeHbTnY+xM+6kbf0uTfIo5n4rAkbZ78Kz0Fs52eOpd/1tYIazMcJg3hHyN
G1PvspWfsSFtOBRpplDxVUD4VonDNQuOuLzMa602oiXvK30t6ecXw4lWlO1T5HX4S11vj7wWxJg3
gnznvER+EoWB6h17W49nT498khi7dd+L6OTS/+y0uIkwIcjqmKvu2hqqfgxp8C+jmg4/RZEbYhTt
22dV1NnVHelViN6O92ZKMDBx4sZbyO6y8GQc5EVmBKpthyMw6G0sdT2oCG3Zk+nySPowY8Zcu80m
ePmo6pMtKWlij+F2DvRWgN/gtWzGNLoas1i7OHnhEIbvip8Ze3SCArUmD3yz7kF9Y4OKbUgWLc32
djbFRbOTPpib9iRik6g6Jm7x2Lo7y9GKQ4g2tYnb7ixVe0EjVT5WdYrrthrXbpHJN6/Mb70f6r9L
p6HSFuh3spYrgcSATmuhX0fNlYdc2xHUbDGo3dWVA5c3sdWujcZoQ6S3vGm5fCCJ2iA2Co+a7IgX
sR+aiR12u8CF9Y7sN18rxwDW8kvEcGNT9s58ms3jaJTfbT3G30KA6cudYp0Bpj3Yxp95DNOdYE/L
2iU8DzE+ZmvC2JnUMtk1lXtrBua8QLtPVREyLTD4mUIphrPpD9YafRl52JZ9ascfbhXxZTk7uLu4
xK+eF1qQqLFijMAsrSYgMMuiIIZUw3c3ROvE7dI3NCpb3X9y6Jm+Bkv7tErrF8Hm/S2J1QN59zgF
6nDaKce5cVFrl3rEPt+U2i1yhye/JYXabY9d1GmoA8PpUmD9pLfNCKOnYzNdnS+4aF+syCs3yg/V
Zp7rPxUTEQZczXPpzm/gmcwd/RmlXuaRDOGlAUUIdoVu2sV+4R2nSBPHbvCx7Nnz71GXMRDVSeQH
sN9rCxPYaXYXwaDFD0zXzCOVC6XFHMPxrKvPPPK8/eRaHyPfDdG9n3o1zudYSZSLsTvfGyDDKlYC
CExxiTKrO1DvwWYVPp5ip8V/jvjz5Jisnc2JF55oHw4y4KS7Aj/QJne562iZDE7f8ETgL8M1pc5s
UGOEl3O0HtpLPvOqkw8lKeJLefVovUHushSPY9wZLombaW3poLSNdEO0FzMTYpCDJlcnWsWHEV0U
zbVPNk71MeGV2A+jVMQSd9VdNbQclnWir7HkV3e1wXTMKi+1deqXGsnp/YuruBlGFUNrjCNIhol+
jeo03EYt9G6DzmI3hd42ChEb4ebyt0JpTxWZXZvEbP5Mku6ZuSm4KkSTrT6ArA+tatdFI6M+S+H+
MAi8QDwbn7yuDqLOrE8FQq29gcTEcN32RAJLT+0JJ9V4EwRSIh+ZndUmhWW/Cc0e+H8/BJErrQfy
GTd1VHgHMjH8tTUwvLScW1jH+bHTCFgNU5hg9nCZYCyftbH3z47Bbt8vGTBCYqyvGElL6AzSy8d9
U+5bt7F+i7C4GFqzGyJT3CLcoDttoChFr1wei9T9UwAPp2lO9aeBrcd6yv2jhUJvaxnRW58V7taw
okAyvjrHCepEz8eTOCUEXqRTd6sS8O1JJbtdp97jVjVHUrRi1Ni1MqlEDH1bd6I5Gqlhn38+IOOz
z4rX+Dj2Lh0hNnoOHfdJS8JLiB12b46+A8pS3hlCA/ntsKW0M2FsFEl2JBeR4RtX1TURMt8RoEuu
n3UgUiJeF6OvnhrLf4G3B5AAaWU2q8fezqxHVscp29v02Yui+8xEwFMM51brvoktCndubjyzIHIQ
kzovA7vkTTf5yYFIkkNYS/NJ+dtU+rwLWnyzJYhBOKgOn9bA1UyEc7VqqR1VWnRnDcPpWokW1UYB
zTzrw02icNxZDndW11YMAY1wm7kGKyPDe03ciVVHqMdPMoNEZgkdamf0PaKDsojQS5iI0aSlWGSJ
jZ2vTVxSJ9phwbx7+k0QVj3Nu3nMJh0LMLPOsuuGvWXlX8t/U0I+B57iGLaVjC8h9IMNb6V9jct6
TUuNBj3rsmdZxIQ3uVV+/vllFEN0rWNTHNpOhdDvAf4TY89IX2TREahn/5KVnVqJgfgTmHS8d/te
vVjh8BgjNDwNqflQzGby4A1QlsY6Kz6zPuYmRW54X45Gf5mdpXlcfqOz1WNtv5IW5FzBqqXn2hrQ
qoDjiDv7ybSzV1fF0VU0ZE4vnAbWGUZ99GgBvahC2gktF8aJc1cX+METdgvkImBKNcRKdaDwRoE3
Dl2iOtsJIzwhUJsahT7tdZ8by69Sbv50XpIYip1bkjG88nv5ilh85KD16vupQbVRlNOeOGAUv1as
scEIk4DD2SdslAo7NWW2rXHv47lOrjBXEKlaZX01PePBD6sQW/q+bszy2hMYPNa6dU3xjV8tDXum
o09h0EzekxnN9g2wchlYbaFviCrjYPRkd+FCsdZ+S2b1KIgaZLrBXDStCVDRh+Sc5vEGTLv54iEU
Zm/HGxSyJGCRkvqmLezTXKR7ZBrJXSE7wAXkrNK6Ft3dpLX3TaXnz3xxnfG7aLatvkRoSnf+SCYY
NoUENsc3AzBK4bk1AeAGsp1+F8vESs8rcw/6ZO9FznCVejdci6TXT2ZaB9DtK8fpn3Xam2f2jiRg
ngYD57DqtfTe6sEKYG7LS5qEwrkSyww7AzEX8FsENP8RFfxLXjeXIf7/JSq4737/yv63qOCvn/I3
UYH7F2EKhkmOCUwVV9k/iAr8v+iugW7AX5itPMR/FxXgZ/NMYfhwfH0D5qvJb/1NVCD+4tlQmHRw
N/ytixXr3xEVoHr5J9uHawoQrCZvdgMnriX+yfahyIeaoQ2ZbI55z4N7YMCDQPvSdVZQ6X7yONTO
W4mx+C4ys5PPvCWZ7mKtgovpWlWASbY84MUleQjSQ/JXa/SUB2y/mKbh6ObtQ1kilgLFXkqVdila
sqV8GaYLsYKM7+0sOfVRc24r5vJ2FRE1FeEaT6NxI5KCgigdy127FEnGUi7ZS+FEwmd+spZiSi5l
VboUWBrTVqk3ydkIc/pFjwCKItPvjYEoNrShBF7Pn/xWvHZr98NkK72XzLnTsIi2rOwo8JiHsO0M
k91E9WcuZSCMk3VnyuJgKNiN62o0f3e6ZFi4VJEG4sNjbHNpLMXlRJUJLHA+uEvhyTlk7gpqUfFT
k1KcTkuVupSrbNPKDfltxZWXOUIASFlLMZVdcypd1yrnS6ix+WDHxeBRftjR/JR28ROMGeMiHJ2C
mcpZW0rocCmmJVV1t5TXNnX2SL297H6/DP+ppQ6XPwX5T2m+FOk51XrUULabtXlSQCbWoYq2WdZS
2ruhuOuWmn9s2ZJaFcJUUWr7fEZua3JhAK80E0JpGKBWTlWcvKr+43XeLUH8hP+LBqNfWg1hkYvX
M6NhGZLtbFKgRpXD5+z8guhx8jPnKPnOmvq718jpSvTToOfFRq/Ei7f0OfPS8TRL71MvXRChQA/e
0hfJCWEpfZLI4we9Ecmtoo7EFTIwG7aJ0IBD2e1KtaE21XaM0K8Mr5I9ZnxnwwYi/2nPCEFkz0vH
xjLx5iw9nEEzR96jzYaM/i6h0auXjg+d9UYYFq96mru7nLbQXfrDiUYxXDrGidaxWXrIaOkmGcIL
ECl0mKIl6bpUhJ8KDwB+GH1MREAEDt4BuilGbD+9as+kMTTmwM0Q+EfsGrfaBEG2bKhbGkgFnds+
GnNT7bMcCmZkhUtM7XA0VW0Ecqrol33rlage4800FX196sZ7F/bsyu2N7Brb/bND6/1zvQw046GT
5YztTfpzpAVx0ZC64sPWdZYuvlv6eZvGHgKuf6/Gc7V0/NBpwiBdpgDpzzygcU1mhJTg5TSccS3C
J4RwOqBU95WRvnICRtt+g9ajuijPxeXxk5g9S8UcZVL7OE+JujQx4ClvZn/5M7dYJhhyin6bWqyd
Ug+V+BCJgwblLeAPkMxZ6L+JFJz3KZqrHfzdXRpXNcab6JrpeLDoKI0NaabfFKTywrIWNm38WfmV
C29eY2hiA72ak/mP49bOvWf2tzpjrQ8zK/HKgPg5IkKXQU5Ut+2DjJfoW3UosLpvMbMjtxDS20Hj
dV7rYkLEeOkwN9z39Gv3WjRe+4GFlfQXo3vqmC8MpfQqD4/5G5kuDfpuIn/sWgMI6RVE8SSob6MG
LYoffxKulR1TNz3Y03QbzAlycknOk/Lr6alLgKTqDQHjmPQDK2/4oYaVE3iVOx5q4Du0cW58zOY6
ekbMQ7SRmM2N15cnwx7T/ZyLBmRKaR7aQZ7yxsCuwVXybEQZi2LR/anCGOCHmR1NTWtO/hT+CucM
HxxxxgebxXmkXPAC+ouDkevseO05x2dL+lkabavYY9tpZu0lxD1BYRQd886P7ozSJmbPhTrrWGF5
aLrmUvhttG+0maV4SEDeAKZCy15kFWs84yXZVcXNhD3zMGlsYLK0v4tquNBNXu38DuqZpyK0tIX7
KsHfg3WZo11jGWFAiJhFBDKJtMBFTn2WMdFpqb1TYe2rJv+UMFVrr4lQKNnuJWvHKsjw6uJ1m/KL
cmF/w2bbezVIK7bbJU4WumIjfNCTuT8bennrTcJ4y4YZcGx78FlTeUCkY7/TYlJu7pXt+ejsU/8x
77LHmhixvdubmFSYmFD8t3VgDHV/Jkd2RQdEEIky8KWVvEcyEZ87FzdDZol6A1iNXOHGB5Bke1/S
CQjYIKOAItbt8bj5mXnjEkN5BlrwoMh9WkFzkOvUAWZY9t7OCG2gvBVBOYZKGFVXJLg4/FjIPwKV
YfAVcEY6AHlibi/UWVk9HqY4YRs5AhnOrDbcxWGcXMiEfnJBfjCUJt1HqBENThObJzLSHZ0YmNCV
GDEJU8gsm505WdFr5K/5aSLjhc81sSEVJZrgroA3Z2FJ491psw44Iij/bhjqbLN8IVpp4yrSAFCl
HfvrtrbpQ8k5miP7kGiZID4J5yePMBRnQGueHJN9Y3S/hIZxMh/DeJ+PhsNKSy54wjmIwZsczZIY
3LrGree2SLNyycY27w613+AXo03vTQoN4ThlIA13i7vyRPzLVa8ifZmXrqMsVKemysqNQ4ByYLOG
DdqNzHpxrxL16akK6a4kxHWhsOxIRMnXfBfNA5cAyUB1MW+L7y61UR7kWCxhurKtcaooxTZeyQfN
WybNLIqCUE1sIfKaf9M47yVxpdvZaeKPULPY4xjGs64KTt/JXKOs9Ehb6QGuu2rcd7GqjxK20ynL
KmLfIdRTfeEUxX/HiGw22b4qiJBo/Y82PJoNq4qK+YLmbOeuJCa3y6yHBDFXCUyKf6SsLnHhlBcf
aR0aKwRqSokU4nAL4EiOxi1FGbDxlYOxxSWBPBsy8xMH0AuQAu/WoL1kg41YavJM4xPTUGF1W6kn
bZBEbHrTCHg4FoDwKLv4GjmtOGf9whFOYIXGjXeY8uhSFgNm9DixL6W74JKdxzBOi7Umuu6NoPjf
nrT0L+XI/ZA3T8ncqn1YoptONB1qFQ2UsJjbY3G1z+D5jI0BoHPTgRCgRU73PH5YrQphHocmDANt
wPftxx4L6FC8uk56iUeT+dVUk9oZpig6qoUCOn2yhNDPyZI1XrBo3kRD7x89gIamirtVYyT1fYPN
kYmrvM0CpWFol0UwSkIvw9hdI1rBs9KqbiXETLudImRHpEEQ7QdL1Q6S1UAtNt95on7zZueuM59a
oQFdYvg/SbZ+rWmy5bWqm0KxGFfFq6OVt2ys0rWyaxRfqXto0ejkVevclTkY0Kpt1pPiRspG3JY+
JG+btbw1nnRTMLVy/KM5cSRGXDbLXn3vi2+V1y5EbcUsv2AbaMxQsBZPdInmMDWTO32e9pEDrh0m
graL4uxPZsR/SlZ7JGK+tYhYNnXlWSepDQCMLXnqRNoCuYrlE/aE9mwB8DJIP16wAru5YGi0oSon
pwcBJjGdhnOS9i6VQUogcTFZX/mEJBEFdqBIBqhaLTvpRHnecw6xGBpq806m5ZsTdQojsakyRHIT
ULp0WcJGE9nVWeQ/mglEKCt2soMv1Efid0RBFo66pjUDx9T+pVq1i6rM3mlCxq+9+YkuK/vVs9nQ
5rAilCB/h3iTnsuZMX+MiGZnCkLyQpEQy+kXD30Ix6tE9rCKa2zABI8D2Kny6UCqy3wsu2ZH0uJh
nMxk1bFWY09E1Klm5Khy8RKynEydrXKgWIuoQGPEQmkX2iSRVm69EIzIWytlCQta9eIicx61eW6f
e78cH0tOL9y23rulJcVTZ9nN2syLV/al5VuRb1Lbc9+KtDogsso2VqZZZI5zo45dbnyNOJI7RxJO
2+M8gQgxK8dgwjW6gWF4TE1mLV2JuR+29ZBhdvTS8uTPa4vt1X2u9+l2xNm1imCqduazTG373bQA
Ms5uWhGuYBQ31/TUqSCcAH9/fSOvM947yIJY5YFu1VogrvOCc80XsGu/IF7LRR5kWdI71fBf+TGk
3N0gYSf/fVAInxpoDeuWqv9YG9hx9NZJrn4pMX+CfaMgaO+RleCqFfOPEo9Bi+08NfMcM4HmfKvS
8ZdmZY9TnR1l7BtXJyQBo83bB5QsxTvy3HQrTKJpUdtdxgWCOy84XAUX110AuR6kXG9B5pYLPFdf
MLrpneYNzbv5qsWOehfeAttdsLuWDYAXvG7HYTAHbeFGlIreY5LZ3qmY+H2SttbQBNJTRnQz4yHy
wBh6vnIkuYFTFEucl1fz3Fe80buhCKIE0c7kgQ/jPlk5mmU9Wky1ejUNx6wZn6Z2NC+8NMRBgkwq
iya+dtae1bO5z2bWp+E4mCcZYlbshwMyhBe3nEAHdvVxIjWhV89jis6DRpTlboYqtkpJlNXgqjJv
pcyzosMwVTzkfmPSqTEWQ04dTYiziAIuxoZgWPxq66m2qLYVtfuEUnvxgsnily6J/yLXAySyj8or
1ec7u+yfpEr3LAD6h9I1fjLqL6D/o1VEq7fypiUo0+H9kpi1s2uMAWGi6+cblBvsGRpsAYTX9Ufh
W7Ci3OZC602acK05ge+lydGp/DuEeWUwYPpdx11UEwXgA04AoUn5pIVbq0DP5JaEKU++n+8aUmHa
3mMDlhkAqMVI+5JP3F/Np4kof90VrkPjR1CKFfs30sudBwPCYM519Mw3lN+qwVrNf4xorF8GJzy1
KL/P/rozWhcal0NjWJMV1zYApgxs0UEtlPr0sze90p33RLPtLUxKHZeqd28VFcbTQYkNwaLZXcxB
so9Z7x+7uJ3OmZa127SLokeUyhNZF173FpryI4PADyEOssUIFrQtBNkZNeF4OAvKvVVCoJnwDlJU
5huioo17i+zrk7DVKxd2so6BUF9r0y7u2wocm8uZhp1FvERuuQUG3LwQZq8IwypWDBbMhzn3sDDo
aGEycybbYYxr8mfm/g4jGy/D8uJFoTPSvoIUlK37JC3A/42L/rkzvnxwlSEZ8R58ZS5nFjhsk0ln
NFFOeIQGrjUrqa6lws7Ymjn9A+UyIB0UKdKagHUCjNGn4nei9PGApL+/BznOHqKdvU08PWZMQF/8
R1uf7DNCU2uFLo2MjsLsNl7biJM9pExiU1BtTjUfC5MCGYX9L1+J6hTnmJhzEVFqy/ylJGfhILhN
YtY7d6J+Jp1DO8MqwmtRgAEYbdNFM2fcN3TH6wGSAqhLo7j8fMjjqrz07q0rw+qM8Vqek+zdbrT2
5DvVwGS62DjwA0+jNqGvZXJQoNdYZ60J/3htx1PxMCj/Qwk5XpxaQdANx5xDuh82OQvnPYt//l16
2pztNEEZzFT3YLXdXWpx/tWM04OCP/zkhjgisdjshrKS2zhlZD+yuWVfpUU7251PYQdmI1a5fDVh
xMXmPVWTOvqkpvKDNpqrVuZHFNSbPnsFewEIgwE+8R3fo0tIZVeY333mmyu2ym+m0mk3kmniRLNu
JlSaAgYsNZV27jLwrW0anu0hZr4dujsH68pyHodB7jUl/sfkloeiPMxE22ScQYZHpK6DB47VvKER
ilPvzASCQ0lo7jNuckzjutqOc9htCVEkKw4z5MrLG7lRJobhpHRdEEjfmswdikHx3STNWgjHvTDI
q3GnS/QAs4ZqX2vOYogJN+kqRDGNjSlS9Q9th4/Pg3fC7dbi+y71a9aW3cryoVXh70827XyQdfY0
+fjiqwhhijsuBSikB5+Ihq1WtlmA9pUDhyKcG8Y8JX6KmBlIUUAM6drsJW3ApB0Yt+0ys3avep2J
LUJ6Lc76a6VRXabSDVgPq80Em3ULn8jbte30PbeJXI1cG0tPB+C0WiQ2AqxerTKy/QQS6Hyyeago
gumC7C36cYlIO3qUs1NeC51XQJgM38rWDxK0SZuhYCjFwx1DXaClkhKlY1sO6SpuTe1WgoU55HV8
oL7tOBrA6Id1hNIx5cGW/RcbW7VvUfuuuxSAuE58b8ySLaoz/Y5xRb7OYWjypiLLpGj3tAXRXkF8
YW2bOD5O3eqtTRIeZjWf5WAX56kfjhpeDt7M8VeYttc2ryxEYuMvk6CqnR7ZQUpi4FrmaDBtTo9Q
I1eQ3SpV5lOFFudKuD3njmg+WhchtRzYrvQAEgwSz5dGhcucsV21SAfEzREueNLkGuYh19aAHEyi
ZVrTSlzb5iPPUzdofTSoqi56bArL9pNp6qr9TaqP82xxWK8UvTeOpvY/vszf/8oKxbMMx3X/z4iM
S7l4m5p/BAb+z2f9bY+CzZK4PH9JqtR/LJh/N2f6f3EAc5ieYHmPz9L4OzKQLAyDz3IJ0OCIMUyP
3/rbHsX7iwXKjh2LvpgpwRH+O3sUS2eP879wXgQkm5DabMO02Of4xj8l2ZEBLyMdosp+QFpCJbK8
J5CRnyy6h01DEpuIlylBxBAk585b1b3DXIxJfDI63bYYiydHHEw5JJs67uhKXPh+rTSvUYH4whsk
IyZO1K2qzf5Bj/EvE1nxqfWZtirtEpt/GO0zowYMZ/j1qohSwUoEGXMUfkvCHIKo/46XUxRVGE3A
crLCTkMruZy2w3LuEsuswA7ZSFCWM3k5nSOOaYKGtLWvF1EAUIEA3OU0Z9peLKe7yzFfLOe9mmgv
DZnWDxp3wc+l0Cz3Q89FkSw3hrbcHUANGVwjcOBOsZbbpQjlm/Qia2WG9jeUw2xX+d+Mfaetifpx
I6bXiqsqqnJS3Lm7wuUWs5f7rFguNvGQLPecttx4znL1LXeg0dSgHDTPvIsMiMidGnbK1cVK+DEI
fgs5STMTYTGr4c4RXXkoYSZRL3fNuRxhEHWdwSKEhTCQaCfft8v97Ip2vJBZ+jEsrSHxErYXbSUX
9NrBjnswTZ8MQKnQBw9hFBhzBZIv/KRIKT5JN3lQfZLdRNy+u5VVb13aG0aaZYvPXms3Y+V1+2jW
KZO9ggkaY4sUMTu99NHBFXJGHE06WZbfiStujHnnTiN2x8oXu9LOqwuCoFej1C5lZHgULGC2WoME
hFBGyFwx1J5olks0tmG7E0MfBa2Q2Rk02rfea3/maU53XYLVZhh3dq2/CCMjz29aF47RbIxEka8a
Q80Pra45pcAyHhtElcR7uNehGOkW2ynZCLYtGx5sfGV6oR9xVqlNMbO8i3jOgtAk7ko40MFSW/Lc
Jy+pLNMPt0+fOllVuxmsJf6AMLsk8bSZUeNv68gmVa7K3z1lN9T8eFCY75pBD3EWP2c2QbSN2Ca1
8msUIdGCar7gINpbFb3XvPgAtHAEIp64TtC4uY4qy3hgspdtBwd3bKgMOxhrxDtVNd6Hs+QaYyeH
yCjn+0gHCCU6vQkwnfihaYe7sOolxBzx0FLEoiPgi3Tdzi688piquL8yW+o3Q8JK0XbNcXnbP2hg
gNaW5SZBOdzjEuwvmpZyT4MquE4dVP04aFTL2skCaEUL4h6trAPTBvoJq60deMLx16NVv7VVxwIL
oX9Lboc7iS8wXRf2TeFp0kf8jy0BgTN9RM3u71oT092adE6T0r/hfvhYef2z0WO1QE8fXaPwfhTY
nGTNMmNQOhTs2kOnSQpe7D6zQXlreANCiXJXaW/p2Cp40vrBeXTa5KxzRm2OohFnChC0+618F82M
JWL+zab4Czh64OpyxQH9WqcsB1wPInNSjeNBZAjc79qazt/Pk3obd/ITyyqAC2cAQ6Hbh8x1LqGf
vXb48SGNuPkVvdX76BovPNn2ddTTp1m2u7VH47omPokgK/LlSFD2IBEb2caVMO795KOTQm3/I3r4
V25slAc2KoH/f6TVQ5cU7Wfx+f9IfPnHS/u/P/G/r2wP6YOhe56NAOivAof/ubI97mWHqxJFMflW
yAn+Qfpg/MXVHUZJvitMz6F2+PuVjfRh+av4z3GRSP9bN7YNl+EfL2yHbQ2RWr4vXHZgxOr+E3+T
87dsUA6MhJ4ke1Lo6EFYv9su+q2RRI9IurtkWTH4YEmCWbtA3LSrgVSrJWAn6WETkIX1UoZcxYho
VYSfwsmcYSe2OO/gIgEp39neWyLm+1p3d6iDDFZ72F7KRCdrw37xCftACOTo67AI177ETzHYv+Bg
vnAXjpv/Yu/MkhtH2iy7ldoAfsMMxysJEgQnUdQQUrzAYhLmGXAMe6pV9Mb6QJndGZX1t2X3e7/Q
QpSCokgCcP/uveeqXR8QsF07B0qOnpYLldGY865T0oNjYAH97R38t3iJv78ersoayoZwAV/cpemL
7/9GVR2zsqRPili3qaDZs/wwgB10L2pOq00XKTq4V2W5SaW4Jz10XhSqg6YMJ5Ml9QM7cdRnEz4x
VBN2qPTUbP7h6a2E4d/gyJbp0ljP22Xx6RCYaf7GwzVb8pIzFjS/KMnqVeQtjiE0W3afDtEhOES9
0lj0SaV4Eob5sXeOOlNyL2SMyGYj8qvQ+gE5s33A9ICns5z2dlJyFm+ZrPzDU1X/xungubJKdW3m
+LpgyffJ9v3tpYwoYQ0d5jZrrDVCFFEe3NR4o+6JSUVkUI01+OoW7zUuXTO0z5Fmr2KBoz2syeHY
ED/rSVxk3OT4v9K9HTELMxOS9Vqom8e4z7v9hKzGGsApvXRhYtxo6fd57ADjzMu2pBMGdg1q1vBS
m+oIQK+dtx3yPgJ7fO8AKnpmRT8nin+MZ1fzFcOE0rTYX0XdGbAi9PIF5o+zN5FY6UuKCGJEnhyx
sa7IoGnEdFDMYIMHfZEv4qG0sWUT4b82UX406ty+OHBJPTJpDZvCRDvTWiu7B3SPL85IAt4hYYJk
DOnWLIkpYv0wvNbW2SsjEwIakEwQJkwnreFMx7LMv0CEumBscR8mIt/mkgBdnTJC0WV9omqvvtdX
XTb2ptQxAuQIDJtuGo5rLo6KsnCPGcC4phTI+8rAiLwUU3KmikbvKHiJajfetlw7diPGB4a01R1p
w1d0A/kjpQ/Dipp/wBev/rG/fZId07JI8aHvOgbp5/96oM0QdSMFaduPnfRCFUo2LlS6x7Dk7gv+
oksMD4TatXajNBl+LPVVo2yeEEBrXT7kWCtngGb/BCOGcfPfntXqNuOsiJvCdIX7t2cVOh1IrqiR
64Z8m9ORy/mAz2LmSa7WJaNBOyTPpnzBDr8pDaY5zMiy+FkTdy3ufFm63mi4u3iSXnFJWVjw8Sp0
ml/17UwdtFIeEpiSI+dFxMek+JlYb3b+YfRYi8CHFjjPgDh0Wbm3e5p3Vf1QGz0VI8ASqaIJeXO1
NT1FxEwdi11iVKcGj3yG+cFpHivCL3ThcYzgRFiio07L2FQR0McNwSSeIaQCzCrzqqg+6TozQBQR
LEmeAkSD0CHD6uus7GKkOcYTtzJs3iGo+3jld2kocXo5O5Kt35bK4hJh7CLRbGhV26D0QJ3IvGQN
6WqVT4NTg1uHrDjkxhXcxjpJMGNGb0qfQX4pceJlbkTtg73NIpfaXha07AutHIqHO21AK3sj3JcW
Z42kwEoDT1lMmNLkfKRP7DtYRRx3it9E9auTOLtBREe8/+Sx9Tv9Slhb6WQxoDzoYCSGaR8yvAFE
i31aB4+FC8pPf84pPLP2ggGNGsBlRy0KibELJvBdCjwnhx3b6x6ykb8UFRuFzBtD3Rui0S9nd7/Y
4S3PVXy18frLdxMWX4XO3EQ9CLZe0JW9vGKY4wrOxWvq4IfBg84tcY2ZDou6PeJ2PJLu2eL22Tp9
57v0jjkSVXuIdjIkgIyjPd052IbcFj8iqkDRtJ4FFNNaSJvikIDZuetwlo9zuAWkwzmm2WrLL3X4
DnVmwyZ/I3nZhjwoAN9MDFKpSUsslQZcc99H9SGhz97JoE8kfdDW9io/Yyv7mFscYPQ7c2nEMsh7
ioFp0yrLwzIXUHDgJZgZzR3NdtJizGFchGfhmeDfRRH76QCCJP8Ywvo+VZQtkWuLK30/kEvAViPR
TvW8Dmw2jHGRY9V1r5HzZkxUO5sKR1V9CMNXC3W3c5x9bYIWTiY/l3JrUfQTkqmBV7KnN9irnNI3
HcVTaDXvWGHUDtB3IBZZXwSQbhFUKXBLlyNYWbAUP8DgbBjjsaftGJVRsH2ahwYTDSJPAcpYfY5V
y2OmcWyodjMn9KopOmosOtBawhQ9xLFvdVM/dTZK0tB0J5z8UBuMXXcqVPJui+uT8NhRdFgnyWul
WmvV8G51cE5udAjd7KBR5yVrijsbRvpw2IpuK5NiSyPTVnMpKkFiVtA8VFltBc/dRl1rC2VnW+I0
w0lsV3GFBZiD3lrYzS6HGZUBEoBdw5sU+6RnYSlGXoltUQ+3TWRztUkfmzg9Yeigbln1JFAGksM7
kP6ebpo/nB5TnYD33kEfnKutTWxk6Ggm1qNgzrVHhbbSeNCDqQ8/4i6I5yejptCwc+ZnyoRQbIxX
y+h3hYwCk1c6ycll1UgM+oWuJJpzOALb+Y1928vUlzfDrN6iKv5q9Jg5HCSBTLx1eD2rgjOimjkH
tqTYdKJHEyiSLLRNxh9m6teKdndE5hP6+kkm38Zauy2TEmjlcEmKJ92VlzSZn2JXvmMJ+Ul9wklW
1ksbTVurTtbOLOsc6+q9U+wLrTrbhPB3G2id8ZhhDzSH9Inz7HGR0ymLlS1F3X5dAalwk6dQw/0f
Ru+VojwLTfWoV3ruyvQM0++gJwOa0GYIwXbg3XX64cD6BffV4AE88rmkPEE8CfXbOCWnhthNaC27
qqw8g2RL2Ew7p8fMpXMfTpcRXIkIz7UgqmMqXlvNx0pzT3OqHteXQZ8DwJFHe+TbvPmJnvq6JNrU
PorFCKQTAEXwqfo6ZJQ1xTMXC3bprmleOB2uh/2+iAEDzGAMVaYfiK0TqYPBebCqke5UEIzhypzu
j02FL8++pEv40ur6uXSdU1lrx7WsfkjFNUVSa1UoFzX8jCH0m+XrRO35XKVBog+BEFWgRlztDLFr
zW4/5pz2U0TC7pwyLaKVYKIeK4dNRvWyZ0zrQL3blOYPBYeYNLpNVP/APjtXN0d7LaZhQyZ70+1U
U24wjNjas7bcKHCAbg67FetDnnluegqdx0p+LOatOSjxbRh+FaCqEuycJmWpMMaoAGfW5up87h9L
5xXuC04CEgoV9oZO3LF/MoifIW/X3ZMS5Qz4JTNHIZD2usH65pJ6fFkQljdts3zYSZ2wCqx0rM6I
CAtNbYcEX3dpwfAvuy6/QjDjCI1xiZRa/eRqVLotJihuI9MfktF60yw9JtLqMeKHejSPpb+caose
JDjglT9BzWxzXEvxNCPrhu6ZLNLVTLsgL61pN9Ey4atm+K1h3bm3cw6bKaf9d0gwHyrC3MMMJvOV
nyPd1LE/NadI4GSZR2o8pMieNUWuKHE3oBA9KAuYu3ErJg8eD5cp3Qxmpsp7pTA9TM31EV+R9TQw
LAEz3p8FabJLry5Mb7iyMM4SZInGX0Vl34rBnFDQ8o+sfUZ9mwNbwFsZS/07HSpxsIqDTVvti75r
d1lCjpkpjbrXW4oUUgPmnSznyCekTjKIws0gYb8Q4P+iNjaUA/OrjyXW0BcFKW7pihJZd6KBMDsQ
fG/2guv5Ps/Ej2RNtCU5LX9pOnvdwnnKwHmy7bSY17J1ct/Ju8fKFa+ladLhlpjJ3kjWBsS5HDeI
4z/sRpDeqatDobKKSh3tuWV2jEWvuHRGie/C+N7gQjHYDg6koLckJ4mhJZHhRyq2RUiFBuBOzsRx
phi7lpDNLmELrdgtqDQ0AVDc6rVoa3yFBAX0UUQBlK3Sw/ep7PIKfpAe0/s825ZxcIbRgwb0QAkG
gziZ61uTxKwQFC/3WpTdw4jtiG5eTDmAfCaR65mjbPZKCXIvGzhRJKqGNNYwSrSbFx42O8atqR2M
fuF0n7Jkq8t6j87/lA5En5T5qxaCK5WWNuKNXq4RaE4GkQoYLqvxot6wmOciXMb22Y0BLM5skzLH
vNFmg4lBSLixldkFtsK5vpE0Q+cpH/SirdKXmNCD38Of2UnNSV4EE7bA+lIZWcEysM44KwgqXpsa
W3cLyRsBGkh+wmuWmsz8Z82QZ06+v/KiwNpcFTfw01yttPSKRaplyH+L68W4T1wWN5qY8U0byXMz
y6/TNEQHGcftJjS1eVVarUAuDY+4VOdJ+Q4p12/GpjiEk/ordGV/DC24s1XS3Md+vtO5xIRzbPDn
5vJNpz72YCeXPpztC/gok3rV7NWK8x7HBDc5BcUsbAlxF/ljCvd7s278TpHqfEQrKmaZ4ubcOmAe
Ki4kOhTGbZwq70wdNyqR/aMac/IrLY58ZVwHhmT8smy4u5HJxT6Sv6Q6Zts5T6JtyuwTXrdp0JeJ
fzNKNNogQ+SBEPNQEeOvHZoE2gcAGnvh75G6mweJOupArkKWAdP8umDsMrXSwmcXWzBMwqNDT+wL
rKgusGIlkD3M7TKvv5ISdU46lLidm7Vse0p71S6oowBjDlPCMI+UTLdYsoS5q0vkYAyPuFLNPaE8
QoVJ9kZSbuHEnn53QvwSWs6FNcRn2gyufpvmVMHKL+MzVJjxqPVYANzVoUWJEAfkSGK8ZbMz6TNI
6nMYErCjJfUxGvvyzdC1fZXNqT8pse6rKVF3EJU/tUjHv+pWfFpF/hi3HT3dnN1jqBJbzPMOlzp6
OilailYMmEmSLDBsz0APv6Q1gkftqKilWRxEKmlKN3+aR+ruFm16Bdt7UlyaWsY8pyVVp5PAEGdC
luBvgZLpSKh9SdmvC5xhoPJQcl3tG9fh3aB7BWNIeEic0NnFbgCLNGqaeznjh6aHmxYl26uqketJ
hz85Rp/zJY2jhLxBoQFgx4K8QLqYHTKBo6zAz0MIS7l406cprK09dtfRIYDKKHx6nnIOtFx3fzEN
iIDq5nlgFPnHZIciCBuCijYnk2Ao0ndqt6srBcHnMYI8p5Xpc8WCnE4g8FhTNO8q8FtXYY0tLhiB
TbOOKd4uIyrBYcBztDtfooXn0tsYsxaqBZ2Ky1g61Jti4PQW6qrcW0wTJmeKTnK9UYeZihB0aE4N
MZcE+5WWLByGozzQHpCc0uyBQUGz67OVnWFGX1Lsc0elWONEFbGgUu6bHuBinYPVcYS8mG38q6Hk
FBcUdp2GPXVWUmPRxH4SpbDmkqTaGylb8AF+SVDZ4QWjGtOu2cyoLrRfQ6uqqInuA1zP+ia01HIr
Ov2sjFiVqk4NQrt4d3Av7KRg3RgBnONNDu1dC9yCshxWYhrW9VJJx4uTWt8wTRb7RC0OIDXGk86z
20B+wss9vt4sgtwUfuTfWDwdRtOSN3xDNLKb8YulA4YzF11he9vaXthIqnyrDMpLOn6AZ8DX0n4t
beKZDb1amyQcOKPR943QObuwYmW7LfLuWLZwWkJIG16hSWjuobjGCkOEASxSn+bz9zklzWIRVJLj
m1Wp75DbsbbQz7yL1GxPCZAaqKZ20jo8DVWFvGNaEygSJsEmQLg5n58Gan22KmQsnkO2Q0JciMPe
AOIlWzEUHxG8hG0ODGZALvUEo5AQ2uBWTuF1BUR5KbnjCkssOxSkpwjkOK/pkPuZ4nwYEBozIhKP
TVH4YQVuYe7Eu62ZTywYqy9ioN62y8e31bnr62JIv8DbY/SmPHBAX5RKyr0JDI4Fwgr9Bi8Smz9A
bYZ0KEgOcEN5zzW5lzMkQd4lAsOV8jipOO3tCgviQHZqJfZ8B5RyS1OHeS8AvCCFn7SE0UJt+Qh9
DkwT+z3fbvArVwPPniLxj4GSXEQfsGHtBOirPNHO+oJbg/3nGgNHL2b1qvFmDsUvcsLOrqWvxGnB
lmC9YFXd0utcHgdm2kdKrCC+TOz8wurZqrTMpxS1s+mNNfr6BFbH2leJ8gbvJPWLXuJrNcW5nC1q
jKoQYa83LuEkjmUy59vSgM3Y2p37DPM73RXsbCYcb9iz9fJMCQeeVUiX+852YlZii9hY9owPXeKK
meg+OA40vnllsTzWmihotlRc4PpdQLf3sksmxv7JUpcvi8YpCEafwTR/37XGfHYLldMtO2kuvO4X
O/sEsfK+OHG+bNyuE48KtvAtTKlhpy54b5kNsgQz445lneo+KEb2YDvR42hSEcUuzwoss2fl4ChE
zKvywNCjC9pzCM8oiF23erSJS22yyJx/xs9t/K2o5fhD/2g7rqJjESJTGPU3OB/6tgvr7LFMcroG
YITuY2A8IKx3dpa3bKEtJrskiI5DH79pKf6aWMt1D/eduYmKErDNCMQrZatboztE/Sq+MhwQFNpq
vXmwjDNEDPXQ6e8L1tBjji/A07SRAGSm8OEFcMXsjlmig2+K/T1aLFvPDLkXnDpF1Qk/0NKLtkt6
XHJ6Z7z2mS4PKlBTYublTlGNX5wBCENo8DOs+K4Pk/bIsq/zB/JKtdmrO9ISNWdq91fmvFumUnta
x1bPcEOmw7Lo4AP2dP1MYbQtXXpc1k+6oLn8GSsXiXZW7wRA7EOTQUmbI4HHYSWkUIV7YE9cUYTh
9DhlVXd8j+dfnT3XBD27X1qE9x/Hu5hm5YirowQ6MQ7bZureXQIWR0PSr9y5sOqF9UxOnn7o0AIo
qmDJNvsKeEM7uB6ceYcGkYlrPZNUijoCPAZWENUx03AwMw3dQV2dEKjr+6Cb0r1C1nKjW4j5tKN/
z1XzmBO+4wO1Nj9n+c5wgM3jIXOPVY2rr804kNNsEszH9HuiL5YHrI+80UA8qfmwLE3SeEAcNNM1
IhhzSKm3UwjCWzQoLU74qMuohm7fsh+1LYu9MiHHaHZP6VQd8hobpTnO0hPzMSmIOMa2PPQDfQlT
nnW7ycTJ7+K13E56y5iSVXCbBP3MrgTqLVWR86T4MbQyAODjd/iZtTfOjPSjJqPIgFgKW2Tnno46
vTmFemucEEAVl22UHtJ/Be3tizntRpYJm6I3iLiE8DRrhCE4FG+6sTIJXVKuBdNO14xeVTKfombR
0zbgPFJmX21ukCMoTHzTNEp74LHUpR99u45rLzJ1eesM5TZznB8wWu/mUDUeqhXcaAs24gT9nDzD
aDcgnURhGbC/u8upcTexkbi8XMI+1rzo8Ja1k8Q+QbNv1Dn5DRcw7VOxcpT5GnZ1Tv14/qwH72QM
87zuYYTkh7F1uoPVRzY+c7iLrsPOQ3+p+HztwD4faewZjxMFgHZEhpEkxkPj9uqeYTdjwBaRvpXo
8KmaQz3tY2a/FQdaH8l5g8243c3UdxzWCmTLEvesyByPuoaBP82f29WX63wFG9ljnlZ+2tCEPdgW
8U5a341JLgfNjY/LbEdwZMuPSobJCYs5A6pMBKJP2fZpNFxjBILRIpQzYRPlpNnNtY+46gsrecpI
oBOFxCGYMLtNpz6o4rVUzEH+Z4OTD3SGtrAls6xjmDdF5qUbGwDKVwrIPMXsiRjoNcd+CAVaFnRh
TJHOXiVqnF1WahoNcwyagLGnHjAqZnuO2TlM1Mq1qzm8fH7ggAPHSLnJQ2erw6GaSN3NsKw1o/9p
dKHwQL7OeztTo3Oaq2AUy4DRZrYDSw2SLhCL80SMjonBgMKkLfR26OH3nkwfG+ieOKwRb+vFIcfF
6hU6sDjWSoxUZ9U/RI43Byf8i9AWwQZD1g+z7Oyz6CPfzcRLZujtvs89slIYgS2MrBC6kJ8Tg64M
++BCVdnlPcP7rMfkPEX2Ti/WTdGRKcZrNQ3hzl4TM3It9fm8+duX/xf3mf/7AYCXkGjp0/2/ezhS
sV+6goRYk6qndJHD23geHbdC3SzFCWhft/28txcUMcKqYJpWu8MbPNGqNe1XUbKJUMjvbP74qUFh
HLO4RvD5ZatyLkiT4UWNI+UiJEbMz/tjU0ehABjIK/7oRHp9c+O1+Frm2a1WwPUXNHc95OtxuYSO
AY0a7mIhrfkhN4Z0T+1g/zD1Sbk3zLh86Jyx2bMHoE/Htvo9MHxx7YeG8Gg76RSBJAyPRm28ZoKJ
glxke7VoG91LvSmIpdIrQF6BKPc4QFFsHPsS4yL2ZyNFuWsM4LuAPC5uYpLrHfIW59g8+4KfuURr
cZLT1fElonXOR88jJxexvFuWRj+b8BkPmVFMqwO8OFCQgBdccWpKArTy3FXFcBih1pxbyIyH1mrd
Ux+X+qFlKHKC828fkEUWJroiPJilOpyySiSBpM3llEm3CMxpyk9kvtqgpLHkJJyUUWgjnSMOfTUo
p8Y4Cqs3gyjTZsplcjcQmcl6rtLiI32D9bF03fyoqE52VIuRHmCzoSi06eQxm+e1X4lg1ILTIzCj
3DxmWbkE0nTE0ULbDlhvxacOZkQwatp6As4BbZlFC5ebeVlWtCM2gg7sGOCUE14t67AwqcHaz1Vz
IQN6UrN0Oggzzc4UM3cHgQXgzOq7OjgQ888RtrYD6RJWY0ZKDtDIzHPcugJCUQTVyS0sFiJFQgSx
0fxUDtCbVHaUEpTsxeIS60vsZ5dMiRtfKrFxoZ4eFFJhikunZolvwEe7TubAss9eymunl85eaGyX
Ww76WVyWtQXeSUJsiiWhKpbafP3HPz/v/ev7qlb8+ZNsC1Yf5vqfZK/znz6/9cc/P+/9t1//9XB/
PDyQ/fL4+ZN/PfLnb+t0J5y3f38iv/2mv/7nX7/tb/f99hR/+7s+f3xQTGO7pPNV1hjp5mZPbdne
MVI2wb3/6bmGfD5+kMsJirnZuYhZykAMp8Bc0jW7wgIPok3+MLImxgmXTTMDLPe7Ul9I42oSm/5D
y5l4tBOvkB9ULd0MvdvLGkg6epvKgF/J5uv80WMOj5clUBFLinTYU9vmWY7viOxI5J2Ad7qDv3AC
OhUQjX/U2uohN0vfCEBfXxJ4RCRgbtWin2o1PlkVbcWtuovXsYaxxX8guzEYZjuIB3dfKtUhGqJj
RElVyqxSyeBDUYWF61aZDipBKFIF3uDopzCd4BI1z/MsPiwFtnZ1khMZ6aGtqD3MjkNNb8BQA6u1
Dq2fp/hPJenuhG2EHNYY3RYiq4+dgtDccq5AR6nkm/XOPZrKeyjtRwPM4yh/ri/DwubcLlBJsGVo
JAKjhdAxEm5GP3naCH8Uw30Jf3Vq66OKxYl9SM1lb9A2MAxnS7LoUhMvV0JmASgUWoQYwDW8K86r
hFdbyrbuK6xKGesywJ5LsUWG+6kpzT5b8oNVLdQHZNg/EXSoFiOo6TfQogYN4xNprGywKZcjx4Gf
g2TDvndmP6KURrTPIcXaANz2FePimF8h2fcQhntIDete13d8H89qsRw4Ez73pvQ11kzzYvhdjJez
SQCtkrrIQQ5mvOTSpEaAFiioFPeILKVWhTt8lEcNk2O0UIdhUpfAcM1c7bEuvIaSSW5W7+qOkEJv
sUvHAjZzBOISWP6XGej/tzH9UxvTCif6zTf139qYnr6V/4Fw2P3Hreqr7n/853/xEf7xn/+y/kP3
tlWVihluPjlJf/Yy0eDzr88mJEuY7p90pT97mXTzX5bFj7uGacFf0nSezZ/Wf137l+aoriOgJ0GZ
t5z/JyOhZqg81O+OHs3GZQR4R7cMDVa3ZfwNoRSpCEZNTxxZG0GNl0o8XSZH3tNorp+MommeEgfT
WTPmzpHuEdvT8GvsPnlJjqHVnkJGkW0clTbSZFTT1Ba0V9v9Tt9TB6XWQjhLRuHnYa+eor71XR2F
r4HUVG9EWDWnzxvabacAmBWNloPVgAzUu4d0AbseO2UO/kJeM9Yo588bRaEu7a8vDczuXiIRiTQo
5ye3Ht6lVPO7Cxd5kyJInPWh3ipWab6kIW1Nczl5Nbs+Uo3Fhnazm76OE9vOsQgrRnACEyoQaIIE
Z1IZmyYBqOGylG7ebbV6p3kU6zR+va4D8q/0DMTxedA0fFtn+kxn47T9qSgk1OHUYZnorQBWRL4p
+zUWb0fncKl6zDfhQWAb3tqwS7PeLTHdMH4UI9kxw4ZHlfpt0r5Hc0ZLkzt92NkqdvszbHbE9tOg
GN/QzQ1AkbSts7cu0UW3i50/TT28/bWEmrUIs8cYSX75hdPgBy0z9EAuX2ZN+9rUyU+6QEqPItfH
KHJ9zN2xV8xrwSEtJW5TIdY62oYKC9l9s8t532fGnTKm2ssNDVn6Og3K2XH1gyg+UGd44D4Ck4lB
KDYc6pExyjElctMWGTvXnouUU5iznJmxx2z9ANCToBZJisEjt9/LkQmkm91dFM4tNJ1TRlkvF9XR
4zc8hFExbOrZ/lYzeNpoXY6oSEIZGyrmJrCv9Udso5Uls7JvCnAzqfuam51Lt+AhzGFcVpPiDQJk
lkbRkGmkX40kvsueZXSE5jmDc87iNJCGUuz4QycPKS8hUGUkINaddyXGAxW21dUlrL23tORVpu8m
s13PqFWw1rwFBfXY6cJggG5gNXVPg2GB6294G3KRR1sDPSKrv4dpaqCRUEfKwcLWrFruY5w8QMz8
Sl6IWHHjp0r47krT3Y4ts7sS2VxNNUDkHZ7C3MHCVNK2ajf0zevhqVFlgdkX+8P0QYe0uRnsiQod
OIHJSF0jbUzMP+JHI0qhBVP7zO4tu4Vhe3NrrfBGVgBqbpWePrUUKTqMTrXu2eZwyL4xmj3ZFmwq
O8aoXkdM9EldkjUsMft1T6OoXukIo52dEQ4C6PITsiTsQ4xI/bi0QUG+wbOe06JfJ+l8YgwOThyC
XOdD9yTc8KpW5VEDtgGUGnwXqjL+1ipow7W/BaLRxirYcMjywakjJlrpFy2l4LLQs/AQxRnvhjsF
bUPVOx/e2zJYZ6XT3xZZRz4ztheaaY9hiFch7OQvZuWUtgumLu2taqABmf3PWgjUEwKHvjlprINC
KO61uny0gtIL4DjDjQjpV9dJZt5/MFTuXBnnFC2TAbLco4Wh0DXJcm617lceauY17XiAwSneKcWm
gZIOd1onOKb0EbCmrbbLWyf6xFPnkj80pq8hYajxmjV4f6leTC6fX8Zu8+xeWQ8ML3PBLEyzuvw0
RQ44rBZJ2y0JOa5V2CBOWpqRupClQIP1q+vKt7GwkFTG/Ehxcr1NZFngp53c+5SFrpd2uurB/aqO
kb48Cs47RBdYOC0F5FM5mT8J1UengcpST0RJ8YDfNdrOmrx9sknYRgPh+byJOTA//9UBp6TWd31a
BhNlY4zuxOaje6dP0V5k0+R93vd5o2OG5gQaI7sbeK2EaRWeGKltUoGRdDzcmT1Mf+4UF+BGvB5I
bJsmUQNckHZybAj6ox6RVC/7Trsma2n6NGQ416tePM+GyMGpVvkBH754xjQx7Q1n7nef3xUifFFg
dm0ZKXUHjeq+Z8Wi3qejTjY26WuIkaF2pd0PPgA9iX2T3XIzDwenrJcPtLv9FBrdm8VgcNMvbXON
ksk+iK6lsX5u2otV4hFn4EhlRd41/mjM0ZtbqT+kbtgPdjRH+0Tv06PiQBvChkK5V6KJ/YCESQnB
kI6bsXeJI5l5c6oImT+qOGiJhszbdM6+g93iFDb3U3srFnaE5PDPRNA4f2vDjYFpdJ/W99Ee7kWe
DvfZ1aDuW3a5rZVhgKHLN/oU3lWGgyHIizI8dPAJcLEW6mPUWtthHusHqhcyth/OAVMg07sEBQvq
qvtMKRJdpqFX5wMRuKS5lJOdBw0mh1JNnXu1CDgPsfs8qA20inJtxIif8goQAk1jR20mB+em2GdE
OOgPismHrUq1W44I+jAuScb02LXfssS6uSKYkja/qKiI3kQHAK2GftdG0EgcWzyLsbfedBScrU6h
9WMTdgh4ecIapMscSr6yFRYtaUPtmWBbUXapxr6BLg+csfsyaqAX09WfvLBVD8NbmdDwKuKE7r0W
9YQ4/NWqq9GvdVH4yIxscAptfoxBb2PBG2OG/G1F7LChhC2qDnpqVts5jrXT4N7ZntAUE1P4xoZj
4gTltnvFbLFsWiYPVIWJeaQzyzwaEW1QVkdurgPCHZfgGcEtDl7PvgUVqlBOnzd6X7dIro9G4Zi+
BQHZGx2NujTdBp0h+cCmpoOy3IYdUcNUu4bERa/S4EBoQRl5UVeDWswzPo+S3hCrXLdzuTD9Opya
DR/KlSuQTlTpzhbOAWs56i79L83Ca5ASYY5zi3bIkDLdqWblRwKciRaWi1CfrM3IBejBHKw9r3BL
IEup8WdFyMB6yJW+mIhp9h3GNckWMx5fWzZb7bKI8+dNXoYzUdFsutgUcIRVhT29HkZ/ruA+un0P
zqsf4FBiQQhUVnUHPXdx9IjML8YqfAWFewprZ7Wkqc6VpMqbbebaK8yM1DbjAJiXhDzF1UdJ1ZLC
AF5x3bGM327+j/cZjfiKO4XYp4mlemu0dHJl+fTORYoXuXLICiTNT+lo+BaNAudNZCZvKl0k8aLF
P1R9IgIOi+hm95odjON7F5fGjj7M8n3Eu9JPU/rDyLKIy1CT3vBp1CfokN2OYMi07XJ7AUnSvwE0
u5SzPT5pKvUqxYBNPAX59g4yBJB79LOnJ/DBynqvTTkxWEXkPhFl63ZIqSFGkmI7jp37NKw3Ya1n
mzmyDaiYrrKJjHihYoCkRJlO+AcZOkVLUr2ZenodY5fRfKTddaPBhKD0ZaBmdndbsHxXNkpjOJf2
MyXA/sTsd9eHmYBOMNpvyQrqMoX5IhMn3hmC44jc7wglSYAP7qojSBQI2LmePS4Yoa96sXYnwvK3
ez37EkXte9mO7VPZmOMxNJIviojXoXgzf4uGN902smuUCTh5Tbx3tMK9TU1cPqcZQChJ8nPbUrLk
LywusRFa/Td9Rh3V6vALMZn/yd55LDmuZFv2i7wMWkypNRnBUJkTWGRGJuDQgEN/fS8w69WtutZW
1m/eExgDJEORdPg5Z++13W1lBYA0GZAhoeiRrBcOwAIZilurEK3wEjvHum188p0ahOFozXrwR2/l
iGEDA31+eHwJch2pGDLyy+PLoiLxTrbFfSTB6MXHWuLWqfGGgqq/skP/GDxSLptqcq7hJK5QP+DD
zTobYN/Di7WBqaW/NKRGSk3D9Sl8RAcc2CrlZD2oJMY/6Ges9R9oqu2fhi1irMxVeasYDh34Tsjt
5jG6hfN62+Q9PWplvji2Xj51Q8Z2p8U5kxeF3CDXTo4io+erKbSeYaiFn541rUxEiF9hFbF7I5MS
kg5x4YiWgBT5COVAO9r4ZLtsDVcvOIWQJYfexs3T084eSIDpDJe6JTDaZVpWAhpc+dRkpC12Ib4j
4EPk55RIAhr1Uldx+ISmbjnxC99FLsL7JEmZIjS7pzu8UhBoT7WtLkXspvcpje8RrXJEKzm5LMin
J2tUuz7QJMOpaZ0ABrn2Y/0pR7M+peT8EJhGumzu3MIS9nhYZ7iSBBgvlQf2rYbO76NgPypTQ/Ld
lc5trJJTGaTxXscpvqz55GBvcK17lKQK4s8YHNICl7slphIpnS3WuVaQlGBaKOyrlg+NnpD9XuXB
2lNRcLfg6pySqv50jSa4w9EUiPZdhF4p2v9eGu/QGED6k1PrsYHZ5GVXHErTI5XeTDFcN6XzWbHN
NIbqkJZN/yPLodfXrfxlVOrDIg7+mx5ArQMuOW5MVfWLujCNk2EhNvNak88h/vCl6Im7iUwWnjZx
p61fMncrrEG8eiHksKArf+SNA9pWdd51sNLmVIX8JRHBoz8SC2xwD4wxbolz8411ySuNDl/Ic2uL
ibEgoCPcgBOkYiJemc7PeeqJs43EeAuVU3+DqhxtkiQrdnUQeAtD4fnvBhfVzKyhRspy7E34i1pU
czkpCmNb+7i82rrBJDtY2baZAI1YSoyrQqak4wxVtXEK/2oZWXEJuJ6DUsnwodTCZUOBvvLw56an
p9+1NDe5OiTekx4hXM8bNC86F6kxgqPXD27xomQ+4sEBes4Eg22O21lvoK86SDrRoeii306lyr0/
W34xHvOWZ4OPNgv0JwyrumtXwhuIAgo9RQQYKN1oWPvIDzYEvIhzHkF6T4BUrikPo1eAateEV/ja
iLe2nIprbnbokwt94WnWi67iGpGiP560ui5PJoHuWm6cmM4YzEpc4/T4MnDyQ5Q4/XnW3PaOQfa7
zvIdMHX+ynRe9KS1v/FmuHRt++IKLXtDQYMaJtaKA4Ko/IYrG0zAnA3A260Lk+xnWyOZyHEQXcfE
yY9N41rrPoXfgE2vRnmoe3gO2MtpogQkGXcvUcaqUHbpBRvDtCga1WzNBMqMUO1r9tbmLmYMBidX
HD6mCruLsoY9A+/+OaSaWJSlX+1arD/XIm+W6D63gzc43/DOvIV95m8zVQUH8IhdUBOoxd7pl+Mc
ajPKvlTg34zSRvuVOT0pCTEekpTxb4VB/VbMB5uaCWddlWzKJggZYdZ7G2slsoZuynb4fp7cwK+f
MJT02lfF8PWMts5c+UgFV4kJTSEuTP+jTYcPCg/xS0TxApIm3qq2piWrWDuMAc1BVI4t7QwvOrmZ
5d+myWoWaDa8zyASP9whl/dJuKtIggdyMw27ZdmJt7DILuTfNj+NiEF/Bqn63lFF7WTrtlvZQBFV
bQpd1g9ZDHRodojoZHJ83FKmAmdV++sidOpbjCdr4YGGRjBNlCgzVRxaiNvrTHYbfzDb50FXfALr
DoHwVEmQNb7/HJl6vrHYIh+V80QmengW6WRAoW3GnX1z3LF+mugd+/Y0bb12irZuiUhJozq5YHxL
l5Hh+KjPui8Ypv6LkHH7VNV4df3VxGjrUuCahbs339TmvkZSmimdGPHRV8J+ehzMrkFzCwNqW8he
HWiJZctJ0koQXtE/5flEGNzU5hfXZztnugS2yFkKUY22tcOAS88phIXLZKsiVtNaGmQ7zHGrlJSx
zqoTOYTcIhRdNIhh0UUSspmm8kdS0fFmW2J/RHGSYvE3nG2HwYqmZOEeKps+6fJxU9VWg478VevK
8fg42DAQd31qvfRZ2r4JHChmkUe3MLIJamXwuCQj1N/66Ec28dSP37vyhB0BNp0ePRP0W1x6j+gK
hCjfeqS0r0XTHz2ZsUXHblTPzj6iiQ/DTPOFCveWiJTwGONlcgx39oSx+kcGV0IXN4CwCd1WBn7e
kWUHuJvhWiE6IA+0FF0Qq4LVqNKI+Kr6iykyLz47pYUFHps1CSR75KLGNWpEmdiMNgNA7zpGTOhG
3XfqzU9jGonj9XhDFqeJPTRNhJx5dFq+kEL04uSE+qCRmvBZGZiXmpwsktpkeQl3Nm+5oWporxVQ
BZMm2uiBi0LT8FcECHOakFnSfcolMw7qFvb4IC5Il/WcfK055YDo3NCXfgkuJff0lwQGoJN3L/Pw
djCau5TB2q9R6gxNAqi7AGqii5nc0M6J9fHBNRApFDDIo5BZSigrfFKVPEcBYs14fK86EMK4Zq/A
HQzcdHOEN++OVf/WRe5P0xhQQBnWt16G2tXWi88yGOt3osyifex7OAuqUL1HUlMr8tOr/ePecFAo
nRmsWHTMVpkUzr2J2GgQKhUxnB6dO2Fs08ECKgwIv5m2SelVyxTt/tUvoydrYLObz191ArNQOall
Plr63hQTbojae4koOTdWiICJMIzwBdcqwAo2zTiQFAO6MD91GVrGln7QBrlahblAGxcpaTcrIlGT
deONJFzW2ecUBM1FiHwkgFKt4al397gcV9hsjZvPC3+nh5ajPLfCjYW06v+nZvw/IZ9MHbTSfx3+
YPyq/yM1459P+efIB2zEPyzUAtiUQTcx2AFH8T8jH93+h2ZjrLfcGd3ka9ir/znyMY1/WL7tG76r
A1Nw57nOv0Y+zj9If/YwOHuWaUMQcP43tCf9bwMfzbVtk9mRTq7HTErw/gYjoLdP80yK6vRhkMBw
TSMUJS2hDXAGe+9i9va+Qlp29PTsid80ubhRkdHxTvHV69pAiWlt/7fQAegImMo1qBi6oXsMeubf
+d+gA3FGuRCqqDoVjezXkWghrrWhfMEmwNy2KN50rYkuSBLlmh3TDTjnMoqm7y4Q2feenvJOZDWz
eSrz974kLHsajEPAgjHZHRoH2BD4GqS1x7PYXexZAVQ0yT52fYDtGStOE3o6lwlneJGYbreZS4yW
E9hbrtPWxzBqZAF6pnNyNdme2oQQG4eg4nNb9mR3SBraroUJ3svkXaA4jkgbq+2IQY3/nEadPHeD
LrYtawoUYFncRdGj4JmrK8PWT5SoySlyVbITKlDbQEN2GBlFBabWt9Clk7/slQU5X36FH7kwGgJj
bcC6HrOjIQTeMZaVQ1FsECcrsKuS0Hie2tJfFIlPHm6AVwLK+Q/bF6/J1O4y3dLvXcUGsRis/Cww
XB1s4ePPSJ21l7bJMjTy/vs42GQyDo15ayY7u4x2HP65A6gRk44yr28WmUWm0SuSjUf4Vlp5IW5C
HhyCQvSUuKiGWLMncLfuqiLFbx17YvVvn7r/C/Tjb6b/+T2D238OmTEsF0jbjCr49/cMNMxSL2Vx
sms33hOrOQNiG2M5KBw+gLxR6Bt75vvZ+r//3L9/gJjbOuyU5jesztx0DrH5jx8MR7o1q1ayd2zk
J2t/chWQF4MQWu6ge/l9sNk95Uz8MJlX1DZoMrBIEywRols3ZfvbBaqqTfr+v/9e81D4Pya58Gg0
Zpw2+BnDZcX4+4eoFH7YJoN9DIfsPtXNvLtRwJ0sg6lt2unrMm6GQ+DGLu2rSqcVEumnPrZ/yXjw
N3EEiWAE57/QUMIxqOHgdVsVlt2XTPgIuIXVLpnD6UelfPhKMu937D29hRdOr//9TzFnfs2/AVP4
F0PPgenC1JxFyv37egA0y81zWejH0SRZusP24CL9f5FuS/ypnS0D7Odn1RrAGdrhdwcRYpviLwuC
zDvN6lyj8fLDKHHUg9DCgD8my8BMWRus5lxmHtYDOvsW1vaNEna5F7P5QBtpuw8a4dfS7xtGOH5A
h1c7y0b8/O9/Hvi+v3E0WHwty7cg9+nejNOw/zZ1h3KcZ62t2qMe1ohuocktyKKedk0zgs4LI3dt
9vSJLECeBr7ndHoZcW8SK/QyONjmlQsWrU+ydz0QYNdojMAz6b53ui1uVvu7T7NbZBj5sma6sRbC
IKbRLTGVBe1rXbRkGPvpbkSYuendhiTpvmOS0UTJVTYK1ok2aVAiJvO7LJ1m0URWdHPptl8aD2If
2m7ru9XZtHp9FT4lc+RPbSEdeNxhh+7P0ajDZ39wzNM4SPPPebqDb35TRncX3TDJ4woGutZb30Pf
u6k4i19COVLXABJb/fnJo8crHWWvcmYvVG7Kws/KjDMzfo9CnIalFZNjAsa0b6evic37B7jqYlnq
/Clx4Zq0gPLfQw9Hovf7nEhoxHUU4uaK5zCcDov3SGmvle0lS4S7/DCFz4C9MpMXu/gZd7jriDj7
0XVSqEVnO91ySAki9nkA0WmvpClcu2LUZ/iGx/V0XYYju7Jeo+Pt9e+kO9dnmKb9KfDIZ7BrCSY2
mzwcZWj3ieI8dh6mpHbvG5mxD2TFjjsLd1mo+wdkgdeWbua2IgWHHDp7JA4y+9b4jM5xC4JWUZqi
NtwSgKDt+aC8TUFcnSej+2F0Wr4jA3nXzCkwXu/0G73Niu2YYIkSHXHOtknPBldfssl0OKuG64Jr
aM1VQM3P9dNbeUXrn6vZQGlUvrEoBi4+WQ6XImzpO3Px09atSN5Nmb+GulnupXtJ+6rGhp9817qT
kTmv/sC+Woyo3qFWxFc/ssOLH3/DmD0yiQl/RAWpA1ZjUwD2Nhqn2kaA3o/JOUxMCD1KMJXraHaS
LTQKE2hSnD4nZG4GOtOAZu46ZszgyfmdNpQRr+QdZe+tEuHBcenokyUQBFJ7aRQckpamM61MAoG8
IothnzPc11O1FGzEVlg5v+uzx8LMcnKeQ9x9tl79EKH9TcdgNbvOGK33Qlti4jWfygoZ9DT89EkE
X7hdIUifz8xD0NveNvHG7tor11n0tkvbRc9etRCdSORWya0NHP6HXs9kK8JiPwU1qBJqT2cymz3b
xXHdId1faCkGSbYwa5qAzkGxVh1wH+g7n6TUs4cQFMJl45B5UKG/aRmaTPksooBEBsq6CPdxNc32
qALgP/ZtKz51oo1PdEPXeelE6AzpRQzdsRbYPke930xVgjzPJuho5UDCaIwTtHz7lI5NtNOL4YV0
bcJ/W4GLGPlBsyK4mAjrZtLutv2cjtmvIKzr38BvhpRPk5eB2pJmrV3D+dCUwS1Om+rg9WsKFu1q
5O0Sd3Z0mujym4iEdUqWY0jTYadXCE/mIQxxBum3ROfTtiDs1oFMM/YrfTCNq09248UNfoyR6170
MfUug1v/EHWPV6DqSGsMvS+uqB5iRte+iCZzLlqTIuJvkO/hOWqY9i1829JWdUNr7nEIdWyCZhcf
K7f0To+D+tetgvDShQzDdNPEoXeybSWY9cL9xBYV9gvHkskyaYse04Xz25Cz4BPZ8KnsGR2XUIxD
Pd/ZVj+d7CjRTt00ti2NKFvuC604ZlSwp8fBa4A6OZzbIAPtSazqHGjFzkTNWyp50ZtyXKYudtRo
DqiLAagAVOOjSEQnJmZ1RlyUIWMQgtagKQ60EzEeZirBNdsBSH+cfBx0S2BKJbnlcX4Cx4ZC4VgP
oj/2jhoXoTJxUD36KfOBoRHDXd7CKidrd75NgA/HRg10XOZHeO50Br3ubL2+fAtrmBhJVAMNty3M
APjs7lyh1omG72PiM0YfsR2qE6NcQs47cJWxJfMlg1hgisIhlTNQr0Sze3/GkY+ZZAMmcVcKda9i
MhhUPh7ZlIlrSXV8Le0i5AIHfKhMh3Rd93GN39e6VF7NNZ/RNC+z2Z09cwpvOJvCWzugHpjwiAyd
yUR1TF+V7M6FWSQnrSWoAwEbelIgqNdiBE+EFBMnToNSTWRZes5oaAMPUdbGrsyV6Ub+AWcUs2vZ
p2foPJBHHf7bIxeC8wtca0iXCHIXsZLMFQJvAp+EXjTUHNLvQKZcYptFGCmOtc59Vmc5yJwwIO4o
/3UIR1nuyB7/YfSlcXQMf91OOoZj5LawNgZ+ZOfm4xnD91AZ5z+HPNIPXiurK36ps1kI3PVRS5+L
vt9ZBR0B170WHly9n65OB0+TfJ10S1QjRhRMO6eSwB4v+v7Qi8gRbmCrW9+xC+ib/Ch+WWHzgZyq
Ojj6HfpFuMqKaouVfFmZ+pem1b/CyRTruYSlgRF9Jx6Z/qAHLGCosiOKGwStIO9qZkd4mjHXhmt/
TNndzOf+3I1HqF6Uto8Mq2oGgBA+XIua7IJ/3uzniFXe3T2e8M75+bi776b+n3e3j5uPELDHoc+o
/5zKIX0nJIwKGHnDEShHjsuEos02JheCYfJuKEW2CK7UHPPTHIHyuPnXIUiyYKPc8eT54LXoQaJ7
J6VEEHgAl1cf4niT028iRJrY4/nbe1mPPr6DK3AY5sPj5OPwOPe4lZMSeKgZmDoWzijCVA6PW0U4
CyxqqUHpndJ3Uan68Oeg+f+89fiPAS6n2qkbNIZVQ2iV7Y6HcUimP4fEFqQbDQP2eDPho0t/f99V
lXxq5gOy5nbpNRVNKsj/CH6sMSFfx/boiAbRE/lkvLhGFW+CRLlbSdjSwhoml6ap79zqpLNPvRwP
DelqKPeiZlOWhXurHweYeSx31uWvx+slhSRaGMX8gKc/7jAiXMkVWcPrx7Med5SjbHaAAcj9kLp5
tE3/FjxC/VwjOot2JL2YUyL2kNDA4VvQXO6uj0dEQe3fLLP9HiXRxL/yf56ZtdiHwzI5m6ORrkrG
hk826b1PTtVra8PjgvY41+tD+CS8vNy5VWEsHl8+Dvi3h6MZF/fHsx6PDdJMXceIFv/8pH97aDGu
8jJrL1Emb55WOMe4ai3UO7AyQSb4O0vG1i2az405cL4snBTE4JQLUxfzS2NH/vZ4yF+Pc+QRCpW4
Pr4Rg2ES0ghCWCfKu5rOcJOlTYLK/A0fB9CL1lIVE9agwbZuj2+j2aW3hYaJGy/3+ElTRP4S3mMM
aBKZjCYYvqR2Yt8sQYd+CubdOs+N51NC0frPRly3j3OPQ4kFfuNPCM/+OkezJD1BOzyPkop/qAYc
1rp8Kt1kvJXlegijGNmZWDlZKRkq0Ld0nPFOuPg8pIrM2+NUO9Ylak9il9CQzOA94/a4Mx6LfM8F
Lftz7nGHb46KF/vfz4iKx4dwHi0jMLAb8PTHIZ+RkhnZ9it/fsjjHNIBMlId6/2vn/44P4AjAaYp
r3+d90feiyRxl7vHI8b5+2ZNU29aR1BIlW51w/mQk/3NJYlD7YkFJEpoEJMHTTjs7ZteuPZNayPk
qs5YbR/nzPlcMk7DTEublo9zjwMC2OKo+iXT+Ke/3l6xsNOLY1GUyCNZI8MiqVp3DWmSgqYjVioW
4esAwvg4TEm3SFHTLlq3NhaoG7dNavW3prpb0XSvG7gKE0ky/WR+gjcXt2o+5IRlbPCERys9toPb
4w6t6DOqCuAF9IUIcFAYY88gO/ePh/w5hyO+Yht6+/NVLPQn5SfHnoHNNm30iMs2o3Y0WtNlYtKB
lSddxqR6Y/jHFaNC+RZFFVs+x/+yomgnua4vMB/uLKF/M6eR9e/FGsILs7FFE8uLLPHg4adkXpTd
227tl/LJcMU2ISypCeJr55wr2R6EDVG0r6l6ZaJsxtSo1nNvVtbM46WFr8dXw859QLdiYyfJmzUO
oL49O0Ud3kG2IKivaJ13L25+g8O/yBj7h2/2C2VDwXCUZJKSJOspN8+TqyEbbxYMC+8uuLrxHo5j
tahcGKnhhDujm7Uts6I2Lcs32BoOQK+aOO/ppdGbI4lHS0y0n4M4oJHajuGNkL4j8rRuM+LrWpgk
yAd0+mkXgnere/8pIPERLcw3c6D8ytn5EYDVPBNctBEGfF0URiw0qVYvMtsfF0rL8oUYzFOIXvfg
a3G9iIQmkUjbbzbZ64uaN9jCDwAJkMLWwpBJ/e6DaYSj1z86EZ5p3fUgXEuTbZpwP8bGP/oiNr6Z
cfJUv5KwBL+faByWtoKK1E6WjpmiMGv085h53hLJ64Gg2l3BUB32V/+rHJIbKaBrU7X7uG1uCXgN
u7N/lkX3kwIJppy3i7O7qxVfZKK+lNl08Lt6jz86QAG59WuLLlZSf6ra9TZVW6ND6IgLNzAKjQ5A
GrKShV9+9k1MQKgVXANdv1t6AFofpNWqUGSbha6Ui8zMKOAl1a7vbMaM1JOpfc8DAGpU42ES3D2C
hSgN9yRrRgvZ63cMgO9GMNz1qfughfo2MjBfcBF9DRCRupQqmyIiaMb/VSrryaiqm9e13zyCiK9M
WFWHhM6DTUcykhzXeMsuNHJtD6JCh15PgKVYmpVW4D7QEIdYXGidTiBuQqTXWj27Aw1KkNfnzZdX
5HDDta4/0kzCOZGK+tDiXVxqwuy2Np3XdduJGsBoUq0nRUXZu/UxBNKBy6L8GrLY3oJlt9Y+MAe+
kdmTdHaDFDXca60DNtT/6q1R24ZVO0FINM6O6Xrb0ZqSTZc1L0xC3yvoSz/9MP9ZunW8gnjgbwE8
QzScReIMqlG3ABVlG0EpFCXWShT+dOy6PTkD1BARecMIwtFRxAn66bh5UQNBJ2Nt3AR8yrfeh8mJ
/vJeiTR9Mxmf0qt89fw2e9GZdcbxLSkn/6sd2m9NP/bvWcoAT9Oyl6Ay7DVMe++JD721H8LpYsQY
bcs+RZRt5RtS9DrQLfVN6U17jB2DnluaPIN1wbY8ebTb88Lbu1HSfQKWOOtM2uagOhxw733b/GrN
9gNKePEaBnJfe927LAXZFxkAhKmeWJPSftpHFK6Uh/m4N6PauzrofFg2tmUISD9sBv8sHJql0iIe
AO6hlvRH0ShCXEsi0DwKhLccKouOTSYuQ1JRo3Dp+vQMgMQ4zxWbqjYjdLvAiLO25stmsLacQn8x
GMbj8M3fG32qz5AL2gXRlehcXCap/KHdfkpoXpjmpL1Gr50N9kiPteY65CaZynj1DGcazo9D7VjH
wcd4GwzpwUcFdifxSq4iryo/RVEbF9ptVKKT7e8zROiUutORoJ7yXI/lzktsegxuJzD+erBcATDs
csScZ9+d9qVS7aF3O/88Ti0pWo87YmCOazw0jE7nx0U4MQ5lC0uf4fatygvrRHY7iMa031pdZv60
vQoKBFFhS63yZwcxKTqqCTFl+KxUcV43u6Zjnc8KsniImbCep2goD31M+9Lt0dJo4/C9zMno8fyh
uiaDgxpzhOipifpJ00W5dHsNh2yZHTu8t6eomKxdLjwQR6JHpSmx/Ebun6+SkAZDiwm8KKbpjEiS
GDAiO0CSpbRwu+iXa37qbe/+Jljknhiud2pxMe0NYTtXLtWvscxrIoz5Ki+YOiPw81auUZfnsLWD
felpkjDBCLikBa+wcYb6lBC9OkZdd1JYr5cmXfxNXNPaM5Ekr0kkWTCRjJ/N+aBw76CDHK9F0MfP
llFZpz6XT0HgbwNiiN9ocATLMtSRzSjJZZOVdxnE0vthZz8UUcmfsU3AvQbmOMBjcokiS67aIIw+
Bpl+SKvzfwfFSgu14vfUm19ZCp9cyLS4qWhoQOzRt/Itf7x3PlGzUvprkzJ0gRoRdbQ1bKuiY7LN
O/zkVG3L5skHL9nYGXAWe5dRFVyMBjVY2Rrj1iA7mmt4XX02vf3s1IjwOwO/CtLI8UITiq39YN1I
zz34XHhahoRud6gFxTIiwGlJflwPIQd/ANhgLg8FVBTcIPa6Npv85AC+6iMEDC7N3YHGBcu+Fp4x
l6MA0xxvg0sjfW96VEG9okQW3nGQ1McerR1WV+ce9fayyUVw0PrJWjSNNlwZoX6JKOiO7TQPXXJP
HNVIV0A6g/Yivf6guMCvOj1q3zu0RfiNwASOpXdOUAStHK8sD3aVuh+AfpPw1LlZ/3MCNLUYKlWd
YZV/EaZL1Otgjm+DixZ5VO+QVJED6GH52cAcDLMuwbrUW88SdQy03/pCPWWeCl62y9jA5C0Df5l3
oU5ZbLhPaRbXu4HwP65oiXch+LLY5QX72qJC1kVCHzHm6GT1hanw5NXTWG6drKMvUrGQ+F6VAf0g
bat1EXKqMMyOVuyvmqIzb5kptXtVuiNE2RRZp45D1RRFfjJbccSRUJ103SKpWQ0fUz3qS8cV7p4I
7WSPdMX6lksr3Q2uGV3yjurdHc9mSB+pw1h3c+370JX60URUuiEgBO09DB/qImNYsWszt3k9EtYS
YrODC+Dei46uWr8LiXwHikxv1ij0JXQp99mkt3XAub+BXwGBiwrtw+vopULFY4uGmmYaSOuxiGu8
pFh8IC+Dj66GLv0FE6k56klRrOsMnoc5RRQCnSBhzKpObqymjzTt/RUFpZdcMERme2xEvzFEo8HR
Q+0Zf6d5GS18MQ1b7Qlo5z5Bk5ZAln5DGHcYugatXumCzirUazkIc5W2IFVwUpyMYTLOVlPHC2Oy
+mfaNMs01a80xeyniPYMPXT1IcUoX7pKyBcS6VcymrInspODRZSnbDfZ3191eSSPTFzD2GInmA7E
WWOzO3aC65iOK+t5hGhL+h2DssYanmIrfLYZWV3qEXPDqMJ76CDimSQgp3Jqf1nEqrJ3egNd0T/L
2Gu3FULjbHTDdU1b5ImV1VvEPQhsl2v3kPifpvxVlGX3XAQ8Ix2D79R/P8HaiBsZSW924Bk/ctUj
9hL6Taej9lLEziGRpo+FTx2sclphial+Ba3ziQ9LvhENquD5avQ5svq5zqpy6WRp9F3K6WrLbO2F
2fjshuxMtVyiHI35ZAbC5qJMQX4GNgpoFw4RYzKH+Nix/NQ1d1OE6AwTw/kI/bEnVLu0d2OfDK8x
7KBGUj2N5XfR4CLM3NImbtdmSFU72ZYwRaz4uuZvS900F5aw22BRD/lWaUO+UpgxD76uvWlW8g3Y
k7NiE6+udb8TLHBL3xpiqDK8aYQbvcLseS7sChD4SMQMQrr0oh6HKE0vu5xQvCWCDHvZu+0ATzYD
LR5M1PoZLR4VVBdZDw3UmCDbEJ1XY/OMB+L34MwHGN0imoVzfpV5hEMI2zKvBVF9k2LqOi4ClaIk
6Dv7LHImE6Y570drMBQLNdXk6FTB9NpV08FMQh5tftZcPi5aWquLFmRb5FqI/1xPbBzkekvPRVxu
2BUJp7xLvzeN/mxL5NRuKWNyHP0OSI4kZs2x7xaNuzv9SCLVzQOa5fGJ9hWfBa0qdoljdkjeBueQ
SQs6SRacZZkjPtP6OwLaD/4ziLMt1nzaV7KMvlRsVkfNT6qjSxzwskDgsGoLXiwp+nTDvju6qDLY
Ie2vn6tqGNjEBe45iTr3FQ4/0sRlHbmWpExk8RiRvcWI8vqQjOCYiKLzACBy0q10E+tTeCxa7Ycc
g+mKnWtaTY1FgwvR8lnGmru254ykx5ePw+hijmxJV7RUqZ6y6QeJ7fI2KJ8yIXl0odMVzcBrLPJX
LaOcnNzk7qUjRCp7+t2Y9OVxRzUn7JHBG1L//EQfPaSzBN/ZYnRoVc2xnqi5KouuFlPGlvdFpu+n
igCStnTibS/TL1xP+gaNwmBDixSZPKVpiAvKBJJbcFHq2IS4TJZI3kAaMPCq+wUxKTMmLOMX8Aov
e8lLJiNOn+wiLJ1LLRlJI0u+Bu7aaoAj4KaQQzEbCqBLjWy1vyYsLZWmPoIqhCM2heaaK7q5k6S7
UJqb/VKruShGHmm4VUvVY8RecIVih8M0/zKZ6R/jzEdEaDk1sInSQtGaRZtYuvlpUupbAFV9oZCh
H/o2DW60HrWTB3jfbHuE/pP+3ox2j14u1fexFjnnkTDJ0nGY5gSkewzMww9YicBSIY9ZNbOZjnEU
B2P4kWIWof1drlhCP0ZL6pT3Kjny8KVRo/OptNcObtuxQGFxtDBQHGUF2mv0gh9dbdK6aC72wJ49
jYFlARMGfR3+aiOroxYzJZRuqFpB7v1GNeJvPabjR1XSDW6JrDo28G1jMj3WjQW7HvVhvS7H8Eub
5RFVaJDBFQfPcS22IK3F1izN4opfHB96DBNc4OVYpapf1xpxylH81kS2B34S2SHY+2hRJtWwDJAI
bzXhNXRKZmsW19I6SN+9LulozOS0XDWKEFszyIBj3Kusq5KeXNmVo5Z+mEDViJDiNFrG+4O9t1+r
n6DZyMcub2pgFDu6xmHwIqJqZ0OfTUCF21bTcwtjaCFE8PJ/2DuT5ciNNUu/SlvvIYNjcDjaqnsR
iHkggwxOmRsYk8nEPM94+v5ASX11b1WXrPa1oZFJUiIZANz9P+d8x88G61eY3OWB8g+DbsWHRolN
5uLFY58IbJGFfdfZw3sKjLuR7bwfqjw46j0H+5H6wpONUesU+iWxQ9va+TVR+Taz6rWWDZNnGFN4
9zcujqVU6J9MKtAZdK4zwUPcMOEk8Pm/GJAKNMJa02jRDZ25OiMnQEJJsCXoEIMYMTBb0Rha0HbU
X33TpAaJ0V4/sfkNZ4o6OOQVABXIh0qS0BZzEz11i7/xKhn/4c+I3ViAmJC6kHgR//ozMvGgwi9N
ulOemm9zOb01MTiqkBD7tq9EywwNQLggGek0C14gwfnfgkxwpn3ZjiVPcKJ3rXLWUdd9byAYEniO
bnRipE8m9EU0ASZtLkvBKs+pseipuENsl+coc3//Tf6bRfI3LBITix/mof9/n9nT+4/35uOfqsz+
+J4/EST6b65yFPlqQxDQMx18YX/4UV2LilHLcZRj4QrFasXl8YcfVdBZauvKxSWKVwlnBVfWHwgS
4fxmIBLRJwI5hPOcYfyX/KhEfP/lRpK2xZYXR5SpdIXh4V+cfI6VC9nWythpvcl8NiqLY7PkzApj
ZH5JWQ+MieUfvz7++szXh19vqOcujv/4sAOMidmNSTlZoq/PfX391xsm5n/8h78+pPrGL/1+7+ik
3wYjNNYZeS/AVlPGBnFgt8o0IT9+vSl9ABIkqPt1vCh8X//29V7+pfV9fRwllr0aI3CcmJCi2WPK
n5NiX7RHqpvyXa/Go2GU1bGNwuqIdlMe9aaGyFTGhADz7ujohNNNmjrmgIT68h45UAkuIWmPnWM+
oPpvLeZRYHtTDCLtojFrbQdnTKadPOaW/q4LNR+saE4f7BanqJ+XTx011gMIIR8L7yPO5GE1Zb37
AW54zepFtU81ZvfMXEhsxXNFaK7IMe/PL33UXWc6hh/bbia2QhB/B1jQfUgVeP8OAbhkZI6TIzbY
l2IFW5kcRu5CjluSRtZaz4h++uFz3oSPfeb/lHZIFHOo97Of12Q7iGZx1vAz7WYuDJXBLNauU/3i
CmD8Vd27EDu9SOLS890HW2jfSYdMd+AkAIv2ZoEBbqfHWuixex29TqrP3I53pWYeEqpliSZnG0C4
VCj17F1gTdrGwuUHSjEZ2gY8Z/jUZJQnTDP4OTvZhfp7iE0J4gWhmKPd6d3x672BcNMxHyiHpyfm
z8/wC1h7Ltg97tT8GmgO19o4j++zEJ8lY8nHKYto9MlA0V2oTTI4o2ZDbVGNhaIfJcSF/BCfVMsA
O3uyjZbtvw/DGNDYRjXMpFDlV+mIk8fCdnQYU1Cegz/umyLRN58Yc8B8J3eKcQhr7UpvijuG73dx
1WjbDJG9gWlD8RY9F2OWflrGEHl6C/42Ut+qNHjTOpqadFXes2KCnRpJRiX4KD2R1q9ZGb9IP/tR
ueGH7OnWneJP282EN8bg0coueuqMsMJL07XbaLm4v67wr/d+vxdSTJdf733923/0JV//ZsXmwgFv
MUdoPTHWlCjS6fc3yyYdagm0Vbhnv/9b9/U18f/7msS32v3c9/Qq0d3V6NNRhtm0TZoC/kfRIv5k
G2zNyY6fWnwLIn8tluAfykR0YiY1YABkErQ0eFbN/N5nuDw73zCgXyKSEnccV7IO5n2ehOysnIjO
LAjP5KD8Zkt7DThc8H4bJhrVnYETwy6M81eCVhkdVaNdDmI2/izgoq7rwXlMbIp8tDJ7C4R9AzX/
MwFXXVQ6VIeqX0uTvSoggs+s5QevbXWrGsqurNjfao79I+NlsmfY8r2Q5wo2YgYftKiDC5wYpCVM
d3Sa1HsJ98HTl/tgDobj5MZwAyZ4jJ2gtLgfaZXV5yF/QMrvyRHKHhSqjv1mL6tecDDLHtDfxBHt
MmZXH4uHEOIG8l1sx/lDPMiWvqwuXdOipu7aVVhCMWoA7lDnpQaPUI2zqUAYgTdKlnKh2n2EKxl4
5ChJDOWRSSeauJt9WpdjF86qCxhy9Icje8B038QRtIjs8qiRs1kZCRb0sFICX3v4GjvUk0T34WzR
xBwMnlX1HsotWIu8fpJOchhc/YnNDT9SmH+PrV3NHG+la9atwjRm00u30rveWOfumK3DIKYuoMzH
Y9vM8zpJNLBCRDuPpgaqxy7ibMNmOebcG/drtjKtZLdbGadi5OFmKr/eRCZCJNN0ZsPlhxHX3Z3k
78Xtnm4gZHB9DO3M/Ie7LqdrxFqDvw5XjbDeVSgftT55jPQfGgqv2drHBjY+jcMbh3LsIZsuTI3f
rZq6pRJXAAxuaOKbtNG+M2l+THH/kYOaTxpFDBp8I4P/QE+DUATborC78qQryXGmvhJ5Xk8RlRlZ
OvK/cH7q1ai8ZWHflE6R7dg0DB7BAt0bbP7uGBrGTWdQTwaptHgY+hjsUuN3pHXtT7/lihgq233o
HUzrXx8GaeheRD8xAsmYXf8iJ2LSHFOl23namHGM23OcPjROeEAFX9ya3NZAwPI4MTO7DsONlYcR
JbP4rHMdHytkYjKvd4I9KoHy0QXCYVvh2PJCHI1XFeTmtReiWLUW9lCE913oFjtjnpn8G+ajE+KZ
GqDPpuJkI0OkwYcYXOvgO5ntxTbTGFx+tdiEiMyUStEVGZp09dnBm6zaN6FKawE9HOc0YDy/g1X2
4Rc9wT3/lFHLVNjWakgnZsMhzwvDPrKZh1PovNpRzkkm6b+ZOk47e1T5GgJX77l2TtcpFxgd59zT
BPnNdSHVMydVtXWC/uBot4lo3jA2TDLaY9YZxZl4ORrShLoVQKsvdEDmuuvTa8Zl56mIdoSYP0cx
cfP7EKH6KV6neDhM2b4PdDAwlMi3bgbPrCFOsqYPiQBv/NAO47yiLgV09aK11w8haDNBlaSMsZYX
HEYshwkYLIQdd/CnbwCor2UhL6NMXvzGDg9h4R7qMLbWzMy/RXNMsUqxrJ+NB8GGhI5mb3rYQ15r
vgiVHAAbfmfMezIA55P3SChua6LHoJ6f5ylgOE7xuJsu1XhD/a0t6VjwO/PQAFumTKa8taq7aqMr
AIUEVyqAPkxzPEU17XEOpp9BvgJpSLT1QCLGSOrXMsyPqd5bBJo7C4MidseUuseOlos6tu99Sgq3
tjHc0S3HpxeD7BAJCFU4d1hUPf5aCSV3bHtapfZGgaFiynPPwKa0rbOFzBGGBtBIVaJMJQf4jT7e
UiZfjPJZqNAAV8BDgfjyffVPjrTSy0NS55N1KEb9TpXXpDMeDZ9hcy81wHSCNL0ZIbzZIBkcGFVD
nHLh4qvw2+w0BbO5ml3/pE15uO59mu6getCTJPLKK/N3LZF7Ct37rVMGbxFmJsZu2IV9Z96YrcS1
MZFszGsJtgw/qi/M4Di4DV4Xu11VY3oXt5QSodZs0hF4SXKFFoVujtsAegEB1xaeWsg+VzbBOadb
sb0nK72gyJ7RAsQxhj5eqMnipSGfOTN3J1eRMS1wLzLHYNamn06G3cIcindYBymj+i7dLtIC8DWC
7OWMo4RqOwMpb26eCIQOKUC2IrZ/SYPKD57eu2yIr7LCl2tlpJqIOi+h2arb+XaVrEQr9H26GVC1
n0f2Lc2YNNfaxCZrjdumEQwpYeMCWD8L5p4u2rtnRb2J7srTS+sowhltQGlu+ySrqj6OsZFtmr5t
LmzaFBSIePHgZ8ENvYTrNA6Gj4DtZwuL5lci/Le0zq9lWtHCIuxTyFyaSH+U0amcxZ455u/Ef15g
8VN9LkqYO7TXs+IpYrBdyGGhdfqVWcIbK/UCVoo0boRVv5O/ZWlxbE/0YAUL+o6agF3sshsI4ppi
dbWMYnLuIuCvx5JUa1MGmExLcWnS8RoiX79aqJc1RRTnibIKzyU3Dxgrv8zR7J9NPdMYwCUMKCfq
moVpZfhjCLu5DQoX03zZr5Sc+/Oo8+fLUkOnlKcuD6OcXwJRov1Z9ufkN7C5usVlcigtgPV5H+qL
t+TCHIO0XDN+MPF+aSN0c8UVIdsSI4Qx5Fuo6uGqFvFbF1seSFyZ+/charTsOvNYWWo7ZGSZoY5V
aygOklUAtn0BexC8UUAyr9/L1sd9HtMEGOm/nNp9qRJo3nNIj5c/Jj8irQYYyKlqqwfVtinaDUZp
16scNzhZErcBBoqV30XfK1/P1hGQTWA7IvHMfPTXdfk8tLi3XeqBe7NTa99iDxcVR933Kagq0f3G
DGt0s/HNcdz4OKe5K4aPnrjmShrGBcoAxxuk/wktZwoz+zgalBbT71F6YioNTCTG58x9ddUc4Etm
5R5Cy7oFzd4KlbkOC/9D92NQ6Y1xDWb7JcHYi2XTXaOBmbKmGiPzD3mYnVL6XtakZ6rn1n3DqeJz
V0zU2mW5zu4dg4VGFKVuE6CTK0GM67HFYmXyXNwCbInGnnG1af1gGMwvbjAyT6vGA1sR1sZTOE+f
ida/zj3FYgTldxp+z9bN9uj82wnHlYu9KI9rAACm2A3CySg2TekhEYvHoWK9z9oK0zk8Pm9gnneU
UcNyojEIEiDHznP3FPhauDUH0dxpSSQuvv7ojMq9cA/G+JxHrrQgrVbFDM7F0Ci+jtqWR7dU+Pr0
VeqE0y9Llh+AwXrugjG6t/WCTVVRkXjRw7UF2HITYoRAcH4H66D2Lds+L8k0KGDkDtZscsq3su/u
GkAUP+2ov2oKY1dMXGgTmD4Fk3XQnn2WqU1gTflrM9a3ry+NXO1UiUy96TBB147yp4sBcfdkdHRB
FTkojqSLvzFg8X/WLeJ8NGvfOFvQfVJ3RCC1wT92QC+2iU58LPS7fTXmyQvA8G+XXkvHVwQZLKlU
MEWmMW2iOHBOjTFc3dnCT0crwYmkx5MdmYgqwJeNNG291DfdtU2Dz7WV0IKG7hqR/Bk7oW2w2zCy
gHN2EJF8gjswIH07JrJ62mDcKp312ED/UWO3mUX0pPzono0RD1qn3Q84Ty5NOR5w6nHRNgdJaIdC
gRl5TZW/hip4DQiVXDIHC2viFuhdxMwwVOt6eKWF5cWk3wbTys2mhApYGh2DYeENQR+uND+/8zMs
t5puvIve2Pd9s8fGd18DOs0i8c4G68NiWx1E+wA30zULBjjLHS2blTFlmwRnWRE034fhPH8Id3HA
Y7YIOsb9YKmWpXzYN6EFpcnH16NjNM3N2+hG+KM65yeKgJeV9c1OmnNjl3eRcA5aoT3JWT+hVKIF
Vy1MjbT6VWHK2tolnEbg/FtOuChp1dJ2BpNdgOCvYzFsgvJT2pIjOym6YB+G4QWSJdEDOwe4w6KI
r+fBLgcbgon208Bx1gCTbBk5ZHUXe05TvBQhYnGYXkcG1ZtBy6xVHLb9gUWdJtb5OY0+9drlaebc
8+KHtylf2jBJsazJig/7kBz5Ku57nLdj9pAtRxbHsc7S7u456EObkzWFy12/ilVwsYd2a7n0/sTZ
O/Pqkqpq+SPNUWXIKKzI8X53jOTJqGS1ogvzO8yHYhXRKrOuTXWklasswPFMk7GbBu3NsG1rjYnh
yG+yZmfxa07bpygyT6PMJm+gYtgUyVULgl/UfQPtptBSdvBNogFw5/SWWlhv6lE5K9XqcsPsq19l
GZ7AmB3sVzRYx9c0Jrq4/yKL4JgM71sFs5JoXuwROrKOZGM+XZoPqaCUe0CtbIr5nWk/4yFclwTC
Bn8ic1RbZ3N+MyXOJ9IdNbtFm6JpCpuGRd4M02j3vXc59si6+BEK9TPMGlpSnO91kSXH0ebAbVC7
6DU0kqwctQkYym8AQYWX0KxuMdgejDm7VGXncHgs1Aw2X8z+rtCp6ondcCdTmpoEpKwNpqaeot/q
sc+LbqMcHuhfg93/noH/3QzctJcQ9n8yA0/fx4/39J+hDL9/059DcOc3KRgv6zpKigFm4C9DcPWb
w1Rctx0ADEI4gvH0n0Nw9zdH4Pfh235ncf9jBu7+hqtKgh5ylQ2aQVn/lRm4+e/ywHLhO+hSWoZS
AMOXaftfdZqU5KZjQmnZ546INtw3gtRl9t1yy/6NQCyl2XGDB2Ns6PwQS1nEuFQeZpQwAkjJ7odo
cNazIbBqDoiePd3BoWZZ27nU7W8qfaucqnrX22nGdUcztc6sidEpHTH4kWly8RpiNufe9k+kW2pG
v7CZLc7ZGo3NuIyfQ9vaAjuQD3Wu3co6jO56cDyeGQxQbjumFxOW08KeKAGjAGbUtZxtbfZWUR/G
NAMl18hh6jetRm3oBMExCGKYBUld3w9GrMFEFMVG5Bo9J21ETw9zoAaj8goy+UW6pjwOudUfzdZY
WNGhoBOLw3FTslkAu2sD+jKilct2bB0u5w5wr8Fq9NvwUkoGAK3qHyAIQfzvn7pEn+/ZeHO4r5mN
xJn/luQ/3JzJFCsyJK4KmdEM7prM8r1ibDK4YFLz4jSYdo4GVCGIHWzsRZlxcKpoze4LerZmMLre
XCbHyUdeNezOIXALqId59vNEb1FznJgDbolQvwzDIfExfWrjYJwyKpqYwVcskea+ZFB+F3fjYqMq
j3M7GpesGZ8GpllHi52X1EzzUdW46ZWMIVOpZht1Q76xFZPiSah6JfM8RHuGQtBP7ms9wdy1y7aj
hs6JT3OTZR4NWJtKduo0x5Iy5Qm+Vj9v8FgjAbb0hpZ28MwKPe3yovworLTD0sAy/oNaTuskRzRq
RnR7YzLCUxcOxGkH7XGex6uoAvqolfMj1IY1RhW2v3UgcLa+s0WuL9TYXuY+wKM3J/UtZnoemdlL
OUJk5FqONpwzlYcR5pKSjPbiRdyYqezM1a7GvbJHY0RXp2QSDYPcYeSuctYQsodeaX44/lKE4a4j
C4pcVWOSdRmdkNEu6oOlN4exq8+KoQvHtzOC5gPmprVs6HsL+Zqk9YZE3omHbuaYFlDvzX847OUK
+wCulJFaJkm3pM1olooQvhrDI8DV9hDZjyUKOi/JTgdmlxfzyXaQYcL0lOg6cKoZfwjdGA7Dg2ZL
F6Gn6wpgM+4N873Iyfr2j2GF/T+BPR9LLk5TVLumcW6WrotNTsdUwm1KxaLamGUmdkz2uV6xUZyp
iNvUOBzPk1Xv3Si8cnHoQJSpVatCatJSpm3xIuoOmtHsMxm+RK7U9pYc1wFYr1s3hi9WZpgr1Fz7
xJYcL1/ey+1Ie/Mg+p+4PBpeEcY0bhplF6M8wjBhhGiH6tR2009NxO9pZdBYrU/WmSYudukvwUQL
L00aBcmDNWfR4SonNR7mKf80iK3sitjEJbu8HjxPea5k7YU6m3kFCLS8I3cVeo0x1auRgdSumCpm
EYFwzpM/tJ7qt03UiY9aLrRIDjlxK59yXKKaa49sV7jrrbjhl5jm/j4eQ3bfxlx7gy4bhC5COfj5
jAcoz8xocPe3jt+8wOLaZhQsvtjMppqS0VCFU/wa1FheDakiT1rVq+HSoJ7jOWbn3WfrBkPkxijS
F+S6Yh/VKFMMWXNvQJD571U+b6N2+rtVHouC+Z+t8i+f9ftH3c1/bdswf/+mP1d58zfbVSYN05YB
VusLzfKn1I2ezazXUTghLNq9JW6NP1Z5A/QS0GSXzL+tA5Sx2Bv8Q+pm10A9hu5wFP/61P/5t4/x
fwWfxR+EmuZfPv4feZddi4hH0P/+n2JpEfkny4hk3g7wyzCVgj9v6gv35C+WEZLPZUVSMqIuUfHY
Jp6M+9qjn+m5kMlbM+cvNG3fJRe/qphiqbPV0zgezXu1dFQrtUmk+pgYPwzsjvOC9HN1YmT7XeD2
MmcM6BF0FsoOtho2IyKCx9KYnxKtOLs2bY6Ycz76KXytIgenk9tyPMWfWuH10Wi7Hr9nyXyLlLgA
2QSOYmN+hpfaazfDmAeI/2KtkR6t8BM1bYZDb9wNz4qitITDaVRZD1EOtFHi3Rnct9I3PNOlT4jy
reIhdakFFj5QgORQ81sFfXrCSHnJYKvlPLc53kzqHBvPpY20l7YX1y+/mYF16eeYDX4fHRndmkBe
u9ZnLR/vJt95dIXAPJQDfjV2KrI9f9BPwo1Bu4tTZvp7FpUrx8unPDPW2nUywdI14TN7sBdtZpCl
x1sxBHs9oAjNxr1UVg8pqxwl8nc8aqzQv9p1fShdjUjimAgkbu3HHNBrhFmXLiedDtsqyS+2Gl95
YgDUjraFCEiTp5+l1l9Hd76O/Iqdcg6hU90j/F+qtPkeMS8ZKI117CM7hqfaKL8vPyR1QxsRlWuQ
NCuVh8/pxMtfXMjewBXqdjF/Yj10t7XUNjYvr6itB0tL35s83aYFkrJrbhNimLpMn2Mz/RuwEHCa
f3fZUoAgTOacXLQO2ZN/vmxb+EbWXFsBanR36i2bYYL/DgpgQ28LM8/CJh1fMp+bLw0yC769nkVq
6I46NgqkfRHTdVrjoMTl2tCq2I83VTM31ROWwpLZNvDqcT2lkLvSjhKIQrMXHzbFWwBjYF5fkvqn
EejvRgUM0RoxrafIJeWuyF1FaatgMlwHH258KBrmaaFujKsULM2+1MQpNIsOZGU3rpPJhhhescVp
6sc2AZgxpW/L1TJZxqWRzksVyE/RQOLBxeVd8PQT1spWhZ2+L2qvyeJZ5c5r5tFUvVG0fTuadU//
1jjVl3FeIMPKawt+q9IEvCTxJ+SbGcEyLtkB5Bv80WtrjjcQlrfDujDsJ58KXvBhECXTTQR/wA6O
DTUqywvtiPTXDF2nyCcPveyhsmjTpe8v01NPIVEvl1WEKzZriv2i4bsLTqf+m9fdFF8Wtr9a3LAA
GfCxQTApKRVPrn9+4d2hnNp0CoO9AtL0IyCw43Yd62MLC0YEMjikuoFyS1k90wMt2ExLCW4wJ2c3
Su4LFTTPueTwgj/Ov6hxnu7AUFPuDuHxx4AHXRXR9KKhre8MaVP8MTKNmxqxJyxIcKeR0a0d6h+I
BVh3zZoYGvzMcRnsV0z4GeyZO38Z+htM/6fyrC1iAF0R00q509ZcSqj1HuzqMjOs3OQ52xiLoNAx
Dme7MHY4crKZwKbbeM4iQXRdejXoBqn0jAY41/lVSENb9/Opk91TvcgYLe0hpbhqyzEjstwHs6SK
BNpQurLQQNQihsSLKoI6UqGSUPS56ukF9ZpFQIFcYa0SNBVtEVcSVBaX0j6F6kLfJwpMhBJTL5JM
FmvwtBFpxkWuiZJrhnoThMg4CXpOZcZ38yLwAD2/aovkQ6U3GUpUIGORg6xFGNJQiKxFKooX0Uih
HpHp6rcB2/cqf3cXeWlchKZhkZyCGfEJ5RGYJfIH8JTTiD41LkKVQrEaWyTzmnq3eBGzhkXW8uMk
WKlKf8SaW6J7zchfiww2L4KYKrqfWm4ztmFwyTCoXaQzWDHQ1Rc5bcahrGN+8sxFastng20grTtb
KiCQklDkOpQ5d5Ho8kWsy6iUW8S7cZHx6L3nqxdpT4zTnU94Hle+fZ9+yX/ogGLRAzXEnGyRCF3c
Yyaa4Yh2mGrrnGOoUq9EEA7Ep1YWOqOD3tigO2I2AjyEcpZ2+S3RM39laOLQLWKlQrUElxRvOvaK
+iJohiib3SJxmnOCIIfq2aB+NtBjwz4+lNVLnRa5h56FTIpeGqGbFouAGqOkUif6DbmMUAYaKyPz
8JAm+UvvT/LiG0lC+9/wSVnNzl4k2qIh6D+ylbeTgAItID1h+0BdO3M9CGCLzOug99Y0xqgwc9b+
IgWHaMLjIg4zf3vPOM4MqMaQIVB+mRu6i6DM6XwNRo6S7S6Ra7LZDroDArS+SNEumjQ5uQIhqT0G
st0hr9I+8tT3w4GggGKFV8/6Im/Xi9BdLZI3c4SRp94ig+shqUZpF4zs+m9yEcsLVHMf9XxERYdc
vbYkWfsgAawUF2cdvR3QxhPP+A88DSZhXkLzR1tvrVVl9W9t9wb2qmCjhIDv6r7L1WlsovLMqYMs
CVI/S7N1MAf3h6vB0abVVz0TpAZUg0fAXMwCaVrtbNHszJwkOhGPH00ztIdaZFiaMm32CIseeo4t
lHxwjoLTg4GtAN2JsUFnEapUfyUQMGvltWgGbUsJiLHqmt4/t6nt4x0oxKEIukPh5Ohuyxstgv7X
2DMQqwHOVyPGlg4UJztO0sDGIkOdXE8V73Nia55gb0CJc9LfXCaqlRuvS4t5McGTYQtENF9ZYWtt
OlmUuzbKXg1YTEET9bdU0Hmjm7e+ZEuVNHVFx0BgeGTg6PNmuLOD3dF6PRUQI97KZ9HxRxKclOeB
S6qObo4bToRNBWWMoLb9kj2lY+rdOc4plEYj0Fv50Gf8+Rjpix2mzR3G/+xuYQJNDncktIO7qOpZ
kLiLYRU5twhl8sQ0qTvV7Oc8Byy8R9UhW9CvNx3hVjk6J5cF9w6FVdBBi7SgNQhLjXKOQ9SEu0lY
n6E5TQcqml4r1ruVWzpQO3FZe3FIoQZi1uwR0oKHZHTmrjfVi9noHzknyCOk+GobVMU1Cfe634U3
7iG01wX0HGSW12Y0QkY5L5Vb2v4KJ9HAEZ8j3pDCQClsw+W5P5mbmN2wFzNBO30FYywu+tPXh1/v
jbC4HZEE5NOD+fT1RjfK+TQtb9qJPQbcOrY1hWcaRrcm8lWe/ZpflMl5uqO4ip1g4Wvr0bG0tR9a
D4jk9UUZmfaoSfIbRhOd/cnnJbHD4kW2zQsnml8ltI6Dpj9LhnMPwcD3+2WuaPeuj3FryvvYl2A4
oZ6tZpLaV9dyUKq77mAUZrcl3yTezAGsmE2N+lRYxZ3jaD/H5sYeqKdRV6WECiq0mbDWOTJXPe46
hntcmccuGwuyfdNw9/VmTkEosw/c991yJ08jtkgSmOsiTKiRAygAXr+Cq2yzXbdjqTa+G3UPoCpX
7amDrPgMSgdVP4HGUcFzChsIC1ALGPrT1AMLwXxbpPVgmWdqY43NQftm9gq5I8z3hGUCjEyZuZpk
zuOwmpr7IPyM+jkn3hoV69xY4gz4hU1R09JrXdxpmmG8MlIy6fs9sXAfQZ915yhVuO66BYUJuWxb
6tljCiL+GkX6d70js1JP43QMcW08FQPPoZRdbkHnBDXpVlRhHsgMZloqqtmZafVW5Wm9rcWQbaVh
zRfGm+tKQxHqEWyZrfmfnUbvmSsKHV9SZX5EGx75G72RxD8NYNxxj8MPkweckmxg0zM90GHSnweX
3aQKxhtFB7wGnZFsFXn9NZNF6Y32jN+uJ3dZNojjWjxvI1K6Hnh1see2fIqIuuzoW7NhW0C3Sovq
ytERCK47aHs1MdYjU9duSSVA9iUX7CT2K+t5+WELC2NpVn9mdrgf+3ERy0oOX9h86T4NmPj4NsGo
Ejm3pYOAnWCbbwPHnbmaHUI+bQHM3Vbam+PoP4E+Nh9GEB+VrOBaYKgz3KomEIrptZmAF7Ir07ez
STEek9voQasGRQ1lJraRW0V3bTa+yWKpVCtSn/eInXawP94ig+Ito6AArIpb7WDQWY0+qMpvbq5F
BFXN7L2ySe1HKv0gfnIPpz37NNN6r49D9RLHqNCQydfFQFXJKlhMLoUaX+ZlYjQSb0uVUbyBVgro
GKIlTERp+f2Qsmo1mOHu81eNKfwLcMKlHVIObyBCsY93df09j/uPGI7ubU6sl3xIPrCBpW9xwJ8J
10P8qAhNbTFLameD2BY1K+QJnZLiWalFDg+jgUqAkLB2Muf3WZfk9zQmlud5qJ45lXKcCKPD9JXG
HH11UcLcF6phwYcSYbxy8JHbZnmOJ+AudwHixTbgCZS5U/LEnGrgRgu0cz6i2/HUu1kEMJmJ6hdg
G/cF1rzcYg2lDabauU1yZItyhEuAdOo8ICl6goPwSsjyJmz1ommk7Atpdd6oNcV2rLsHZic/zby+
c4PoTD/wo9VxmGVfDOiws/VtwJmNeNU24OmzRj5vN2yESkau4yVdt2lGWNPVuUUDHvlTMppb7My/
ckNMz0AHN1Y91/cVOffWx0sqKQkIrdxmX0/lBqO8DU6WFxU6Ib6PBpADRkvMEiCayYB2JQOEPgh+
cM5yIR52Jydxa+wiDDd8bATI+Ot0kmxPEs74VG9AemnTnWZP4W5JALRJytDfhCDRJNmjPWfXrgwe
ssJgLQmIi849L25qGyFPteqO1o5TBSkUa8SxIcPVReqV9PVpmJNmhUVpR4UGLrY8wH2GHU2Mx68P
wEq/2DrNU7Pe8biZb1aefyvj/GuSoogzA3bajTK62Jr1mmZARmYKpadoCwtLb3WvsuO922mfsiMW
P6druLCfyv5RtgvtEnviqivyx8T8sAb/aaSj3S+pHwyDs4gRgIM4uoU181hQvIQbhm1I6qqeum9x
2T1wrMWQQd2bMvT3QMiXbk7vDSm+NYqqP5N4odEW19FMji4GL8HsIw+C+8r3T3PwbUzipWr5jCNK
xbj5TbyZu2A8MKbGldem3zt/OllGfWuN5o2gd5b0b+wJbo2D+7L07buyzJ+1ESwQjkWekXrMnr4x
icer7pbPyUeU0uIu3oLqTIsunkFxqrLsGHT+d03DZdTjkBqB6vOfD6AVc2omlHBlgjSWMwRB8zEu
xDkW7jbkN+Vi2zYDBreARYSWhx5nVT5HL2T5P6cmfMCVcc8ybnfyGlk+tptwP6Xh3fLzgqbemkZ1
JJBOWmZLivRx7KLd0GBk5i+TddmWHMc1ygB2a6TvcrzUtG6F6Ws+4hE2tGtI1GIZzBWlPOtAOVsY
ayVHT9xE3tA0+xFip82RDUrhxmr6hWVU8zJgiVomcX1E5JIc+jIfIDtK/Kw4LR+n2v+l7MxyI1e2
LDuVmgAfjKSxA+rL+159Fz+EQhHBxtgae86mxlITq0XdV3nzFbISmcCF35DkLne5kzQ75+y9dv3g
1A+2pZ66m5YF84PyKW31S1w4B9lGj4myd1003rMEn4rAXTmT8ZQjlVmRlosUZaI8Z1JlUXwl7RKh
Pem7CeFD1Dtgfyz02N/dvbq8xml7TGPnY+6HO8OTEF1pC/2ATHLzrRgHv50d0LhcwiS+5sUS+YDt
wswIHvOOGX23JWOWV0mfjZRsEwbkUD5Z2fSmHlyvudQki2TRIvuFHQ8ON7nHA3M1WoS0jUHDiHZg
JzVm8z27z1PsE2eaOxuvpeNfN+GP3vCfRQQRt0Bek7i7zjEPoANvwJhecEl8Lo1PJ2ouaVbuyqJ4
ZxH8wDjyw+VFNohjkfY+AUDCb++2gCNZOa12fhRJzUt3YOza3QvK2C/wrlf1tHQRB4J9c5yPBJYd
vRq2XJedU1RzqlJPKR2D8dhHCSA18CgaACl/q+aYnulDqjJ/IO1x03vx2VXByqVgjEpvHydjvgpV
uFb96wRKoWuyqzUVOxjzX/NU0+4A2c7wZB1l/aPrJM8xRLzSzH/SQTmi4r9LbO8LdtK+YeQka+eM
ybp3wNyMB4Uod7U8N14armG9/TNXcHM4GwtraFZPEU85czzNZcmH4Sz+pavjgppjJovJsvLH56A2
VlatsWT2z7biEzG6O8yNE9YDeZrlEz6F40TztxfpC8iM1571IIjVz7mqHhsxP+pGPKgyIK4S8gQd
VBWZtxpCKJuEi+E0r3HWn3ywTwQxJRT44ePA6evo4LA0e5cGsPB5Qpqky4MHu7pmIMA5y7+fy6pW
5lDeT9p9WDqypIzdkEn+FqiP7N3ICaxC/7Wx2sMiVLLVDCCn3Mb097DcvJgh/V2awDbnSswl0zJJ
aidfcVvOTrKS8JZ7AohQb/9RPmNKriLL22RxKUhs+yWgL28vNKZc7ZC432+GeISSQAwOh8f0aIr0
gVxtiyY5mRB6zRVrWye0eAWJ06AunoyhvyW8/fR3HyL6z/TNewXwKQI4VWZYKdCbrcD3Rquq9R/c
6aIjhYqF69SEf8aIMy4d8mN57UTZPQyuYv4HHY53xm3UrzSJ3s3yknYMEhpGmSGnghEN9zlv81BV
e9SBn6NOPqb8iFpur7lKLX9U2ATn5X0OuCsCzkOEOym56zSFcZR8JdYMA8eePj1j+Ei099tuxcb1
yjU4h73pNjci2869O65d3rtkMWoPIMfRCKEdPRWuzysun3LOodz3rmNkgk9ozvOMLJ5Pp3WiYzkZ
FPvy4LBqbAuzerMRjDGC3/Vh/8T4G9xB+tC4as8Y4+aX0ZV65OKdVIshpU9/dO4jG+Q3PSSHvLae
+jF7xDV/lhXM0n48miwy8GPflt6w7rHNLSHZyMBXYc/FpooOiAUJua038A4scnJCiaoo52djIS4Y
Eg7gEI95FX0ZtHiD8SXph+IwBIW9dpGGhzXFHm+DI+4gSCWrJuBIiHp6Y5Hy651K3SdNOAOkXxqA
XrLqvXTRN9Pw6hKD/hsjDj9hNiTn2yYyGgBO1kXnGVe6GqtYCBrHxXtdBHRgtKzESvn+vI1qI9j0
his2taeMw2jIq8i7X8DK+zfVIaabEKAHyVjvkiSiG2fANFRJyNoXky4+jC77qMakx54dOz0ATg8M
uHOzirdkAOZrMiyPyfQy0XHa63rK4M0bRDUp0G6dOoIp3BczeIBE2vmK8dQT0IRt3uR4nVp1MWSA
SrlbggUCIoPQcrKJNFrUV9FCGAN2FeSe+glqydokVTPsNPoEVoHKvYV1OSNqpboIzTN3ZCho/rJD
CtO2PDRTEX0t0g+JyMV0suljoKhdiyZqt2y32632CN2x4zaHNQIIPew/jDHy7+ea3ldb+NYzoo+f
Ytr3sJV+cIXk8C8JVC2U731MDByWb/eZQWq8oEvpeFZ8gBEav/MGbGBfoJrAhbCxSJfmDQ/ibdrK
7MIAnQhfrwjwTszG1jZjIuhztjaMkg8OAEkgG+1DAVaRVDXiE9k33w00QycTpKgpURTa2PTqWpiE
EU5E78XWPvDSe1Qc3jYL9KVQ4HOpdrFVKAYpYW4/2OYzGKx6J9DOrQy65/tOOGTdkok1DYN3K/Tv
QcZ8wuIlMId7MSL9EKi17dl9r1zL/GA8D1yKAeGEXN+IP9xC63NVKKKbHP/cZfY1KoNgiZnaVWXy
xwxHMpqmRGB3gEQJ7RZHJdngS/28quyaNjB//HcXOwcBmOf40cLCDlfGJ5JDucGHlp1RFDLevSkY
NxtULpJd/ZVQzQSAwMDzeSiKOA1G16qRGNtsC8UfIBIk4s2tWCUmefRRTQR5Q/vSCx61PSerSvov
UTZuk6CndIAXYKvU3JYwMlZx8jbEOZEP8RisTTqfG/unwdJfTp3z0iJ2JqBxWIXhITCN4eg40E8x
02JxNZ7C0uOyYDSPIdtz29HmynLAsUBoUkw4iMPCTQxzKEKDgCr5XSmB/L701gYR2NEAdQnsWJAG
5jrsIdJmwXTi7T66DKi3M1kMTBxnWq79lzOFu8pzEBRxHiP1GX+7SbZvRwhUsfHScv3y5Es+t2c6
8cc2UG/L3+7MFNUJBGAn7t9KJ97E8VsFktkqojs0owOCjvknQ+gVIeolLC3vK6+CR7/5cDQqCXOc
nxNXQ+geqk0O+mVXmeKK6oJ6eanRbNO4VQg+VuGQgT7jaImHHyId1709PrQqwIXi3ZfwMlcDhLUd
XcdDI9rf7WTd5bl/dD0E6okcngH+3iaV/6xqBjsmmPNZoryhibwWdr2qcsfeQGRuNlYj36HtLOXo
i168Dr3Tcobipx0Chksr024JugsMk00/Qihih4fco33CZklYEXEnk/k+wygKvOwzzHxwOWF8YpJF
6R/V2yEIbkGe/iLF4oNmy08lvfeAwZSbgaqvYvu5a+uI31GbqzBz+w218CvbqnUc4laNPchTYek8
AnZ9Ca0GVMKS0A6wTtPQIbV9XPLbIxLTl8yfm3CWbPcl5b1Wonvxb1FQP8fgxl6zJQ8eTDal2fKl
ikmLR0DDTGhJkHfIRXyH3M3ecsmXr1raIolF5nzZkT6f0OxVSx59EVS/QZ9NF+ZYxL3WTKkh3P+K
g9C62I5LzqXpjOdUuD8wWFN0ZI1zad3hj564KEclPdHG65mA+fhWulj/KoW+tEV1X4ijDQCGMO7m
dxCy1cxNdWoZDk19Fe3DxnrHGHKhCXrfYxbd5UwL6K5469z2g0MsGs5topt1gE6vL+5QEO8j+qYr
4OhwQ0V5NGBOoWEGxGX1mJVLvMUJ0DJPkBUyMUadJCPeudqAfPXWzPTpdm+6YdZH4PhcXljJrHr4
ZWKO3QQ9HXrYea8oyp5kUFyjqMrZPlWnyRB4lJwmImG7PYt3UJMru6ufhdcfzZEFdM6IMuy7YUOw
EKTQUN8bSt03gUYrlhZkyebpA0aHnTsH2Iq8/gqeT3G5wUxIM/SP7dJv7lHcu1ZIo7u6lhPtpDTz
9mbYzGtHpOZKePDbpfEQm/PCYvM/YqvemwIm59T96OPkTpbzI1ghtBc9Z3CQppgiBrby4i72QYa4
NYbV3nZq1IvBeYLD1C1X0oBVVDX2ZoaOiBK63OBTaJvoNTaDYRfopeWLGXTyPqwkOrsJ0xPr4BBp
uulsI9+mcXrEdp6safBtura4I7f+kbTLH6TnNauONN8yoBztunYPMk7JJmCLErwuxZCp2PtFrqJ7
W/0p0rDfpetu7naiYZBZSuaX+Bc/gyjHNxNYCLTous82tagRn/0iV2suWI/5sByY9keQsNuZgw+A
7ZzWOPkZwnAoI7qbCTH0Uy1hy7CjruY3WjWLFnDjthEF/JRBCrN/E7R1GDrjUtk3vCv38xhUm0bZ
j/ylOxtAbEj9TsJI6yLzr7qchstMqsUQbyLLAzg4P+QFW76qSn5Nav7RMm9JGO2Og/gSv5k/MOQS
qNErlrap5WNAbfGEs4IwLphjKwaptq/tTWsg8TPkuQ76fRrj5lVnNxj/0LaHyjqXH/mQUOk5R9+E
ChyWeJYndkWuJmLXAV9ljwGB2+DrNEbrEsXMmhADTD6BfdQMjjkGbWcFPPQXWZwXwM2pVd6DJojX
ym12ugkhAQD3NRBkJjmhMf67XxyrhJqiczQ+sUIh4nfJ9jLYlhuZ6Wy7ckKEEQryV1FVTGxLqolB
YhJiUXQKyeyoWieTaV/8AcBo14vsEcnph2CEeI57mXBNGB0qYzsFRsVNaETqr399f1m5/S0FuuBY
Mv2QJs8xejP9F2VTiMzZi4WuqPBgWptF9dPtAzoBhfFHD+6+A/RY42U6ZmPJaInJ265Nb/SkE/op
QbczAlIySXoJIZ251KN9fGoQ47m6mz9d2Db8sVb12vtTtIlKNiBhBdbSavL+NJYFEq4gx7WUDgdN
WgXGVWXtVIsDoiOe1gYfy8VJpneGyUSmr1L2AEUqTgQtPHvYPveSPTwjAf9parwaIRWThqZPd20c
1NsCBfO92arnZrC6+2lgJTCJAcJ13yR3uDhjGtrpRlvRvXUml/Q1whu6KjO2FY4T/xqK8uC6zZGo
bhKf37Oy3PdkZicEt6tkJAcYaVb1SiYwUDvDuPV9tC+aTu+ce85PIIHASwIa3RzgDf46jvxIlzvl
UYUAZPzoEfqAvlyYHSH2/9zWXygrvuaK5GeS1D1gYJKW4cGtW3MVSfQAorLSl9xS38re7l5muCYL
NQJ0DiFtJyVOLjQ2I/MVGFFIbKFTsXTtAaagdmi6BzFah9oW6tIuTiRkopzNDBr8Ts0PSRbHtzow
QkReULl6MZLrU87jBZ7NeGFWwGIum3RLxksBh2OwjiWZMjfsOztWruHgydDZghOQoD2Rmif16NLn
9hyMTpxY/uyaR2oze1c1GmOHyQY0J9TTcbPheawMUk9Y5i/M+xnzS4PIusHPV6onexai7C/OFTgF
bPzH+hefe/joVWTXe4ZusDGRNij90t14oi2uiPRTZAGVeB5Uv88nkzKlTIlNXm4iAF9wv4b4wqTx
ljw3BUHPPi0ExiCjeRxUPB79uG2OCK7jXcJI41O8SUa6Ky9JvZMbpNNDpHR5rB2OaYROGIVqgrOq
DfrcrTV1E269AY/fNCPlyGV9snLfenIJlE892jJRqx8n0k+PVuWna5EO6KvmLjgqKtqdDZhnX0gU
WHkk5rXsAKVE7F0eWk8DIh/y/NXxVMKSwd4BiOYfJm3iMTes1zDT/Ucq7XRdc0I/gcg6ESik13Jc
Sm8gModCMtQb08Y4EPe2Z0OKCrtOmjtLQOiwI5IVBo4IUont+Y30L0hvsd/+rDqCNqLGwkQPyFuv
8CHUGDj/JJJGjYREY08QcJAYJUtUOU1mCHBW35uXWWjGm0L2QKyD+iG088e+FjR452uZqZEmZZ4f
Dbci2l676Y26fUPp4b4iuyBBJIqGvdc53nWYW1DDaKLod07WLpd8tOzWw709a7FOYLVcp047OxLY
2FwaJpaBIcVYO5bDCw9I4FOIo7TafVPF4iT4eI6TG8zr1mvGVRkXRAaXLBWmt7SKmnQV1vmwxtE0
70u7KI+u6tVFBuXHvBzknl4yNsbsZ2d9hoCs3wyCHtj8IWmQ7k+/DhlepPo2FU59wxryw4JhgxsQ
DrehouCxjSYMBipidNMvzs7GIupGRh0NKlW+F4O27ui2JWuyg6N7fP3ZuWKWOTjuNl+0Fk6S2l++
uE+hT8LXaHFBw84Ta8oc5pCoc4LNGIx70RQEVTbj1mmd9tLbcfrcIpZfJQQlnuEsQm+dsY2RIbUR
03ulqfpjP/wti+RPICxjTyYmV5mCZqQb3Q2yY8VkicsrArDrWOwIhA63dZcz9Wx+dVa4l1gBt11b
ZbA2/JNp0TyjQ9m5LpjGFugaosiRY/HNqZC/VHm1LSrspZ0WD6QpH7WkUMtH1tXWy59MyqUkQmEz
FU+OPXEdcvtw65YDoYEGKM3qGdjEHf25dy9l0aqHTwDdzL3cj1LORwSgzcr1kLvVSxMm8GLEHIWD
JTskFyxE9Dd57cKGddInzdiKfKD6Pg/Z3AlJJTXnhL11VrSJ8xBZkcfRag7TZ4SR+MkJ1ZlgjGV0
ZhGH4qhrGnpvPm/cNRzsdNUTlbfNF2lFbjOL6JXCjoovQ+Ce2JRTai6FE5NzO0/PbKeXAIBsG5QW
zzO39SFqu+dEQWBhufhqpf9bT373HpYIlwzhOo9DtGtUA2KT6MRVEsbXthf+sQmqnJaGOsnB9i4w
AW+GL2Eg10a9rgX8jmLCkG0XqA66n6NvmZ9tWTFNEgPzC9v1n+ymeVWUjJ+jy9yS60yLt8YnmiId
zScSFZpNRZ9qP9ms1Bw90TYCsHNFfVUB4Y4otsyMZPPMfpg6gDmzJ50dcLtqV/JBbBj8G3SK1bGy
pqV5Hg3PUR7IjdCVDwM2KfdFRNfCamJ9CuN0hAORJTetc38zSHMNjtw4KdgrL51l7W0RRj+QEMIN
Ybt5KMNqH9RTdB2Y+Gw1K/Bi5iZQhwbdg867bBuOcLxznP/Rev60zYiJfDPaWG7yhglqgvnGBO2i
ZD9h4E4o/4bi0/ZT736k6yliIgmluVXwOzdRYtZnlyTzJiDousLqWktOJNPdueAZYLaUIAbRfdYQ
JPctZM8jBvFDDRFx3WtN76XMMTFG06l2EQGqNEc9zaKfjWF84LLLzDBufqoZQpDMa/jzoMmMjhhE
1zaYds+RPArUR2Or5V3aiZ0Rsl0begNURj7ydo35jqbz76Ey5pNT6aMo7OySuugmMuAvWy/FG8Lo
b29qQi2I7p3wkct+W5U0U+KQQUrI+Poir9YC2DFKKFRBB1beyWhy82DM43FyVXYbIgelfwRlgp1c
Ny9uEmcz2SjtSpP5lRc1G9+vo0dzBkldZdGjqEHnm1RuyH8k4J8eYJkjIT40lG4Tn88KGJM62mlF
zUn07hOZHRuyqKrYZUdvTNtmrPwv3TIGHYnuiEcLAqqLoznEkn5BfjmsDYsewOTOhzmfVnEY95e2
hGY227havAX42SQo2EFXPYau9B8TZwgeg/TQFyF76VF+cCQfI+mPuwLp36qzTH0TonxiJNFfXJMN
cW+sl10+hCI2VwMXOy7t+amSZX6NCUZYKzZY25HMuWvtN9E5ycYd8RafcBvtQ22pNcDdblMHVXrO
G0Bvure3fssVLbQbtom1YFvo2W8iMMfbKEvKqcooQezTeW+xFNdtteoyhdHYeyxnBSWX7DygMtlr
NQz1wQguzTxQJrdEVSqrvrazxbZkIB2d7tei3Q6iuzZGHKWBMCgLIX8Z+ygPQhXtsoWAKf32IlVs
X0T8xkkBob9mF1vYDfFOTbfzp/CnibrgXFnZqQzj+Zx63R/BWIurLDK2rDHrTTPAaZpLi6MevpuQ
aEQJYzzb3mzRzaEUUbOOXgDaxBiiaMV5lTse87Bytkwye6Z3mUFCRr6zJH0Ct5XTc0860WqorGWE
ND9RlR5R6vMCeoWkd+733aCDkwVrZk3z3TikY7yxzK75Yf1QxdKtMACkOBY+qz7bdoNsNiRH3WDY
Iz2ei+ZeyCtqp3sdRM4b5b+/l0s4JyQHcxdaXn1Evm3UbftAyr0+VEH2lXS03b15HB90q199kfov
gUt5QmIGCvHOFTiVahDzcfc4OmwMUY6mFzgNvC+M7cNqAyXP3ArJRCmq4xKpzCwOrcqvtDhCsu3h
lVZij6BqN1HA08bckEePn8AxqP/6bK9S7wp3oD6b7UT8ZI/137UKeZmG5FtB5EA4SS5F5H3k0xfL
VgvNDCejwwhobTstmZQAhrdeACNQ0+7Z66Q/NCOmu7AGv0x6ynoOtKSsU0y9MPaFMKN9MD/QEbCt
4j946WRqgrPAIdK0MPzG4NMIsQTMGGcq2/41hGG807Qy9nQtQJuMFrki3Q+zYYYjQJEUBLWS2/ez
N2xsnKX7lRuRXq3rXDw7jewPKIA+g0x+amvZqQFRnItxm1XDCbjQLEg/ome8kEAOnLOnQFX5S456
SC5U+lb0v6IpewW3konqnEvrNOBGsLPhZ9AVEg1/24Mu+eoG45cOactA8X6RHXOCeMjBD3UMVCyd
X+wGW0wVNIdAds/dJdI54ay1d/PjOsYd2qMZ1TjiSrOmWi3VlpYgO2KLq0YZ568hpThh12SA8t5c
TJYA2en6ZI4+K05d3spEP0Lo7w59NJKoFF2hnpgbgnvpTZXjaWoH3PgrADj3sem8OIJ8HdVOxYqm
cLghqQi/4yM2lVXncrpPpS62JXahpKScQFTZYyC6q004W6E8+oSkrFF8/PYNjg7q574Nq63bYtPN
zPRg6Z9iNNpd3KbEKxlSQf1Z0L9kQVlzRZNkeB9K3zqxkwHZgYFkQCgWYWfcCsgzKyctu5NRTdeC
AJyTF/f4o+NNMeroptD8lV1pH/KMprpNvbOPdGevywpOoeE3R2LuD2nVmru4ED+0FweH1Gi+dDpG
Ry8L9SGKxg7NgaEZfHAzi7q5h5C7F20H1VEf4pDzcYaK8jKHbbaNVZnuv7/sjaTYCXMIt2XdOdu0
drzNRDtFlDX6b2jwkFOvAx2WVcK1xkRYdmhtlRwNswdp2H61zgDVmdYGpwy0HJchZyuyTU+2ycP3
TauJmIln9u3jv30PtZHDEK+0tn9/T3qLybGZp2PVpdE5CMLvAq87QU8gdGWIe3oO2HC0S7EjjEmc
Eg30B51IOIQ7U+2iJ5tKduMKr1vWr4NUJuTLFIhCYzW3SLk/EH3cumrueSXDtreCHyyy3q7T/okY
qvzYeaSupxL6X7MqzIaRcQT2Lct+J07C4ooCS1Z5BmAxeaoC7zEGKr8ZuNhk1msTAgDxvYbxh1Os
/Tj/QcguCQFBd8+WQq7G9r0TOZbsHl2Y+cNDZ0e6hH+AQ/NQJ9Z7ESV3vNEIVUhhsmrSeHsqelrA
L8nNFf64bsKnjtzB1Kvpo8biDnhZixkHID97mEOwtL2ajurfpYGkyKOeUpRKiSxfDF8/9o5J6kz/
pVrvB5uWED29fJODE6+DwonQuKPldtr6TI6qPuVeurHHP/4iDkvWUYR2CD/+nzSf6TF2BoNEQsXb
BMByRzYbH//dBEVyV9YU1WXRkD3NkJljBY5R3HB1tu/qWV2HdOlQhNSgqXfJFhuB625i0E7rbrS3
CfW94zAjUAYve6zcUzgnUIrwtmRiPLGHrdep1rdhtitGZ4Jmerc2vOIz6ZM1FVay7VKX5rr8vlfd
tB9O0m0t3q2jxeYe2I72IvcqJ0vvydKat2Z6TxzvjhZr3ZNOw4uKNi5Y6C2N52rvGwgaF+k8PfwN
kcJ3blwVuwZ65FD71zHlM4IPPu/lRGXkF4/L+TL0HQRLklajtAXxZ2TYD4Lyil8ZIfNsf+SzUW/D
hC2jMXn1L5BXOxpb4Ucb+DNrXKSvsje7yxTAFpDmaL4vipPvu06W+NmWlnoRg+fs2nKMT5y+TC2R
fWyxzVdIKDDQtw6iwt4B7y4cLl65G/ZHd877R9mX3r2xTEJ7KMHuIgmP6lH/rKyTJOPOt+bFP18/
A96JKVAFiXDIMuQ4/pkcRhWMyu9mmh/x4LVHT3kYVzztoFKjmxI3+kCudw6Qm5vAUh7H/PdtYLiI
ef/6zt/3yJa7tZa1dfrQPwxiIhdqcCwe9S+P/f4Nfz/qr58NI6b8tQkjaPE+/vNpvn/h3/f862X8
u6f+51PkcfHXS4S00h/CPjsMEYbxsnv977udr8mXLpvyT/s/FxTKV1khECMR7NtZ+/dXz2XOf//p
Xf6/v+hffi+W3X8iVzaf7ee/fLH9Nio/dNS7j7+bLvvrNeD2Xe75X/3h//j9X7I7e+ia/zO780f3
9dn+7/9V/Ivd+a8H/dPu7Hv/AJYtLS5n3BJmZ/5N9hb/wONsm9j24GSJ7x/9X7uz+Q9oI9LCBs3/
MCT/O7J38A/LEZaD05mf8gv+W2RvRy50+X9nH3QwZ5tSerb17Z4GNf6v9sE+jQiNL6VJRiIggWbs
vF1KZXNrTTPcpQEZMWSJJPteJ8GVtMqcrWKDizWpuPqkerpmOSQtrZCnVr457m1UjNdoHM29Agp1
9SrAPLOqg0sgMSDMbSdJ7tLxgUyWmdmJzg6Gm3eXEgX3wbeBJ5S20Rz8HPGJCurxUEz4jwZtm4ei
yNyzo1vnUPiDeR4AXR8EfYtzo1i4GfXpc1+2OdvFMD83JBgxL8P0lQVJf9QmA2/R9vOR012eCsy4
xyGMaP4ZrnccYrM/RSWJK8qjN+uhrzvNPTrVwITgMktovL4bdSdoaMGxxLh48jOLbHdk7CdfDOJY
5pJJV9oMx9npo3NUSH0cJjc7iykrjoQiEHBSUVcODfltIkLl09iJOGOPdw99HDnn0e8gjCgzOPdE
JBykEAm8iLY7CBkWl0Gk9aGYo3bRzlE618N4GVwUUkUlrAu+2XDvEcB9KTGL7Q3iGK+YabkEBnl+
LZULPq7p9TWGQUwSYDpegzas94nbWpi4m2I/d5l3ZfNJgMzkE3CdGcZOGyK/ZfzSnQ4dKmATdhQM
rOGWUb3vetezbmM6jqDsOv/WtFG3k7Md3zWNXe/SringRJUFM4gWXmVqklNcKhSBZR/tCjeXdyzL
ActGFN6ZmetsDbBv93Gura2RxPW9Th4NqesDvX6FlCfo3slzZ7JX1MZV+l330o9sXJbvJ0Ymj5Wj
pr++TE1sgYqw4ks5Zd5r4f5ioSc2s2tNKFJD9Ne9IltDaNWDfy4HXb2zHV5+VTU24twQ4OOn/tvQ
ZBwHSxf2+19/3aRADj0Kje+vnH/74f97t//oof/B974fVo1dCGhdvpJzRWreeDaYsXcjPs/Syuwt
QvlgCZjUN2D1+kbrD8DpkhZUVmJHpTZd40ZO1yS5x1pAso8e0rtCRK8j0JKjRxyV6wbuLVe8oWmC
RjgLbEaU8Pj2Mspz3o3U2g+Qi7atYm5hDLo5TkRd3VPdBuvJB3OSjyNhOrUf7JosiBgOeP5EcRGi
/ICicCuSWmw7jlHYz8PGwhRDOykfr8bLAAD/lrfDm8yL+yzmY5JltSKdsCOkNkEkPFk+hmFXnOa5
QCJBitlK6RjTSALilQgu+0GONJ642nBsRdI5hfZMtAW+Mtnj4o6SON/GsavORlG99bITF0ay/o5c
xxxatNXeUV9kJNxl7c6UuruzCIy/o2GKvnPqUYoZwWdYajwb9YZB+C+4ccUuQbxxsiu9FkHh33mF
EJsoT8SWDCWChgcQ3pWTMo3Il9zHRiEsTOJ7oIPbNMjdq6sKtdFuVaL295tzxN90oKXpocCxaZPI
5j6pVL81FV77QCGEmVGNnP1wPoRxHFxtjQPBEabatjQRj1NoPgEZxg8yT825MZeAvBF3mFdW0dqZ
e4Zbo1VcVdJIFAeKZrLIqpuTdT2h02obRC17TnbF6Rbr6z7L21cxSH3pjU7TJeBfPkl8F1y6uRdf
IxBsV1/Z/VmgDJNdGhwzd9j6dVNdwClVl2y54axPYUmF7kbVTCQ3OKvrYzFM537xWQZMJ9YjGHPk
GZZ/TXoCKBEvOgjYe2vxjNDAzUnHYh7iuNdSBNXRl93DN6hbWPSop5Z97YLtJmdcbBVT4XWHrPp+
aDu8aWlzV0d9fcqF/cPIbPVoygAaZyqDTScZhIFyjk/aT9W6ybnsM5aPt9SoxOG0c3IUvgPAtAIB
ULmCGtEEtpkrcKHko7W7JhbmCkTmVx565IfN/StLVHGhWY+SpXTtXW7ER7+enTensXee3zPvDV1v
4xtm8iHbpTKQLoMamQQP6ChfPGnNe1cn5Q5lKZfQTlo7Ko3inUnnb3bGDVM8cyQ8FyAvV/nnSKT2
m+//BI5yZFPnfYBTPFm9NZ1mCDyN9Exa2UyS8iAzH1yZWGs9OgvVHOqsr2dmjymB08iNKFhRs8yB
fTZqMmhNgtgQ6Bn9KZ1L0g1lmMjt99dkPyFi/f5nvPzo+18EF1jk4YzVse8cdfm+kZAPLi0D5n08
AXqYePErjSAf3iBmGaIAu5up7OKo6rQ4Ed1w55sZgyrZMzwYI8zZUzISaesuOcOZTLIznTAM7MJu
rg6KzDtP8taLai62YT0zK1UpzknkU6eBacgTLsWPGN/Np9kN2NIxfN0RNN/dOLiy9fcc1vW6FyMl
7nFGDwWEjO779/cdhym5l+uPtI7UPjTS9AALYXybJ/iHywAXpgxKKlmIcxGPFDtz/qfyxvazyCYU
ebPj3TmILq+RrIa/ngltxT3uD/cZbDqdMdugTFl+0fx/2DuP5ciVbMt+Ecrc4ZDT0FpQkxMYycyE
1hpf3wus23XfK7Nu67Ke9KDvICyCTJKXQcDdzzl7r93vJVjbj9TIx03lhIpTeNC9iDze/3w+RwlF
oFxRn0KnK+6gbHjj5y8MAoRwXZgYN5FW9qkvwGX9fKJu+6PbRzaKQSPceyYGLjwGyWf8+PPpxDLw
1Jc1mv3Obp5Hqzj/vEdKg2pBTFZCa17UN1dQ0f78SnhTgaeZpbwjfcX8lWH8+vlOrTC2uu27L0lH
I8qZKMRUq/wP0/jnT2LmMKyL2g9ob0fNE6iNh5+fZFVOBYDJ8s5mUPRXv4Vd+fMNo7H+DiayLv7z
AuT/prT4bxXL9nd++Ux/1/9epfw/WX9w0vvf1R8fn9Qfv78/6/9egPx81V8FiBTiH7bLfyZWVWUp
HT7IX7wlNLr/UDqFh2nqumEJ9+9oId38hzR1C3CitEglsmfczF+8JV3+QyiDusGWCja1bVn/CVYR
8+G/A5f46SiLLFtI5GWmdP4dYBLIOKb+NfYZ8c9wyMpXG3PIzsgaZw/H/+iywh70RLfges9Pfx5Y
av569tenZyu7O752FXiNgY2wMlCjdwVdxZc6V8OjsEnhhthGZyXytKM9P6SOr+9LENG6FuNhD4nd
cuuiIJZQ0CWMjEVSRzPk18L0VKc68A4Lb/Mca5ijek2wCyAQ66spvQa1/Y6pN1km8WkYGiYtbgqR
tKydXWcX9dZULc2UdCjXQ5dS5tdT9K5lAjgDlh7YGMQvQ8BoCZF+MjhFdFQ0ge25p1Zl3r1OovoY
6/Lj55UWOu69iBt3kyG2gevwZTj02JIgfshIuMvx61+apndRd7onQ+jTKa6vCUODZQCO+MHNHbQD
tFBNYa4aSMr0jIFwtFjiiKBytyjCKhBJ+YBptCGUPfSxmEbxh5H34zUtJVwcgZi6yKfnMSAcjkb/
Nom15jb4xZp+5i+7kP1LFJsrikD9ue2GvearARwEnRPhldWCOLuZ+9j4/3yIOMqGIj94Jd3OpirL
lyYNX3zkYauxifJjMsHszfihJ1SoxlOJgcPHovUQuuNTJMldDjsR7ClS2ZiEbHeeV5LSIxvvIu2O
ky4l73EsSwuCO8wYx/Al19fc1VxPQYtpNVZq5/mKpB2TAZrT0PhVjW2ualRpd9m1KNYCRVPIY4pg
P3edXRFfAoKcY0Bx9BGXktRnHGACVmtmu3jnCVQGrOISaOkLvOtxXQPmZg6GA2yCE1H2J23EVFvV
tDK1Prkpp62gYoc4A8WzamPnVnr6O1PC4I6LvhAUUqpqjJ0eevk2oTOwKbv811BaXLcQKjax4Uf4
AKEDd04HJ88Q6uh9TZrNfIYft4Y1/Fz30kaeUCe33szwMQzY2UyhbRgla4wQDPcEGgxdSUnNnlQB
36Uf91LnDBGnHoL/HqBl7xE2SX50exzKuuU31KyDMQGX5mCHZE699S5R9t1YXqu0wC4ctuPR1/SH
wpn0jZE6wVrI6YibEK0dwvSzbiThLuFYPocuZJfc1rJL7VkMsdUwbfo0BmhPXjCcwOIdv2yFd7H5
TYIE3evcGC+h6Yw70QOTlNln7zbOY070JDx5MmYqF150o0JoIzoyJdnBVkDoNmLHpj7MtIOG3mNp
iDzZp036h7ir5DfrI5E4vfsZNT55CmanbbQOX5WmB59N4udXutpqy1+T6Ypo+hvx0Rc8PfFLkwzt
pQswJbTdttBTiaRZx+mNTB7s1kT2DvKxQY+8lUr0aIdhbkPDkaxPVW1bJJf7KPH8BwtdRzPwzhuN
psPBDgBWp1z+VdUEV09LAZ0EU/qt/K1ZhcEvbr2ZciWyW0RoykHv6d6C685eQGI/1ZG4iMwx3z3E
L0xUrV8M0xnt5n5ywonw1cSIreBiHzyR6afUt/VTVw766eel4aN1qohm6V2EvXVUbV1c3E0uF7nq
shtcy/zaai+IiTuCD4ZrPg7A0JjuryeJJzBVmnYeuPq5qxnZ0Wxvuqy5T54MgIuKdsW6VmNFaxdD
57ofZluu4NadbUoNUKfBH9dE9j+VSMSczngJS8YM2dD76ybMsFcMdv5ElrOcp7vxNm8AvxPfupda
7NwldIq9SKKPvmsYXmUzifufT3Pqq5U34DLIGweBX2Vf04D/Q7+21SkPrHFlViP4+H5It55NYk5X
YYlwXV/fijDGJ2y2SCCSMAeW5xM3MPZE0IztpgtsZ1H3XrYD1hJsQJNW7zRJbiPlxjbxQTFlsRud
mAsxep2Rt52pMZ4lKOtcKvSfSLbXVTRTQLw+3jPtDJVXfFV+26xGI2lOZd0517yxcEd4XfHl+uWl
MAbt2eONol1kT9tQDWrhD0xYKaomyF9cH8qIiazIlX4yaiwsBZb3DfgvBz6gjl+orN+qqg1/Zxk1
Y9H0X2ooD1VJKldTWJ++kRDqqpz6mhcdpI6IM2HfUe9Wmb6f2CJfs8RcEaRJ5npWa0tHJyIY/+in
mWr2ycVPw9ExY+wm44GxG79Jo4xil4s83BKngMhYm4pN0CcOHk7bOyDSZmW0M/MxwwdJg6GPlhjY
oj1KxVPZFdatUcK6eSloQbyxT3iEzVusoV0LqtQ/BAwPl7qRWbeS/vgWlejP/jWM1aew2vHKvoEI
lMV9hH+8C1Q3E/AJQ0/oIBG295gnWfqoTS2pyGTOG4ZRrtzQCNeYlSpqwEc16d1jDaOjE61/76f2
KRtahEhzTKE5xxoCczoh778XWqStq35sl5GgqgsRPVLl9GqvD8Qq5xXKPoBEhSOIsaqRLwZA57FN
RdGlad0ewkjTbQ0ABogK8vFXrUhbIYPwk0ULm91E463JtRhXSBsCmJv/Hh3vVpkF5T2bzKfAcfO3
PC4w86ElWYwaTQgIVBREUhY0h6iKiSWyvnVysps6+wrqIsLDM/oXmkCFd/55MDtqZMSl7A7yyd9p
zjQ8WXFF0GKezyK34BZknnVtkGwu6YG8jXHTX4mx118CptZl3U9PtGjzRxAoa7q4+kvbR/XFEATt
/LwMtSA/SPQZ9H34bDmiJ6j87tRVOtoNP7CPelGiZakq7dYnOAuU1AswE4zFSyepttVo2LQ3lfea
jg7Nh6ylWKM05ngRbKuBYVtXDMmyUU32pHmDext5s3gXNTqNYXLBMTQV5sjyniAuipLXKQiGQ9Q5
1aPfNe+W4kNpygKQlj4ezTa6oDlK8OYzLo1dWuOop58nv+aPZeKNsg0/XLs0hJ7HosHh6Vlvg8Nx
r2mwV+Z5sPUSYT3lJoHUGYIzEDTNzQn1bE9uScyQupIPfuKtjT659IQ3veWZ3+wgLq6nyG7ItkTR
Vk64SUrOoUevZPlO2aYfERS4j0yplpVjemRHEZDR0FZ+JPZsXDZhuxqsurgaRfSr5qDURWP53uYt
4ABjsM62SodH6sBzGgNFMdiurcTulnpLFJ7mIOyGaDQ30GdLjAFIcIiCca+MyQYMiP4YAEP86Dji
KU7MF2kn1sM0lNMS83lxkKUMnxVaw1npi/F7flnbFcHmYHtETiMgT9NgFeqlt89bN13iUxSnUodD
0bdkpxaEJ4emTM8dQ4BFENsI8SZoOFE53mua1i+pLcZ1S6m+bRwOmKxAkuuox1MmR38zJkV6pxc9
8aVp/UmoCI4DZqxz+hzrg05IuBXLbRuLIzZT3QjPqhZvNUC7ucQg26I2+n0XwPOIcdea8b712uYG
bix4SsiEl/J70rqa1Jtmjg5N7LXt1JyqbcE200wbO2hRhYXilQ5rihwR61MXxOGy7axsDfpsa2Rg
j+xw0M+ln9F1AsM+wqTovfTmuoFadmz6i8rro4eka851F2YcusUfYxTyphtnME40KwoBB54g+oXK
gQl4lhqehmr4sKOmPavYS9eNSWcqTcSCjb7bOxrQiIGpByYzrCuJUMlSaEHB/TymJIp8C6g8+2rS
xVunz+oR/yIUCytgPw6Q6LQobWL5lkttXJpBNB0HRDJvUCYGC1bsGNv0Lt0NcSbq1opa3YBpuChP
bxwJ+3XbDoQnIoq9w2h5wBFT7GypH8Os69lB0Z0vKp1RLlhf/DElGJI0sLVbO9XANPVObUYrwN3C
GNuEfAVGd0D9vXQGgvSiwi5OaYxkgqvkZNGRORX/eta1zmNrZ+Fu8C1sOw3dx4Z4lhZFRaJOSdcp
1M9KLBHLQdizQ+NUJ6Y61c4VRL93/PsjaT4lW+ZJ3wOC3BMzOnfuxqPX04YV3UfrMIYYThpUKSdi
eKszmwEUmjKfVSb9YwnRqU8M/9CamBns4LeipH0vBLyGEloEjXecOAT7PuXudBBmZL2HCY5jU9OH
3eQgXU7JjneL78iY/DujMk44ESdJOZjGO3KoSydzA/ADOSRahhqMdCgq5KqhQpaTREXozg5lB91b
MXkHDDQ2N4j7YDEuP/48OPMzoTm0DCkXgX8W9EPbKqDhOBkos+cHyYnIcegdZ46/HPOw3BQdR+tJ
V9nNIFRk57jossjDtk+GNxmrhHt2YXOtZ6Mpd9yp5KT6AB/RB8ZnA5feuUwnbH8hGZRWFJenvx+a
wYtRe6yTtj9zrxenvx+KCTzb3y/74S1wCuquijUKLz8yJQem1Viz0qTA1cTYdgcS7LqDlX8kjUua
JFvqLPt0e5j1WfSW6ENzUG7sLHSgDstezsm9E81GSI3+rfZpR05sVOuqGPckLaQHWpz471XHiiLT
7FB51Rm8XL6P57jJEEPYWrO9S1w3jwFemYuYOfhUTsGGsFnKpwJgoOnQi9fHYcvNxpnUiG4YyZcc
UIw9NTRo3cjJTz6uxZBBIvbdfiXldAEZhsawj54B8JsrRo5QLIk5BaBFektUf+IIhl3aIpXN2vqM
82NFy3jbSlBAk5dui5h5guZq5lLYQE81tudb76jxGgfaupFOv5YVl0ls39CoXEY9ujAAcLac6zGd
A8mBSmqgb/a/yzx5J/SgW2hD5JHrk7GFauOxMMtrBxdwLyGFdHUUHwfwQdsxdcVSduUuVW53cJPU
39aWcc4ZfXwGDtjfNG/757R4z/LSXfZRVdw0EX3lkw51PmvEHScG2bJV5L8XqXqyVOIwEMQR442g
eRpQX5vaDd3VWDBVjUx357d1dW30+t7Hpc+yHgt2iPGzCcLqWQjvapmVhqOYPRgbXX718/Kr6LCH
VaaPVCbPWRuoKF5bCcM1Mh98C8og+ritHtXWWUWcW11IgOeeaCh32gyIvPdF3+1az0zO3hTsS+Ul
0FMQbwjbEicnT5lzecVD5DXVQR9LMPgENb7pTqGQKYvxQC9OexATgvBWo0CyNO1gJqlxNBRnCzk1
7zLRTNglZnDrOtBLlolJlz3sXSebc9ET60GWyNgRyoQmtrSEeudKiFe49NJjacXhi5OINRP07sFW
XOYJDRRSp7CgBoNlrX9eWr3jHX+e6WbBM23cNVL6RHNG2N50uxHHEXVe797N+YCcjkUPOi97ikWM
fjPhlBZE8yjbEsfUnQbyEwOcd044ip3rkEMZD5zvCe5GmtlNJra2+WkfZdBmouhoWt6w/ftDjKx8
dI3/+idVTuctk32/GQ013a0kbPaFTXvn5+XPQzdq9TasegYpekcGnnCSDYpq/+ZmeQDCpFgCMNQQ
JFzD0GVyQEWkEyLnsmjVvbhp7JE3gxnHVrrGV9qbe9dI5XWcBnktS4UJJjWcY0GaKHsyY6WJYoRQ
prrZThWCdGYhEeIxcEMkj7pEVGVM+FaVHXrPBhXGNraOrSIRNXIrBiOzsVoL5AEgMMPO+aHMsgwZ
WWtRxcroClw7virggOcaNkGSDb8TN8pOOkO2y8+DlrXJvqrlU9WKf30I/ewUYSVu8XiA9s6qOzZZ
/6x1CHRrN7JYvKBj2z9LPua/I4BmSBE/r//51Jo/+vN6cBzIefYT8xntPNu8T43hLnKv1lB88KFc
lfCxTOAjY5+TmiJdr0P7WflL4rn789j5pwI36y6nuwhh8iwafbig+8TOhGeQ8aorDqYmgz0l8LWJ
VDMzFfoPJv+/cz0b73lBNWLJ8plMV5YZ1CIuRgV4GoSnyQmQt1vXv2WVv+cjbn8qfPI6YA1tRo1j
UMp9uGcVZ5JZJ2+WbbUrwtAIK9Eq7clFv88mGP/BbhAdaUc4s/P1x/6apNDbugrAITbFy9jo1aUp
NnK2h2ma51wSBZ7PVtQXloLSEhAUsMwIj76OVekCOWul2DqehQjYEaG/Lglf3k/TpoicT74qeezA
p90VTvLAo4AZJy1h8Jnrl6nXlA6pYH5KiIgPpe00JFW1Y9Mplh6y4Z3hYxP3IsO6+u4EmaJr0g1l
D5G080PGkrLssjk8IO3PQAXDfRwY/qbR3A/+SOEZ2d+w6tKswLlU761xjJ5MWXxaRraOYvwA1KVU
OEU1ym1GEHVkUhxlpjk+RFGs8e3pkupuMz7o4RivsBcMmwgw091F9wxsD8RD3cRY59wQjptl7SZV
XtE1ljcDSAZmb078S2oYtBxU4U9dNXDmaB3kBfNL9h08WZIURxO5H7TIXg9/pTQ2oehWn4aTbuLW
e1DVsOPIK47wrbdZFr3geCD13iGib3SWrQDJyT1hLJ0p3tiIDM40Efw1kolwrZnOR2M7+W402nIp
pEw3Pw/B5BQ7Qbe9qGL3rhOKBJwyuni0O5gVT+c41hfciNGr58hDXSgKV9qFciUsi2w4LYIYgxp/
nZR5tOH0o1aGE/AyRBukI1wvarfc0M8adlEYZwd/ortjyLfSSKuD4bMHm+5gr/oRDr0T1muIFJ9J
LK6qbpwXPyjNY6cjXcmF5bw0zTRuw15r12Vk2SfietN1GNjZDgURxlEXPGpfzS2dRthbDIIM3UmW
g9md1R/SoZzz7co7VcgtaLikGoYI7SEXTfHu1eBeETfWu4FrYeXpigJlLKZmkc67V1aMGhau6C2C
grFPcAFfafD0B8S0ybZV+SO7oNxXnvijDXzY00ADa4a49nrx1LQe6TymoQ40ml6pTLwjpCJY5y+D
Cz0FXVLCIliRQQBq6nUC8z0Xbl0Sf+kc2rTGNI70DgFTRQ6EGqM+xVVXrUmZ91dprbQDW+mf0oi9
BRSFhMDX9KiQ+l9zC1hj18a8GWlpPSp5aDPPuTqpG691edGRdJ/xOQXb3O4ZKzc6zfCwdl44h25d
gNikCcCFLf0/xLKGe4hXJ9MHhyaC1j2VfvoVcWM9C2J5ShOvpUeD6s33nc8561zpsf/oZh6h77YB
C5148jQ0MDOO4i1yQu3YFcFDTv10p3S/6hK9ysJZtEbAERqn7wWgZPAZ9MzCGznu/Fo6b5zChfdV
ciXRM5NiE4Qdv7SkaAbMcqiBcrOU1jB3rb5hMERMOyhsksYbbWGWJsLp0IIv3Tg68AGOXUdFxY1o
W9j30ZYX2fqA8mSq37AJ4p+yRu5BPX9hmXmIkOmdpdeuLR+BQStgpk+Fq+O9dtSmSoZgLfVg25WK
cAaivl/SIhg3mm7Xm8K1xlNpQqoOp8S5/jwQs5fIqbpm03bGOJ0GzTZPjCPME8gPdgsRH/LIny6p
qXsQAvobQjoOiWpM0DX15cYyemeJcTo5EuVNkPBUNmtROhXtQO0xb8lnMF3vFcl+9pLIBj0hl++C
k0l882O5A+xvH+hdPeMxtTeumeQ3QHH19RdKjGXpG9kNRiFG1gT/GLHLAa32iGabSCys8HZzSqyh
OUn13fqe9diEerTy4rA7u1lC5FEJlD6olL0yOmpKqTn+WkB+Pxoe/JIxlOahBzzymmHaSYwKKbin
t6hLeu1poj+fjm17ZwymPYVu8YVmdzz/vGIIQ2qagYAi14b72Iv+0mo+RAfNuNkg2+LEPmoh1F5k
fdpLozrSRYeAMEPf7a7/f9L+f6L0NZg9kyn4v44vRLYc5J/f/6b1/evL/h61/5fZuiKy0LRcW+jS
cAzFVPt/invFP0DqWJKTsK3bwhR86q/ZurT/4UqDvEJbcarX9f9stq5L/d9TYUxrFhYr28EQIJn9
z7P3/xJmZNKgk+CLUpw2dLkwVd2Ah9IfkumiVn2GNI1lcOg3zNKQ4cDRKDUmmu4IthY1L7I+J30D
ufMq2qbbNUZEunSAPcTFCNqvGxIbt2Yr1iPmrrTYTEmL32BkSOdbj0kBAdcaAgvnETAZDOlb+gec
e5ngkWign8e4vrSgXyARyXWPClQfHHtj6pyzCFVuFpD5yBVnNuMjbsQpkplrdEGgdFtiYRqLdiTq
wU3uZO++o7gPZX/PBaHkpgH4bsLrRJoFZxnS4hRn9qyixhg8DFR2M3y5Y0gktpgOpI91i462PB2h
PFj3s5XZjz98/Uw/DA6yD4KmjrJHFs4ZusBvO+msLtm6shwS3XlPjYZxc23Er6UOfTxwrZtZwKPV
lLZ1Ex8JnsyYQJhvTaMT16ylG7jc5qpDaWcKFhPP2tBHsDgpO/swZMmlcoyLtlhUCipBAKtT9yfe
eWdXeTG6WU7S5vAI9PtYIbJrtRTEGrMbVTmXyvME32fRVGDoEyGIWLGeDN1/m7q8XKZMcGNVB+ty
G/mEnkRFFqwniGz4cdR7IOLnsrZIdUVjK+G+GCVdso6gtxkAhW3KYXkshFqVhv5dVnNoClHiFZrD
hYYFJ3CdndHAQ+1qvCWIsBC+zXw9WnhYNH8Bf8L2YrevdWjspUlzy5AjxtA6dIhEtEipqq1Lhbic
YOQGfyD7O1TaJ82BaJ5mVOhmUt3tIG0ePd3h/KrpN5ha2JQb/LaWh4wxfk3A8S1sn2Daqmczw8NJ
A4POkLOBEl8BgA5fY/FuONl3U3AV6o0NdmFZGFz3vpyNx50WcF1GL/0ECIkdDQDyRIINpO4WPkXw
jsNkw/EgowFTp8goYmZCC/MpNWBFQ9cPtvIbNuYv5OYbF/4mMw9ZHJFDCrBDI0BjMzzZcbHWE+2P
JeEb0GIgtvSBdoe1SiDML0jnOThIHGETcC5O7BF/oZWDR+BNThNMogEjzyCrXpkBHlD3fuc1fIsI
kv0mAZHMWhQs0nZ4gdFB7EifPmHchNUTW59GbR/QGBICAA67gHLQK79ZMk+Ngi/HNy5J7l9CfOQe
oJyFXRbhuiJTaMF8fIbxJRP1QC8XreNhyw24sGKtuwyVOsY0hLlZFRUhhRSnF45dgUes9GReYrc+
KGn36GSod/LJ2wwjmjwLScyS7sN34oPJ6BjHLgqLsdfUm5+yV1A0UeXyV0N11wktWnFBAWXI1cME
oHUJ2B4i2ZDCO9TyVYpkYGG4GoO0jDqJWd13m2aSdJuKWYi1iKhpZa0/d+U4E0pIxMxJw4BWv4/H
+FvpUlv2Ghhgp3I+hqq/lRAOpjqr5rmCvigFGsfs2vPvlpVgwUM77K31HIHHE4cmQqD64DWq4qtj
B90KI9RDMZbFSugdoZTxK9JtvqSCc5diqIJjFTxJ8ZraeLlbdR5gj6/DzAJcamuExAbZqgeV22Gq
nDA0LUXYYMztTbh8uNiKOFsxhrnbINCXSWs/l8rcmaP88CFSLprJPRWR62NLt+M1sogjKwyWMV3j
TE+GTAUUYIlvGzFP/5LqNdT53inW0Hw45bFIPn5OCfdnJuG7CFNucDvy9wjDVTBA0PJDvrCyAgPi
+rfBKXTrVUVJIOW7NWqX3FUnuBp3rJJUEHL6k1XdpqnFug/c19ThR/D3fk1JIl16M9GF3QcZlBYz
Q6Oh0xTHzMq/kG7CXq74VaIO/7M7ZB0ttpH5gaXUJumtYpPJJnxNTWADQYj+ImiG5zb37nkggqVg
arAdcw5Zg/+tQ3s4opUl9kCvELGL5A5PswLnBZeLrg0QDL1ew7QDt8lq723dgo5vRD7Dcmp/Ut0z
89mQaKxjKBJ5UeMqrYGKh3Bz6MD+iZvgbfQiNgT5nrpZdFZmt5o3+wQyVMfShx2bpRGCGb1pLZ+s
RUdPbjVKeezqrjtMdmJuOqqQBQmf2k7AqQXgtxpSuoNu38LiRa25zMNiWnW9/KpHkwyLKg832vXM
mXxjVjSHfa5G1wnvaOW5eMOL/VTDKGYHW1RGWOy4AledMaeZtgZDB9T5AiGSXURIu7U8XWq/Ihrc
Vml9Kh3KbTYdsKa+R/CVFqUr92mU3r1cvPlTodZ+/ttU36bWgNkFd+ClNulNRQW5HO2ac/AkvF4b
yV0lj9UUXkptusViohdaRt9uKw6RrW161ywOWZu95Lu8ARzp9JG7YLaJ/knmLC4mLGu/ufmDfer0
vNm6zfA9WUO7yoKxWU3hli4zxsgG9FrAbT9GRK9HeCj7qmF+q4AjpOmCFiAU/VrP1l2YTgvTjd80
YlJd3V82Qj6HkZut4jz7cH3/MIUZc2angz8zfhF0dtNK84zttFkQU7OJfLi60wjD0ySppiDPN3dw
vSIJU3XyofyWoXRQfhRGiyodrKGXqHbRkWhS0obZAp0hLJJ7P2oFo0eER2EYAWMcEkZeM21TQ0Rk
IOv2s1mxZXfvxPY8u54Av9rbpOOi918UsdkC4RiWWCa/PMu8uhknopjUIsnILSIw2m0YvnCVS08d
Q1Ui6ei/iV7gjWfwQk1JZmMb2cEi4N9GdfkV2oia3AS/5ABbbtV+SjN66gSgHRUNr0lT/a60OwZz
61FLmYC4scEMmkQ0C4zTWs2hq7RUWadJGHimQlkPZQrO352Z+P2qCutzGfZ3ZtldpFhssC95WEpA
q0RglUbzRuryEVkk5tNIPuut/oQeaVyWMmH0WmSnuIj2trVzWEVQUNKcaY0Zg1Ql1l7V9rh0Uyn2
FISy0G9OjLwFkChh1VrDLwgSCCFEz4pPIvSqtUdiGXuiEcqjisjIGYi8S9MSdgqo4XZodiKEsWVV
FiAfAVYVpZMVelg4TEJl1STRZrl/tG5b4UDpDO/WIVd8UFEV7K3M+zUwJFR5Pc7yvGwzMm3YlU5Y
bFri1laZBJcAODxaW8bbkGCGrrukXOoDLem4fS3aHlVQrr8qjw+iYTl0tmT25hnjgUD0ZRyEco/W
hIWGQKCF30XvgyvdfWASr9Vx+a+HQnMWhUuboRO2ewfrvmtE9TVFRnmV7NURNPlD7qcPYxgkTJE/
TN4iev8oaUJ3OGfRxqljfVf1xgunALY4035qzBxgh+mu0ff/AXcg135SrRiF+IfQ685ARJ+TxlGr
uKUhn0zD1nXISDY48W1jyR/JryC4WqpKD1H+1gVBvyAYhsM1sqV1ET2ko3LumSiXlZuCTFYmfSHk
g1tsbvIYwZJU0Fs3kSNaOP3kLpQa96x0i4slO3sjSkU4JeMQfquAPLKQrKMmL4yNqzzgvMzNLij/
HhKJpNXSOQdKj3rB7uMt5zNnTT+NZC5TO7ZaYj5ypmvhPyLYzAaTs6vHFh7b5XFy4EHFicO3rgf7
UENBWcdxVM+xP8HW0PCdO8VvFvXwAcnjN2nrJLIo/8r6SNbWJNVuiLqNYwbcMtHUQj+LDIIpjHhr
Jgwn6MOPS2V3zTGlb7KirDhUwuFUkgu224xlSm/Vzq7BN2cFiInY1LgzZfXcZsxshqYv96MN11XR
FsfXFn82dds+IfV8AddOfZH42iMdqW7lpPZrN03vKtUFG4G3I27KnRlnxkInz1IONUMAkDYNmj8u
Lu7lASYtzfxkS/Tssk10sQQYkJ9J6yxXTBmnxdj60b7R6CJCc0RCoalDrDvaU4YDb+FVH0lW67eW
GLgdaLuji7VpYVrjL17IQ2Yoi56sMk/jYMHIg5cZxaxInOWZiI87FmKKSNJRfV3euLoA1nNOcZt2
VYewKw0f6i1nfKXZ5E1Z6coZ+1/NC/GnwKI7E5iMDty8t58GRlJG6XrkgrjVxm5tsWlL/zML0lMF
AtCZjXzN0mrUbyw7bLsq/d1V4zvmFHO56HHbM4EbF8SUMhE24agM5MBPCibYZECzdHzSQSX/yxFw
L0YM2RtCa4PFvYctDG7aZisbKV/4Big4CmP6qCvtN2/ZHzdVBysNG4gdyYfv+CSzp5W35H4bgUS0
Hf3IZF3XgX/l6AKZrCqZU0kbSXelwoMd++0qnNVGIbYraLiIPGUZIautbUg9GEQ3ImqnR936Quzl
nzzDe4TvW19IEdhH6IVOo57+qqdWHO0Lh6nqHozmV2UUSHHJADjUIhOHn2e9oq4tc/MSTsZMAoqn
c1Eqa+dlrjgpVbwMNbpKg7gQSn1IH0wnodEZCTVC7x1qfbo27Nmkqo3LcH6jJOeFOrTTZX4WQffB
qKgg5WmdBKCfNK+DTgEtBnYfE5CTmFquGPQFbu5+R/Al4kl+9dX/4O5MduNGtjT8KkbtaZARHBd1
gc5ZqVlKSXZtiLQsc55nvtFd9KofoV6sP0pWldO+5a6uNG4XGjAEaHAkMzLIOHHOf77fuKA2TJBW
EIueN3kIAWDkXuC1ypkvjBXFFouwunwXlS7Vb4uKnau6HxNAuzQdQZ5SqEb0xh1V1fcD5x5Dg/hT
cHhbY90ROpU9A78IXj6rt5cCGvJ1J1poUg01pezZJ8t2d83QG3Ai8c/DJOUM/XS5xXBv0Cu5QWp5
isI+vwhHY2nnO1nQBTjk56ISv/Sdw8HWh/LRRSRaTJ7rcZh/or8XOx+0rIBWsMcM+HEB3y/yQakk
I2ZOA0z9Om+ChRyzdRNT6NUjndSvBurFwpvFlQ+an3M4dcnh58Np4uLbUCdIh0pcMkasYTDMpLmr
1E8NDBbNFs9LBbgvoJYYd1FBEFiMHerH7CY26aDN62BeIOCYBwal0VADJlejapNd0K1UO7nzCrxG
nbXa2PJETr2aRZ8u4753kULQ9FBKfaOHdrmURI2LzE3eWxY3ELzsTxhMRLOysE6Eoo+LOEmcCxcX
FYT9+SwZBo7NGPlxycCKQerMCtpPkN+OgMMgTY4F79yzX35AK8huVFy8gVP3nS8QsRk46hkZlZH+
LE/wHamxKK1dYlkrAOzsYFIVm+z3nh3iTxjYG7a9uVIRVWMA9imD1D4FwCyWES8LCQrInt6Llrvk
5G311NbyFuuj0Zwj8CNbkohhaTQVMFZEjGCTunBW1XITjNaU9+7mgtasDXdfMjdA0dE2qV82uYVO
uuKc4SXV0kJEb3cZp160ElS9tsDjgOuq6OgJ+rWtBYlrHuacSqUT00g3fclzc5WPzpUNNHA1mklF
coO2XyWla9dHQndplafuaPT0S6Ojycd3bIoE95PXYT593iY03HMzADIn1UFBLTU066QkPxL5yamf
AWqufRSslNuCmRXFsIEbyDJ2lKhLqRL6WYMtTysvxckG8EjTqvCcaqU+J6A/05vmpuiT6DRKG8ia
zRSj5VKu+TAVnE9bIpAJjAg768SLhm3dhQrGqwDR9ZSAWDEH+i8cnsEGH5lrBmSowgGrOD2clSEV
fB7Dg9lwxHP8HYnJjLJGz/9oQFGTfsSWSS7w6VtUptfOZAJAM8SzQowINWVzVodJsRgnYxqwPvgn
bLoM0FJHT74LQLZ3SH+lw4cAE8tZYeEcAs/NXaAuZ4fp84UlJrxd/n5ENcsJ2wGbPwBX6ivnNK8E
rYQalKU0TbaWiVeqHV4MdgzeQzYPWmN+6kJEbD42X2Hj7QqN/d5z9XMLEWjqSKw68/AiMt1gPuBU
BTR+jUVDPbOT4oMQSALshk7orkfkB1bVBD4aBaD/nbPScU7sML1TnZXeU+aoA+qMmlzmNfIqNOqy
LeDcwyprmmilP7aqedNPcOkBgtzIR5Pr+UNAP/z0yg44OMnNdeZtzbwk0dkCacjwNSCfJZEqzlI9
3HqRc0GzBhIj2zzr2vBC78v3eeVT5gnypT5ipR2M2sxszF1H35CeIaSlLnJDg+0jbUCcy+ETQjCn
WdzgaRmY1EHH8xqbP805rxoOxUJiheSP1sYaMT7DzINm8oZ6c0keGPeJ/EPiJBvfoknL0eRF551m
vvGpNqprql41B1uatDwCkdFWT1A8nCuIhHMKlRsYb8VMWsYvdfSpRvqH+1F4l7UD+d1hbVjmUtT0
ZqlufukZxjrzyzvVpmxmlWj4NRqZEQgv3DYlOEJkXSk9Ld98vvMkH1Z69x78kHk/mMBoJycoyIhZ
IIg/SBqWKQFDEFkTT3CG7SJwUoPkSC6smwR3xkVJss4yPviqWKKQ2vXqVV6/Q/CJV5SRg237lGXh
TRVXd5aFdZx07mJaR+btWGNhEW6jQdz3tcsFBexhdXFjYU0vy/a0B9jg5z4ph84/dWld8xvyIIXA
NsPr8cXthY/P91Xcg7I1FGUX+9dhGJyXerSzJrGiDBKE2Nh3s6KatF0pen9VpKTDghw1lFvqS9O2
5wIl7wyr19t26B4xy73AZfAOvjJhkJLuLCdXln1k3YK37WdqWbwH/vCui4bb2IjE0oxz3oQFGEhL
/ZsiILANhLawIvcM/SDi5Y+qw2buoOOsBSQ88glOSjLaUhsihwzvv7FML40h+9C2/i43nfNQ4Bts
N+dk+39BVhbMetFdmeZ4EyKx9FVOb9ZFNvp7oQTXsdzRNrAuEzIBwwfbbO5Jje2TgG07xk5MYj7s
KVNDi/0US1KvTqgmK9kq20YOBHALtIuVHSJzF+OVxLsJpDshfYb/L00DZNvx1psr5vhU0YRO01sD
A9vQFaJdDw7fxyLNgfZ6vyiShJBQgTQk/tIT8XsnXhjwSulO6z4EpY2SqMGBJKCNSVQPY+Df0IyO
sgHqeR+bPE3CZqc4D7Ze5gvXxH0wl83epqcJUA9Zfxku+sxb6oKr1ZQaxxNdXDfU6Lnd7ruWCMr3
9Q9dm8h5JeAfSx5I9GDTLKAN5+VIq3lGoR0LVGgE7mXRv3Nqcz3ofFLCfBKjUZ6FSXwVaf027/EX
bdBP+NYteYQHtpe7wSVjNc3PqHjX2pxKV0ako+5D3A8XKt3OiWXVZEJQJdqTypb+R1K9jj+1PkCL
inFO8EftSnuARr1GUMERV+WQ43iAX1N4f51M1oVXXsjYeRgJcBWlv6tBVMxRnyHsaMuHuuFkQ/ce
mQ4XAIBi5cqMmKqBHsvRLYYvaLQ7PQuuK5SDNEaPxWzw95mWA2knP9/1fr8x2yReKh3tEsi3Ppo4
n57UU+UmzZ/iHOwNDRbJLKx1sGZxvaSavBsAU84A4uLE7q945Jw2qr3HQEzH/4NeOAyGFYxWkDVj
k+A9QcIxcUagj8502ge1TRRoGqxhYowSOnwBGnOeZ3gmeVDv55J2lpU1GXaGqKpXHGh7gbPs5Ag7
q5QouTB4bjcBUnyzLtRZXqMf7YnVHH3eo0fGPwnMmxMQxSday2NAjaN5CnQZN1jEtqQKq0utu/MI
7+jGKrbQSleTEU1VztvQvOHpGJPR3DkyW5t+X189f+c2FOSyhFZQROTYehpaj58u2arRm6p0NLqM
q7D0YPcnsPq8rItgqWruWWWWn8ocjE0vyhMb5/ENCuZNF92iQin5gNRyaXZ6dqL3JK3wusLfscDc
qgcUEuKjCOUw23I+zbZ0sLKyepgfTlKUZ2PZB1uJ+CMS1W2Ot8h17RVPkBNsmoFADaaph9bSu4fU
zXaPOTKqbFc7Dx22I1l4pDeQvNDUzg3vuYlx3pBEA/JonsaJ2eJcVtnLZ4m0wyXNAPwjdGjH/LKw
wniB2JdYUxujC4BHMBhkdBXT/lCUp5Ka1VqpiaQGEZtn7pigcuGpraRJturSUmxYBBYGMFV93nlG
dT7a7kcWR7EGw4jlon86Si+/GZ1+52R5QVGloSnLTK6IfiKsAWh88tUe/W7WX6U+T+wiGVCN1s5Z
iyg9zwcsTsPWvBSKYV6OjdOCRh+BRQ8IXUZFnCCU4dRmsT0bHYyHosSBtSaTHpfqk04K/CTVU+sM
mK2XaN3SxDuRJHrpnts6pgLKkNNfXCSEJhOfslQ066aph2BNWMypsOA83LfeZrRGl4VP5SZcQBOE
89Y4+lbXcH+ISMvPUpsCqVVm8q5IlUsjR2RCDdpZSK9L5w7C63mKgHbWxrZ8h/Us5qUYny/ZHQDn
VwAick1pFyXlw00UCGtFADuJzpvoogAWhUMOVRCTlu6BrgLFFuvCjOUC0znEs8BhV40niTcHBVA0
epXruqgNxCzAZQgTs15rHrhwsRig253oY7giokfG4uKipuladMoZ9H4gmgTmyU5r+k9dwMk4ldoK
wweDBiMDgVhBe5vouocm08vr/JMcgWq6wrznxJ5eG+0FgIg1N0LyiwZ/KHhoFVjyltIAFOUBbpoG
Ngs6vBeyX3O1yLslefxxU4UGaWDSKHNN0+VmUo85SNJPHOpUA8riWQrJT3R0oMI94aTiQ4WILnny
xCQEe2HeZZmA7Iu1dS+Vm8CjS6SJgm2gSWcuUvPCxBhlLrgZS+TUyGQpennksKJNoNM/CrqpbsNt
bI7bVjnN4/TMC9jEzPbWo2ZoVdV7r1JvkK0tNc+nIxDaUB5eVQVtTFZ2U5X+HU7T7+NUbC0RRGv6
3h9orqFzO1vZEQuDU8l17ixy1raD58xsNEMbHAghI59KBqdPeiSPrREzHEp17GPKAyfKRV3X71N1
rbUGVrBJ5C36gBzbYDxCFJ+14eRE5pUW4UWtzihRXIG+5yGTUy6h4PCgpd0Wds6tmib7RCR06LbF
Xaraa4dXWpWlfjXQgrzEaaeY05+1dUkJUoHNsrMqoY5lnYQeH5GeJCT84pU+QTZdaTSTV/07zlWP
9Vjf283UrFaU71zpfXTi7p0CPJIKgQXXfzROK0GDhTolAUJSqImL+63awyHMT3Q1dEntTA2AvfKu
oCl+jQadWhLVnSBPtJvMae7RVswdl0wDssUaFeKcJPo+b+r3YdxBE/RJF7IckO8r9HUUHV0YQ7aw
K/ZDg4Nqmw/Zpu/ai4KQbdk7cLXtSis3ME8XXBjuWmlx9Qnx4HBjTUVScIQLWTR4bSOSwgQcvqmw
Ad8GNgYXbCAzQ5LUcKgB0omQ2SeRO7X35D7sNFPOJXnfIKvVTWBIbW5UVbfssUJblC1SW/K4GKyC
r4mG7kk36BbVXWVRNcNIoVwiNPGDWWgQaYQ0jq0wUtF3FcfkzdhrSIb9Wt+RJ2ZR6lRXErZDlVbQ
NSinkWS8N/fHPFpbHTroASHWwjcGigYYDsWZ7q7wFWkXY6efmtp0+GKboXrHlTgjnq5hmNHbWrUn
8dB321i/sII0vfeqCgfXxB9OFAIDohkYXST2lA0bdz8fo+7KAUkQaJvQccH9QsF2UROcmBmp6GSy
7ymMW8AEkny0iVsD1lB0thgkFZz6tpi+RINGwd5SLp9/RIlAX2at1pCbzxusJ8P+yktIpfOCtGPe
syxrEAHqSbhOCgwoMwNqQylq+vhHXPDqqYRG9bSBApN0C1xSbATj65bHGwex3D5ptMylAm6jDC0e
7DSqoDrQ9NS73iZV0mVa1fZlQQVOh+t/XhfGnB5JBxPDXrnQSYYbQplscOiwmiCqLS5Tc0FntmmY
2NxXReNcAmIOHbPawMMm+as23YU/fUEPnCdnNU1XdJll11Gc0mguVRAEo3U+SqDxNE5nvvKLgOfV
ROq2NvyS8KPC6g3Jw1KjCj3TuLnn/7/Eb18QMb/hXALMhHLzmYKJM1Ja77K/9kffH+jPgTOnvBkC
tq8Edc+X9Qzu/N4o8b4O6ubj088/ac5baZiqKmw6ZzTrmQwT0wf7+deK47yFnCltw9IFyma0bej3
vpikP5qG77/Db6Gi347zvet/IYuefPz5JwHD88gpkOpbw3Y0dYpfOZrrJiLFL6dA04y3msZkS1uz
JVDQlxf890/CY9akdQmRFSuYAxwq1/bn5uCrEX5fBkK+hUtoODAmhWlo0mRdHcyBKt4aqgPK0DFV
nQSJ+NstBOnoLxf11T36v7gZIDKhCDUcw3BgxsJd+moWuBkck+ypJgyh65quvkz7v38l7OnXSNGk
12XwWH/JpSJlhzz1QGL7F54IwjJtS5hSt23LdLjnv1wKTAJxq84vYdoSToi/3TNBg1Zx7FJAJWya
9oQsREJsmqbKgF/NgiOADiMjxKGQlfC3uyE0WmuP3R2E+tZR8dBSJQlcJkFjwX85C5oKqIwVoKOy
nuBm/2ePxj+8IaiEGsfeEcwCljiwVgXgBftlAzicBfnWBNQmqBwI7e84C8LioHPkc4FZAGLHOOTI
We7fPhUoItqq46CqF/JZi//3ihSk+gM2CP2t4wARJ1aQ05NRQho/XAnWW3YNR/BM0J7Xwp/fJv/E
LvJbADqnzf3jc+gZPFVfYNr/xz94Dcu+HeBzuDXFVFM4cfCHuyF/ehn6JfCavv/HwS33HBJ+8cvX
EPH5dT7/989v8NuXPnit13f1+sNN8FTuy0d/eP7F8PkyJ7rkzz/9h9fsq8d9DEipfqq+3Af5CF6/
nV79558OrvaLO+F7w8/24f7NnOE/Ye0S7F8H/D3s/P0N/5AXeHPblF+9CKHosS8y3yf506P/9DrS
dPlT38vr9399fvgk9/n+YN6pWQHTPPqS/cBv9vx7HWq6ZtPR2X2OHjpj3CA+GNmCOfUjRqZf7nBc
Ns3jxz1/6oPH7A1osOF1sGk6XiK9Y6dj0ZT71MsOBjYcDjjHDrwGDLUPG5wNX8eaLvpzTHL84E8l
YtnDoV+CvmOH3gQf6S39amRHEkgdO/KWBwmQpdeBnqfjJTg5duSL/bAvg4NzgBD2dBA4euTmqc3e
nD39+l8H503xctY6dvTLfQ9b9/UqpwkROojY1x/89QfTVfP04fAWFyY78vEDT1vtr/+s94dL73N0
dex0XDdklLhr3txkB6uE4X/E8+l2n745a4LqzVVWZ9Wv//k6G8/zjkSGgO7Yd3AbpPs4O/hEP0dd
R4+M7UJ5OLD2jFk+duDd/gMhxMF8S872P2Ct7PbJvomDrzZIKUz9B6zwXbzvCXwOZ0Qa2g/4EO+J
tx4xWn5dDtP6kDjY/ICrfv8dK58/7iD+LZvxvVjtu5TuI8f+fl/ysYNn5VOcVV/ONpldw5wycMcu
7vNf/znFDq8DTZ/kb1nj74/9r2L13/K+30bwr/ncf/XfDo8n0188xk/78h//DQAA//8=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Ventas por Entidad Federativa</cx:v>
        </cx:txData>
      </cx:tx>
      <cx:txPr>
        <a:bodyPr spcFirstLastPara="1" vertOverflow="ellipsis" horzOverflow="overflow" wrap="square" lIns="0" tIns="0" rIns="0" bIns="0" anchor="ctr" anchorCtr="1"/>
        <a:lstStyle/>
        <a:p>
          <a:pPr algn="ctr" rtl="0">
            <a:defRPr b="1">
              <a:solidFill>
                <a:schemeClr val="bg1"/>
              </a:solidFill>
              <a:latin typeface="Helvetica" panose="020B0604020202020204" pitchFamily="34" charset="0"/>
              <a:ea typeface="Helvetica" panose="020B0604020202020204" pitchFamily="34" charset="0"/>
              <a:cs typeface="Helvetica" panose="020B0604020202020204" pitchFamily="34" charset="0"/>
            </a:defRPr>
          </a:pPr>
          <a:r>
            <a:rPr lang="de-DE" sz="1400" b="1" i="0" u="none" strike="noStrike" baseline="0">
              <a:solidFill>
                <a:schemeClr val="bg1"/>
              </a:solidFill>
              <a:latin typeface="Helvetica" panose="020B0604020202020204" pitchFamily="34" charset="0"/>
              <a:cs typeface="Helvetica" panose="020B0604020202020204" pitchFamily="34" charset="0"/>
            </a:rPr>
            <a:t>Ventas por Entidad Federativa</a:t>
          </a:r>
        </a:p>
      </cx:txPr>
    </cx:title>
    <cx:plotArea>
      <cx:plotAreaRegion>
        <cx:series layoutId="regionMap" uniqueId="{CB9EAE4E-E540-4616-A47D-519464B33EC0}">
          <cx:tx>
            <cx:txData>
              <cx:f>_xlchart.v5.12</cx:f>
              <cx:v>Ventas</cx:v>
            </cx:txData>
          </cx:tx>
          <cx:dataId val="0"/>
          <cx:layoutPr>
            <cx:geography cultureLanguage="de-DE" cultureRegion="DE" attribution="Unterstützt von Bing">
              <cx:geoCache provider="{E9337A44-BEBE-4D9F-B70C-5C5E7DAFC167}">
                <cx:binary>1HvZkt02tuWvKPTclAGQIIiKckU0hzNmnpxTwwsjlZkCwQEkAZAg+Uf3uT+hfqz3ObIsKS37uqJ9
I9ohBcWDmdjYw1ob+ufj9I/H+vlBv5qaWpl/PE4/vy6s7f7x00/msXhuHsybRj7q1rSf7JvHtvmp
/fRJPj7/9KQfnFTiJ4Jw8NNj8aDt8/T6X/+E0cRze9Y+PljZqqvhWc/Xz2aorfmDuh9WvXp4aqRK
pbFaPlr88+v4oXx4lTzU8lOrlXx4/epZWWnn27l7/vn1d41fv/rp5ZC/mf5VDSu0wxP09dEbGnGM
/JBHzEdByF+/qlslfqn2MKZvMMZh6Ec48in3oy9zHx4a6P8fLOy0rIenJ/1sDHzg6d8fDPDd10B9
cnj96rEdlD3upoCN/fn1+fMkq/b1K2na5HNN0h4/5vzd6et/+l4Q//rniwLYjxcl38jq5eb9d1W/
EdWxw7//yz5oWOBfJSWC3kSUYkSoz1FI6Pcy4vxNFNAIce6HlPjBSxn9uRX9WDzf9n0hmavri7+X
ZBI5PD08vXp6fnX+7/+a5ONfKCDM3xAWRoyEfhBFLOS/FRH2eQCVOAioj48i/Hw4PqvRf7S0H0vq
B0O8EFhy1I+/kyplxj48tf9TAvNpiBCJEAsxwxHYtW/tHuhUCIKKKAsIjtgLcX0xQL+v3z+W0Zd+
LwRznv3NBLMDT2T+Sv0BAwcGjHFKoghFn93Mt+IAB/UmxKA3URgSjH7jhv7Egn4skV87vhDJ7n+f
/b10ZT08qIdyeLB/oVUDqXBEgxD5lIVhiHD4vZJghN8gsGUBYQRa/UYqf25NPxbMt31fyGZ9+zdz
PGsICfTzXxkQYPYmDI+agnhEjqIh30sGzBcnOAxCjCP4B2KG7/3Nn1nR78nly7e8lMrfLRw4DM9j
++rs+d//R33ZnP/3eJrQN5QRyinloY/9gLHfCiaMOAOtIUGAQTJf5v4cCPzJRf1YNt91fiGew9/M
nt1I9VC3fyHSIcEbzll0hDr+MUDz8feSwYi9AXFxAgqDT07me8n8iQX9WCq/dnwhkZvt/+fI5ndC
xW+Dnu+a/IfQk/hvuA+QEkcBCSn2wxeqAnDnDdi38PgHBQEnL2zYl2Dq99fzY3l86ffd2v+nQeXv
A85f0Xn6YB+yE6z/BnP+ce3pA4FzeNH1j3Dn593aPv38GuwU7OivbMFxjO8xyUPTPQMN8kUNvvZ5
fjD259dexN9gCNjAjiEM8PTEHbjnUxUnb4IwAj3DYAdDBiJ8/Uq12hY/vyYECAWGCMccIYBLRwtp
2uFYBV4twhBzA5DllFEMKOrLF1629Sxa9et2/PL7lRqay1Yqa35+DZa0+9zqtNKj2+MRIK4AMR/C
E3asf3y4BuIGGuP/pVunypHofkPKcVuwcWtplZnAXPis2XyzMX9qKnIkUDinOISl0xdTDbIxJYmC
dhOy6T2N2IPNm1ufTXfHsx3/8VwYtu7Fd/k+wT5BIcAWCM8AuXz7Xd4kZublQbWJChI3rs3GWcdF
7e+XQV7KKRn9fIsqtp287j1R9bvqA/XUTYVupFzmTe+qq9oLLmpt7saBZ3+8OJDdb9fm+xEhNASD
+nIjKtn0zGJcbULOMhaFmZNmVwQiQ2V74api+8fT4aO7/H5COCWYwQmE4JTBuYIT/e1mzMKMRVXk
fC2QX8c6XDad6klcROwd73Ivpjo6c3jc5KhHmQotT3pg7Fb5VLdpjfDjNFuUaYLPyNQ99HKK0t6M
TWYUoTEbuU3KUPVxWCZoQdVW2y6bp8CkUq60N+htOxdtUhB/rzqpM88P0FbSqEpKVsZHdbgMmcPx
MJJ9XtDrpSlhRUtc+a7eltjKXTvk190sbDLQqVzNlm/HyoqkrkmRuA4VMcNeEupq36MGZ1g1VYxl
ng6DDNOxkTtn/SgrbLMJKKZrIfs8bqLqU2hlUi/YxEsZ5KmneBxV3SflNSgOnOg3dbU8cRpHgyBn
uBpp3FukkkJrvnbcFtd1n78zluqz0N1Uyqg1Yq3LBi+XSVVIkjRll4SCNQl3eL6cdGQS7TmeyfzO
IIZjG4R2HcyoTUcz+5dBdGFH785VaNr2vooSyUqUTrMo1s1CnjGc9hSbySV+p+t0tN2dWLwoXXhE
46VoVKIEnv4bNTqZoBdHB/aEAZ/GAeJDZIC+PzqK2zacXe+vBWbTFtWo2+FJ//LoSlbX8effS1DV
8df63M8TpYppcyoKuOx2A+ug9dcmp8JT51/G+TrEYqYh1qY2qRlFuysjX+182bW7xs1+3KjSS04V
LbNvfcXlCnk+3p0eZevncdCVNGG4UTtR5s1OOdx8fqtlKGM2z33Mefh2MFLtrNer3eltmBe180bR
bev8AxKiqGN6nPQ01azGPlsi8lQHeQlKVE8u1iNpU9o4XsWnARQZ5ZJ8Hus4dETLx5xZmxWiz6u4
7xJbB3yrjzMulDafpz29ncp6IFmqOF9Evi3rxByHOA32te2prFxab/48zammNCVLOKpuTAXisQ7E
kwfHvba60ytvdtfe6PF49AI/iSTsB2pHtaOqjqr49LtbFHzC6RUfN80/Pk5vPypzlnzp+HmM03CW
sHxOTq9fO30d7ZuWX6tPb5+H+zrbN7+/menlEk9dv872zfDffNepHheHijSxXOrpUM3msexL+1AM
SxCHRecuWBDm50xHOpEUmYeJNtd9UNrb3ohiJ8Zoyk4dwuAmGHzxgS+MrpqxHzY+E/x+RMH6VD8o
2aU4b+RZQHt81deojHs22YccFhHXPjKXLKzq88Dr/M8zLWF3vozM3tne6G0TBsXqNFJ9U7SsfvCo
aVdqCeQ2dyW7s4Pbn6qnrokS3Gh25mQdXMqC6PhUEUSsicto7K5s3ZmzTrEyPVXgttpOohjvTST9
jQraeQWRwPgBue2pvvE9PzOoCLZdF4a33MnLU3kRdC4JQ4POw4WyC4gq0OdPWpbmU1tM6toGCu2J
H7nPE6GZZ0UopreeV5abqhfVmrJGvw9p/3mJk6JthqLI7kQ1hzeMDXenmcpR1YkY5+GAbCsuyODy
+CSNsJ7eTx6qb7xF8J1flV7q9Qt4ntGqzC8nMKKA/y80sea8EQWYhkDW+zykIooXOQXZLHyWdMFY
RDHHtbjkM7mo+1LtptZTW9uW44FUYb42mk1pOUeLieVc3AyoI2sayfrMDbT6/BD11G0njkkil9bt
6n5yu9Ob64PieL6gEKGiCjL1a1WRK5MKHXZxtXB/r+XUxwIVXVxUZWaPVqyk1QHbqksq0bsMjUqk
NLL6/sFbd9NQXC6TOQ/KsYQjij8UlV63zIDxqmZy6PP1WEzl5cjHuOz4pV8ovabjWbcE6iKa950k
UQYWaUi1VjFv/DWS9RBXsCerwKAmHiLj7dp2SGtf9VsS6cx05GPvwODWXn8GOcBtHy3toRVePPV+
uYuGYNiV5qHFgU0H3pq9HJc2nYtmPnhlb9KyrfpUe7TOiqoNeNxRGW48GVYbLf0zVMz93r9D2u5H
3rQrjOp3eePIqozse7B6ZWpMLhJN7Z1fNHrtKVOsRgWa1C3hfb2YYAVQCcUVJqArQxlPptQXy4Mb
p00xhWzVhzbN2z5mkZuythyqrAj8bj0tgcuASN1QjT5EJbukSwBqO207PpCsMsGtDMs2yc2y4lTI
hE1EriCHdJuTedpNNV45fBkp7iUK62kzV8VNG5XRVvGxi0cWvRWsLs78qTKx6+itN47BoeptnvAi
n7ajpXvV5ud+P5SXXshysMi0ihevYrGLUHcV8GCI56JOc9DojyXIJ57r+cCafrpkXlklwMDvxqif
jrFYl4jioEZsz5tOPijugw737E5LHYfBUK0i2jdJ1ZAyaecoA3mL9cCaOZ58tpKyuC8nr4xZQe6j
IocFTue2lMOuZ/RQNSo4SPBqWN14ENZcAjGz5mMA3vToDsD1idUYHixHfuqFfEhHwjNWq3brhN6L
Sqj10jV1TAJB10TlNp4WYbJlyp9aqy77wm0HraeM2erKy9FaF1GYtEbhpEbJGHk7inBxG5gNROhm
Pcl+WDPfoDgPTbgZdWkz5OXzORXlTe+kWFXLqDZ8HOYLWvZj2i1yvi+4/7Y0VcxdZJ6j4Eku3D3i
vPPi0gu6tHV9n3WjG89FI2GbcFR9QFjauPYGdJGXJV1VhMhk8riOvTFqPxA77awOi7gns79riA3O
miH3486f96Ruwlu8aJMq679v2jZfBaV+igpdH1DUP4Z1OJ470bRxMzOxBZQ3ZH7Tj+/nnt6CqIe0
VChPW1S0Nx62XjJzM65DwPgbjxVTwhrSbQtAcIkIBLmDDX7Ia6XTJi94Crlf9LYjVCfC241NM+01
G9/1bvTWS00N4BrirSNXZHII9Rmxbb0yhcMXM9cs8yr9DnL9ZI3rsk8D0b4TlbomfMnjQg7gxAd5
CKa7rqi3tspdIv3h4zgEJuG+IqnBbm2WWqz7zlurQL/jU1XG1EZRbNQ0JM2SRROE3dNcmhUaQpmU
Y9I3sssiOZuY++5p7j2d9YLscAgf1OtCxHmv8EaEc1oU0VXvRXfIko+uHhmYqQ8dIQnYWD2gM2z4
cvDIFCSVQjF2/caWZFzhxW/i2YyraSFwhD2+9/n0SMBqxgiMeaJ8csD9FMVuvhB2lglqbJ2WDanB
IC5V4snewDe0bwWVbgXIyEJRtxkbwBhzK2zKi1LGpID4bKgCsem6Ia6fYadQLGsqVj4EltkS1GfE
g8MWYpF1xQxWRKid4uG1pabeWHnltQ1L66aUCR+9Qy6tXhNdpkXT2LinqMvsXMeKBhBVe/rGm+tP
kefe5oND8cSWIiWz/EQRO/jBotahGzaeF8xxSZoVmsV+EOoZCa7TxZZntR7lPphGGWM79klDbZFg
W197bY/TxUdjYgTEQItvEpRXbaK6PI2sJOdRWd5KbYJ9w4p76jdTpvVSJqriiW91s2eGXrR6kmtu
FhQXIeszpPmdRkMDDcJ14Sl91+EtAf+V1gscCNKESa+GG0y0H09VNK39wMnMGmzg+I7VvhluHfD4
u4nROYEsPk7bMGwuyrB+6+bFW6HcT4kS4Xk4hTwN9VJBxDEElzhybQxhRJA2uChisCZDKoPFZDkC
fx4YNmTUWtggbyrWNZiLfBBZU9CVGoSLw3D6yJzx4i7XRapuxpaYxD+KOLgswZ+vFSVz6gjKLHO7
eSIj2HcfJbPOIeYqryNs47B1ewNUdqytxbGrhqc+8OVuHtxhmkg2LNhdIrMky0wgwDCzSkbWqu2I
TZ16rr5vkGnXrvVi1M3BpsgHFheDlOdRfr+Ml0pReS968zHyc5TAWG3s+dNVVfv9WV+Vn/xaBKtl
7M1KF+BTvCqfU9QAAB2cDvbm+Giii2Ch5T4fBd+DcflU+5Vd1Z2uzmajvT26gO1UZ6dHngfrpQW/
JCXg64mRsQGvIuakqHwvQTWj5yJv6DlhU7PEXgmFpp6el3Gx8ZirIBkaniedWR5m6oJ0rIYklNKl
UxPJPcJTl3pFnrrSx+9zg6t1UTVZg1vgD0x71xtvWmk074LCrOdx9NMyD+ym8mS5l8eH9UbTxqff
NNflHsrmpPLtmJzKTg99atM7K9ctds1KHqGWOgKp01t1/Hl6+1pRHlHfj5pQouzKkqKPwR7ewqrL
rO4lTqbymY4BhJW8eKR587HuyntUa3A8A0nwJItYCiTjJeou8iEQaVeLd9Ocv19svvOJk4lr6mfq
VS7RmJO07lECxsdbEQAoi2kPZT81MRIHBqEhaqfDk24rlM0unzauJhsfi2pbTWB/hlnUMTMGHAce
s5zkIg6ITWfS3GKwJ8WQF2eLLzdctpvcFME5wf2q5ol3VuNm3oGN/tjWgb2eMX4Op2V68HI2xeCn
1CUK7WYGiW6CAQ27VpYDQO9I4GQM9C+/v9YIXtAa4tqHI2ReM8uWfWRWikl5W/HIy+RYMzj2lKSM
CJkNg43VKmiarPaE2eGBbpmo18PiPQ8jn+CcgXksvbXueZsxl8s0jJZDauHKl8evyhBMbi5mnkjR
X5R1EE/YfnKoS/XRVhMDMQRscFyAW2RWZ01kNtJvvVWZi2c9lNdzU90BUVSt+8qtbDnGS1Xmh05z
ExMJBGXc0gFnxdCKtIrKM1kjfqVqGq3NsPBsjip8PcjhctDLPWpadWvLpd92qjWrHAR30Zqqi4WX
w6Ef+SPQ+g48XldfSze6jZ0SnqvuNgBOwAdEerXgaNk2AXqg9RDucjuMeKMtbVVc9XW48wd/SGzX
rCzzrxCwXrtxEeFOBD7d2V/fQpS2Sg072ZVwhQK47F949stv6eLHtpu1FMUv9/B+/fmv27aBv6c+
XwuP1/i+/jr/cv/vD1utn9tj+s68bHRcza9jfb12dqTaf13qC+7+843BL7T3f1L551h/TPiRcf99
2v/bxPvXZMEv3X5h/o+3Y7jPgFtnAbBziAevX/3C/B+zNojDJHDbCS4PwnW0r8w/fhMxICL5r9eg
vjL/kK8GRhtBvQ93PLDv/yfMPz/m8r7n9jCFu4wMhRTsPg3JC26PBoCYPay7LVrwhTdSME86r7Mc
115y0m4fiHJnlL8lfnfPFUdnbe+Hm4Kjc2kMBw9asoNjpV47li87Yx3and5GB6hOzPRj62Z9FR70
MqD9RJonDyF61rbNtiylPYDFutVkEmeke6z6cLnpBJOr0C8KCONUl7Rj3e3mtvDTGUZMfAMxM448
uRPgkLZdP+SxyOUIPkEfWYMm6ys0plM1gBcsXJ64sJYp7toP/VzbGI25uGYTsBuMLNeBJw4LmL+E
VP61ayACtFO9xTWqkwKYw41F5EGXTRCX9fRUTsXz7PSwNmRYiZr1KwM4KJ4bf59jtxdAi2ZzZyAc
KKNdMEX0THs8zEYT4R2f8FMgmmrlOltkoeIutRMpj6S3XbG8ZdlQh2eIVeydg1A0xaqLzj3S4t0A
fIabp/3pkeeP1JfRuo1ElFRDhLajD0zIpIMh7ZeoTmZUDdu6ewuBPY7rFRm0uW0cqtIJOb7GEFUl
MKq/HWYyJ1TjpOBldOFTX6Q+mcy9to0BHsHxh842aej01oiuOlQl5jdKKxbnqB6yHGJBCE7zmq20
Ha+HD2yMxDmdxjEpAK1tRIu7fZmzLl1k3X0QBN/pvGLXi+yDsyX0pkS25j0CIvusdrRZLdorkn5u
7X6ZATJqoBk2hUbLuT+VtygHU8p8fhcCxXLhYV7ETtTLxVT357nrzW56mgHQ7GToDkUT5RvHC5xE
ZYF2vd/qjIU6011Z35g50LdWZATNj5Eb2ZrTftxBTuED7onYU1+LDHtFauHsZZNBy4UPPmisQ7mn
MxZntiVvSxGNqRhzINm0CFPZoDkVgPByU3p7iReeRM7StB6DcT+j88Er6K5oe7Wvsbf15NIlhHjz
bUD6IRvQYzQgcuH6lm747ZRq5MlURoO76pRsVkosIptcgbJwKnWMm1q+rWmYTER/nMbpqDUqGYol
3zm8tGcQA4GeFGEytnO3X2zV78EZGuDacZnlPev2KuxkHHqK7OgkyntQ9hgCMJ4tfNDnBfWStizC
t5Pq4sYwe9bl1XCWe5DREYovK6Db9G5mzItzJklaRG23xnJ+YipXe+xFT51c3pVipCpG4S3RHl5P
XXAkLtr8eik/DIsA4k44t4u6AjBO5W1dOYJPFKG5K6oPM4lu8BICkqcW7zzW92tnLNBQtGp3nSi2
IRJ5TEfc3ojOnRsUeHvdjt4+GEkYUz+cM1vkbxcCB5CFS5+UivRnwMxUqxparGUJuYlFhfRd3Vdd
Brv5kXoIEmChdZn0xQykH6BGV+ImBuYjj/1iCM47ESRL53d7cMI5HI9FpXqmwaZ0ZNgFQM/sI+6J
jVkGdWjVkmeCt+4KSapShtom6aQzu47qfh2M1iVT79Gr06OevHd159dA4yIAog5jCD8Gn8SnV8yB
r5tSUZbDFWGO36p6fJIk5IlFHvRx/nyIukrGfFiKdU6XZY2mYMfY0dJe0trOGwEJI6BxanFuw6vW
+HLP1ahWEN3x68g1R/BpRFx3dbiGoz9c+zMbVkpKkw5Aged5RFcs4mWmPEFjB0fkkoqaZyjoL+ng
yj0aAFCc3ggfhhYyB8ChlNavz8qBDWvg44KNCsvq5gSm+tbYx6JtDqwbvfuoQRMwUXm4Rh5Lo0nJ
G6/wPrZgOR/QEtg4agJ+2fhRcSa7eUiBVqszahqxG/WyCWkL8bWQZVwWgfc81tO7qvX5OwBEOskB
FqQVbf1U5xyfdw49RWmUc33V5MtVOC4NZFw585Je6i3wc2JLVQ9HRLZLHHhGXobHR99UY6aBao7L
JnQ7v6NqY3N+aYCTfGLhrimD9tnluoqNTkgHOihyy9c1j+7naArfU3ATnbLJSGt90Xe837RNZ+O2
qdw16tx2EWQ45CJFxq8uGrrwdX6DGgFUuFAr0dZ27XMHC+rG+iCbJsbleIu9jh5KJfvzUWGgWbRI
Aj+8mfRQfWptlEw2ZB9JBay3qj3/Wvtzm6BhKVcLsHob5/QFpDSmW9yKd27TDkH+DBlP47NraSby
wfN3hayKC0J7m0xjUGdNCDxAPqH3RDRhFnExriC27Q5Avz43oiQxDZfyKnTusSyND9zNPGdh0IE5
mt2eLYO9amkbQiStUTaN/k0ER+A+4FUR5z4nz2Q+K3uvWTWNX2xQ0I67fugfT+CsQcOQMdUHsacY
v6kx0tkMeC728m5JOyPsjcsNUGL14O54MYsk900HEKeZEx62dktnaIcdFe9sbld6DP0dUeUhgAz5
ZrABOjs9ympJjFJ6D7RheTGMgN0JXBfYdqXt06E3zRYFSMR6LrfMUnFFVaiTIMj9jfZQomvbX7am
vBXDUK5JgflFoFEILg8PqZl8mfVSLTupKtjltmUf3DStI2OHewHAfOsi2NRTuWwiYBaL4R1yEg5n
521kCzRz5xp77/W9S/NQzhtwK+a+5aC38H9S6r2ylKyMN7p0Ee20JwU9r/IC0tjM2CScgRWjhd8f
CBVnowoKYIX8ELLedZUuRT8mAivvUCMIEtxSdh88nQcxGYsY0lDlBztdeYBZb/qSnw1sEvuSt2If
gYBEH13AHRGgyzC/42621z2vRdJ7Xn899+bCjRCN5XbpH7LTUy+RWilXya0/tsGtI0U6RxLUdiEH
O0XlqkDExkvtxYZgMJ3VsFuAde0j+sTmSxV5Z3CfM53LvkhoB6iNiSqeZ2sBdvckg7T/jQF7jkLz
vprLCRjcAJJEpZdNtL7lkWGxz80dMKGHktvH1k1APo1jTKMoqXMdZAXg507BvYE8mC5z41Yj1jGp
bBzIZhf5SJ+boLr1w/J8MlcAPe+qSYXxdIm1EpmrOLBQSy1jMSDAnJhAxtjbCSBMY1ez88Vzew+F
u8D21xpoihQH0R4pdN8LuVtCkxQlBapgYHchk+e6Nneur6+j8ROn3aZj+ZH9e2u7y6Upbu2Es5bR
j71+Wze0SFsCWjs1fVwJAvcYmIx7n25U24NJ9AawjRBpK8XO4M7LzRSadAnz8N537+tuXi1ANcMd
hAkILa/a81EVMfd4kQ5YA6k2rICZ84DisndeQNdL3l0MbQceJ6BZs0xrNc473ZZ3HfiNpEOfSht9
aMYc6BFnl03uiZQrfe5rAtlGPiR+sG1ovxlXXThcOcY+uW7fTfQAigj3Lnizaf3uo4J0fVwaCE7g
NM2JZzSNxcI22O9noHvhkLL/y86ZbbetY936iVCDBECCvGWrXnJv54YjyU7YE2xAkODT/1Peu06l
UjV2vcC5USw7liw2wFpzfnPZPjT/d+mu56l0D6MzQiX0k4p5JFyKqgrR8nzvh+4xd+SKS9rfObP7
bMrNDtjGrxKys5yKKWHr+LH0DVoR7yThaoWcZPcG4CB0Dc99lCFZJPQNfXb6sYjJnm5De/LafFf7
ZRWW2DSr6W3YhrtgvERmyi4V9x6Xn7ln1YnqsnRmeogUj9Dv7RrO41LBlHFWfrL9xBv7l06R/eD4
p6kuY2uByCatU95vZ+PNXjhLevDb4ZscR9gRUMCGuv7x+c68ai5C+U7ULRC1GDTQFiJpPefPdaEs
qFFQhWf3p1OtbyVohSCjzcVzxZvsWkhplgpArw/BMvlH3yx+UM++F5iy1SFv+g/Wkr2Yh6hkYHHK
zs5wHVhrWIBIgmvxbfHdKpqd7dRxuMV5xSHu74alyEOT25epavGb8wJ7obmgvEJlXDXR6OY6yPwM
FQyLrFnpyGtl6EtIYv7SyQBq0TM2ShRkNNAril0kT6rAWq133y2B3mQyrnsywfcxZQC4wwZrsYGG
WLAjk8ocOrLtS9PTp6rADb1shMSsZyzdZpwaq8W+PKx+dcyn6XGyi1Mz370yYBRY0RWHt9GG3bCx
Y5VXuLjq1opxH84BvPkS2u9YBlMx2yH24Smq66I9NmP91lXY00c2ksQpRyyv9lSepeRO4Op8O6py
zROn397zVsX+5qw3F35Y2xbXrBu3lNX40MZtp5NoWZPIzb/J3k0sv5kv9P6Ak6YSorCYcmXZhzb3
vzOnvCltjXArut0o+U+lJhOaxoVHMZzFvKA3rko7QPavCHuzlYHR+TPNFhN6yv5adfzGuiwRsrpN
9Lmjbrwyt78MswdGymK7yX0YF3s8zGN3aoyGzGlWJ/W97Bmb7hblc0ESfVd/be3ND7B8yXRoPBqX
/uTh40duITeo476Ja4seB5er0MuId0APGkxOVgZZP83Jsnk3F4cpMqT63tXWfqboC2m7YbWdAUA1
tn4lLV/xN29DXGgrLPLpiVCa/4kx/X8Z608U//uvwc9fQVQkUv9OxPon4/uLgHX/hX+Cq+4/BJgy
1/U8CjQU9Ne/5Cvb+wcTDvcgHX1CrdDK/gJXGf2HAGQIfBOhMSoYh7I1/QWu8n84jAGAhYQF6J9C
YfungvdvSiRQ3b+e/wquOnd16hdy9c6rMoZwmuvanFLLwxv9CjWOTNslCLPhjPKaxfndb7Aa9djO
q3qsUZSyUdwKwdczF6X58wG77V9fMYYu0VE59pBNp6a+VHorvxfENSE6rfm6gdg5+CwfEktZzevC
s5e8wcKkvNlHwYLq2LFFcVS0lMHSjurJc7rl1uJaX3vhB22jrZjd3y3rx3G3Nai7trm+NIANfkBQ
2uvO9F8EsE+Ak0dLFGMbOUYU8OoXbOH+Nl1dbfWJXMsuLO9Pi3l9/OVc/5cDiBzS70fQ4ThBQiDD
5yEVy34Dckt40EWten2Cd7nNkWnkcO0IrLC5WL2dolN7HnAjBwsTQ8As1d6yut4ubVt6gc6rOVrH
sqgPrps7U+L9QbPiW2EV3S2DA3HzeasPNffSOi/sU486NvKtdYBqj6clR9fYi6o7Gq7FsS6hus3Z
wN6soSQhDASga7J5J+V1MaL/6GhX7iFyQc1vhz6unNZOqXI8rN/UftCaLLtGOWUgi2I4qqHqTxOY
02Cb1G6mDjltbWlupmDrzfKRKM9WusWULGFlwGYRVtcPsIRRodfoRArWd2eG34/LxT/mM7XOhK9r
1M0jOLr7V2XPlsfOpLrNvFANLn0F1VcHWLb870texMJvRB6wsgUyuy0HrIvwiprKuQoLeldFtmM3
GZnkejtWtWifPx+W2d6PrPKvEhRHoLSYUnCq/XHaKqA2fWm+6DwH6/GCPsj7wb05vFuwZVDAipzp
Yv/cmunmGaK+NmqZgkEb+1WXpROu7rpEf3/l/OetB2idIoroQDv+LxcORRRO2Utjn9jWU7RDLZS7
eWDFk3ZVdVUb0GE1VwtKEb88EplZ39hKprDJ2/ngu6sTzK1GU8ty+6Yrmn4+474NFKHSUD6KDvuc
pT33BerNBwjqykDKMmvAG92O6KTL4ajRYlXuD92j4iGjTZ/VdrVKXYYjLNoX5o56zyACwK/SFJCZ
p/fL4NjhouKFykAXJfjGAZVQ7wpxLJ3++yKYLcKN4CVaT8jI5Z0JM7NZp8xr7ZMtXv/+IIrf7z5w
8I5DkZtFxBb2gPvb+lWzhtOeOf1fd58Nau2xs5c8GmDDnjdIymdatDJSktNzUaHKSBXLtmQphfU4
kxUGWGm3qcha+/Hze+LbOpXqUaGOptXWXa0hxxmi4o6OjQ8OXeTNrhluVeMVX31dt3uqXXAlTiFC
Xskh6hAFwGqmnOeRW+8lM0AWcAYBURH/tnCwo2J8yO4PGL+wASbY8GKdZ/wAtZMq6/b7ttVYUe3q
UbPSOkoqedwsurpZtTcFenDX27pu456aeozAT/Zvc9U4EUAJuqs7N1wYs17Hbgtmpyy/EQ43f3Py
9kQF39VWrs8NkWZPKvUDEF13h/na2+dX0tM/JM3NXi79+e/PE//tPMGq8e8ZQsZ8THjA42+rpC2N
zclKbSj943A0o/ngi2p/ChStHpnqP6qlMIHntQ6oKXcNaK5EUHO/T3D2+7fGRgdVZaU5NpUn39SI
xmIIqXb0dZly92nbFjtSkxSJw+W1NLZlhYMqwF6Q7qI8/oRMkNw7bsCBAHwMufSCrBzMBeXceihy
DpnR3rmek11ce9munw/QZ6uTb9k7oQW+Vc/u/0hyfKYnftl7EQ/zbAe9MjLfyC/gi3/fe7sSYFuD
9zqWzR/dzMqzm4MnaSa+RYMn3RAWZp4srHCeFqlLSED2mCzcIbEtgVVg9WAvjizeinFqb7gDTYA6
uD83G2VvrojrqvtD+d66I1Mjz6V08jXwei3P0Mf5fqPu9tK4Tp/42oF9LFtoMbjmwtat3e/G/xD5
0HxzXFJFkPPylIyWDErLX86NxE3DOmm+tTMF0Zi3X/repcBbFn1gjvQfCFE9WiVn/YYq9YVBoPwf
F9M9afHbgYNf4bqWsGC4eb9bbh3IbberjDraXDbXNaNYDKe16aK8UfY30wwQ9xghkRzW4mmsuYaK
bFCGMzI9GgqmXnAJ8God1aMv+BvI8y5ibBwupgZ/vEAufmlL7gWemZZwc9wFCwmTOz7UPPBWONO1
x7bndjBFUpA6P43YMmMHcm7SrFYNJEuhVevUevJbC/vkWJ3q+0nRsxcUKtcvrgFNk/OJgXUyeTRT
N/v294eIsv84RL7DfQ+3GkoSDmvy368tUIidnrplOLpeVye98pZHzJKAaViRN7o0cq9UQyO6uAsa
vbaNfImtpd7m7Ht5YNyq/xjXuQ+z0YKemxdIKtj5Cg2ieXHplHojAzMxcvgKBtXIFsq8spK//wT8
v3wC7I02lnWfQlf07tmkXzJVzPQNCpG+PXoW6r5Widha9fCoWkpfMjAEhFfDY+OoA2xZdYFw/Fxv
i/ni5X4eNTMzaKFxOY/Vuj0M1gIxqNHbV54LCZJr7B78rmlOwrtbbEMNFemT7YXeV+ZhSevu9q8H
lCxe2Nq9iAvbabH6RwxG0+XPglJML2Dpsr1viiEC06rSWmTsUogGbW4LvscZen7J1fzy94fH+e3w
4OQyBOLuJjcijT6/dwi/Hh6n883o6nFNuYBfVpIGQBOURbTlU/GFufyMo8p/opyCekCn765H1wBc
bv/sLIUTez1gzwKKcNTqDk9L0T3rEUuwcNrp+6zKaF6HJirmvD+7Dl42kzOFxmaBYCfg1exFTV+n
AcThBM3sceK9c6SzA3cZ8mnQ11x9lZImQMizH4PsbmsJjcm382m7OR5MFC+HSDFYHqoKn9Djv54S
ZdhxVdn2508dAXZVbojahq1cmt3nWanv50fDwYCGOf7Z5AKO+O8NEfs98uagt0Ih4fkUy/K9zfr3
4zpkuevlnK6Iuyz2biUQLplh4N4AFgUa/tGExTiCz+aEjkNgo82sj9Bxj3vPIiZQahSvY12O0KIq
9Uzg7UWSOEgYLVN7rZ1qJ5uK/UGp+1Q1g/lKlg5Fb1tY713ZQM3y4Vx0DltiO8P6NVb8fROzSfBO
7X7tZftg+2UKBQByWM5euhbFwP0ZhQ78knlu/T8Ox31YzL8ttQ6uLHHPXWKhxaHh95//chcSlzfM
N9NwcIldrSlKlvxiAAouxHnsiyWYPFPYyIDUdSK9xQtsMcrLto0/KRKFwWI1LGzKdUxxSanHppvR
Wk41dm4SCs/r3ySkuD9aYH2hnovvlemBv87EvOiGd/9jQbF/DwzioyC3h9NL7/MKqPsbqEHAdk4j
6xDrmRf7Adz3YrHtY+3GK5vmMh3X0XnKyxV+aKcKkEPKgTrc5mG/Lt0cgtzu9y62gWBqxdk1mSOi
uUMH8ff3tW3T/wwaeh7mYPlQOLF0WUga/vsxn8p+zSTpdepAw25WIHyO/7LACBrXGzX2rlDnWT55
ZZ8ApNuNwo7AHoYZdFKkxy6auocCxP1gl4lCLC5X/bkS+Y55TVBt6mlkfQyHepkoYGf7pKh9KVbo
ZzBsITd9ASfyci3s6WvNhytFhqqg6lwt3rm1sVOpEx23wEVMETLwHMvavTQUwu+QJ1XnvStuo4Qt
063NU6WztMgCqrJTN9hne7g62KZH2GS1WpJekKRUEsmK5VCIF1a3oQFbvtn6eaMDrvwWBxu3hunL
HTrcYHO3aGTi2ugurRmL6zGPlvqHX31U3kdrXlgZiSyY2bHJ9pD/8zUe1nB9EshHfjd10LogOi/Z
ZFA/X5ubxIctINVaz6Pzc/GWoEADVGRIdiLsMD2M5LryVwLew09H/5tFnkBKgqA+Mn2ogHVMxQ7l
WQ1MgUMEDKs+Eg4wcajGqw4QaEqYp6IJjIbZVStOVoFmdaWgccibHmpIqFVkQcjrOd5hOhZ02bWb
9eBaQ9qXsGkle8xc+awddrZNm/bgmH2+z2uxK80cLxVYHZQSu1JXCEtOD1OzHeg2of/ne1mKZ46V
UQNC3/oaHfMSNNOU9Po4FSp0xJeckFtBu0S0733Gzo29pT488rzlUV/xeBLYKufGe7LWoEcixGF0
N9YsBAPVolKnl7lkSQnfPNsmFM0mcOS7L/tw3Td8DXL7C8qGAA5JQOht3fzAztugz2/T+FrTLiiA
ByqeIzqBFyuX99zUsbddm6oAIpmdiluW56/5xk55UXJwwMvPZoaC5Lvfylzvcw9+Zu7HjadCGq8z
MrdcCrzbBr09Q7E1H43B5ZIfs9cpf/PAL4LwW/mL019XHaI8oy88h6XytQWlAmIhJOaP2SBZgNSL
n4OKrZy4LptQ2u9IokFretJsCP0GUj/kcegm/FmNH/WKTWvX518m96bVMxBb7xVADWAm7PgPJSkS
Ux6AJuLFCv+AEESoigulx3x44Rs6tqyNkHxNqTgOAKcqf79lyVweBA5mg/Yx+3A/ZH7g7NbYH9gv
xjaQX3Qd3gnnCRbJAMXXD51pRD0qi4A75v63ZK2KlChCML571nRYK/KoLOD11j5evI20MwYj+Cpr
nAJXTTdS0rRfXq06u4i5Dr0flKl0ra1d7ZikoiT8bHEzP66UH+TAX2vlHPAvPiIyK10HtBPBOH9n
KABvrpD/Qfptw/8qYwq42yI8Aoy5RxEaQh9La81ThQJ9QSyX4fKv7/5E9SCH4dANOuW2c08/AxrS
oTtAsfPnPWmsGLFoEC8kqAEqI8cbGPuMKm4/Vf3F6+wbTLn9QOegGPVpUvSgcyuBPfGUrzI1LXI3
EEOWFns3sjH3WzsnXUSqPHQ7+CbLyebJbDtoYWKv3jfk2hYP4xznPcywgyx2iOtucwostZpSlDxj
fuqtAHFGirtiOxX+l2Vcw8a80vp7adsHV81BN/axD3rXYSTSnN+10fNqhqjIAFaMqBxNq0Xc46Y7
ro2Hgz1Wr60AETXZWfbROW1a2pJGbDHIqxn1o1lX8oz2wE6wzID0YjEdWnQ0hfvQltb8abVii6pT
v9V1svXXysuAfzeoVxbS8P2gYaU72/itlqa5lTYy1v667IcKrW0F1j3skUza2z6wKctrDzBs+WOP
UGEwZdZ+LTexJ50nkREsgAQhOKGh/L00gs/XQfh75ovU1tbw3iJWlUxZVaej9Ot9P05exIj+gMRn
Qwu9YjrDnHAz9WHpkbQYkGzS/viu0IPs4WMC1cGIALjQ4KnMINqz1Xb0FXmQ4PO/9Z4WB5gfHsoG
/Fa+tigGywnqlSKQUMWKDcYcK1qot6Ub6amVqOFFtbyy1W0f5IpKF8Wbv18p1+8c3coyLe7L6m3b
WS4cBkptLe+Ljzz+SmfksIy4rJa9Pk5TnphCIQcy6xXRlH9mmD+DzKzSXrK21fnz+7CjSA3a/B52
3iYqUs84qIemNbVMv+ea9wc4ZQZ3p1OGzv97pRFpg4FSHLGp/pJZxoo9ktlR5kFcA2QNbi2vv0q6
/hWe/vzFz4fP7/3r6Z8p7vv/+/yecb20zXGDKy4lGO7Sgkrfugi9kYxsMWs8JLrvUJhpW/Rxi6zl
FoqR3bfJzos+f1Tef/75UHQt/pLPLzt17/vk5ILDArMRfibKM9KQlJbsAjAuHWYraWYVyyaLJUes
DjQVXrwtloN2CWRUN7AdUBL2mqDGRleXx1umohqJNt1XsTvi3s/VZaF3dw1JyG4IZ4CWnUTYUi57
q6N7Qj9mhOcq+ww7PJ2JfWmRCs/m+4yBFFhmmhVf7gB6pniiGyCctpU4A094YZ4B3u7v5JYDS3wb
QQnk/uMktwO87XToivTuPS9IE1gGEdGpPkhEJ2Y6gvugu2lALTCl9+VKchEP4CpaWwduL8KqrM90
lDHSPg2IK4Pgo0bOQVYuFsEJriRPEUFMJ91EOXyNrtrOFtR24rkRhL1YFi7gNiBUBmH4egZj54A0
rdO2slPgNGnfg5gPkevf5737pXcUWNYy8WE491qFdlWdt43s5UCwr5KoKN1bz6uru/KrccdgRRgA
tS8ya/NBq+HQku7MLfakt/HrgHZ2BBIxY5/KttdcbN+c5mUWKkV1fkIoItUe/g5qXwuizqAAbqU7
73N5QXOYKtF8nrxZexHBwoeU145U5ASTPK4mbDfUD4E7JtQ867VJWmeK4MHESPonraKx0TS28yz2
qRP2PRASjXyrtx1w718B2CP2Wb/7lXmSndrZ3ZRaVlrksFd97MhwchBLaX7UljoI3LP1ytMCsb8y
s5J6Zicx0qRAtu5uwiMnDdF2D472ILCgOUAXjYd8LfMSMnWHezcsUVc4gM86UI0EWIdfBl172iyU
Q2yIKf345EKcLYFeEvF5jKRnBxaz4lnrdEbsKDcH0rHIoSQyBrSctfflfKAYOuFmOhWtlfiKHYBW
JOP7Ynu3AVlmjTOcWzIluBcatibWUgHfFPvFwi2kpqSCx77OKV3LBPHVozDeySZNIgpYQD2WBlum
EPGC+8ee1y3uvFcLFYYtq9ifuxiBfOz1NqweBD8UCfS9WvWWxPamo8vWo3RJ1NUItIl1N843xGyS
rvIj5WN9QP3tTHNEmzpGMD7MNp4gVhUtBH0v2lk/J0mmcVlXgAXHdGzzWGwLjl69d+sIpzS1UL/4
g5USIGr+OqDWtB4HWh7HQZ502URuh6W99FOJ4h4V6p5/qYds526I8oMiHbBQYmLPCzqjvduqY2bZ
yeyVMdbpeAMbv61r4tIHBDEOS7/GiupomL8gihCgQY6MWyR+Ji7GKp7QUbxbUl17WbyAnoCsfXWz
LtV8xN0uX2SBGOhg7uzcOdf4kzVNxfIkh3I3sy5ymzZtCRI0cCFzAGSUS5TwNkanwCNBMKgE1Tlm
iGUilrNt8PIeiHXPhDv79r7HFlYqm+bgjDQc5gWTc2oQUfmjVP3JUW9k46dquUzIHN59NL6JpM1x
rTEHhY+HOE912LRB0eNiJgXfYbNPTWVOkPSeBw5qYOsPWr66K0Jw1faYb+v3xh33/lweW3+44Qxp
0SZz5iDTAsbfyfYM1hzO5rEYxQPInCxdavtW1HlK6xWndUw5q88AZKMW0LQG8Wz5UC66b/c6n9J+
ByU9onxOs5rsNtgWVpkMWH9znyTEwwrT65iUHEG0Jm1RILVrovsuxriWfYMlsBIPsFhieyBfBz/b
+VtzdEm2p3xK3Ab3v8R5xNpsGsQoEzVvQdMUAW34YQ1UNnyFHfUxjBwzbMx5zugeoSrsJYfG3UJs
L/HahpNrjgh5YkWcUgG6BIHpgDTvDBcIhrpMk4iWpUpGYQ5yYdfOXIvN+bEsT7yrAIgh8jV1j6Zw
9qW3X12GZO5t4PWpN9Z+5EuylQ5o5G/W6O7MtO59OFuStTEEhNhRTjrIGgMZpoh4GmvToyvya40k
UQtOFf595LjzoyP6wNBTBQqsgIoFR4fDkUkyWFHZuKAmTkaud32Wp3mLCxjGk8f7L2OWVCXFiKAl
bFwgWLWdrIsEmMsCDeLftdoUlFrMJOa0ZOo8+Cssvx6t6tCc/bU4Kcs6UM5Oq1+EHKYSbIU3rQtg
eOyp4ChWMtbv+AKn62JQeHDoDW5FdkOL1IDXPvCBP9Yc5gcGHkj/ESzB1bGaoF0veXbwFuyHCVVf
rJzFbo/5PTGgS/zFa331xhf/W7Y8VGhDMSxorDAE4Cib1LOms1W6Se2WJ6uUL0S0wIv6sBP3kTbb
EQvyvrQQ/lDte2OLP7TIP/iKjdWqDsVYJE0jT/f9bx3mw11raKQByaiAq+OPQTQPQ3geO8z4WKen
HisHibu8i3tJQhvsk9YNehFnNz0BU95L14k2YlK+gXZdmkcBYswdkK4vkOz2imcgkXa1RUSbPXLf
e8syUEBUUk4AQIWKM0cfnF7tkb+zMvSWBfKDWXlVRfdqqL7As0iIho9DvXREqGdtHzA+ateuH+Cs
T0gb7EjW7Bya72yrSQrhxnXT7AYUm4K9Ns/jhr3dqSOPHrvmXrpUbZDn8mXj7nUFOo6JEOfVnzGA
yUnrpd7prDxXtocRLRpo3nqx0eSUbRlrZ4diMtIg4SyEeERHd5BpLphb9ghrez8W+rEn6w2RmoNn
FTsETLKQd/UZEUaE9ZmVWP0dyM8PHXBzbso7Ep72Q3t2QfstNXkmJDsXxN71m9p5OWZDeF2wZNkz
sb1X6rMbvLNHtbrXcqgvnFUQ5t1Al11cEfXQtv75ji5vTB3AckXEzndITacNsW+Iqh/z0UoA5t8a
qnaDMBcgty8GCHpdbSfE1BuibqLiz2ArTo2DGq5he76gCxpwg0GoQnhy9t39IvLHeTHn0pMnjzr7
bTx52j2sxEttae+sbHjxwQl72fcGYeYc2dg2n642Zl6tSwrK/th0SCeI9TjgKlhWK+TaCW1dY983
b2zLdjVCUVnbfWBY0hsU9IfWwmQqWz5OHmqv+0pZWucWPaOR1gdWylcfVZ0zZFFLauSDhqOfTR/u
lt3yfN7bSu7Q6lM5HepBPljKPnrFz6Zbvpaga7Z+vk2dTEuNuqLozzat4n7YWUsX6XzeAQl8mmEr
D5If6hwwYM8P9iAewR/hVcZXJeSFzjwG4xA01R6Ds3bLYCVzlT94rRfVBlgn8Q9TaT+M1RRmqxNX
0pxggwYAnR/zrvjSFeLgotS/X+JWlX/BbIZ9DdTcXsTjPPDjyvZEw5HZ1qPrL8emaW6ecI8TmsJ1
fbGwNc7dgIwEu0Al/L51+aEfoEXQLESkyZkVRnPVkT/YCcOAj5KOp7mie/iIzfzaU7H3eP64ONNu
zsQRCvK0lCdsAajSBwwrcCjmoBEW+eJj9BhYvP4ENuCgOT3OpoE6rwAQVoFuijc9le+8Zk8iFylZ
qgAu3LUXz43nHMUMKNGj+wkxDFhnZ+2Ik8WzQ+aTXWZSY00YbEJCJMciy041c+POdmN/WFPxfYXj
YRaGnDsyRFWF+MN2nXPrVuE2znGXbgzcCTvnBWzsrAt65H8ad9rDB3yaLXHMOydxvOxcEyCCnUly
90264tAXa+ortPhvNt+O2Tog8tGdqdccGms7ENpfRn99mNHIoscLqwp6nVuBUl0vDClcv0pLMPV8
g/pRbke4nK8E99syL5gBlOO+QglIKOoctXdVA1fBPtSnbjEJBu7toOFgpBDDFlo6ib1ksVED7ppi
j96XCPsmEMgZMOpi8OazPXXXFtk5e8qPBpCNZOwP3akjLLHHGkT4hEA8y2goS+s2+dZVMPbSNDbW
6eWHXgUWWB98U7PDuBlnfW0svm/a7Qon8jyXGjocQmxDMez8tomXVj6QzXsRQjzCar3ZC0mMXT8i
cLlotmsbDA3IA63qA6kWNO5Qm1t7p426K5kn3i1AY3kgWtTaEz+4znrU7fZo+9UVvfilyYsTnzGl
bfyKFPpJZ/zDtObZmel3oejO5YgS6OxUI9bNNFLckGV1OR8X4xwq+43MOvRaLGL4AD2D7zEDjKsm
rFTqiEk5/VFwzH6gPfwOLxIEqaZZYFvrTlWDPcGC37++Y+Tvw+p1H1tH3ss5v5EMMTb0GCmYjRhy
17qi3lrj/icm+UW9uQqIbsxy4gHFxIBlD/NBUsGrVCG01SIm47s0Av8XZQPZYYZhItkP0v6c+BBl
lnVtULlNuPRchHhK9EGQOohI13xI12xKbDrvhJdhFASi2yiCbbh19cPA5VeYf3uPSFyFPpgvhKfL
V9yDRyxQNzojLS7te1o7FbV3sUyH5vECfA56JEnszEE4BXNK8nVHV2hIHbYiFyXGpk8VAib/x955
LLmNRVv2ixABb6Yg6E2S6aUJQlJKMBceuHBf/xag6qp4g/6AjugJgkAymUl3zT57r2NpP8Y6fMJW
fA279iIGFiuLO7dgU98goBSG3OXKaG+UKOY/s8xARiRvDVTRf6WVVSHxLIlesV5cz1edZD1dD6t0
89+pbKss0LJu9J0C49n/knvqBaC3/vp6EF4QVmF/cFRUY0IZSAFtjArhTLnGQpNKQLnQEtZDFZYt
MZy8D9KFm7BeW28VK/JuPU8ENugxIZNaaQv8jgRrQVhEgRAntYIdizueWITXpy6Ja2I+6Elq2zA1
/3+c4P/jOME5nW591e6rqd7Jqdo56Eah3u2HjkQHZszhT8c+KZ/qrUc4WJGQN7Ftmm29za18m2rj
Xg5yq4JEEOP0Wk/eT6W6hvA7e9ePnpp02g12QpH/Dw66u6G37MqGbYkmri66gphu058upAI4z0dV
tuc8JZmddIHloACJkxZlgdOnpLKtMyWw45w7D60pn6jO7o1jQiE0aTVSO8W9nPVzpcZnoAvXjLxa
3BV7xdhoxqZvWVRP9jGW3q5QykMko1PUhtt0mYKEuJXnoYoOmQLk0lsmRTWQDgzTFM6gU78ip/yx
lN0Qlud+xKQhm/IFE8BJVmAgZbVLiO00e1gXQdenG5FAWemlTwqdsnO5pxB/Jmp9Ie5zVPP0oLfe
yVS+hb39MGJWsP3X8jLMob21c0E0RMMlgkaHjz7s9ECoLjBBdz+4koXx71Zt9nF6Rl87pOa8M+oY
CMfF6lk1qkmQKQS3rCwALLJRWZxMbc62C8QRseCKpYfA3FrVIujmnBLH9ktTauBb7AHK+SINEcSz
GwwRK7nJ3dcavCYt3Zud2OI78/GC+G5f7iqkzM6Z9tEQB27zGrK7EtChSpYwMX+iV6zj5NpPqUFt
vno2nPFVJWliiuS1M3uk+iyYZva2sfZI6+Sy7By7zOBF4iXvIUG1BWwmtXuOYulrZbh1CMRqcFWi
mZIWrDob9oZZNn7nZcwY2l4gpVVEGWIMKOBW9oJCq1orm9kpNiqx3wyFUhTFLubp9WW9WQyplGwO
tvLRqopfGChmMgLz+qq5zxp7lL7wgsEAfzj2QX5Nj6jIZFF0n9DEZgLppBSHRHk2B9NnzxAk+Vdi
fdrZH6MzNrrLwn1sgtAJWlHs7K7a9ap+qAwIVPAOEvyDYY34XJGqyUEtDTmR5ZLQxRDgzQqc+lFK
6CvQGJbyqT1H7JvTzQgGj0CgX0+h7/LMVCmCMqrOum4cndHe1jk7RCGDwrK3Q3ijShgTjA1Fdy/C
+ltSePuWP5aGPZkPZ2sK68dcUvxYnPYuNMdQ951QBCogpoQpJULSk/MP6MGRQ+0LXprQFN8gmVqi
i0fpKxqCEieB8Khc2hSgI89XBhMRIUNnboLIG31ihwh1FgbeHIVx9jXZbfJxxAg8nZzY+cnmDYuf
sq+j6t1JoCa40cnqqRJUOr7ZbONBUFNgv2r4KxU5LhZk1ONuUzt6kEZWIPbp15TGlAuueuRus3De
VrGkSHl1Y7FNiYNnVoMmh6uK8FteXpJIBEOoM0UP+2LydiTp7tTjtgYYB/44+XyeRHrB6XpwlWgf
E9HKMLwKXMXE6/hg/jJ40Am0QIwCCrX3ZHjeKU7VjXDzjdO1ALRYfPfkY6BS9SGxVTjD6dZJ653X
6Idxijd53QTWwKcNm4SYsTpToWgHazdM4QZdDrxxjULwW5U/c036Ln+652WTGUyZUzQCv5hSCiAq
GC5z10XVgST8xhHyMCfdsalYhzhyE4V/psb0c01FObNIgfGewhnH8DA/zRM5PdGRkhRbh4rySKIK
+OS2RSs2LZZRjMcLGyjL/siweh4pPrp1d4jZT8iwPfUtC24DUh4GFGTMOM9OVeHdIufTGIkymgrf
quoQhu9WXlHAd3YVRb0Yp3PGlGH1th8O1DwVE6yhE5ROgWUMkABDZeuZ5Ad04os9oYwcRqqxrTNv
zw77FE3l3q1+5YSoO8PzpWwXb4+Pd1fWYJQQTvJzZ6mvsWqhe4OKqN2dSSlVjtFJazvWuqAArYfm
UI2oK2KmYkKWas9DbfiTS7H4nKNeAfTcR2G9JUhcJcl7qVo7xeu2VYr2zeAZeuKgyXrTVzj967s5
Npsqbzc92EFlmjaal210b9gi0jDmlhuX/92eYR7nyta23PNk9xuCmhsNQdCR7T5n4M1ig8+Au59x
GSeUfIYBFBmUosJ5kuxD68jeGEn6qBnpEztGNlCDXndvdWqQSvOQQE22AdUhw/njtc7GISMO2NWX
LWqMHqFgag8lsfaxJMDZhX/i9hhPL0bVk5R2lgKUdZKxARCu2+Z9dDR5pZNsxI9HUlC/RkZ01BhB
lGb6rGTyNoJ8NEzAgiWePugRqVMcC+F+Up7dlDkjIvD1w7IjtkWEWmeQptB8wRMz9VsZU0tjSrch
Z/aYnSoNDKpy1Ap5TfIX3euvaTK9xF7/TU+sr7lhF1Rab03ERrzCnDfP1iXW1edWscmv5JuEhFnD
7s54CC27mTKFkwzPsh/Z4Skbawr3ValdIy95CTXrqQmjb6WivGLcwyUlX9sivcjEOeiJ3IV8EELw
v84UOJ1EoIo2FmPohAEBR+vLvLNC/T6Mybku5wABaFsWZWAkYiFDbdlyBiGCedkwXabx3g0vlcvU
bSpBUyLuat55StXT8jLo0zFW0SsGfsybn+iEzLFRx83DnY1j7xwjyQohirE8VJd4YrLo0ytOyyvD
4fK13+WxyfBwRwfbGJRUonE6KNJ5sihERglU3lA5Cr071SWiiX1F63xrdP1SeA6Idu00DIkvU/eW
xuG5IYQIQiXwZLiv5+9j6AHkSY+JLo+ui7gYMdtBV2+QwweEb5F6gKkvqfJ9MEAWktnIupgUO6sL
dj0SQmph/iJl5fdG60fVL+m+TOXd0d5zgN9FhkUNygROpObT1mBr3iGXYk7AdwMYhwA7uc7QeZT9
n9m81wclvkv5O2f/xV7TN/uU+74awCn1g6fzuX8UzruhYGk6Tu9a6DNhNq/QPTPrqP7ON+FT+ZmM
eI2CFiu5uvF+mj+8D8aUfKNhXrtVN2tTH8GLveIJYJFR87ZRaH+RDJUm3OGdpPbhx3Iz/CGHaqCf
C+YnNtF22jDfDd1dOP1MoU2Y59l1o1upSNKPnqu9SjG8JMOC7lQLxpiye0Yqrk/WCCtUsyHSJ5Fu
U8khmscf0n17wq6aAOkgxELKRqtjkBRxJjdr6CaDg3doCv4pMyNRLKXz1Zbqi5VH401x+vpXHUtW
XqHhDHD5QQGbWqmcRtvt+TJ028GqlHM9RNfcGyQOWB2EnKlYLFKLxNmlgqWtaERBUQJk7E70RrmB
HEdEnwhvaU7j3XJMZQvBud6nYEQZ9ZT03Zv1S6aiuQ1z7G7dviP8y5j2JqZp3jJAaxcPwppfqgAu
0iURFv97UCb7oOcaCPRwwv1ve2WQWLPDYqsqr+s1UeTtIZRzs9eAvVyUmOBOWevTd11Ux3bO+SCN
2mtZNuKx+mrosgFEhUtCq4KJqDZfIwrVql2ThpdqeUvwxTITKmcd7RIgNAczFuRrLaxC2sWuovJC
/nG6NWk033RNm26zE6Ki1Ob39RJV4ZPGq3IDwGM8zQoC7vJGre8WeHpQ+IIvfzRPu3qJJ6msTQPi
ddFh7JTxJZ00rJnU0xKXmsv6m+uhSn8kmm48QmG1wP5Ub6fVbnMJnay9rLcsheYDY3arbaGd1kfG
hILKoMlma6vVbyVVrRfZ1VQDyxjDNOvGq5mwzF5ikYolxisR6mQDrJdlQxmeTOjm54Fwx06pyvRR
AdyFRUGZ3TGqCLY4KzjAzdy7cTOCWGqXUMWd8/mHiH+Y9qR8q9V53qmFBySnGsI33A7nbMy34E2r
ZxW42LUxjcbP9NH4yHMK5EPyGzeLHwnS1/7MrXJorijytolS5T3UUbMObB/aFzZZMenyOf81uOGz
qVss4lxNCVqzPylNblzSHs2+JnB0FwbfLEAC3q5dTr2pOFZg2u+hk25iq2tvGdqPz6pQBLlpTp+x
MaBbD/VwcWScfijZd68R+rVosh5fTGYfc5kNm2iIhm1UOilkpUDTpP0la0un4hti/ZyHnNekMYuj
0JJ4ge5MM9jwSFXuatdWoEX66kzKPb2V4dAGYzsm226gVUaVjHcCD8YfA+6nSRnma4xB5PJsMz9J
lZOmllUeOK2d7iNL+UMh5RpZtfFVDuJaqlhhG4molR+cLo6vbtHE17lWfSjMFPxJdOVBKsWT0njW
HhjBcLbsGvps2yQ/q+ppZq9HkV8X2/VjUts7b0wzKPc93/IRFIeYivhKv4LoSsjb2iXPaP7l1sO4
fWlQ4y8ibsS2rOPvNkzIo+E0AtThMGBGQ0QTZcafByJEYV5L7/bISBb2xtswZNPLUvFujVzuR7Oi
oIscZZuE3GNN3yMlOT/sjhYdBXQ1ulv01MiX70x0SFMXe3WrG29o5EM+PEdGCZgi019KdOIxCa33
huDfLfI8cMLOYL3Huo55qu+pRJu1tp9pq8NkXVDmNhvyQlLrX6MitJ70EnXTi4fXjgqQr02g5+p0
7l9ZYd7xGFk3b1L6V7oSkRIoQTnHUvSBnYzhOXoWDCCxX6XF1Yni4ceo6YQVc1m/GQVVtKYYmYCy
nlnRNJljIj7BrXpQZ5l+lcsnspXqcLdbDGZWVYpNCKsGc4GIXk0V77AYe/vLZLeA8h3/pPMI/rG2
CFkaCpfq3ZAg5GrZSYmK5FqMNTyvVm1f5pxnoWPQ6ByLLGtptU/EY6wrKWTCRrJ9KiPRPUk4sX6X
lfPRtItxC5aZXL/dDPGmKR3cMkskWE4TBgwcxtIsqJ1kSn4HbexSuZtUqMOEGdaDGmmV39odiAIX
Y5jR9GgnvE+pl0LsWr49s+P66QQ0jnhJxJoZd7Nb5zFkjyXQGabVI8LpElUShNT6lx29N0Fj6+X3
3MNUoQ8W6aaaesUAbk4YU3QdhhGT7jyR4PWgprZd3PuuXhiv4HE24QIrXA+mWhS+gil9lyee5odL
9HNKu/QxzPpHOQ7RYU7bdtsvtVBVUryjbYB+1VtWFGtOhoCyCBpgmydG8896sMwP04nKoEoc7cmK
2uHgZru/I4DeQd5tZosQTR+XZ8QevAvSvKXzPAagj6kVLYG2TItmNh35zl0ybeul9dC72iHLVfXi
WKE4Fab8RUyF1TYFWlaayakoGAdRTs4GPv4GGE4dnieFTWBoSAlBPes735nHMqDCwqpEHwVm1qQ+
xXaYnZsZ0CAfqe4jSyJcSnn6lUrzWy/tH3/z27mugN437fjFVWCtGJZ1tw0Zv6wHBvJoQ3hUOXTY
DQ+xbRfQKMRdVU08p6lLQcC22mfEqn0+CfNmZDFOwlRLd6U+lRWRXQ/J3p7NrU3HAOmHk+0dPDO9
0DGLAc6zB4pma8RVm3itareYbusB2hkykEWer5r+uTRKjaDawDqcFR8A+qn5bpkwn/rWzq8ZFtAL
f9cOyMh4FGFDqE+BpaT9d0CXck8dB7ZcVE7fcQnVmEelqSpbPmI6DVHCiZxU0+1THDVWM2ZXler+
NRqK7LqerreonkCvY8393yVJ1CQgPGUuCQLtMsLO/EuZWlFTilGW/hg7xU4xnUn6Trv4X0etnk6t
SIPGcYtLtRw0pXX3luI+1ksrkHm9vt7655q+dz2Rn+D6MU8CeMMU4wa5ARQEh1KL8d3qa0rTnHdK
SbolCzGGNWBp6qZ9EvD4/x48j6G9L6Gl/XtpvYezXC+5/3rdaIr2OJQRpvyw6F8qoAoisYbHeqbT
4iuAbdXvBpklz679M8/1+sllBzkZJQ6m5cDsZ268hQe4ntKXoH4KuUdPXD8g71YesoolR6XnrO8g
J31LdAQd3AvF3e4L+6n2sspPlh9Estc2eZ//thvF3MtYhe83NXjyxjh7ipzmgjHHOTQ6cpfGUvK5
FZr6PCwLarfq+tO8XDPislgIApGgNBkhn6XWzDZpRv+0rTq7GGK4xoVm3M1Wo7tDDRQr6rGZR4C8
yX+Fjw6oykO6dEqjg4Kk5M612M2qS+VN13UFK7Rau4jG4EusTl9E2KVHwiDSlR0ExvGa6ik9Cuhj
UZvhlvU9mgi292AYTZpDmeZ7P47t6zB3EXUpkGSmK8TWQxs5O0mj3C21H0FvmvJnks6PJlK7N282
aWv1SxdWc7D7TH9qJgf8YN+YH2rqfjrMQSe3bcrA7KpiN0n2ojiSjDcvTP49TQKzHKHz5Ybf5WV/
W5NqnuZtLS0y/gaR1aT4nWqo2fMcEqWK81c9W1j+rpgUhhtdbtJZMsSzkcZN7Qrs8Lrus51GOmGx
8x6ZA/slVY/3PT48VrB5eATcufp12quT6eUOyaxFyWTBQDeS+S3vfZ10pD8QF/zVeeDn0db+JJbx
JMxh/IZ/eoYpNLNIHSRVZpn2p6ySxTU0Pf4kmGeR2+VHaSBDulkRnpPlVLThvogS7MPhDJpp7vQ3
fb4X1TC/rlF4TmJTfzecLHxkeYjDscjLQ41/5z2Z0mu2KEHECZ1TkqjpM9bH1h8NduSUrvE+uC+U
oJ3CmP4+mBfep0pz9+zs6h3dcqytXhTVTamb7DAkdki8I6fgrKr0gXOc6pbhTt+2npc8zwXCKR2K
0KehwV3dqnqhGYV+NxRreKsAHK3PTZTutdMn/Sgl69kGdudHVxe0fxhEvVXslqcrvmO11XdiQnZ1
VJWFu10I/Umbr3iwkk3t0R7K0fPyVnducVtvRdFMCcfD4ph2PdwGXeL+1JvikDLfHbzOG8/46SA3
RbI+1xXtIOoIS7LqwRztlmuNV1WVn/YEjpr0pWyj+vzfwSVS8PdUq2GVKXmOhXW5SyUhL7HJMHdD
DuV+X6WasQWv7fjFEIJ/KBN958bucF5nhahUhlPdNoC8mCjUuqt0X5m0p2GM8oMVWta51gbqPiXK
Z2uSXXaWa1rVkFNRwbo54cuKK+iKBpy7qw23MB+1s1BOEyuxg27ZxZ6+P+6HdGZqzm380zW3Sk2z
DjTZcg8DznirwCNty4F7rh+djDLwJgYqGtgqsuVsIp2U/T8H283Cs9XkW5OqgdJtnBaPX1tFE66G
qKqJvEjkeqvzCnR5hLV3r+yU9LXS1fxozWZB+ilJb71B3wLSM0DD0/ZRq2Zy6/7XJfh5R6fiE9Hb
bGDnIXykdAR4GM4cHcwxyjbrtfXAC/+qz6y9lALcY7JsnsRycOK6P6oQ9fjBZNytcFbPNbjnrDCG
azLhA2zc20Bftyubg/Hv5UngGZcSr2GKvjPZZdhsI7Ua98S7metLGH8EeSwylUMxHGa1A6+pifqF
yt2z61JY0lyknXIZHxsPBXuozBjqnvM7i+vsgypUHogyye+KscQvnDBBHExoOkCPKdPRkwfMEVJV
WlL+qLxXVRBAGj3x1A5e/hoqculHIFIMakbx0BenozaY17YqDn+pGJXTYvlWDAA2eebB6nVKKl3C
qPzRohAUL15ZdQmssjlszqHJt0+ylnFa3f5qqVRCWCh+zp131giRombP9YnqTfLp9EijgMZeGY8H
TGTqn7YQ6Se/R2QbrKp5sLM4DcbYeOYR7INq5xYzko3VMGyL3zF+QaBtjK9n2zYefYcxYj1j8ZPT
4cX+sUJ2crwrd4NUzT5pzWQTL1SM9RrM3/5cNMmzFn1Tmyh/jmPZv6QyHgJ1nN3dejp7hYtNKH6w
G/AgvnxUdTTt6YfXY+g3om8iMx9m58hnO3ZB7VtG4WeO253JW8AVrOETmYCxg/WFXA/T1BeBZ7qT
L1oE6HULGMJZIYSm0IFxgnGGOrtslj0DqUkfR+fDGsNjNMbVYVp/gIIEdScuyRaIcL6vt9K6Uu9j
nHCtjj5ju7QPDrurU1kTLyrjzLy6TfIbO/lrm/XT91rYMR1QNL5yIb0cMa4qgVsW/Y3uhvDvlqg9
kwDEwWrpQlNWz3anqfc2Sdmdqu1lPRstDa+bjJyN0Q/aFuoTXBajL+46YXzSM+Tq61k2B3fqmw1e
KiZyK4RjLrrmYtFLjq5Wzt0yY5e+jw5NHiv6ky2X1gN8F7zi4MKpfBSgwuv5DXWZCFI8iUs8l0vf
ucE9jGk9XB23yUFlqgMiuWCmFnn6Lmk8hTQBYY8l7VNTtu3DzCkUFLnmEWiewqCJ2vhWmnm4tdTK
emQekO+2DpU3w0RR1bxB/14gDaWT7fwe9H6TjjCKtKmKn60Ub3iViz8R2NZ4KofvQ68DR7UL+WZn
rAzDtmdicy2a5NCMImL7e0plVezHrjdZKw/FviQc+PfWvFyLl59Go2Ve/6/3K8tNq8zagbiJ8aE1
8zOKW/GYCO2TaQOhEAkzYYNfzSTP5ySIKm1+KXP5z63432vrT/+7X2m31qm0SW6ud5mXB/h7a+rT
Z7OfiAPGf1qnZ/JWdbXfTg0qe0W7jefBCBkqkrrbycL8AbvcOq+gHaoG1oXy4cugVZTD8SwFMmOh
DWNgOqxDTmVgKJWha+DosqsXMmEzTMerZyGBgiwy3tZTZzntFiAEdgeWrCIZgz4kNxGzg/lUJM8y
hYJ+GpgxPyPrpZGudayXoJ7CIgKme0/fGWWMVBmEWo29bSVcrYcRNbtB2ishK5yKOfmzaolEhGtH
tHgd0SWFPS0xINq0ARLY/ZX0Mp0aoFF01wby03fIPjSM5N99ycd23sZublyVXEoAO4ODlc2Vtwyq
wdaSg/pa1bTkUEs3/NFgzQ3D+IWSTfnWaeRqq8QKXxqtYd1ZUiyVrrDOrUqzDI1x8SUe6c5rWl3/
rk90eHtSciv6pnRFeZpBhAXr6VDzrPum024jOcwX3bKu6NfxbiwTceimdN71Wj/tK9HU3zQ93DKn
T2/DZBeXxkOVj3Kv+pY3sUdXJjlTEPK0oFZjQq4A1S+jM867mV68vtn19mVGLO19UyWjoEbVzuig
J1nLoQbE5nelICJQtc41qxS5k5lexTsomu1TJEaqglZ5rKXNwMZIjR29UmngiDa2/ytoNo7tRzqi
stFneDkWURrWJZDtRmFeX+RpC6jmQXqCGnicTftBo6Lwj7JnQtMaDap8iQWvdb04zEa4pXMszuqN
3rU63c26+gxDpz7zNDw4t8vNpjTjvd4qek3yXU/IMaAgsyNqL3h23opBqvv10nr4T1nWIaDv8AdH
PkSMofYTQ6jndKCzC43d1HP/ZXipPCMe9bW/XlnvsB5wFk++PgvKhHNuXgwKbBQYDRrnMOIBX8ty
BdxmvkSl8+Wm57rGZT0fIvYVOW7u2ZVg8VXv1rHq51s6ZPqVUc71EemtbSSMZAl9mICPnOZFtO8h
fZPiDUDP4s7ZXxHLiuv1TIx5+5jcvNsNZWIGytQjvEC++6vEgwfId00KKL5dtkUyRoVff9qshI/l
p39PdWoM8I77vbfwr8hbbRynq57y5dHXS61SQVRNq6f1bKVvLPdK9RFnbTM/SlOkt1ijKjZEMv4m
QiAllF4Btxee/MzHAFZMex+F/jOLdAt3sNpTtlZUSuOdOLL2LWjsM6nvZt2TSKOlMN+g5acI375D
oIBA6HBKCyX5DGebPZnivoJDLJ/oAIJyvl63+SUcfQjX0fbvi6S0ZbZdz9d/2J00B2s/OkJNq8ht
Gin/547reasmWxCKEJsr1b6sBygp/9z671pjxIEKyQrccBRhKzDx9zQmC0eNeFP7vZb5TqOn1JiM
OnoM0JWBHsdIRKavOnTwSW3ET49uyhp6cgE1liTwuyfmvZto1VaR3uwX83FsWH5HZuzLbsCi0bJZ
1uyFBwh8C/0XPvYv1pdUPzuYOmFzLs10l7fzHlMSPQkb7S4VmfhmQwzKG1t3Y7v1TVbGI6tcetnF
xcWQsO+LtP5QDNa3VUiDdFZkZsIWD4+TpxhPTP0kTlm9MwhrWfWDaFV7UXWdolKtv8kUKJ5SSYqI
JUIJ9l0vDClexw/XZLiBl0WFigiNigkXtjfOTfGDpMwzheSdHsIn5iFJA6aL/oHzHc/t6A2XXCcX
mbvFs+VhdYkS62phA+Xtoj6TlB37rZQ23jY6TIxKn7tvKlg0vm3uS5yPlzhFtQgHL/Vb/MEJQw0N
N7xvYdkck057W8aSvRp6QU4fPHuEkdWL4mHx8bMMyL/iZ1tE9zGSP5e3NDUMVpEl4XAVVxEVwMj/
7Gy+z4ONljHNzi0dFLIfUr9MrkeRlQCsILLnpSGdzbTXrPCeqLERGxEjC0Q7/qnX/SfjWQH8enyQ
jS73uaHRxZtNkan/NmL7Syk/y2ia/LyWZBRha4cpeat2g7z3NZS0XlOyS9WwsfRmEhFu19EbTdvZ
EXKKIo5tTwe/PqNzJMoTXdBRmnRLNwKDErdJt2Sx0DAUkmxtY5+GLN0skeeQengGxVcVA4bnpt3l
dvZczsZLWNALs6aMYKNd1TXBr25MXutG/0i8kW4i5nTqHWzU3fLhdnL7rheKX0dZvjNAPaaD3CWD
+uSm45PnGU9ZSVfXdKjB6GbniXQBZh2yFu47FTh36n60vfe7Mi0LIw5Jc1JfmqM6dFyhfEp4QUbG
T1chC0kHgdqYFNLJwsaHV7m+HjYTi8DuUI/lE5LRDyvGVYm7kmlOi/xozL4iHYxU3UV39DGJ6wYU
b9p/Vpb7oXsKCpuVnSklC9rFp0et6k4KI+s2zSd8TGzZxsWPVoX0epWSXmdoAWWFh9qt9lFtR4ET
MVHOqnYuVZohZPXWnLK9N+ZwRGhGIcHe0wUupn2cVT5Yb1ySEJ2v6TrCCoJmvPDAr2QiaUYHsi1I
A5ai3eJd6XUkzereadmrZyXadmqhSyCxbazSdM/RPEAyskl32oJUj8a7Vuj4qmxoihaf9bLGzjdG
vytrR7MjesbKuEIhyxnZqInASjvxXa4YPNi0tPWz6ib1rhIl63uPtK7X08GN0DbOGGLvWQr6AAo7
9I0L/xrDz1IBFBgyqy7Cot/EJ7Lqj7RxfmVJS5OX2btqI49cIKkVS4f5HvWmIpEcQ0OgtUm1k6Tx
fVrXGIIt5USSUSfCPGqHySJsNtaqtpmwutf5U1hFxoaGwB9K3Px2KbgumIcBP2PRlwXtApXfiq18
FphQyghPlN3QlxDbbXOSo30ureIILiULyo7mKhiPbL8pzG+WYDTM9Oln5IYGwUTV8skY1FstZmvu
mHQtCVWFJzcz4XrRPkG7YvWLMDmLfm+kCkYMe2l9O7UvddZ9sHj6TfDw2YnDL1a+e7dUmfEJxpsj
+P+atmuB/ZN81LPo0jeFNFfT/0G+ZI+lWBpWE4IlAM6NEqsN3XPKTRQR/RUpNWWjXMod7XdJE4zd
UPGmqLXuN4nGE4xnUorip5m3PyYPQgihakvCFIeF9p0wLp+FPsMtYmpHYKn7svmynFzbFHnyCGnD
3TH6OjaOThG7006368Awu+5C6eqHdMD/uvG5oKPUbhJYDXvwY7P4iqqO6rXdfhjCoDOfZ/wGDGFt
CgK540Ra0msO0Txr1z4fX+K+JUgMFWYwDp5o6Vsa2sY2dVIYQaAFVKdhxiZ6CkdQoVvBWPhJGJ89
gQ0QfoVhw8EsrN/KOH2AMUAv1biHCzQQfhptr/vwKS/kcZYsViPK6T1+DmWYtyHCkzCD7OaV7jdp
QFWh2PfEkvNkOBYuQ4gN9HpJXrWQxyw9DYhrFm5U0ARuqn9pGqasmLC7vsjldTq+hSWupSGiPl6k
pDgiHJ7gvDpPp8m8oeGd6Om9aszOL8seMdU03RutBrZu07k+TQfPUO9fpb1pBZXE0aje6oIGpj2s
Ac3paCbieqpvjMkv1/asrRL7kGEg1ofewZH6l9vi13UZgIgoj5sJXpPP/P2uuN1To7l/opyWFrLI
ITtZRg+xxdAIifb3Phv+DAjlLr0H2RLmnyw13vn0yJ1uNI8Jv582qyoZdflbR8XcVNpA2k5UG1fN
sGJmOPmoNp3oVH0d/oer81huHFiy6BchAr6ALeiNKMqbDUItdcPbging6+eAPe/1xGwYFEVKNGCh
MvPec5PwUqK9zFuUpkZ11NwBfl47EfY4/jZzTa7HquD0r21j9ht5ifkqtABBsR+4H6NNooAUNQ2h
AY38tJnKg+U3XiE6FquKL0aguv4XqaEMVcPp3I7pfdRjGBZe3SLdg7a67X1AlWi12otRksdVlDT9
c/dRaHF/Kfuw3Ex0YAOwbniRscxCgFLo4T1EwA7oLvY9qHWQfYAQiWAVz3l5MV2M6mmmZtp2/fOA
IOKAWGucbZ6DX97VssAJ3tImiBPEZcTWvHF4wm619qZpCkIKaS2lif6W9eRdIMdkDFuP1A2kZGVT
PCOvBhNBmmZQll4cdII0S94m75luzXp0zPgi8uY7XlDXpeajfZMzyR0L+Hq5YJgz7xBkkDKUtfIC
Tcljz3vRVfk9StU+R84FNBVB4Wjiuo6mRVpo34Cuiqjqab7NEIUqTuZJY1Hj6mSUJl2cUjlk5AbX
P6Wf1lezIwBkTiukNRAFZFWuGcgnzJB584YESSz4LTfuv3ySh227dRlSkvAwjhez4Qi1yF0hLMo/
IToCg8GimuXsA6WfHmVoXQsyX1dene8zhN6JVWxl7eQ714kJlkB9jKqwe2xRt2DAqjLSv+jUqyr/
Rbj22nTAJ5XuuHdsoe/0dv4l4+a3N+HZMamKg9o3FkbSkowamzTe465BvJdzOAPVkrGYThEn57gb
vyjnMH6HEOI66bzYXuduajNHIEt/fYy05yYlRU55DXuA/idH4hDEOuDEGOiaIz+U1H5aRONRbZUr
24MoJtLkfjgkvsbZW3nUNR395HFQb2nicQLwyc61huTaSesPNLVcDB+Zv3QFl5j1LDHRCbac5Ufk
ykPi0m9ngbAh4Qjf3JdUNuFUuFvpsVHP9W1RJ09RQ6J1BImiUqqFgCZWiY53cBiI2pkQg6MqAnBZ
6fbKaJiCzBHaJI51gHW8YpTtpF7NzBBn7xu0l7eZta6CRoeIttZDbyNV/Kkl46K+XisgjkIbh0uR
zpepruVG0xAgsNmoQVpu65q/DRz7y+Nxw6z0Yy6qq6pxLZfNw1yZP+Q5Bd0svpza+HFt/b4GgYIl
elsrdsHORFndaoTzgDhzQ9IyJDE98M+PDHL2Me2LdZUWiHuiciCsePCILfZeBUkXK7ZrV6tjazq7
9U880eA2SXv2Z/oc8dbz+qPfg00yivDLKbQ5GLU/BKGEG1129wDRq8W4wI40JOy+GcTwYmNDHdPp
raRtAqAadnTffNVxPKzD4c6OnXKrusBC+7EzNITJjqIZnkWodXQObstkcmDS6A/shh6dSb6M5ob3
tmwZKPDVCrRlyOkSZYq3HWhd9eDXnTrpWXE24ohTsDe8wUvYTpELcykDbNU6uQcOAT1nqV5Hv5wW
zsdMG8FADOmSzeba6VvsNGd4idbGzlsHiFWjcE9g9DX435Vkx+tYB3es4afWYOR1f1UqGa56ysVV
k3uvyabs6EfgjIjQeZycmH9Z94wkejvHyCYAUw8GPVLR4vNwpO5vTJvzHFwjPLqEZe+LBHhFJnFU
DAenQqFcOSyyLJH4ASBBdRZJ5Ro+8WGgLAN7vrh4kNOKCchHUybnSrfalbSIxUndEwbX4lhUvGIt
kelxUUNG1UyfiOV640UvTBNB9ma4Sr2q3qvYCeLIlidkaZR7JtWvyMqN3qSCGhpKtN4327C2LTA/
+n06J3ezMMW+FMUY0Kfbtj2GbnqZyBEHKuGBbb/Qm/pgjrfcO5p1aBPOI1J1utx37lghk5esYoWf
rCfWtQfO1Sh0YY+EFnvVSNI8ZO47BkODKVjQsz54E0cySePy4Mcw21CGilV7HXSIhFS7FXNJij0O
vf6BFQd5ijx6rYng1mR3VXR7OBbgr/vwEwCgMp1fBh2ild6p9jrPcI9dF16/W5kfFChA8nP8vFUT
blEJaUFPIO/K6sov0hvVZsrY+PcFnUNiiMzc8TGiwZKSPhMoMu+vyql/SOYdq9oP9FjhflmCYzQ0
X7nrGhsQuxwWGl1z1ak66DQThxMgBm3Zn5UjyfE6XEbDc79sFrDtENmnTJGU5LTZTtfci1VrzdFC
yDuaC77BSl2e0cDCClwoE/o+Qc/LPtsNyMvTV9BCdkaBcWA0oveIQc66Kzx6s3rxBnr7WQz2xekp
huDQ0Od1di7dxsDPQDXnfoVzTDfe8nzB6ToI8PxUUTMsuyLoVYRPoCW2IjqSCOM1pOic0l+ZLT41
iVdu4LPgMJhRL0sLZXX0J53EXQjRNe58iwKF8NOSfZ3hWDXmNAP9NqS9ZJZ3mlX88VSKQbhgk0vP
4R0l+j2qrHbDNlUE5LxIVhS+aMymMCZFMevwPtQ5YKrBJqMeYErLCKGeOmYVfIWHAWbLABOp4mu/
6VrCEB09Gle6YuhG45mxjQmgzMkfHNwUUjkICIX3kxOBpSJxL2sblJt3qCIfr1WNwlAJ7FLzfUlE
kyjzM161ErA1miMRw5XyXlntbZfJVCp7xpEWR6Vh+2R54knKLr1vvnmj7jIwTc6MEA/Z1GBolDaS
MPPbC8V3IqBYxuR+ChsupNcgoy8v/oC7hsYMIZII1rFxkGdg96syDH8JNGkA6eB3j8bvevl3Ea7u
oEvyj0yH7KhLltCe8T17B+PLExNe7PCPYww+x9N4SF3q0qED50gZ/5Un3dPYTjuJIo6hKpt0ao2d
Ld1XWRjsIcj32+rgAX0cy57Va3vTdit6EHgEPfFZC8JuW386CKFICiiwJPt2gvBFvRcxXSZRVDtT
dHDJy9q88/KE4YjMQ7bRfyKt2E+GVTzeLlLmCbsIxeHq9qOk0sKrQ8bbPPnNgc3lrvBACcUZpjqw
INE2KgbjOPMcj80EeiZ1JjSvrKSY5xfOjoIvkMfHuMjuG73oDt0Q31dx4e+h2D3Xi7g0077RulMq
cY6gR85EIkz3+VzPq65TPkWgNaIp8AvA0WILIm5e+5b+Votau5QTJ9xEj876hHlP0zGm+1C/hsnJ
NtLAkxX5jPiNqD3jU9YDSL79YXDEh1ufQdK82+R7rr26CBRdpQOTlOc8Kb4VDamhI1pOt+o9HOOW
nf4YByOZlj5d2I0Pk2oe6x2UEs5lis0IDeaPwi6eyKs8OdLEEw/GvI+ZClSiuNdEd/HG+X0Q3s7N
04vtA4BJW7yTloeZkCCpbcf+l3WqeU/y6gqIa23nrwYaRzLnxM7SrDiYUFhy5vGRZLXHXAKTTZhd
5Ao0mBCQXLxByLURY1cY8Br1wlq10BlJ62OH3RMZxpbH00qKYT3ahHz4xAISM1ouoCl6daaAlZO/
uQzR0xDjR2yq+6aqPmsz+9Ja56Qhj9rKWRGOwDNBMBvV0Y5ZWQjB1yYPbBTIRKByW2IoV13lvTUm
5kbTAvNbIQqFvUgvrngqkOqfhBJgNDi84R6I5iTaudsuL6oXhbM1aZiFRvFQmGnIwD791RLigUg9
byGTjsm7KkHdGAZ7WfCLNl59C6tbQiVD7AfDnfEM9PojTDub1ZLgDaR0uUSZ5JQJE/D4M7LMDUvA
MS2KBVRXxetIg4nYm6xJJiaRriZMjEId36EOrH2oaTj69vA5YEPOaolyzHC/+jD6ojh+SmR/l1X9
RY7lqrJanIZLiudsDG9enH/2BEuQRUgPYWyjA7GNT0MkD6k9fc9EG62b0bxEnExZSgdzRfS0IBNl
8KJnCzykXmrPpAJG+IbxXo3WY5rdE8wQB21IiZz5/dmqACvH9zhYTzJxNklYMu63fqG4h2xB72wz
MILLMlpDhvnFUQ8G1B+OsskPyJ3UCpj9ZUp2keijLd3ympBiHJ2yM3+aJN7CVjwyhqAzmn+31Uwh
0FiEOQ7R7ymlIaG3VAQRH3RfkOtnFyQferl9Qi7+5KfOGl8KPRN7eBib9hcayiNyUj0Yysrfm/T9
ylDeGTpO8sXL6iHTR7HNMtyM/iujgW00ym9Zs1NP2ubM8UNPPjprLXNV2RkfZCPnuOX8wONIbfsL
6Y8Hb05w8KW8260xIhbGgEruJnBezsxD5/zS6+m98dR+tHJk6+1bMR1zQJ90kyc02dFdyMrixu6T
45ivnQ7ItZevkRt+1aRQW08qdNdsp852CP6R7wjfXgv+qxjOc5xcp9TOt4B/nhuvgFgtsQ400zvU
VShi+DqhKNDTjboHezbOPW9WY2+a32EcPYB2u/YV60G5lIc2QwuPU45qOTuFEByYgK3jGqXiYpuJ
HPu5cmbehs6bN85ygKQYJVVjvKcU3GvRGw9AXwT5fy1I80bjjbBeIY5/2h9t624TFaOOZfsWmNXw
4TQg1TIcocapCzn/+LRvF14cRSp29jLqn5PReFPZWx//QL14cMwsDK5pa+9kpKA5+uoFPPKhnOkL
YyMKJOISu56oOlkPEMCmFIVa9+ronMXiZPoVoynbOsxPN8Y0nucJLunkYAmg74YwkN1Ra3/VVkuu
jahX5IbT0jLUqc+c1xp3JArOO2rOISDT7hJq8g+ipm06ZV+uCSrA7z+9q4z9fWepe52Gf+NpfGvJ
kcfSqcHNqcCtTP3XMCU/dDMduIb1z+wXHDP41nCa7CNr+lQstLuZ99ikJlbzDzNiQR1BI7K0mv1g
LfW3ZHybFVAWyzA/x8lPRmbWWtMgPdthyzDHBk3k0swsafCaxHaCXQy1oNYLsJ5bWvEcNl0ZOLnF
BjQXySasfN46a6y2UzmCZ2q+jZqdasw6E0/+Ph/nX7E24Fxykq2MqAKL8tLQMUc5+a1q72iUiF7p
DMC2Bk1Z8enSQoIgOVEtYyxLXugtXKTYwcnN/BHhvgdVTU4mnSb6Ar5H70RHIodvr393UpiCQBNb
mXEmhOtIC2Jnw/rYDDlcwH46hENvccbAqu1LZoe99qYX8U/BqrDyiWkWlc1+XgJ4rDD3RkPir/AG
rqAr1XQa91bX3xsDRnf6ZYISLMp3xqZpTMybLXbj5jtapKYlfTz8Xqi7K1bkuDQxdqRH21PvuQkY
gN6AvTBmxppVMKoR2h3SmKYkHrwC+8CUsNNj/9zUsbWBxMhyzlauM/0jHywWhTu5xLCR9+jEpCqG
1rEkzzvRPI2j4La2pCdOCWpVoVkOhKtZgfAfQTu/90MaApRgEDI6D76uExYfDo96X5XbvvBfQnt8
QTaKn6QckRLFJ8t07hOSJNc6ejm2Ll2QOWSF1vmdIcI1LlGc7TNb9xBlza5IHhtNf7asOkZv739E
A5sU6A53c1rcJXQQA5E4DzIzn7w+kFKWqwLP/pYoHHx3xBZUsW+DhZw/STBbwVblYO2+6Wp/YHR4
GGM6jUaB123S3G+/+kFy9l7SgKMU5rZQ29pyXnasboLMg1CmFiOjT7x92fF2+cVLW6EdSXP/3sIm
rRX1gTrnXfcLGVRskUjCbinL83FvOTT+fT3d0TtAUOp0a88xgX1mDFOQahrsCFcJEqV1ahqPAHH9
lQlhfuzKg5uC0fAJ/CpL/QuiFZxnsSjFWaLcnIZpaMwPCVFOK7a6gaE8kIVO+5tJBFyOzPrTJzEu
LCsoYnhOXctMuNYmf0M6CSjgFigA8cL5Cs1Yigoq3BRT98QXCgJJbP2yY/lhUgueSGS9lDNiG0/b
4jtj4UJHpzUswjZmVgZP2A20J0GsDDqPrSVPVdK9VykT5kiFqy5z3pymv2tVxEkIp1oQq+LOGe1L
byBSDusGMIqgSgsb+aKrY+qqTyZfu0EyjqNlnuMg9KfkT24nNLbieiQgpiBA1D5HanweoZiwMVjo
Sin8O938amliEEmy1xIBJRGv+6op8Y7b6YlJVhK0bIW9rmT2UIcvjS3IGAI1arRMV1tbA6Q/1J+6
VR1prj1Obcoy0nyAQoc7PkTXhUQ748Fj1DetUwVvAweebx7DQv7WCkGcjXMXjimv2VvpTgSrtGD+
EcZ0X8uamrPBExMDOXQtFaRVduiV88UIzWv9u8Ro8pWbNQTL1kOzEnH0y/TKF4obzr0aNuB42CGY
G1ei8O9T8Ew7bxx/CTrobpReI6Vq8myvzFLm1byMtBzMhrQMxo2pxpfQgSfrVst2K5endkNT67eA
UkiVTQSam7MgMp9h4ZkZVgKuNBsOH7d5i+KU+DLHfhhpuWB4/zI9tfbJOM69QV1mp+wC3VTfbmTM
ge9SLIdu+cq27DVjG+P6VAQ+9l/E3+6IgxK5cyjKu8Jztw0CMtQUiDJiMdN5KX/REr/k1gu2mWjl
MaUPqPH+DHZ7Noti1/UV+FmzEwTgIO3MUCjMaX/vaNWOONizm+JjLSc+7i67o//0U3MOCmjr4414
K+fBO/QFxEVdL5CSREQx0n5uaUWtKl3b1ymNT+mxcMSMwH2gHiPULHpe7mnIkSSM/Sen5ASVMjnZ
nE7nEemPtNtn+u3O3nEkEr6sP4c/4Tx6DwXtTLd7prZ2sRs+kvW0QBdhwBScA8unMR0LjIHYmweT
iVpp0MMGtzfzPRyTlRwscC2gCfxIAFvJ4PgP8s3W0BXlGPppzebJma9Vj1FubXPQeHK4E0Wz5RRk
binI1ksLyZaMjapoOM0xWk7PUnS5df9Rxvohdfp83/r9i2mSsU5eKQeEm/9Gj//szQgQ3D6CPZJy
lugiFDS5xzHR0YAZ3kBWsx1w+ZrGkN/xlRHNgV6kn+ZDO3U7yk3EVWrTssFkIxu/ETvmBrrL5tdG
89nBDQzKJCPrqHABocbpx+DHJRKCkiT1Lvr0etw1dOEtv7u6fOhzXr9R+RLYMw/HMfV+R5M+Bh0h
GAXknSCvqqfJPxtycgk4Qcjs+fl+wEuQTLyNSnjJZzpoKmCV6ldZw7ayG8stbbYqJFdD7e3EBunS
06uILkMvzqxVLJzZQGiIdjKm/DWtMxoj9Rs7s/6Q6+O7PqIew1EuslNb0/Rzwp7GHm7dEJBhm/fw
tcGsJUmyFZAkA2PMlhQa9hyJRwtuLql/gq7RDo7v78x5dDZ5tGBZ+/qhD4tzW+okodHFgidDRYzU
YegyXgg5rwxr5Uw3TvyuPLKp6tJNN3HfP3Se5I9RZqHtyQ2rX9czOmGH5v6O/LknUMHQZBINmQSy
o0KvHmdki6vBLp71ITmMkUUfFJxKM/+2GxCnaf7SFdl3n5gfnceXzcu1l1jSlp079WlHzqdvAm5N
RxfawYRyTFZjYDn5/ttutSWAvV3ntQmZnFTDYqLfSfed8podPSWZb8xyq1OeUsd/0CXaZ/r4Spso
EDXfmyh/Tub2c/rS25Emm7ZO3Z1eCTKqbXlgmy8IOqN7COIKmbeHQbFBzAZvghHzRkQY9kCEbEcQ
INX0gIbozYjM72rqn+eZbmXp5K+tnz53UuKa9QJqhkKlx5HT9KSLC6HmHzqR7EQ750D2FCjyun7B
KMAQwN55XWHvHNJWZiZtvZuInTONJzuxNgYWmB3Qy7Nmad+RWyqyE8iHYwrJOjHim1w6n9hJUVCP
1MvrvgX07gHUH0PQsWEHCclg8w+ZF8FIXqwZfV47Atvbxv0qLXEw/eZPk1cXTwoVyIJxk38wKKpX
dZNmARE+ULQYs9ZE9zSROuDLvLK5hvdNQo6u1/dsZ+BBdfRlUC3TvOOsPBIWZ0sweX5hMeWdz0kB
6DRtLmriu4TBjC5rAmsheveRFQepQc/dB9PPzpkwK9DUu4EzGuNssGUdXvvQsr9rLfvJXPtnEgod
Fe4el1Zz9zYqPA8iNR86jR7NEhQg0XEHJG4wlzfmdaEQdLvdtM4H11p1snhjZwLHCpkhTc0e2HhO
BG65PGFSnITCdz77LxA42LPEMxygwgkfkIsQAo5LS3jnlrj3db9LbKNZNYqwggirIjHCBmvvYKBr
Sb8sT5JXk9iQrtpxbZb9ph1KYvNmrA4amGvAMZgVmcqw1V8b3XQ1+xJilzV+zln1nJAr8gtzXrwn
4I6uDSG4LLlkvwKynUvWQQFuyCZinRV9vMM2FK3G3D9XuXqzdOvS6+5HletrEZp/sorZ5TT1YiWj
VY8eZm24g/8Vgole9k0GhCNZnvwmfsGkhame80Mef+tmNlLVvyMN/zEtmguIcb6KfHpTI3tIGXPa
8IyI+IL6iBFZXxc5VXdrIwpE3ABy93VsjEfX1nTq8hhaI1VXGFWgugy1JMM1xgo+DV8DWl6rKnSs
Fbmrr/oEe85mNG92eAhQE4dMhbqWZaTLmpehxchicJ5rmHwM+lfZTodo9uXGteZ71TE21GNygpFy
VBDXyq0kSmztpkjzE6TccLte5zivt3qj+rXui36Lt/s7HzgjaTZzT41KKwEwOhuAS+PhGfnUWu/4
g2GqP9i8AJg/VnLwfFrHJrsZex82k461Yn6vFVyryKRvzhbkB6wTywN1hzIsxETDukcyspoHFAp6
9NXkNPv1xvs1GxSzQO4ehoZdbu/cDQr+VtXNA60n5kA4QezPmVZyWCZwWlza7Ulmsp/o3tzCbDlP
MggnIgqzkZ1pYIiLrSOlWkuXwiiTgPNo6jl6apPxQxk/TYQVm+MCUKE3vWrBDa9qs//uNRFeWvuz
knTRXVPkbEvm36wm3R2zq61UwNRp7yban55f8jn3+EwjhtBDZFiBHQsKy3prlAgUPGAn0zI98KWh
n6eEnWjuPcSkEO4t8tJQKo31xuly0OXGuMOW1m4bzc243Sv2HefnjRdmn4MZEQZShPRYAXPaMJwe
q2wHYlsl5hyEoUCQklyLTv50jV5h2AY7PYnp1VcQ05VNjy21gchFWHx7M170OnW3Z0QLKAKcs84m
LEN9vUL9NLfxW2Gh97YGPSYsRD9TvCusiCndyJzVf8pSho/+WdNSI/AH/6MTQMzyQf3pvIlmLAeV
hi9Br+lVQh9dwW0BCt5Ze9XYDTWBnWwNhP4c28ZyosXnkILPK9usokXQn6m2jLiqED8tsokIX0nd
9WcXSpTJoH5Tk8ezbcfmmEr7IwfsQSO+vbPt/ED+7IuWMqoxrS1BqkuDE6ycYxruKjbS+7oDoG3S
DIlQz+1maBkBvi0WpGirliEMOlMmTG2HL1W82S47bJ1UPsdzzT09cf1h0hmhIrQ8OFkXPph4XxCz
QyZzSwDtfuOsSwMdoZpor2HZIxONNTPljanmOj7juWb6DawiiDNOlRxCsxHyYvTSCYqRSZig62DW
PqimXD2Xhv5TmXq4M7yGrLV8mjhf8t71FZvImQwv0EckE2sp42wpiKNMqACkxu7tZHJIZklabmw5
NcfWhnx6u7j96NZtveTiPXr0keFNWwy9nSVi5+9VnFstKvUKGc+AgQCbHarUdpi4nCMPv2boULzL
rkKeKM8I5LRtGpm4WZebbhdIxynZbOfk9sj+7SUu599FvATjpLd0HHKt99heV/3CdcUBXSI9WK4t
6Nd/P1YL6MqC08wZUBXHmm9o9veq7jjFcVouwiJk+o3xkio1LKDbcaEl/7l2+9EzCv5++N0BsTto
FeebugAeyOaZq7cLwiDI97Crq72wazPPKum7O4wMREhW8jJLvV10Ydn+vVZ4/mBsbjdispMIeZc7
5YbZ8ISmz2L50rWxO8IiV/97YdsJRfV4topYw+hjfvs5gEPBM6TMMFaCphgbBB9oZKjpLU/CHfio
ckXaFJMRu6jotkpEj+HIEKt1QVKZ40xwwPLO3F7w7RpbHd6ELr3XNQesAZbQOcqBwh0zbNtHFK1b
F2hzsXy6g/3SSkRjcYQSb3JXwqpqGP6ZBRYgshnTEI4IHf80arzrekLyxb9P5vZp3S7k8rmFHZEO
iI+I8Pm8HQfJZPub3rA/U4kOvzxpv+2IXoTiTXKNpwkp67qoGuZz1OKW8UND9DfZdRpec4yuHX9l
1np5BD+Fr6tZqM/p/3tfbMZnpBXvb+/V318z3+ak5fhsAptOMYv3k/rY6g78uNvVkZDXPGiKURKd
6H7/vW1Ap/P31/3tatS41fF2MRYL+7lxERbcaMKJ6LyML9l/DlPHnAURb9mbKSk8/x5M//+4uh1c
YVaEWwh2Z86RYfN+OyS7wdAmmmLjs6HSFMFVfIgQOOxub6l3oxvf3mz136/G3+/Hf38sZYFUFRGG
y8dagAo43q5V0UzbrmXOiDCClmgj2+PfC93/32u3d4xpAuPelgl+3HTzMWfjdJxUho5pucgcrUMi
yJakRBdDxQ2UcGia5KFbLhgr9CsPQs7WFiF142QTRdiUnCfBNcUP/pTy4ZpNyiCbtm7S0Bqx1Syw
UvrulRmScx6T6dgVlrXq/bhDzQTupb1d0N+PGUdf/t3fQKcWmF0qD7eH335hxh7xECVtgtujbr+o
p6TbpzNJ3kZiWCfH8q+hHvnXRpiMaWkMFyU3kYSGqkYAfbVEMdzf7hGHrX+1rf4TGfgSofSfRxY9
rPCoZrWezHxd03Z+cDQvenCbUd/QEur+3jYaKnrQvJKYl6Yy0Xrz4+2COFx1suDP3B51ezzWI3k/
cZLo/3uvv3fFY1TWRX+Ji+Tq6ZV7SpvevpJsiTEBWzR1cmpf4+W2CR/0pmDovZ7tPIaNw06chbD9
uN3l3/3c5AQBUru//aFxpjjmAJg3aD7Q76prUjvm339yuwMuHJuUxJkCDp8kqyD/Tndqb6flEeGp
CCbRBcRo4vUqpNeeuJtcJ68qyJ3Mudpaf2zm0DpPy2NZ352rRgbAqsCMu7vddrvg9OuwxaER8O82
Y0rz87IfnJImPKhG/aEXmTzUIpuudb1R9L0ePIibLvK7Czhb8+q601Oa6eWp62Lrerupn5gKClKi
1hpSj9tNt1+mKNcPrkkxcLvtduFbk+TD/r+3aA01X0RJZZvE4/y7azlK6E61Yoa/3OX2i9Qhi6pz
7bd///12O0yjIGsFISb/fVY+my9a0szlb/eYlidfdF277V0NPFAtmivU5dJzwvt6uWg9eLU2yXPD
jAHIi0bnalTCueqsyKvKnRqkh9wG/sm5wjhXC6mUSdhy2+3ChxRxWjLXQUf8O7xSzckvru0zcDuN
NKaCrOnFRpuBlDYD6ZDI5V+Um6YnhXqeqTDigV4wH1bsRLvcHq9d82TH81PbsV+fhVpj+vuSXaZd
m+WibFW8jc0wXlrn4fX2C70ib9kUyHYcdLQ4GlSe3Sk1HG53+XtbG54aav7r359SzXgg5+I0mra5
I4Y+3tcaQRvYjecLsoBgroifWSZdSTWeo9b54oz1KiURWyFlVqoSlPeScXp2cdBiBEozkrUvxxcL
d/WcGM/pYPpB1TCLVYb3UpvhXgJMlSFPmFUjcFo3cAVKEunfjfiTJpxunYp+ah9WY1KLZC0rN2jI
2JFF6G+TvPsJx/6QGhjGmiRsg97M2sCv8m+VETKKq7c01W+3yXVA4IeotOh6uQOp9WH9ZfuGtbei
hOgPxNt8o+9Yqp3jzGa95s/cFWr+FWnkkfLdP01oOBpMuly9Xbidp7O/G4W2ul21l59vv3HyCrQQ
5Ocuu5+lYtm43cHP0/B/73v7uTZyA6gpj2r/ey0s5+k4Fz/kkxA3dvvl/7vv39/cHuGlch0SInlo
NA3q+r97//2nPRRq1DTL3+bVvOZ1F25vj/s/f/z2279PbAbcILqUuOLlKdHYtIJ2Mu315IX/edq3
e/+fP/v3ganV1eu2TvA+LY/893yNf6/977/894r9OG2x7Prf/276Py/s/79Tjj55e5u0MLTafAb/
HqOgg60w3wHSnNRT4zjpDpS7U9vqoarr4VFLlL+PplAEpBEsjF0bySo8t/RgpcbwaOtj/TDQjVl+
uN2Silbtai8eCObESMms+iDyAV2CZAW5m4Z+OtXVeLWmXU9Yx6tytfaCmJ5A4FSJRzsfaEIsPtmT
M7cTU6BschiGJnRNLcrwqfWRHnH/tWbPw+PtWlSi32X6nJ7Qt7d02f1+q1uafHSp8GhvAZ6h0DAo
u0p3ePJRkS7x3m1uYMOqiTI2vNFfzUhJd7dH3S60olxn0j54DYRUl/i7s2kznfGFc3SyITs7fJeD
xvBIgnEc+tslerDYJlBo8NV8aIBO3H4yVDszQEBrUkqMahHwgfsERve2nEpMzss1rYrSw8i8KGS2
5/mMl/rHnLCuJ/CeBpFPC65Q7zHlYcHg1Dl91uH4ERe8eK+kwNd15KK1I8MTkhCiAM1WvBal2OFe
Ja0uUYQ7jdYdI9doBV1HfHgWc2LmwMXFzlztQSv995HJwkdTe5fCzF9DL5w+7RQZEOONJ5+y4JQ7
Zk2nsfYv6B8wKlXaKy1d8dDMU3PPg/Gp5DRxqAdosznzuxkV2IDCxnoTrECTZiePvlaSiF32C9TW
AO3gLXhFjWHsXZUTdUeATEP7pMuAV/Yn53YM5Amjew5DmolY3u8ddqX7mrYeUJ94e3uWEHFWs2kS
jdPPe01p9PFpeaGWlVg6Sj18rkEVLEO68S4imPToTnq0sgvjJ3PK6UrPV/29aDI6c0Sm70Yl/7it
1lro1ZXYC50WTElodjhPPeBy3BdCm3aNrpjjC5GC75Ud/gSEQBp6e59oqcu/C235sR3ltajyVb9g
zDqAJbhREkYLy49tp9scUb66AsGkqVC/5EVk/8Ht9AKTQr4zBIXfXtbdNkxIRKjcHZQGIVex8jCR
E0Z7NrHvB93EmJbgHmz3BpXYKXSt8NQNffj3Wmb/SstRO8fZVFvrBhkbEUdG/egsKDpk3i9tqPkP
DTMWvkJI+rTehezZKAObw//QdSbLjSNLFv0imAVmYCvOs0TNtYGllFkYAvMYwNf3AVT9qt+iNzSC
UmVJFBjh4X7vuQm1ZRB4NtQaBLV94mVHIwuGCw2IBi9dsEUz0B5QCpXvvGFwrwlSNCz2zVJaMNeQ
fw9aWj01ZvntjTJ6h6qo1q2tklsXILSzS8ZgZqm+YzQORBIAWIkcY2sNZUXzHODqENFJNBrmA5aO
GSZu6IOMsvNvg8k5S06UbWK+XF4De3L0y4qojJlHErNvWE37OfgA7lMKvK2komJNiSK6ZjVBSZjQ
BoKHHv/PQ1rfQq/0TpZPbzJTFkTbeRmpYj5h+SQeUycpL30V3okQIBhSMOY6jSZQcZM02BvByO6R
IXG87aE6vWlx8SRjxMjQHgNQQ92HbunOe2eV+bqsDPNWtzbhA6GE7WAAoi2D7lwnilMwI6Atsc7E
RpuR/exFRXjBsYPnZjzkfvRpBuls6UlHhjmVpZbXOmFe9BbGxJaa03sKNcTGNgZkhbfh7Jv0rSzb
M46hRyx4OiNuouAPcxfv2lqUKCCSIioh123hj9Gst7TWfg7sut54SPG3nO3ccxnF32i9iyMmPNAs
WsQHGjTiL08FyDFpfTyZNYpbDvXhX2IA6FAEJo1KJztFJbuicMQvEnxxfmlR+9Rbz+XkcdtaqURs
4jYDpzv+alhGMP3qziExZTsvitS1bf+qy2Ck8Pe+R9I1iDTVO8Q1fHqdgkR5tix5WD7RY2/Ue8xn
/YOauZpGBq8gg0dbMKtfj/FcwIm+fvJm3kCR9bRJ+wA90nyJ88O+ciq4+WngXmItLF9ZptljeopY
NxQHQND8nLn93Eyu9WwG1d8EFeWW1M/NzDWwbVjZetnnl2q+dOfLSMRqhcGCWKLCia9gkjB1xTL7
tvOdbMf6a5zRqBF6u0p3/E/U39eFXAupeqUBiX3WePNpUQmWtC4v/ka/Mov/EOI/xHZCDwHL2jnw
u3gb9Y3+7E/SJC447FZBowgfm2mBpTJjGvV+wW3KZYzm8CTIYgNjzsdb01e6qFeebc/ESOHGu0Co
36bnYLysG+a8ljOnwLJrQ+RIiZQfLHlxPtnSqnoj+BFWulsXVyATauvGCI7h16uhf45bkC6l8IGB
cxU1jD+1EP/zwG0U1/L5Z31PgLEfYKyFgDyd9rOyy4trSSj0kvlvnvf81tz5Kz6PaG2XFThbHv2B
6ImBzujPaohpA7V2aj5NI/MPk1C1TYPV8Sk03XOFRfWNnDKsVRmO3OUSZ4/2gLoSKlbCJ3dZBisL
SGfqG4ckLrwribrZPhqjDG9Ff8aLJj7BZfj8XyznNqU2swCzsSVqysl+yfE8MLOe272z+8Ex/nmm
haNaYf4DwTojpDyYSfvaYTyRjCVD+uVF0qreYxHtJOl6g910W11EVL1K6asoxGId5W6+acwue8mR
CUMHdn4PHrlAeljqGxQV7WOJXgklivG6XInKZ4a81ZQuXoeszs6OTUeymDEurYaPZzBwPw9IAW+T
M67QfI0fbY1SE5F0eYgtET0nwiWAdUy2iRI7q2+QgS87qsaRtS/oTyyvWU0JWHAY66deRv62HskE
0cAUDlX2rffOS2EN6dEimmKbC4w0Ve1AsHQc83F5gBxDlAjNJlRTvBYpjAweWc1LUSYs090belSv
xqTDKa+Tixf1KZEZGLM3av6RB6dAYphSSOFv1B/NENM994zz2xlBUfbhdytf0w4wQaF70VdnEoGq
T3FxNyZlHyG+4A1cdsyAuQOJbn79BL3U3y6/2XKpCxiireuDKEVUKjhDPpuR+W5buHty2Ms7DUjt
k6t7NJzQK69iPiovZAG37eA8x7Xdv/A//W20dXAeNKKWYxl7/X2QMZkooddcSh8XWl5q7otvEPXQ
xnl1I8wWTa/b3fPcH24Gp/JX3WruvT2q2/IHboPhXuhTfarS6hFkbfzYhZJSp3fT7yCiM2rl+qfh
RPjb/Dg/hYLvqDUAtISNg3zqGCRorGZk4/XdKTRT/at1ObtHmtcj6XDyj6CEI6+8Qu61usk/GnZ9
16IykH4mntxUv1tmkH2wifi7rEq3poMqLEbiSKBdsyksltk4L0+TXWwHLSB4sei/ewddUNvDucrz
gZS0KrSuAvsjPRl8iHHV3EeR/+X7NPgQM0CDDAp5hWH8RutDfwFcGb2AXtLmCwfv1Q2iEXzg9ITa
sH3uq7y7ofFJ0CE8DnWd/qnSpwDT0R+Df4Zy2/BeoZiuHWuYLUtx+R7GgnCRzGfiNF82VAHgI1pm
XhU2WLutQIVVvjw77kTsYYrP82fZiS3fYXYDK7/UyecuE84iy+XysPDzyb/EfOnVDqhPsNBtrdyL
VvrecaJKDBGrw7KYXyMblN2FjfbS1wZeJSk1qEk1+ZF40NfeCAn3QdOe4bK4N/yvXJnd+Jpabnpy
aS08djg/jro+fdHKxEtT1vCp561u2e8YBmaQBEscKGx8ZZ00J7MKX4XIu3M2zArdeWsy/vvy369q
0YUa5+9eJereTF590CcmPCWaOrrp0PWW29BVgkF/ohPuG8fu2dGmY0CP52qUjK2KZUtvopKt0hmL
jWnRA8vqMXkLEtKhYX4krYskVDQRfTgkEL2dFFdzKg3q186gJqXv/SALsE4/6DpRILmvPdHTOWCd
0hm0fch+7NcobcXBnC/70N6T3T3dc3kjXsi95TanEM6H40c2yEe2vpLZrLKfLcN8V4jRcPCFf1Do
VwhCwZI1cV0gSYZ6Ui/UslbCoWiYFfajW37GQsI3Mft32za8YxYxNM9UXm2U2/YUv4V2oX2+A/JQ
PzkJgfdNvg1JcLvGlQuBypkaagoOhuhR0a1bgD/1ItQvrmCiruVh8hKxTBHI421BjIqVagjzYhzC
dZOUYuVA+XrSMu675Y0tugiRLKkTKweL7DosanVxNaJL6DB9IRxAT+z+pSXBn/880TT1VdmVdV7+
pVEX77lQxWlZvxrUV9h+U3GR0gpx3OOZIlijhU1QDn+hU2YVvkuwjmuU2AC8vJp1Palf6lK+cFAn
wnd+aXBplVW2iddk/qJqyg4eDTbS5auJ5/0iSSHdliEyVTkTEDOB2GLQffc8wSR5Jc1rs7xuz4s8
JGv/5zIM7XdB24DOc0eGJILT5bu8ySo2BaBM2pptta1jm1jn3voIgaz+ziaO/fq8AZPcVec2cg3M
3fvYyezvopPfSabLTybW9A6HOlqnyWgdVFKjHwl9XOhdf00N3gomQ1uL3HlcbQDUfdX5Xz15pYnl
Pksv8r77wd9kmpsjhQONHBhJ98fXgGAkrf1BkkNJYBiCVtoaFMRDuGsdLcHK2A3nGf4ELYrBdYo2
AXRQRdwHvBuQaYAWeXDXQGRDzpFB+TK8G7FJ4831mpuvdWjha8uj41g0l6IEtxHplUcCrWtsZ6Jc
Cooykrr+4jvDJxny+mUkEeRlhHiw4swe7IVbbifubWi+uK0cxe0pG+W8CalxDLeS50BiMMomid7e
tjje2ibxS8u3kEN+ZcQZomlsjGNaqegZtzElqDM+LVdgR/CveHQze7Jqlpesyo+eLfV3OH+TJ8X0
2EwGguj/PZ7yK4Bu1XXgv/NpdUL+vC1tFMWpLMmlMh2KrCJwftFAZSoxM/6E6zkbrXZwOM6XY4Ue
yIOFKrNcfkZu8dKRAxE+hMBpKPD+9ovwA3/IeQp8dc5kIV/V0mFJjaam3uocPPxAfX8+WGnvXVRF
oByrcPDRdF9R3OnvlIIcvPkT+7KKv9pOu/VZ3r4Ghin2Vdm9DL2Do67K0SxOqbjlWSRWrTLXsk3t
ZwgBNn8RfpxQKI1TTGasJvLvHvFOQfzntgPHsvXCFkcYmIVfTvWdVBwCAILp25ItD4e6jN+saFhp
rX6ZqNxRCRJrg/DfvHgmswmCdMkvQpYAay2akQpkmExEnsV9mCNaDmFoiTDe9xmicDihLlE6pboE
BZlXbVf621Rp7rXUPHo5hvFa1g42AIu1XnNnzVNWd4+4nxAcuiHjX5z9zANQOsnK2FH3qkeNWv1R
+b3cq5zUHlGa1iYIPYoNu+vZ3rU9zreZ5Df1rdirqf8uHYeDdDgZIKOX/xN5chsrCEm1iNsg2pvc
buCi8MqrICI42syLD/gnRW8ilG7abcZSwC1qF1e9HUwmxu2z0IldhwJmb70icY50hizEcU3z1IuZ
cWHPNtDpGV9rs4FCpsGgsZv7zwPAd0y1BjigwarqbZGsrZjYib6N2/vyoNKSAEnZTrsoT79CmdX3
UKZQl8zyD5ionyfzK6GEWDoZcYCcvhi3HBKLvcBJ+l4M+8LzOX958DnCkuGEXvNMcU8VVXtrare4
9TJroXAF4mvg99ibsFrHLgnPC3iWAA3oYo4xQTjo4ivokAt5fdGctEdDSuOtAuld67cYeZnTB9r1
p3valiJdw3FBC9FDI+PcGg1b1HI7IqFmsLXZ0FdUBR6NITz8/CnwPo+bOIQ90kpKFy/Tz9y36WGg
GoF6SPUbdo/0CsanJsuL+/yb4bwIB+F8z08Kb3S/QznQT4NUqLr+xXHE3H9srZ1Zuv5bZI4H0eS/
+ykxH3W9zXaNDwkobTJv9UPL1EL2Hzcvb1WDkmGBdpqlDzUss0/RN+JKdUUJiNJ/9ov/3D65SC9V
rGmkCpTXLtIlOZ+dPEEB9k9xiMtwSaMpA3COXepHJ8jx6Dhy9Ddy6AGC6AVZmqqWhGwG4/go/qQV
FQHjqgAAg9D3y20wjsAUEBhFG0Q29D3ojCwPOtwbtNw4u8wcnjDznW1oKnk359o9CGt8wi17m2Eb
BEiN63CGZhpZ7e1iqErblNCTC6g+pNlou/20ivj/8tYoRClMQZ4iaQd/2uFvjFnR71xDhlU2yLB+
MkQSdLs1juBs3cmk2JN69KR0vvrvD2dmNO8JeP1ZBiAHCrEaYnpOsumbE4hJzvV2HH95+snUUObV
Eg5oK+I7Hlz9zox87dtDdvU89dJlff8SmXH/Iokegr/8HPhmfSwKTkOEUKRUoKbRvNSCnU93MKjE
UYdGcv4YMS7XmYgBb7KaWRhuHftCEQVYYTTomoylQiDvDb1OXH9+MbMzox3uRhe1l692FTKXXeoj
+Eskpo0idbydNZfudEMqEsAz69IS4IPcrnDkRQz72oWKCvLP3huprb13CtMUR5fDWM304y4FBPNf
X5SF/8uchHddMLI15celQjG8AC7TgS4qiqSz27f1qgDrBRIpRcs5ipQ8gtB4XP7SCQjWVsiIoVtt
jKeoqIajnnA4VfHwZ/nk5CYzpiTJD03o+ZfKSjwINJ5EkNV9tFmh7YncwmseaI8daIDPlEUJV23k
P+LBMnaWZj6WXTStzfmYXwmiPv2AMbAxE7Qrmq4LVJ4iFvLKsnRBMiXRwPWPjUbH2Fc2Xqi8m6oD
7fG86WYmAx2LfphxIrwSyqcoc7ljMZavNdcaTyoMcR5KXOc05KdfHp2qh25Cta55Kcbj1tBOVltO
G883qkeglvwJ8VvEWHIAEheFznroyT//PpGbKDCYNMryIwlkuCmtCeO4L36rPB43CTKBA/37iiUu
6/a0iJr7cnpP5lClyWggEHX00SBaItcCsv6QYtD4MsJ465uD9Tf32NF30mLnAMnb2H42XvBdhQ+N
nnq/KLaJvMF3dIq80tpTURRMo31GjOx4uoUu02+73c/6AwqQYIPM7t5ckj0TIae/AodIBEtJuqqB
ChjaC/z4lm3SBPSJi8gNDE6m/9zWmCeGuZFA/7VDTTkeyrk5QkLGuq7AQMh6AjxpcB+7cfa0LPZV
HD4VjW5fCe2aLcF19p2oP0KI5leJjnwNF3rVq2CEWEglNejcvyXxMCCSmvXy2QJI1t6HlJRU3Y07
hDfo8GbQMccNY50OyUTeoUZwJEHolh3TTRhFxHAdPpZr69tlpXDntWyYJgzuyG9/wmImpf4WrItP
llDfVQr7GyjgsAqicQfmn3pHK9L3zn/rM2/aw8uA/GkE6lgY2NrafDQuAA9wH2rDa+ZM+jtiI31t
eWF1hbDZQbOqLh2aJXwj4PNwrFc18KswWKnBmbC3FS8OiPi/a/2Lfp29hWdabBQI3AtN9bU9py6p
cswuZo/GdCC1aHloRtc/0fkl09degSiIb42dff+8y1FlXJZ6oDHRrw4tgAg6QL+py7VV0amZRd7r
59FJSc8LCRyBi36MDfagucbsmbtfGmTxQgCQKUtNPPbkKRxlb52csad7XZTx8AwH30apmtWXDHvp
AxE646MrQAFmBG4Xbur+9iITcVapIKNnAQSLsHwOSDnEHQVSckRLhaILJq9e9yvc1yGRO5BuDGw1
O5Vjcp2GlGDDHIewh2G+G1txbCMFoxdUE1Y7xYpZtbtlVU1CSGGGPV38uNHB47iIv0MTzo43+c8T
4Spo0odnzfHj3XIX1VanjtIdkEMyAb7+7KsFK+VFSYYQgKX866SVv33qcorlAVxk3tC+z+yjS4DW
syyM5yX7xy7wOqa+fKr99CkxGdZEbuM//vyDdUx3JIzrrU406Tp26J7R3DA3tlPTlG0TBjjlX0kc
nrxQ7w65a4UXOlcmKl2KFUxiD9JJmlvnOeqh7QJMQuQBuTfPnyaapW9lV5FIMBWOuwbhwRxtLqa8
gfWLCoZUQCcDShJEpU4X18UWXFXvUV8QYBPH4xrUifjkrPqdWMxSixRSFFa/uxc0Poc2SMRpFx+V
bg+IvfDaFVXc4V3jWWL2/zyL/vNsQmyiRGG9/v/fO4CixzuGS6tmQVJTAS1gDjdgiqRhDabfvIQa
0EqGieg9N7m5U11mHPDyF1vDEvIzJkQMH2//lXcG4vre0i6VZ5I/0oBgoy9jBrr8q03lIVGcTNGN
P+VmGn44LnreCH/ghTy8YEuj8BJgXD8gnmN2mnXT1W6hj8smaV+sqJiFIOCsRo2oUxoI23zWSi11
//IAeJFxCd1RaCzfQVXwl01J+rET2A+WBnIY3QqH2wa/y2gJUr1mHU4k0mFDT7XeSLKDCIPmoZrK
4eBUplftosSugDvDac/mM2bWwYdq6wnXfVbCg41psIwGTSLmwMZDxFkSSCquIR1k7THNchxdWFHe
+hH1M9aVcLdcwoBCyMTfPeb0SohWADHaZWwszDH+kiHlr6f9/oktwARV793CGGj74yEcMSqd7MEL
TmUwD/3RqC98M+GZxWV5tjwENEkJNyczLKqseGOYQPHMyRJHA0vs8isuD2P2xtis+Ej06eTO+5aJ
oDmHY/xlgZEaQ0AO29wYrLXoTXbQID0Igsvw1ofGqZ8flteb7J8UuTwynS0RxRMNVwa33EGKwwe3
1RLQtpTvQdl9qIbgZxuOhi2t9BH3lg3OuMO9JkMcCAbciIgpWhH46HMKp9jnNIvPqkJHLjWsBmC2
yF2YN5plsVCR//bzk5o1MU/kBHoQGxDndnVyGu2M/VLRBa9TA0IXD7jr9FNTlmKTgtEHuivtJw0L
HvN17S0KCQcF3g2BfL7ESxmsGWfbGxUYCgNXbGKLm1Cm7X+mPkDyDzG6cgArDSwgd5lZEVwVE5ec
AUxqYX0WdAf+VXBYbAn8oH8tQgQDfDaGEqBZkSqzJ2VJZBQjZSfZ2Yl0sxfNs6N1NKYo1FsS3mLf
atZ54z1pQ6q+//tJSOk0aVFwtsi0YOCL8XJpThkG7oNZ0X11HSYBochOfe3MCn4dlpktcJZoy1y9
i5p4Z4b1+FHjLTj9LJKVkf7cVq4w0X8lgvsjDyL1c9fl06BWbY09S2XpSVVl9przRnHitVyiC7wn
Ijzm/gXTareqkn1YYpmIIovDB1GhDzEezG3uqfK29Ci1ItavesHQTjYHC03HZhGWUORtzNrT3gKO
0IcEsPsKdF4BqUqnzU4/MDiAV+IcVeXOOnHdd32ipl+mOCbF+GPcOLDe/EFt7PlSRuIomsI+ppPZ
bLzv3IUmbM7lk+trxj0hDq/KzcOk8fIY6fUz48K9Skrz3W/y8RjRWUQ99U1oSXAymjmgj6wjnuI3
BMcc09UgSZIOUlqQKdGh9luUHtVsluDjTSy9B5IoF164dfK4vQQlfeqGflI410mgD7uDVjFK5BAC
pMSY0apGhOsfpNaR6V9xFTH+DSa8A+3c2CAGVxu39Bhp0OfeRhsY0WI6pVX2k39mxiyDGvOccsrN
m4EniXprXkfmufPPuTwqMxf3RpK/hJ1U27YTHIEqMyNiJw/XqOv5G7UNY/1RmNFeOf7ZrhrqEUIh
yzkpxebeurBonPImKSA0m3GA/xh+jQm+CyJFP24JvTVel8s6co1NCsYgqKsyWAH2OOfM5fcoC6td
3jTiQnfwn2fc5P88yy/KhEbpa5K5rkB1glXi07I1fIvzQ+5XEKbSWaIVV/mZWJPyllbyRQg5o9na
Efd7FAybYd4xseWCjROk4/68QxXftHJ19BFAV7S15UfROR9Ci9NIEdf8nIm8WHORt2z3aUTvvSyx
93YAUqSld884gItZuZXwsbjburejxybnd+fnLcoj62z1w6kv048xGbVb6mnNm7QPy7gH9Vh3NU5T
0PzWuzjANoCQiAl+oa/wqq5JsoTwoRUCxkQW//Iy+ez0W7fUoy+75vCPeDw7DUqaTziSd+jHmUZR
tAvTupZgezl+xJNJc0vKF81gumZnLf63zu2Lnaub1oE87QBvZuys2vmkUHW5t2+CDM/lUvEx7r9A
oah2rW1QXPSJ9tqV7Qq7Jd3dqWbg5Du80+yLjoqsI8oI5GKKzgpssqHCjSrF10y2isJN6BriK+ny
z0XF0ZqD+Uy0gmdrl5/DYOEPNOSDXDv72GJ9nLINpCO/j8y77zvtnlo82XOuy2n8MADqNYItg06t
9Xy1TK1Jdswel2c5hDxP37STQ70t2VfKmiM27T/7GsblK456+80QFviizEKf5dMVB2nQsYxve7Km
XkNP/4NO9RCa7AVp/QhRlB6emXN3LafazovbY5gmzaal6jhgjKmwG8rdIhXR6bqu6GPvqC/Su07k
wCp20vEzmeS9dUN6wclITSG7DaN3/4CKQe6UgRE38Zlx+sN8HqDJs10+J8vHZrn0PJrro5VvbZVr
N3yb0a0bIqQoUIuglNKOnI929Tzy9oog3f3Mx+sRs2Bo3YK8MvZL631wlbXFxCQ3y6UXVe6xBcJB
vDl7Qzf+Jr+JiOxZN+cnCYruMLZuSWA0T0L4n2WKUDertV/sAKehZqg5Pxknb3wkZEGuJmEF8wyc
cJP50L88yDVI3H2CDvsrrL1XJx/1N1U7xob8PuckzXK4tPlkYD2FjG6WjKo03fXXmqHFl8Ae8jMw
p3smcIdLutAvGsmANDVysoOD8qCaaO6uo4Ko0fwQNlGj8RpoZErpkmyW9M2TYfQINQyaleC76MDy
r+xABGfHtrWelk1YFih1GrPVOaBix8yLogeizwe60ZoT2uz0ZjFig75t+2tjjgyPiXO5osSEXz9V
0YZPZn6wohqJl+BjK+Bb3/SGPDKhRPs+5nQ0DXGues072FbhkoI4y07Rf9AUEh2pUlZ08swqui77
5JQhjcKs8t4oqKzLB8quIDw22BveQtckZQirazQB05TLx3P+oNZzO+VnAaT9H99to9N3HCfVavkb
eMrw1/ks6ZuAAm6IBswRGTnGKyJ2+0xBftNb0pqVp8zLYFMiY1sQb4w0fe4w30KcPV9OnH1DHeEV
v1ZMkHPbrcmUm+gcunSp51O7wbK/q80Op/fcZ2st830UVnRIZ42fXtfZ0TO7Zi0NlszK1aYbaazp
LRHcf8uHZ/kCUG2YoCMESYPhyaXVoEVMlk/Lh5uhHxL3tdXYMLIMvohX88O6oUW3f9ZgEBB30juI
hpHXYdx3kdGZs8WiRKzYYbC8dJTFDMeyg08u6YOn1xVx2wwMkP2Nj3YHg2ZyU5ItDDB2SA346qyS
CSYexpwRedF9hr4UkMEH7bF17VnDgXhVaW+6VtyX9yAvHPu5AzCfBEl1GJ0AOjge10MgLP8cuihr
20Rv7l1JeySmp/rRJPY74QmzTqtzwYQ7NJOtsfIuyHqcugJFMi+qtcJcQJmaPmIONPd9PJp7odfR
VUXFZkg68WBHlEgm8Xu7uR8ITakM303Tb9Zs2/FBJL21JkMm2dTkWF+1EN+Y7w2Hn4oVniUmsVT+
HjuzxQ6O49bUh+j274NfMtEete73vy9hstpWcV+dvRR06lKqFQNjTJFCQQ0pZ9a5F/e7ePHyzs/C
5dmYM0lJErxs3B5DUYOU6BrIeUP3VNKRxjBt9S867XRfN9x74zXyEPdevdYcfLyDh3yaAPCLa0MX
nq/IICPAo8ds19UXwHnTr8bGlO2CmjvmsiZ7PtfebeJxLwHWopU9uCW/qTLWyCmwLOC0PA0dBRHe
df3FGnwPskBNjJnmPZScfleKIMeHn/rFpfEPTevvH53VOOjxRur/GwM7GMo79GazN+fpUk7hvwdu
XcCz51K3mRxWtH04SJUjpyYexv88m6yJlb8T+6T1URi5+gcVINk8RIWAbTWTZJcggf4YUwebhYi+
GrorKPS8tdn63bvu6G8tfLw/iLFWKh3JMdVz9NoeszETf/SFHk357tF8nGh+vToujXXb9ivsEdru
R8TThsZTWIf7jLv1krasPbO6rpofgtF0yEXpd8vSJW1DrI2AoJwkqpFv1BhGPH9uD4R4nhnuof1C
58jsxbr281VMwOVjaoB8IH+LUc58uXwhTPwH8n6HTSSJHVt+DI9R9Xa51Ocu8kz0oEua3LJ6hmTM
pyHIVekla42/liub9ZUDNPqlnPb1Vgun/vbvMy2Z++pk467LJoEQWLoBnqnpo6AfeA/76H1s22TF
565Cisczes9s4/OzeH5NG9Q/X417frV8KH++d3l9+Y7le/MYSrVU7p+G1sXe9ia50f3UejcTix5i
CmV2KJzHRdmQDDbiz/FtMMHS60R/b5fCqSKvdiuYRqTSm+aMKEC5c4Mz8MdbpxH46LpxcVi+tW26
iqZ5J/lMEVgYGH10isdSnlwD/EWqcRoaOQC89m2hrTO8wlcgHux7GVyZSDRfdtw078pkAZ71+mM/
B4WXljwQIBqTCjw9+y3Ay6yP0seoHvuzV+XE+Qg3e6sL/aihO7ZFW91LK2neGFG5qa+9prEZPnu0
Q5ZXwx4Urzd2r45u1G/pIKczkpf+YSQL/HWyriEtiG0xzepsp3fvuscKSpyc9wXz4bVJ4vQVeI22
g+qk7ZZL1Savyze0/iypsl2XTB7+8+UfGqphQmQ/w9h670t5+M1Crw63vhchF9T14KypElkKeSu/
Yt9/VFPcvuRR0RxVi4yyBF76C20BAJcw+vCxIO5dDbclmX7Vmx3RjUrQLLXDpwnd/kBsKWPh+VKT
7QtRKu09b1V37ciUhHjJ61HQjNAaquw80l991TOaZEh3abyGl2qe/naToR2OuG6piEumXgZqjUOX
x92+Bkh2tpxslxYG7w1KvPWyPKqOerDWSEy0kBdxtmvvY2oDGdKF/N0TEWKI9g/v7UwC6NsXJ1ak
DUVFu1KJAFXV0t9IOz/Y+keEn4xVurBunwESinOeUar9XGshnodA3JKyU69aVdLKp/p/FNHoctLQ
6nMuA+3AL2vvSQJwLuNEMVap8LTUFmlRJ48hjZflCgcZ7q+2d0/kl6IboUgfDLwKTjHW98at9T13
vrcbJlawknPjjnLM3TVe7x0My8qvqoB5lQ6a/pab6ruDyPF3QqQLh/c/I5qWBxgkUTpEr4PVI7Kv
2HwM/s6n2lVEZeQpicwFe9FkdeKP/6mENW16WWlnqgBq2U7UTx3L8TknPWtdm2b9K9P1w0AEyFuM
AW1PHxVGNJQLJKkhh3tuC5204FkgFHs2shyjZBNt0+iT4TzJWDyeRZwwKrPJEWswgCBmTF7wMc6h
VFb0Gy7rAxPNhjQS8zW0aXjaFZYS8KbqwWqZ8MXMNVr0Yh2cmBOT/Qb2CJe0AtQ6QOR2IKmrRbtB
sG0XwHfD1KP2zlxr6TY9rspBtrOUHctr1fjm+RAdosJOt7rwkvugxHSw8J4SPcwQeXmtrqq/yjhF
55fjh+8ZpEQb6Bs6Qy+u4YzOkrZZs9/l5cfiKuqMNjp4g7bXIh3vU53NcjBjTsyhiOkAuRWrtkxP
VeWMV4KINKZTfnUE24Phrsveyl5AQk8qc+tCkv80gQYVTaluReLPomWKM1l51m5RBMOB24CtCV4d
Z85ecJnuhoDriyZ/ylypPTmV0Z2RltzrGYqzPHRWjXc8Da4K7NQbN9AlZzj8lXscWeMwLbHZWu4p
sjVQJLmfnbVsJPJlKPwHA2HUnEUq7maUFLgsYedVUr8zRNbvUqI6QtSLB8+v/pLPS4VK/Uxm9SW9
T2U4bY1Mmu+5CYkxkJ4gIattd62KmH1g1Rx3hENGOjKc0juTUYwCKMuJTk7iWTG4Jx2xOnMrMQ9p
a605ItZ+pQZBrjiW41W21Hyh8ty9hZfiMZEG6MOQrXUojPRIVn1xDUvzI+rj4KE3pfu2/AfoD903
TmLBAyM478EslUWsChShMMm+TXpYK7c325snW3qsTbStp9A5A2kWG+Zm2crx/dfOTdSFaOf+pdWe
a2iVrwmV37GI8/6chtaTWXr1iR8HBwyMpH5do6pYZ0t0N5PRFdXo8FQZvzIzgHelQu241D8WsI7W
RpkcG2xIkvyztZtGFvwNb2cMJtpQVzQ7PQzucU11bngkJf4PY2e2GzmWZdlfCcRzM+tyuiQLlflg
82wy0+h6ISR3Oed55tf3IhWV2VloNBqIMBhNcnfJjOQ995y91w4zBENjO2Vx6x0IShSOK7UPih9N
DkjBbbXkGk8rqRep5zxBZnErgnjSn8Rth5sLbaXZ5R9RIPWTWZH3QRCjv2s7CXUzs54jauldVpFK
Nj8L6IHgZrCKbYurbevjenlH0JI13dIZDR/6pvjrS43C3aJE4EeVON/fAOZFkL705qHNPP+gaKoG
LmyIniDC+dHBTO+JNg7XWIlTVBU92OZRvFvoic8GEsnd6Jh3gjOTnY1+eIGMRn3OZPHlFVHzZWpM
qMxK/xxTxpcEs+e3CD7jzqIaqYjU2nJN5zeRobgWpG//0sZVlunyV68ga9O8wUZgix49grCVwWNe
C/ClH+UXkKj8g0hBb6ONXbfXmgm93LrpIdDhYlp5kn40BhTlaSCQhcYGNeY7Q+bhnhgtUWvgaAiD
cYY3H5VkVnXKk2YippTD+IK+tjqFlYrwfmoh5CW1M0tVc3YgpZHmZbIXtNBcWtgGN0EHznhJ5Myz
rXY7+mziIjTHPucDyAYMSMFnEaNezcSt1hr9MS2aYI3dz9g102hKa+uLwc3rbtgowZNE3lg2/SXW
x+ww795jhV4lZrLIoOBtdfxEkdlF2EJoZE7urAQJBi4AWFgpYdPAcccXxes8MgZL8ZJ6KAuV7IP3
HK2wHEkn0VGBtyoe69wxw7tqTl0t7SbHmNuqXrqHuKdRUAQUkqlNizXWlvTFJ26hjN/Yx3nHyM1f
HBGbJ4QB1MPTnDCtCFoOEVOQIuI9F3TZzqVLkjXQh5UhrNPcEXAgntFsLC95X9b3fOS2JketW1Gt
U9P3Dndfug/gI8yBZk4+il2auEhde9WZllL3+/0qudQVxIB3x5P5Tc31x0xxxC3sorvUKu6+hEZs
gibAyRBbX6JPvIfSTs2767pnfJA/vGSqigtMXGw/fkQFbYEoMvWHhjn/otAQkyRIi3Dyse3MA9JK
IPI6sHWnTSkcCVzZqXKs4lvTlfq1bmy0R3yqz0jqwNzbhvHZxBbtyjJ9nzuFYCtvql+RvUHK09Ut
XX3bBol/TGJk190QV9vGHfwHQwO437ckExVA1DZa2CdP1BU0Jj08kPMhLTV+VB1qjATkN+/kNJ3v
/dehmA6Nskqg7BjOthlrBdC8S1QsJr/1fDIFdIlprzrgsGp1//2mqxr13pgNynY26lQjvjWPyMfZ
u1OyluReBoV+SvXKpxwXqxVERytmg7NkelHgimeUkJMhOR1qigyvtIbPpZ67f3WKoHiSra4d5q2Y
kXfRqSLBLScs4UEpwmfeWOWF9Bvt0Lrk4hUmviKvIXHSjttPul3YREZRPtZ5JS71GJ8MqtB82Wpk
klVSpAfawOWjRy110ErokIJkeQ3l9KWgT2BBnAoSWOvRsPs+JiMMYQxRVcvcJNYnbJCja8A8jE2Z
wtsBUqIfXBZZA/cVUo48XiuZYjxqua1cPEK0HKCi8wbw+yFS2ApayQ+pWNNgi43hvH+0s97dJA5O
x7GHo0DoUrwJsIUFTQ1rrHEcC8UVzb3IIlBWDwL7B4PBnRUEUPgnFaFmcVU7rYXxsV37KVN87qB0
DiyiQKu4kns/FuVqvoV4GV2G2A/yYzXdUdRWcP8N0zsST3q9boGmKZTNzjYqdzU363uLoVpHEvW+
daz+war1X5k/LBtZma9MbO1diIJ7890JYeXwC98+utWYolhAU0wGkLGbJe9B8jRwSq8gspgvhUFa
SCoddT8fVkxiwPhNnR0tkC+lb65L0Rxzsw8OKmX6WeOm2CNCXecl60FQE0RlBNwqbE5wlLSKkWHP
KNP4MPe/nAH1CrTQ43ykTt0wG77xysWlCkzROMzlz/wA1PbQ5nl5mY8IjqsPI7siMPRxzepJqRSq
ekajVohrlrg9mfBlsS8qVdmXpf5oiGngOcn3urTi6rLd18itEoQCBYCqaTZThArEZ+bDNwll7cBk
At/ZdDg/IM8yiAMEGGcMBAY7GnO++VKKq+Eckv99+b7MOod/Wcr0+4vzdzQM9C1mI5f5yIvYXAwN
iQrByExWaCnWut4ndqNjU1Qym2zWSOyObs+YQiv+OvnmMzDD5sQ8dkxRYPx394IsXIwkBHdEApOb
maTO0q9t7x6TLXKycuCTCHTv80teWzVbxlN89NN3zF8wlFSgcBqz7fza/IA64sHAOAvlNo+Bf2q1
s0uA4fWFxgQTONlqxJupE6WWuBcywdIjp99BwTjFls0mPqQlbaZjwPMMaByjHHC351RgRZkHaO1g
nOde96Qw04awPJrwhHEMFh+mowG3nSwkqK/iVVCG7qHt/eY1Zf1oCvISgtS+z8L/JO2ObsnwgEup
fXJKkzJS1+s1TMVHqwU4TM2LJBA6TQZtBuU1eOZD4spxV8gSyTxtbGiV00PYNn89q4Cm7QHyY5x0
t6WrdcjFWYlns7RDZMdhNLuXoEqKnU26yKLIuv78PT2dzPLzM61I7sJjSmVSEH6/FMSEzI5s1ta1
UWiX6aeCius+pDOJyKzdB5G361pzgsv8+vygKGrADpQKNlddgCABIwihBg7Nfe3FjzJlz6BSfCpZ
324JT0dmGPbxj/kZcRXJ97Pv1zTuvDRqFiItq5sZ0OWuKPY2OLeCN6zI+0JXyx0jHoHWsd0qQ9r8
GAPHnaTQwynVyvasW3azioxKrMyoQLngju96isNivqG3IRoY2N3s6eJbkCPh7KxDorr2oWtM/dxM
D/MzTDzJWebb74M+NM7ggQgiCpC4abN7NjByhzAOXJZzN68coner7LKzaWf1FjZ3uyYNkPHMqJor
Gn8583pdvAzSsRZuVpvHsLeVU5KXKq0FQiSGuHkZw07f60HFHWJqKvmpSX9HR2Wf0eh3USXuWsl0
y698FxfBZ9naNPKx0OCn8Zy9EVy5MeevJoJ3h+nJt01fxvI2jrF378pmQxyeeuwo1YqNNrAqVOKD
nQBRIQ4bpAh6wEKtLcTD04PBBvo4HwIz5SzrLZgX07y2T6N3LzSijeMUqNY17KFgZwktnv5ywbTw
2LRNt2+Z8PzrJd0hlHHeCItCYrCbyj5k5vq+C+gIzoXf/FoX2WSkAq5AjEPeGIahxsv0fRLk4aWN
iUylcyQA+0nj4JqY5XvStBffA7r5mBsXnVrBR5X6vrlTHX08mZYX0sxlpmHFrDnJ0FUHI4u7iwkp
u1xXbh0tPRP1YVF3DzDA4jNC5wd7iPWz0RrL/6PAZcoYbsaHsidpzQ8cGCrTDGpu8M7PUlsfsEmg
utGmh4Hk6pUpnEn7lU/qn6Tw2MS4gfWIh1Z7tq3JnWg6j2Yq9Ocx/+som0ZKhmj7k8x+MbmCvGBZ
3kX1xhQwEYdUKddkUK27mLZwSWYecQO4j3pWeIcoRViYuhMwsgjtLbqUchmVnbZ24xELSatNAWgi
MDdqrGCkkJlKoZfgSTMa+dexTd2yMXOzXapNZD/YCRu+RHGbVU9P82F+Dd5ntxe0UogFm17LvJ6a
HnikCDM06yyZvKV3YyywNBvC20WK89ezrlO+bAYUO6ZB1YqWoPPDZxitpgQYUDi0Vy/Mj3lnZB9D
Ytmsl8H4GNgjfJihaTcKUln6EK24InhFKlBoqFcNeM+xIx+iJEKNidabECUZmoQGFaiym3CDfBC+
TZuThoS85OhMD/Ph/DAGFXT80X0AatudnNpt4UrzjNRMyE253h/dFLsqL/ui706KayEqmdkZCiEY
UUWQtijQ9GduRSbKPx/qSFfOAWC0U820iTBJaJET/i7Ne8DzyJkBfqur7zuv9LPTSK/tu+DCGsQa
K7CJzSVXTX7ubpgEhdT36hIFmTzMEppCpSBQ2c0ZBPvdKvLp5pejNmW3xi7DaYaPoWBfoliZess5
v5aZbWMiNHtxm78gJ1KeUdTW/l+v9XJ8MGyvoVNJkBsCI22Z9VZ51SHTLYJQdQ8oIKpllBGpSL6c
/uq7TJijpHtiMaofZEKa7fRySRoyLh8c4QirNzqr6SsE3r0GIuCzNmkYDbrtPVBDWch9UmuF+if6
rCrUQyyhfogCqocLY09wEZvd7bbIGvtQyuk2b08NStJfHxW94G4qB/vDqD0idXGFSYaVdkI0kt/1
DLdNg9FzRHB4X7AF9Axc4HoRPajWNAjSUwUMD5V9hQP2VxY9+XWtfTFgROOZ+CXq4FyuZU0TGnJO
firYoq1J+OqemW5OHkJH+xrbH8BTvF+aamNbyas3N2HXHTPJxOYUjTed0OK1b7Cd7ZmubLmKnJM7
Sm1XQ2I8MJ3tD8BZlB1hoj0iZVlsQ5egB7ZiNsOPPr5ZLbs7vxqm1Uy9Mb0G8OlX4kepa0y1o/rL
CcnOBJHjLwxA8ejptK8kLl6IA7B/iMClI8Yk+Cmwa22Vuo7/QPcMlQTF68mCoHfAcK3trPacZop7
VEIkgcOQG6f5GWW4fvIIDdrOz/71WvDvr3mRKQ80M8nB7dN9SwdrZ4ayvwy9RZzNqCbPPhNuxABu
9BP4OoOSHgrkCFzGi3r1k01vv9CUPrsWuryG+PFWaMraqx4yENct3CxcNM6Bfrm3Ay9ikyENJH7w
Hf9aYDgeTBzxdlX3B1pdAIYt6tQOcQvnv8AthNOozh3vLgpOXegMyffcj11PpwTK7c8//uMf//Uf
P/v/9L6yhywe2GZW//gvjn8S04GqmS31vx/+4xyQ2lVlv+v5j/3z2/7Hd22/sstH8lX9P7/pKUv4
739+y/TT/POv5V//66dbfdQf/3ZAKGtQD7fmqxzuX1UT1/OPwO8xfef/7xf/+Jr/lqch//r7nx+/
koDcnqoug5/1n399af/r73+qSPr0+a36fqemf+GvL0+/5d//PJCvWP3M/i9/5gv03t//VFSh/o1c
KtsQtCcRIQnnzz+6r7++ZP5NOrrQdGmr0hBS+/OPFNK5//c/Ne1vFntQWwjVELotbPnnH1XWTF9S
7b85pqnjQVM108HwJ//879//3z7Hf32uf6RN8kDzta74i3WVHyD//sCn39BUTalKOf+I0tZVqQm+
/vPjHgD25l/7X+CMyqJRSaCXOeECai1efNONjr5AtlKbkb5GOrEJAoJ8+OPaKnOD9tWzlzi5COjy
B3PpqVFws6tU7DRQOYuG7MfNqAsSmXNwVATL6ltM9BNz8ETAoQM8KjrllRFdapkaK8x01gZAR7pT
XVJtUnBf6zyWEMazLlrnJvKt0SXRE5UtORuqoS7DTKQT6Lx3Vo6MFkXsPyipSqFhNixIBbswwJnu
kiGbeUjM0jgE9MlwggzW6L53rUe7PDIWXlz2S4296FZxfPue+hAECbgAMGYP5hHEQ0epobrnQS+L
Y5dY1AoJNxSA5QZQtL0Z6l9hlwRLK5HiMy71JemiuDSpAxCbKxps40HbEgXyJhqnXemKiZYwbOW1
AFYBI5FxV1wj9ijJlbOsemPoToeFLusfxOg8AemONqB+H+ImLg6+EhVL4fRPQvdybLSTEZDOsDBQ
Pgr/K1OQiEaOVpPESsJun5bazssSJsYp6evKmLwCPKeH31gN5VecbMVYlEeqZEYBD6AkEDaO0YWR
YbYurTDm1x7zK/KnYeN7aEalr2dH3FXEOzZBt49TTR4bA/6R35tnR8pkk4l2pNWTqGATSnnwC1c9
h+Qwc+fOhk+Ww5cs9d6I6dN3o544h96oIF5YzQ1L8yOw8KsoaVy4rG4nmIv2UkUn+422xo+eHUzg
S8tM6Q3yfRc+FL6b2ZOgAdIn2+sDHCp8Ff6yM+4KPZyKrPudKJtyX+XBqZbl7y5lyMvIAToIJlKs
wB76Osi6G73pixPnV3FyUjG5wiFklCXY0g5d4oJsXbE0MxE+kRRdP/hesZ2PNHFN1B6sZ4ilKVfr
PUnjCuEXLsEavI/7PPL6FfJq/hcvUzW7MqVo1paXvsmKpPiB7fyyjpVhZdQgc/qprp2/UIz+Tyd0
ygfq1Mfc5m4vHfkDohCB8jRxVKb4T5Wxgo4GTxC7/zJ0IGLpActewox3EWjyU9Sttx1j6i+nyi5c
6zTU8gcfShHnY/Hl16PNTFOAjK9o2RGvcxFmlGz6wto6STqucXCQtaT41kYkBTFvnEqLpIPVHstk
8spVzcpufPc4oc+bJjP2VaU8D2kPxxc7GcNnMohoCGx1WfxqmrLdWcbYQMzt0aIkaLsd0k4WyGkY
dGGVBaQ9kOgDBLU0Kce0JvTX4IzK3Tj050iauJ5Ipu2pupc5Z+Eh67SV37n6GY+wKdwHy+y9k+6Z
LxmhDhfZ696a+5SFXZTLkXtPh5FC+cG71D7mjEQWHrhIVWeLVeLl0ZoxfNDJrlzbYyyJR4doV4Zx
vOVqesNaAz6pIdeuqJy1Hk/jCMVbpGStbrBPIcEaSEDBoH3gDn3J2mig/WwvB01lL41dGdGZVPdO
9lVI2a0admZLpcz7ha4zFuF+vwHAVEPkU2zy8bKr4/rRqpo2ArDcv5j84ajPf6v5KUCetpFKhYHG
ZwSqqFWyzDL4uMAFIfq0dNAJzfDC7mw3BDhaTvsqXJkv/L6XK+F9xWlMeP0AnYzTTSTxYkgiY8VQ
+UOzzGNRw9/q+uNIDC9Z4tkThVO9TitzVUY1SSoZWZ++V32Zvr8LqjHY6338KzTZaQ1ZFaP/zvud
cEil67RiHXQfRQhuox56hesmuKUmvts2JskZP9gyzt5Ki8Atl3HLAss1dibyOAhuq19NEZbLvlBx
omfiWXf8Uzkor1JWl3Fwky0KbEa3dXBgNL90PXz9em9vxas3qg9urEuSVnHb1KQ7WLQchmypjfKk
av2KfKxmOTLKp/lTrFgBP1qFADqQ5Epw4x7zAP4NX3JZP6e1fI1S57HNEXXmmFISupyIs90orEj8
/U2cJHoo3drm/ZsduVc6jTV5S4gEQmWPwmU4m9Ezah5/gfEKrem0HLB5/8zQipHc7r0yxdgX0rgJ
pSbKQUPwS8DaeizscNVRc20s9ajm/QeowmphGSCUx/IN1etTF0uxLIupeGHirkfhHVvpayXzYcel
M3Skr9v5+Amz3geosDKi7IcHjHydaOLswqANPe8dwN3V/OURVjVtG5R124FmL1W0feNIoY95cFlq
CLbHEBqV4pk8GeZ7MLMdopA5dQWncKa+l4F/7Afu99hP8kXGhtfXAqJLkT0vqjqmUjpaRK4Dun8Z
PysClxcNenMzfHaV6IbU70NePMGGMkDYELjqHYbGAzs7Bv21fKe7dQ7gHjmjci7V8KlOgMyV6TXN
pgrbGhL8hQFirc7RLvjuiLgP8GSqxlOJU4jmUpihyfHLD6JAePQa9L0TZakwyvI+IExcmoVb3ytX
edbigevAEfZV4Oq20Ki4pvSOqDBPXmt4jw03d2KO33VyVMk+ITF1DPP3RKQIoNVUuQgfVqAfIF1s
PV1uuxRprm56J+5QxcUaUoEioaoheINNdqU8EyLXH6Nc7Va0q/SNkaKC6BSGgLCZ6xeItsNuFG23
isexfpFRgPdK9/YV5ctuqNrmLWDfL6gu37OwlmvCecp91PEed3LYzq9LmbsrCVjnUGVOsFYK2aw8
xwTVqSjO1UA2tCWm40lPjeKhNVX4NmjaY+7TlCyRf1MUGIRUFpDdRbKvs6FYuSBo9vg86D+kU3xB
0ZVHxUG+w9b+ND+geNbAKsUXJQ8NVuh244cpShi3IZfL72ssvAVDj0rkOzJRvKWnyO7ZU3u0il1V
P1pFOxITwz2QCNhybfWp+0hKiAEjg7USpHZ6cIzyJykQLUN9HCUIdJKNPpAtxebUdOikEoBVvwwt
DgETdmxugoUGqlLfeuKoaJ+4B60yhjXUXH1RJONPpBThjYhobUEi3VfBdPwiWHvRrxBA2vj6D82u
tLOKLn4NNqCGNNn4V8s7hgAJ32vdupuMYshS/+p3GoAWM6z7p74jfxaKy05lLdmQjZEtsZ0Zdw0b
OYKN3P5EQLKEABn9zhz7MQow9mTpMopd795qRriHIluiALGWlig3THBYIAO6DmwR+j23+XFdI9Sh
H082oJaoj17bbjtCKJsYTRlq7ujFTG28LrT34goeA/cTbWu2anotY+U9HCJvS4tE2UQ1TpU06JwP
tigkzwMcS+vktymyeA+zPFzGXqocCnPUt5mdxFsva0HVOOpT3bukgAKKKpM35mnhQnJPMlsuZ5AX
AQJ6MRwg8W7ikqY4QCiVmLUCzbDl04MU8sloxn0Aq2fhKm1wM9WKQUaiYBGLCThl+fTuTYvMTYhL
RaAUKnCTkN4+WxZW+xzocb3VWq8/IDGNN67rc4V3SHTC9KakTbfWuyjaC/0FU5x+gTJYrO2m3yZc
JJ8mPJYFASFig66GxHonta+lIC2VfHt1pUejf0B9hWazOzHT5L6ZkohZxRrGId196UGCoDnL/JNf
I+/GcfZWhtOyExdkMEVhjuqVlOYxU3JgGGN/muwcSjzadyfd5cw/bmMY4RGFNDImVXjyIq7yOj5H
E7BOIWDorcpObuIXh84n4CPu62Eb5/5dK0svWloj2l8nH86oj/iNva5bIZgbrtbovxsGLJI6LIrF
SPoMzXWchpZlOAiK+ruf9dmhUhN7N5pAQ2O0RRngIUbs0T0aEOFiRGYzOp7a1ME30zl70sTSS9IG
Z1/xkUwK8+iMzWfoq/sYPMZmbDrn5oK3u0Vkxdq+LI/zUR2ozinkHtWVWLalaT11YwyXu2ergmBk
MY4jF1kc/qhH4kfBRBVrtS2ypaUF1Rakpr3LHX1bR44APSGPwVQQB5NCvhyTKwDRNHaLm5/pqzEA
GmNpOt1hV91pctABKtpoYhuuaYxke9MOclhm7BPd0WaFFfqh6Q11r+uCyMLpQdg1NR+22W2d6T04
HRpI+bssjQ6XTH4J+fBDsx1eVQQStlFrh/nBwq37/Ww+pNqWCS1bvtxH7dGTkQ3BLXZ3hp6+WklT
b2PPaa9D72vrRm/LLbtWhuzh1NPCwHu0g59DIYwHbhxLGRYd6KL+1hphSvQ8OWGyCpWnAvbCOXTy
z/koHZrmJtR2U/tIZwJXazYJW6sVGX4rGpnO6xio5gHRf0IFZSlsuah9zRYlIaWvtbLhVuKnRUyk
REF7JsAwZLFyJdDkn0wE61Mk+/pEqU3xhEd1lakKDnafmk/T1H7HRC99yMic/hKdW11diPYPNVRB
blH9s15G1sHQQSiAUX2IrR7OuRsap3as05e4t18NEkLWgeo/2Sh4ThWCt7VkvMSGCvunZXQ2CQpa
AXLTmLw80tuGzvCQaChQvb4YL4XvMEsYkrNQLPM0TA8k9BWnbNwmQCSvCqoCmsbX+YF9A2nsjhxO
rmYxUM59BIdMM16aYnJKa/62iHt/rdi2PuW60MoUKR0DZPm33uvWrRybabB2N6AjvyjKiEohcFa0
+7QHP4+dpdT0i1AV62Y1pFizzHlHX0O0FkpPW8oCqTPOQRhZQ2MeWnwUJ5a5mghOjOK1ZLgVVqI+
lBCgV0HQ/u4bKn/ZBzhNs1D53HRJ6Lz1gCidJNPRKfT+B10hcEAApxdwBd0uAHChJleD/J/bWIZ3
Ja2wm3n6W9PY1TKP8mQtjdDc5QqwF63zHnuzW3qj+5EUlvdW4LLktIXP4DXGsxyzz9GnT2sgjH40
Nfr+sDj3ReH9zj0J9CelW2nrWzs3bd4/u1h7naasnKDwt0nuI6r3rpUSxGs3yp3r6B6aVpPkf5TD
xsjpZ4x1mFxrA1Owgzi8NMh/V+ryd1rpnJ8hOTQRWbskcQf1yXTc3ywEMUIZ0zjCL19EqYg+YTmg
lV9qcZ6/BmZr4o9V4pVDAbEsLYW+1BJPoXvUXf+1MA2udXrlVFHp0xg34trU3Bal1h1I7fttG4qK
0yJ7dEm73FqCl3NkhVeFeOw9HM+3MISAqPXUeLS4qUM0k/zGQRrpSvrQ2pVK2utc1EBtDOXukx68
rIwJ6GqBRtVsi5OLhur7EMIzz7oSdkGNRrkvgWixgWnoqYeEovkWxuYRGflQdtZJdmZDa6si+L6q
7ZfS4NMx2L4ey9izX/x0uNaZ+IBGvG6HgRQ1pwcn5ylohGCbHXQcH0MPSRzd1AGJS79DJVcQ/YqR
iqEKSlqS15loaBQMfrjp3Cxe0/irj5XWAw9fsgnfobWoLqD2D603Bq8VQPxO9Oeks/UjSrLgkphw
qHTDvlXcxmuX4o2xW7KZH4YGbl2eqtkOXsW7AcFrnYzEv+sJu0/RhhsvI3bPbQbIMnFjL/Oa0heW
Q5aGL6kTb4uiEkdLaXdVYd8ne5pJnZ4GBGllnveL2MCWKIBDSbJhwwey93gLnqzG5gLDtnecDyHy
0mTPlnJcdxn1dKLVxUMqqqvfSLmjGx4c6jraNpySe6BACLx6Z7yFSKQ3SQgYKkH9drdadhyKVysH
S8TjvfXr+FJq6RHrHnY4tUHSB21VW0jaYU5afUC6Dp9wXOxL2eYYkjy0ZKYXnBvFeUee6gHLisN9
bXbIS/DSleaEq/O1GuQmD76fJhufTQ3aALxa3pDoKLvzYBeaKG2B3WBtyrL+lFYOUe6ueiHKQ9cW
89NgkPFK7Up1NXaUS1EQ3xS1jR/rzvxQKjT8Q7X3bOZpazFMgfFcBFvpqbaxsKowvTphJ5YF+1y0
i5q6SnQSyj3Ssy7aoAFImqCKWnkp48q8dKXYJwmcJ9gl0cmZHrJ+rYL3Y+Ab/e4zRT2EwlCebK2m
YxF57Uqr4rdepY+asjxghEe/zyZZYfwaQhOzA2Xdy+IHLBPaByJfC2uVKAZq2cIh+tE0EuIi1eLZ
mNgrRjION3+0v3JAs+8oF+qlR3wPSl8E5XGishpQz3RFxdhUegOhwpk4ex37xwxpbOudPGKuzypC
0iWrSLseZ289HxLvo14Q9GsEyjmfBpgNE0u2dNlpfqm2KHBNlIVOlB3RxmdHjXREEiGm4++n86vz
cT10/aJE67V3214AU+688xRBd6vJYlwMrGG7Ms7SVWIp6UWfHKBtPD6VcRLv55fmB87ThI5j8xWN
2Mkz4Z11lTBEzS/Da9FlclV4Ybps644rdHoYElMcIsKUoM3CzTJVZ2F3x0zNsm3qqM5z2dJgN3o/
2Gg4ctkRtdai2bTwRVdNTPmsp5y7Ss3dwSkra2FzPR2DuqWdP8A0rX2F9dsoHkNL6Wn9oV+dD/Nq
sFn+jCU4m+JxfmkYCFcUQq93cOvJJqrA/2vINHYOApWdbMvgpldKSgR6KD4b2j15pRVfRqr/HjVZ
Ppuu67FBVATJIs4971rkt6U09kWEO6n3MSkbTLvRZ7jFrg7BziEBUck8isYz2tMzJVO/JtmoQIxd
eY9Fw0hZ92vlJ5XiZoyz7iWp9aXFmvBG8hVbAbkFp0ursq3yh5aC5dCOybtS+/nD/JDXDb7zbkDB
ZQ7lyUjsXzoep0OVq8q9aFtto7bO2nPGatcNcmT5wBNH9ucjYmxx8EoQdC4VLzgg/B4WYLxXTaK/
BGl870P3va/JrnIqI7kQljOFPkCt1oL0EiuJA0nWbjcAUXdFGfUwE9dOZJ0oIa0dfWPCyAyiIHs5
LPowcnddMqn8w4eMewRZhSlrO/UiINlFHGT93RLhV1sOWEHLdG/KqtqUDEIblWh0jIsKArMBoGyR
I8dViKh0Wnb9JFsqbujsNOJsQR50zZg/2qRDK32wM/LiUlvAJfux3cPyeFaG/ID+zyTzhIDqYboI
zfOA7DOFr7JQWxIM3PYKaxN1b9+e6r7A2m3bbzXVfi8T1pKtYSjxevpjjT9BcSKAR5omL7bicM7W
R78vof/X27FxyWyDV0n6bcIeYLDDt8oEsYIka19yFsYwo1VQbdhrooPfZVuqjxiMAKGJVutR8eIB
QZkLw6ewlqGlHtwOEIcbmdkCJx5Lq+zwrwc6n1DdnpVIvUZlo999KqyQNIkjidndqa3r/tQiSFpg
cgTJlow6q3bOOaWge5PoFPZ6pNUrtNfN1qhJCpBJ/8SidqYtmT/beDP26MvWOEUIJrI7/6Zawy7u
vXEvNXJ43MGITvMzGuHGPiqGtfWdyEMsDx7JRZGbmyEwurVNB3UB82IDM9wRNenaA3GlEMzvRGZR
TebvVSHGRayLgGuteitSaB6eWn9UjOe23YAOwcu9rchjgPN51i4CTAGLFqfEPn9sTDYqChiho+tr
+ZqwxZ7SmRY9eoKKbbsmCrFQ+jZfE+e7Bb7Y32wCiYFtPZsK8kyQsMlWT8Dv5uW6U/HycHMmhd5p
AE/xc+AEArwiWKmLtmbi8ixj5gVJpW4biNnLtkR9p7ukoyt0P60IQWj+nvaWXLldOAWE+yyWwV2w
sEDewb9ptb8g9j0WepOcJsMPiWHrkU9k2dRZuVCjbCUraW0HL3+C+7+KGRU0MaKd0K3zpSiz/83e
eSxHrqxJ+olwDAiIALZIranVBsYqsiADWj99f2DfuffcsZ6xaZvNLGaTRuZhHYpMBCL8d//8ZELs
T7h03QzfqwiBdFsmGmJZGp857oiqE2urdIytyUbOcYzHkfKwXgQ33cmoberGgzlrkDT1N8YLq0Am
NqTZgswkq7MRtmsnharSx9y3tWY+xen4gkE/2Mw7ArXdYS4wr/Je1dvkbS65tHWBqGFa0w52wNK3
pfe8Mx0CAnH4KrNjLJ3HKInatYYO6qvJtZDjGyhF5XAikPfaat7X0ouxD/hjrvM+xlSjPQ4x8CZh
dBsEbyyrEUUvqHCJQUdwbvY+zZ/gjcOT2UQvqHkXQBZP3EYUx5F6WLnj+IULgkh68ZLYBgStwvyN
6IXF7L4/cdlBDXIoh3Sg9ffu1WCOdjSs8m7It0YKQq72huK8qDQm7b41ljlRjn/c5Bn/FSJzkDyS
QifedJgs+j9Fm+/IwdH6OwH/CzP5mA+/9Kn+zRH4PmoomGWCcLNDhJtSQ5acmovQogks4mJxNRWv
aP9QmuxK8SrYTM+0uPoTTeFIMsBnKszAEjR5GMvpmTfKoTbST24gLVaUam8F1WmypqWvFAh9mnxk
xJhgMGRfY83340BGXXxNwAgXtrYUwxvsChkKZjtP97pzlpqHpiL+XLVYMDR6GrVSoypbhWqbe0BU
ZJTykilcrsWMq82ghDvK2nJnjN79bI70L1jTb2Vb3dnW7oagfyEX9skIxoEEAHPZq0j4LgrhbE3b
ivrVdRtkxGtnT+cIRmnSEKZbs6QYpWnGiO014wIvpHFCOO0K57MJpSnaeYHTnDNHe7KmaLgNIfQd
EMmQRL2a3IJoiVLUzWUZOv/Mm7WsrHzPbu7N3kzWkpdj5P5Qsioyusg9H6whCfe6gqlt2LtZTLea
TS2zOfcA3ihjKowe5bhgWkOIqmY73nnYiHZpOp5yTSi6KjNYH3X0kiqZHwpLS7a86tmGW6I4WFwL
W9usyo3X680mB7y1TpvRu3j90COPxAvPubuz48o5OQk+NGIGl4I0rNWU61REtLUzCTtLZCI2lMmL
G5raIW24bvEOpwGYV3jq01xsg35+mC3V+YTxh4ua2dlq+nCPC+mzpTbIKasUZoSghAAGEPfLbBeo
RDx5uvmVVsSmRic4xqHo3mzB3ocyrxD2OSnVDhoopx8C2Xzr98KSezDY7pdomzfG4sUdkCDajUZn
bxpMifD7+NnkprumsEp0lnADgLXj/cZw0Q5IZOPnl+tlWEASYMh2Bl3oAbZjtAbnVxbbnIC9Fm3G
e9KdpvxqFtMoL657Z/bji4kO3DD7n6HxHMJg08xz8VrP9GFwFI+CkGhmWkwbN7HBUSWmz9SUs6PA
w+CBAuGmFpqr2QCerW4xMuUK2tyXVdka41jvglg+bGMDSTpA4MJQRtFzTwFFX+CjE7W9EZY04Z2X
hxD+4JBdqIGp3+oQK5bWuyGzGnNjhtaMabHfB0ZBXyyIi5U+xy+Ny/zP0aZ7C0O9H9K3oI+0AeRT
fxOVy8TcDOZN5xKmDdN5wJnAjQUK4t5uOv3Lfo/i8dBYSECNyTqlJVXw1O1HS2Bo4T248poq9nud
hbtgnL3hbr5BVE13BUruShvrX2wUmDxqFLKG7k+LJzR5+nUY0UFQOpTGXnqOPEzoh6upTe6Tuu1X
eUEV30h4ZB7kOrabDZ52zG4mVb16K8tNYGQEwc2YiXog3j0mQOsm1gikWPppqFxgzFlL8ejyVTAv
rX2DoXJV95Nz1rdSDbvaouRGesEpbQ3S30jK7E3FtXQ9osVTdRAzjuU01Kyt7XBidWHuNIQX1q0y
+RNw2W44Ljq+bUTECSkhWhpPsV6O345O2m4EapnTsEqGTGZ+2tifshtuVYRpUjQm3QRu/1sfNHZP
Iy8M75hyMwPIWxlUpq28SKxrRYWAIajknFPnKsCX0xUermk9pVgvfgOb5IjPII6YumljtZrMW9XH
PjnWB7DC38HwyVRlXzMigvKF/yRczvJNc5S9om0160dw0NGR2cm9TNR7NPQ0aVg5s9+llUd9TcIF
r3Z2TKyj3tjXB67ZPUN8v+gJFsQplY/1VzB5S26Pxo/Ivmm2vu/Ha+QmOGBIhzHIA3MF5Y6cw2vf
7L1IfxamB1Mg/8Ypdi7z7NEb2j8V4xu8SFA2TEPfkAmt1zjTvGV6SolRtW1b72qZiesDaVTdg7Tc
596gpaeazRfurgtAZ8369BIuP42gcs8vac4omR8KmKrrIm/vEiM9mF383UznEFtRpJe7oCx+NRZv
Ct2yKaoxdyAzPzxXDKs8d57KSAuIOHFFyeGgKjhoStr3U5rdZ3PDYHcqwJMhaBtmxF+thjRpXZd7
SjYMbNm57YT2xSmCN5PZmd8XzSeoDuV3NkeFLhpyv2rJwCx7/smqST90HhYN/sRT+Jwm2b1wxmdV
TOGqdqv7OrC7dfSlHBFsOqFVeCRUu7eM5fAfYZ4Zc7Zz1cCGsC5/2YZd75MseMKeyqo3ExoEf1SH
QefTlnlLoAbTh0AWn67nlWYM3+4YlXRNLtpwRQ8eOyMnGKz7ssmse5iLVBonKNIe3dljMVSPceNW
j1BmV3kgaURRenP4IYYEQ8uchfgtQ6V5GyK6PWQhrCQFC2LldHJPKq7c1AVF7CU8h7Atqx2VGxtH
W5reG2k8gWKGapFBZxfiFz3G/KCNHq1F0YuTESpx4qbb77iy/vzwsqxBQziWVGAHkXfs+UGeZ8nB
ffSmXWh64wme4wo7VYMMNdxryol24yjTsxEWuzmQ1a+E6e8sLykV9SF58CNtDg0y7jfg3Z72npEi
AoAz/s+JxQ1VsrLDsAc7oYUbIhCAJpJxi/K2qUdS1lQWZdlER+jsg6PtfcuDyGNs7NBgS8FgySdU
fTIJcZMuKLsdGkIGdUBsI4JBuxmav4N/b+N4OuefpiOM3iHLFmF8DfN8Q3D/NUvEuqRkwR/KUm6i
MDrgVMn2tPZQgmi55L5DMKahyjZ2HNk+uLTUmY+2lh6Vk4I3dN/pZhC66jaoOGJdafVJQGGsVL0y
ckqJBpcsldbExyhUm8HUHlKzwJXQmVtDc5+5o3Gg/XJqdeMvcUi6MvO7ergSgLiNWsRRNlx08ojz
LLoqbktzX3auvUqx06260p73btUPG6zRFWJ/HF6iOnOu3FxXcVH117mtDsnwqjerou7Vhwktz+qv
NWaue6ayL8xfum0WMzVJmnvhTq85t8uNF9vdKYnhGirT2HIuKF/s6LtDpF399125T/+llfbvTtr/
S+Pu/4OuXM/23P+dKZdC10/C13835f7nP/mnJ1f8ZTn4dSQpIseQiyX2n55c+ReDQSE92zJ0vLF/
8+Q6f7lMAfjernQ8G6/rPz252HVNIYWA7+EYFl/k/nc8uajweIz/3ZNr2bZj69Iz8fjqumv9uycX
aKeHnV0k0Dzlr6IPGWE0g052R+p3MaaNveV0SNTtPAa+THNxayK8ReXK7iYyoUUX3pXQTCh04pQT
m7x98V22u6lMCEgsD17W0+ndVO3h51NZmgPzsRxKdNBbx8y2LKIYaNd/+9yI1bTrRXr615cAwl1K
bZevznpduRubLWDqcbOdHYYMirE1Y9NOnOhDpx81oTZGd5sRMED5JDgkbb18Vo/jBLFDPwT8nCcR
hWWCVcsLD2Wt7xUulZM9ADJOJhOIamaFcmMwaPR/ntTmwiXjYPcPDUxRxx7jF0CLiogX+aTJja13
eJVUgiqvvwsbGtiUAsutLGW+26y0K/g3j6FI47uRDlxwdMN7kZPLNDoo6YVVQHeJ6ApIsWUIkYaP
KnCno+HiGQuixHpDkeG2H7T1kU69B70n5qTDozrHE0OlylEKe0d06FExLtXQ76cYZDUAzXk7vi7k
5YuVEJygYMG51G3AZMnxdgH8SdwjLCVd8tqyFfcZxAzbqpdiRz3Dr76Yiht1HVTj2RAWDT24dVFc
P5OU/5RGDbRwAf2VZofdyqxvudKwEHnVqWEvtY6SkvA7e9R1T2bG58Ds3rWtzeR5DN+rnh2nbln6
fTg6bHAKxTROlHcy7j1cE+8qRvzxGrZCoZz6T6jyFyww4U51ajgyFKOqKjJWXqrc3UwbPHhk9StZ
5uSegetgLuhrn8vPZKwhDWhokHWRvadT8rvQCgvHZAoxP6qv+hS4u2nIrq3eXdE47sqiuTWGix6W
0j+1DPBegmF+mqXIV9JIHV6rvPGhaOa7wNWelG3uQuy3s+oukipRZkdB5jtG95kEWYLwghyUOoFv
ky1bu0PyLA1BX9RgXMNgYPBHEVSRdltCSeWZGzRSkzKtQ+S2K0tkd0D1taOQE9aFkNkSAIM1UILS
L2MEeHfAXuIVfXR1h/5RmuFtqjR7CeHFV81ucCrjz3aLPj+Osx6s0gHZ1qMkhDfPfJg0YHy6YQKC
8eK7IBgMNrN0jB3VELvsFbETpUzxjip5c7EEHolGS2op/LT1xqNdfDSlCRQe/+gxY5Y6NnUL0kgr
fbsrKaiuFuurW5anfnyjEr08/zwUs/OPj/71XNphJC022C1Ski4p7uh/PuC3bzelghliailRWNml
ly5EBMer1LAXs4093n5O/ZJkeTBbrAOFPNNbnPMPwhD+ucm5tWewXdlFRd8qiGEJS1pMAMZmazz+
PPR1NB3dsmrQ7mrekEkfky1fDOg/LvSfh6rUHhJNyG2Zu4S2MtqxJeRdm2rpndACnBoym8RRAsHZ
RSkbJSoolnl3e4XObb0LAG+4ZuGnkwMLAYKUv6k2pZLXgTLAMINwDnZucj7vpTcfU/pYn4YySc51
getXHxrfknQzu9F3b+NjHFmSjsz8/FkWw2NUIUXGnPEDU68v3QgXS2dEFrdxSkSns5/Y6F01qpiR
HbFXwB+cz23ZD/dkouEe6JILI3LiO1Yyy8dURZtDk4srE0sN9Rl7gNln13hmlpaV5p0Ykju9j7tT
tFS/gbKr3rE8LXgzcl65F74mJWkglzmRO/Yh4jGkfFhSLbQ1kFX4AKwQ651nVBeRk28yhSfXdB1A
UurbapMb7ZpC4XeuugOUUNRGCrIEuTDVBjAPmm1ZkM2qRvSTqiW7Bh7Lrh+MSoBXti+xI6ct5wKL
oxwFrTEivrLfhiRFhQeUyoyL3GXqhVxZ6IeVkxTvIsrfB2xFdInmOwckPI52eG5BbNPw4dXwwnvt
Jo0svKPLZE8+5gNs9bB9aKzxFf3kpRSAG0DwPOjUfq5zXut17tBwo7R1g0TW4Czche4AIVOCkRjM
Z0lwg6TBgeoGyAeDsxfUToNRBBYodVut6hr1aR7+BC7kvDSilUGZCEhU8b14kfq0qaw0lxIgI6Qe
ZNbidQl2Vy3edrv7rkoh9/2Z8QNx4GUiUd+MmnaUAHoThSExvC32n/RIJakR+Fl/EjUHa5U2ONMx
YzAZRnOli9z3vPJ5MuCM447DO1zjcywq/Q8s6ubNdGmvCx0JPwcpINaKc03r/TUJdDgwHN4qA+/s
UJVMSFFpylZjGg/Y2gwsTj0aNTSdITcNFGsUCYXguguZwRwKhVpfNOlTJinvAeNE6GfgKeYZ5d7V
umi/SI6ldeDEEH0SEYp8JQN4eTrOXTBBDt2NS7n5Nna8AX7UY1mwqIyuPgDISz77QTswSCOd0vZ7
t1YfssfBj9UQsSCodobSNs2kfbRhdHJQxDF7ogta6UzO7tYH0wA80664YGPK8VjQvR7YSK489B3o
udyrGmZv8LUXzKIM+4ut5d9xkIzEf5C1y2d9YgwBqmGleC+sW4LTeJW8jY1Ix7oaQplFhv0YRuM5
NlrOK6HbPZSt4lXBF+DH4Z9W9nQINlp0K0a99AfsZ480ulwBnpDUV8OGnHPKhAb/SjRG6zEdJ+QQ
SrUHs0b93uDHfUIFJQVTENqY+kvTJ+9GxCLtWtV+iPts23RmRehwOnSROmfcTnFYeYdUsiyaTOvD
WvfN9qQokhMVnhhnCUxxtU6p8POSKmxiLgYzPTlhHNXqyY/M+Y+raLjQJbYfe06uMdw27uKN7nt+
Gw7xMVFptEyDt4PHvKNX7OakleCWpfQ7dPNgY4hlYDUGD81Ksl85m3r/O9aoVMXaOuxcbFkzqZBH
kpxrzoB61dwbZdzeH3q3aol8srT9bGEVWDN7op6ubmDcaFkCGpME7IoFjTJswy7PPw+DaLB86ZtR
86z1jNEA01b5bcRFeSVhzkyLH26pC2RjrOQpNK325oRvQdU0L3UuunuXQt+fz5KxH9e6nEGrlu67
CrsXt9Cmk9VA5NHwQVSt0YB7sbYTUw4Urhm6klYRuYnkWz2kzdrVFq3LKe9s6Wg7oBb87QMmwHWL
ZzYg3xWSNZXVVyWLbZMn7EbQAp8JvPmqxEPKjSHc6qXu/E7T62zGqLG686uvdXgM3CMIGJRrVpI/
aRDdvLJ3yQ3Qfcfei348h94T3TY4M+PRFQVOHz2cvxkBs7Q67CCjhrpa5GjpR/mIHF53GxYDLLd9
UO+w4iW3PhLdpjDBFIHupJ1kCmcO7bLe6h2WQtOkGWT03LWX0fVXaehhQdVNl2HqqfmbWMHRR+nt
mOhidtr3kvKzDdkd7TqQJf7Phz4dKTsLvjC6fY2y9y6wSUjWklEPJ3zHnnNt3QmJkN54NbJzDse5
Xlf0GVw8K4g3g+jhOINCuGB9Ki4GsT3qw9TpX08ldeEe+ypGV60nYlzXREK1FhMbG2gPkhOEH3qj
s5nyaLyMVQIMrzOuedXTdJsl2sZ02t/sQrI/sAVEPdCZqCfDPRFaY2UbqbwSlBInq+7qjUlg7B0f
y4487rwdMis4OEHc+gHguFXU0XXfhzjizWmatnpa3xuMzrYlEuC7ZLRakYb/ZICwmESKi1fmzqXE
04CnYBJbQfzzUTPYcvTuJXJ6/iBplK28MvowGpMyCVM/wq7nNlEV76B+/NrOE04D9bMwwgoE9HgF
Nmxe0EhFTkM23WsbENKvRWimO7u031y6szal7dAuQZnV6Oa3KACIm47ZDpP6eHJMaz5PTYd3kmj8
UQ4a9U3s28pE+61RNZElSftJ92OWBc1vYHJ/AgY76CcEyQC/rZ1ivIRE5naThwIcF+kWA72Nzztw
1yOur2Rom3WL+MFCRMeREQ8zqN3+q9M6gENevU3qEipWwnEEesW5U+MO+J2zMhEiV3FvZHu28SA5
2/7E3Iwi5IrTLTHMK52x88oYqRqarLU7pkvlcJuvFDl4DjK72fCSfTtr3rGoL4Io14Ryu0kzFtZJ
lHsDiXSV1e7zmEIiasKaBUYXxwjYyMqSXrUSSrADrWkLFkphllUmZ4e4WWt62uwfaCTFnHtH5Zfs
NGMty/mCOKQ/p+AZmHKoka67kr1JXUS7dJA9PZV8FES6s+6zId4LhWmBURd6rEGBZm04fju09oNJ
aCapa+pjnLg/GnplMPBLYFnJ6smeYd0ERrl3SGlcusl4nlXKoKAu7oMpf7HBL+EwNhmjNcXTTO3R
jvmejhYcqnUJC2A7GGN4jwyK633o/nRqLg8Ereq1UQXpZ4l9HJ9u+lKJUR0SpUXbn+d7efQWVU3W
8XiWJgF2qlq9nZfn+X5gxPqQGgWmcC26VLLxG308CRP7C5lgOFAFeUzgRqnl8E6Nl8l/7Wz7odUf
6JW4GklXfAXEP3vdcJ5JYJL/E5wiylnqix+xfwna4jDHWvtpkKlcub1amYUVbzU3oXi6NBTfk9lD
70JboNYj3Hes8VbQdNwDxLAvBU5Imy7JVfFmjfV3YzfWKXpAR7d2FS0Nfhh2+WEMus6nHVN86tXT
2DMIzvmdi6L5NdhowW3R/Jk0uA5msPDr27A/umNbwyufEvrdKXCtzaDY2SniKFtVXrnlRiMn42OM
jOIos71nHuOMCW0/tncZJqOdpvUdrQlsdUej0LeBzvUUROFRpplxaarkqS6neGMB/mKkx77R0dzg
ho2BdBRaJzgoLlSd6xbfDacbFBQMurzRd4WX49xpKLmOqFlUtfYUkdLdaokcEYoDzrYgOLij3E1J
i5RRgakrFBMwy1IAr0z27oKIQyWDU9P0Yp1kAxWJ1OmujcXXrUfutLEtDQeGGeqnyCsO4zz37DOm
Nc7Vjl4SIHm6hwOJbcWCBn6bLf2gt9E37hu5nubeXHc8vaHIfsbZPjNPrw6OTIM3GYCUm9s4JPap
aBETiY791NplsfXpVUHH3h6s8JwHxpq19GyZuIpUoBe7IPzQ4F0RPFpOs4nO5FLq06pokLT6oblw
z82TJLnZiZhwzQbvQMpsJjtjzT9p1GuhpfjO7E2ejdWl7IiGqDZ38aNrKML1zS7N5lTH1eK09jh8
lIqtIptkMvv8wSoUHDZELTRGd2iN/ZDPtDZydD1qywMYwXo3BNWFHsg7RaJ6V5l1TQJ18FaNrmd7
W5PHzjKDI+SG3yTxxw0dx4xR+5ydCHL2JmErFFc447OIHX+dPWVFph6VsrNHISzi14N7Tt1AbEEB
NA/0rGB5lcnKZP3ZFDC+NjKKuAeaQwJIEW9CEJDsC/sJAEppQudyXoQy4/Vc5MeKOSQWXkrBe/3L
dMhQZ01vr41ugOlmtZee2OeFA22zjVz1xwvPLue14zhGfwLdCf261lPmOfPyhh92me1p9Exoycae
8/m58WbFhK8HAjnDTVGPkY3+QE24U+CjH2aj2452vGUhNq8KV+Raw5VCsjW++3nIeTdlg3Xr9PCR
uWtKhCuc7/qyL3wwPqgB4X2glfFBlSQValzIcLlKbZ3TcXy06vTvD87yKefmZmdmw5vVjd2O8SZu
IPyVNDAM+ywxX8dZjdcanwhVtN5tKFzugZYTY6DGC5TUEQLKmL+DdAgOImuDdZaXEJ/7OLtrtHVn
5yEvv/Mky6AiYFc34ELp69qlknmp1Q1g4PTfdTA6j1CxHzTstS9DHynMvNWCKAnOI/GNFa/qpUqz
jYrSm+3ELa7MF7NQdD6NuHchShP769cgCdjptKBLmyF71m2ozkDcLxXtlOZkYAOe3ac+RZeguZIG
cX2MMOhiaE90b95xYbLvbR7zIloc2ZxzdMFOsS5ZXqdiiwPA3A50gZYRs//cAtPWWUwpkyIlXdnU
w0PoaPGGauFdRmoI40X96eRR5jPNLx/ChO1xyREIeGNyl8SMPipMRFPohpdRt9H+8vjLM23JBIoY
cEEx2cs++yB6ftSSRF1KLWcTnMX7ShTe1VCt2kRaKR9rRIiVQR+NP0AE27iszFdCSd61Srp9Uk+u
P9a2DSnikStyOlMIQb6wTdaua5hP/cJFVwhrW3NEiBEkMao0iNdBMn0M+cAt2GYFQiDkPtTzSlGn
RCVQ4z43sLFSbrdRDMCBC+ncgRk1GOXsxw5xRkI0PUh3mn0T/PSWKazm214xH4knQ+pCqNxFyjHu
6lJnkxYZH5zYG44dj7YXI+XihMxa7VWU4bF3mG3mc7sVg9ZudWTCdaE5OTC1i9e16vzzYKXZUwKc
GltZD9QvKDaOHou1OWe3GFn1JY2aBa5XWCdXhbgDBTfGQHzCUKw4hMp8wykIW5l06mcOHBNuvvRB
BSnBL8fGhzLBaETQ4x0WAGSEhsCaRwzI7KbNCCWNNzKMrS7ECevwjxE4qE0t7G1MaAbXVPoYjxm2
qHhJKKYnM3HWYGKHi0nAJ/RCl4VwXvOr3OnLpkMMsQ0i1C1uY9FP16n9sQe3T249ahsh2jt7MtyN
MEtwYay0Qi7Q9vil7Pvque1G4y4ije0WEEGcjPUykkBqIzTRVaPRWJMp11kWEvyo1UREyTF/9e4g
T6B4tHOkmQHd8wm5u16XKIlxy82e5oStF8X2rQ+To2vJbwlf9fbzIDI9vM0hmUkyEYSpTJNQaeTg
FSXMjnDxZ2qZGoP0/+g9cy3JouWS38nm7jx50qXmZ/jddhPl2aC0MEW5W4fjH3Jyg0Rj7zrpvXcc
T496lUM6oyA45aTpyRcjxOjGV9xnyqlBlrWGT8zvg/Sg5sfj/JIy5oQITj0fOGVGUNgC1VHFxbte
Z59GoxM68VI/GL/7EWQ/Jut7wAHXlPy1j/VED02xM0R8cq3mtZKCNC3FArW1DWWxLxxn66Xl9xxE
7Nen5zFg7zjNNufPriLASl9eNM9vZZ9SQBtof7wkvJ9ofTsFBFR9szDNjTZRSz43bz0qPXodSVh+
XzMuTvjDxnWUAZekRoQM8nNiUHQry/yrc7LvrIsfMSPhMG3EfafCvd70Gwf3kLsYYtJbVzHLkJi0
0xR3OhxMazPjvvGHXvyyV8RYNH+y+Q1Di5eKxO/OKoka0rDw21Dzr4lOuwl5pGs3mMHX1Qi+wSIR
1xZgUBjgppsUf8JVNQCJAzjua2mNyfXnOS8e4lWeYm7Qi2o6WhbyNE0303FeHn4+UoVrbOemx2QN
gvZIMoe6L5rtOE93DCBCT330nCqPeeZ1x5+PnE7/x0f/1XNRNj6VidnuRjt6RG2b6ejifzaYifXg
jkbzVM0VCy28oNMcxi3xeCTaJOOm8fNfVco8vZAkxePEKS45Aas1+VlfJ472xDrYPul5dR9zqLj+
fOa1+EFnmcDrihxxLilxB0nGGGN0nOhhMgeTeMBQvTpdkOAll+VvTqe7erCAN8jsERC1two9EW27
JtMzv4LMeyyWByMPWxoH6npvcOddC89Ub+SKlzOXetSCsb9z4ujj5+lWd/Id6mGzNVAW3midAMJo
ifiWFqH9NNG7+PNl8NWZ/SdLppTyjdhq6BYAHntEBsCsP0TtTouykzkxsv9B+scTwsYUlG94Pi7o
U18/DXt4YBk/pBVnA6um2NX5R/PeSF7p2mYTsMwVZ1uLBGMsb51rLJwH9drIlDSpDqEbn1H+yh8n
XVzh/hKzQxdlCVhCdz8PapiXWSdks+Wpyeipqq7TnmXWJbLQiviohOqOkiaFxSL4y0pjeVE6SLV1
P5TT8f9bA/6PgF3mD0YLttn/Ati1AxtWf9f/Zg5g4L/M+f/hDvDcv3Qb+JbluGIxB7h4Df7pDhB/
8bnp0njqsd/+mzsALJdr24bwhGV4nE1sPAX/g9jl/AXu2HB1Rhk8Is39t9wBtv4/uwMce/kRTMsB
HeYZOAX+3R1A/qqwOvbPe2xDt3pAkyqYetVlFD9hUV0anbTX0tSKi2i4Q1mxKI/AdwDaqHQ9AM5h
2zyrh9jrNvXA5nwSQ3fGNq4dJzA6U05vpawjbVcKZhB9Oy7yEJjT2ttqNZZYik0x/pJ5swp8eE4l
X+C+2FtbGc8t/i5c7d2XGs4/A0sZhneJDifPQqiajdF80PAfPZQANcdSnBv0/ZoQwVPnsW31xto8
9M2a6KnaOfVcXplzpgZR7/Uwh2KRgacj4czpiYjwTXQZE5vYGfezq12msJFP1OFAcCeHX3f9eCTY
b5359/94aDqOa6mhb5tK1L7FBH9vMJmjpbSz3p2OQIcRVTCCaXV41DUkroDStbXhaSvNTdOzbUYb
WuedrWWECA25u50XkpWrGasQDsJTUUhjRZvJHzwQxTEcE2MfEXTZjaGQj0Jrdm6QXzqnMb/bYp+6
atzHxWSdZvbaYX0NirhcOwaep3DqvfNsZ955tEgUsmWjxjLcaHWkjoFDAa01+Blo4FUD4PhQFvMa
zKh5X2Bi0hBT11mDKddXI1O1fs7bYzmYtGQ0wG+DQ6Ql3Ymx/bYA8rqPOlGfPIRP17Cjk8WVAO+2
In4WLvCqwCx3HfFvzHm0zRYSKkzD1DsRzZ8q1alirLSnrg+8bbSI4XPgboVH9jJqAUpGNQpS7sT6
FQuoT3AlO3CCAYeLPjzolXffmCcGwCWdrNgyk+rmMLGjQ2OmzFda5S1E6r45o+HuO6v+sMoyOHsV
BVG2d99CP3OLTm16pvGIaxQIAdvRCbQTxI2jpXeGmvLUS4eVBjRmkzQ5yUg1ZDeTQ/CiyB86RnAY
5bIKu4I13ux7zjEntnvTDbbMWxaMMSQGcqZOXVwoDCh8IPk16am6PdVYCsj8lxhnXfu5+5acQ/zc
Xd6jNj9gWee9n6sUoEjzUQp8lwP4cHNgn61RAErl2dWR0JmCVj6acfckOW7zo1HDIU2yB7OfDkBm
Ohgwvi2bD2VQ/k1Xm7haL7yN8O1rpF9sXqJUoeRmBsgPI7Q2phXFO6WPv8CZ853S9hpP0e+QNpb1
3A/HdLDyc8ykGXCL61dW+WYtI9UpX9WLfbsM983Qt3tEglvXieW2zigtG3S0Hm3b6CFTg7FbRUMs
V7zg1Z7GzN9DinegDhElPNBrrUG9A0i6g2W46vAf7J3HduTImqRfZV4AcyAcahtaM4KaucFhkixo
5RAO4On7A+veqayqPrem973JTCZFBCMg3H8z+8yIa42lPHdzi4kOUkZdrzk7wg2AZfjgTR2R+mn9
teYCsccjz9LRpqnGDe99Os636J1iw0wQTT4fxY5s4iKVNYWLgTtscc3qS6uiTWvM/GlFedVc9zR+
ilFiPLFhr6Of16u5XLDWYDeHcYZdT2xpFnHJlUnngm9hO3WutgefwkhLX9JiUG8yP/4xNoooGZFb
PNfeUhMZ9mkR7PzSTJYbPcE+padUR2niMjrGczXiLsLlgxzFqkvzs5fcsc+2LgBE04UeVSXT0C55
D/JYbjqyCIvszqMjPKmGgX0kk/UmxTTpu/4LMb4FcBV2+fKjMs0viwmh9LK3VuaEWxL/dGdgJlzR
2XlSyr5XCa1znjuSQKkc4g8y21d19Nqbuv1EaCy2Ym9v+/xmrNaHaxsMd2K8xqyvL3ZcOHsB/eMb
PTjV+mdnOs0ZTs6ykW5/0dPqULZYayeuziuGqsHR96wzIFr3o23lnZOuuqqLobh1r54Z+EuXpth1
HZA3FLPfneTcQTjC3+AIAIEWEP7pjmWrigtNj/RJGmQ3KnUVFoOWsKSpwS3rGzfZYT2FY7dTGfMJ
MJblKU14SZTGGt1IqO/Bk2lsI5wai8yxkq2hIwIaRF+C1PQPk1kRtMlKawPxcCy1fq1pQbThNvbG
XrQmUeGShjHyRxoUyy0O9h5xvc/X0snuxkqElG5Ccy2RSlWVq5fIvZJFNJZVbJi7rveoF+KUWacO
I08rDJ9bYk7P4zS+IqbsDQOK1OBV+darPX+HWHYSiRiWURFmd24H4U4JJgaqa/wL9BODcSGQxuEu
ipin+niUKXFoTjbdGqPf0r6bShdHdNJs+yYm7G3Wd15vFsAE8g/ahphYFFl3H/oVZoz8DbqLv3Hg
V3qe8K9xzbzaA2D3CPBCzvK+YNSXBbe2wnXrFCP31U55C2Po/QPojY0CioCTyVlWEAqWpvAPDPT0
ddOoeqNbdC458Bm0HhUboPFcQFPmK6FtrAm2WS3xkzhMawPcwQvNngGBsGgfhlTsCgzdenrRa5Jv
Y/2Knf6sLGcdYbZbgBlpV/5IJLLQv6TGRmwyicY3mo+g8IHA9+bzmCToiRTnn13UzFoyBLu88xRT
6nphTbCzrbC6JaG8i+FFjTlElLHF61Q5slnLWv5grkEBR79lLfIBChGGCu1WnPvNTmZwpjOvTOct
5HCLRnD1ZFCQB4eN4aKsdE6yi7TB4xWHDgJr+svVNcwhJg4ngGlbx2hOZcWKIfQeEomppcJMDH+O
1rKU76Vgr2o2KVYgilbx7VuiomZA+uMG2I25oa1BYBX2sdH4cywyUd5Kt0au62EUQMhqLMZYU32e
SC2Ivi1OENXr08AObFNHDhfyyQUN3sbI+dz14FytTUoTbPbr57QKNulA8Tl3U6oNTU4+MR6Ua4xA
49gakntb5qX5wiFgb7lkvASWBkUR07MvKh243KuZQ20pDfb+fTCTLRuvpGY8S3ceI4ANKJvhzRi8
Y63cT2bt0d4t4ohAlXfVRuNG35mT+r+Zk7GJYfIs7TjQ8Z2h5SuyOrZ0Tl5gJcsga3a2jdaf12Tt
WNWQHLGhxNZHGEhv3YgqSMBxFZtYv0h2Uv+AkrKYqJdZe24oF3plXrOMiZeh783G5XdDj5sDt4RY
UkVYtAqgN4w73Y32KLAnydiNyEM6Lo3OfCwS48lnOguUjZKh0b7GQzKxBqCIytXjU5dYqEzZpYrV
DdEY7S1Sq1q6V1WjR+Nm13TnqQHmsQiIdeQArjCY9ApXycg6YhXkOEfa0XmotVvayi/X6l4Q+A3W
T9Fj8Er2JVtVIaNC5lc4wpr6JyD1ty4X0RxsdEnJDegSw4jyYrQfTlW+VrV5BI81VOAPe76WC+4m
9YnWezk5cd+6I1Dwk7w46S2DOmKjHxmRmHJFAhcmSWg/SXxqZTnHfISBQmCa2/mmXAxZzvw2QX0l
VZ92tIGPCJRsvaelhGexVQawt4yRSp/QpFgLQr1R/UOEECNEk/3w7FXlQcNC7UL1dvNr4XRfBdTV
xZTRy+0xeg6lTUSSyX41/vS9/kWPC20ThOEBQMKPJPELorTGUzBj4eqGbEH6qmJWP31jFmvDQ0C2
8Z8gvllbqsnaQ4oukuBNw9+0omQUeiogg6Ueb+nVaVe6QzQ5aIcPZVJQEcHnjdprbjAwGmMuHYXr
lczwaLpjqwNHdFd2xfPg29VBmwL6GrAbGuFHwjVwUWnTlfjSxZLGUXOaVTeK+5hm21xbzJsU9Lvc
XWgFUZqY/uPyQ4nPkqNmnbvDa5HkN0k9Twp4hhcufGMyTLyOuXHtvKe4O8MvWytzDlFUL0MPN7Ue
FLgKxJsSurckvrdqRAx+UjFM9s2jR5sKPBYMSLaHHzjEl+RIteLevlknl24e1aQFxEzpjT+VmUwz
M1CfgUD6apxXgRX9RQalDXZuajvVxNhS3MzeqKbvD3UEiAWNZRVWEzaApF6red1ZMofd+WATBq5W
5EL4V+EXyTkwjLc5w9uEdCS77m8AceolRp2FUoQ6vLEiAp6F0Ggd8aRBwjsgrZJJ0dmXhjIKtkCO
ELzZZGLj0v0e62vBtxcSfuo8LJFErGpyd1agJ8cx/JhKiFf8mGZbRSQmqBm9MeQZnmICzsXcO14a
bfySK6dCEYOOWuNWwVUHvzrtGQ5mEqOvLbCFKAAzjP6yQwFYccHcF+0gI7oXIHDE1C0kItiUSceb
23vHAo8weW5AZBTrkAWFgtmFzlINYbGIJS2FiIiLtikeVAWpuK5es0qjdd67i6vuwS+t+yov2wXI
X0L6s2g1rZy8esYev/OC9JF6FZw5JSoyS2GXS1DTZB8Ahp+jnku10ayykLWNW22I+tBRa3/ZKDS1
Md4YJYNLSTj5U/s0pfaHb3TW0jBlvgqYjntHZIgvGXLp8KT3g96SrSPIiXkSLHcEuTHLqrNOpaFP
oV1ElBnCLWCArLtwEVo2FhNGW8+Ogdc/Tzi50oHKICo7soVsqxm1oN9EpO0HDd+hzSqr9ah47rFJ
5ZW91XKNO7a28c20x84QvqhRvcum+Kwz8npTXl7nXt4+iQtCZAklYW37FBBO41heyNS8osBWYsTx
LKuP758OBg+u7fSjS92PijjfclKms3ALceVMXRq97XFX1KJVOvFdQp8gPw0/gFY/6l7wk4I72H3u
LYsNrJH9by7L7IXAyU49AlcWQtpxat1Y5O4ar/cWpVYfOkely3koOwTZfUnVGdUqKEZaHJDxL+Cq
zA+GLE+62ugO1TYhO09eMVlRikxYSOgfk4O2XB8c7g6kBxid/4Z8Bf7TiC/QfQguv/oYD6GPOWcD
jdnX+4eMCAEaOHsm/W6oqnBVY8lIqo6zyS3uMaOxhkjUqmWgkmqoVTI/GlJgA3MAJtVjjDZAo6eR
Y87hulYrRTJuDD5bX1xjO/dxhMcvpNf6tSUl3DzH24V+sXaIfR/EVAGmY3ujpQ8WsucCqBHrq+YM
f+WHiopzy2h2nZgWdBtPw66nT/jbqHfz2uGnb/fFQtKMSuISukzMvm/ppRUO+WT4yvFur8N2q+vd
TeExW6s2e0tCXd/0MJnZlhONbSGGN1hY18oXuGK8YeVaUbZms8mycCYVdabhbpQl1majr9smtTZD
2lyK3sT/gQewnZs+84GrQmAVy9ghwxVZEE/q0Hmwx/aLnqFwBTxkBFnW0hYedbq+VaseNC62XS9d
zcym1MoIYmT2i+jTV73DSeSNqAjg+Dhim/gkPA6tOZeiYKF5I951wZEbeB1vaqVbe80JOSyxOVcW
nJ5kaK1NNQUPhBk+etT03imGF1AuT3bZX0VgW5d+hl+Sl6zXkyzEwezAA5iRXexbb3KvdPmSygBI
0HbHIuMEpAADOlmbjA/C5nXnGMfx4j8EOjWifmqeGDuSaCsLtbdjqiKs0NlPtuVuOlaKhCyPokOm
YjWc7hzL/WEE4HuNMGQXgjl8VbVQadsuvfp6Uy+xU6YAgWwcF7Nl0MIKFGnxwZAeJFrFgAesEMYz
SmHIO9X3hZm8lHn8qI/KeR7j8E739eDZxcycCYQhzQac6wfVTrNUcywmxV2oPrKEu4bEBvRAZ3du
cE1GJtRm/9jn1N+EPWFLzMS4kLX4omx7pEBPCzcqrS9BYnwWXZ1szFB9uXjgNxPp9AXLV3zxc1yY
1pzHLFPLyTklfkIVSZB0rCv19Ow+RGfTizGgDOGdXzq7ME4UJ0dUMOj05bV2cet3CbmAMKSSXEgc
OGwtIDfFU7YWg0PVUAFvNNI+5laqRV9bn1i04qfWCMCiyvScmfQu9dLC45BI50anxPcHof1j0lKc
PGmEXjmmPzXPb64SiIZvSyagESxMO6B9i3DzPUz1jZ1YP7mJGzc7Gfb21LRr4i/OSuHYX1EQCvmA
K3GTy+ooNCYnne8YuyAeXlN3Kt7deoQAT8j+TC1k4yf2oVGqQ2fNx52pR9jtL0EPLwrQybKsK3a+
UYeNhyVBiyd045GYZHFgxGzzXBcvTeFsG1y6C8/TFr7VaregsclljQ66hSAY/v1/bdtvw8BrLppk
guTaLmextN2bqaXezVCixNLeiO3gyNvg5d5JzmWkgCsxPpj23Zhawa5iI7iovUgBD9nVgencycE3
iVWX3qpiLnWHr3ZcC3C9mMkq4w5Paop+extwUB0LR759f/T9B9Mqshf6XA9v422mPYUG6cF0biKr
k+2Ql4xm5w+//2/QoWpD7MjXcTO3WtNR72mivs9q50JpV3Umi0B+KEZbhq166KiJjDPxhlpKdQvu
wgTmzd3UI2wWBZsSbJtqPbV+cWQB9OmrA6uz9K4k572uC2bCTmN8sYekhnlSPdYVC/6VFmxjxRJS
b3XjltjFDZM/u7CKZq/iy/FoNxI57n4qPplxUKuzywMAb2mDKncesXrsIBMyZCzaamNwKd35XiLm
1cPSwv09L5QYahiuD6ILFJCLPyuOeR06Ysw+jZ6tjOxdMs5xLWgKMJ+dEBCYZZfgjIjWjY0EDFDO
IXOzOzthDPE6xNFTk6pFqOtPNeyXLp3CHefBwW1ZjffOMy8DtxBdoVYKsgIevtsXH+4Sl6ClU1GN
Dgqy3taQSDffH3K0ywXbxC9ZKMnQJavu0szLT3oJlcGAvA+cCkdYOoEXzYWebDq6QwFFsQUyUzpx
XI0Z9EAg3FtxV7AvA6TAXhrjNidm1eW2M/d6qPzOsBkYDn4ybTMKKu78NnI5Un1mIDFqvi/pUypB
8U+eW5wD11tNbsRK9qc9dnRG2PYTkEa4D6m+MifZX3GIdr//kcQdFRRMk1MQU+tAMj9asr+kgKoo
XmvsBas2BA+iFXbIMc81vKIOdItRwr8D4013Sg2JbkD2TAgOI7OqrZoHjT2R5INnwuTqoizaVqG1
hw0xcr+itqTBurew8RH/9OPxZWJsha4wnvsokuda4g6lSglDs+D2gJf7AublDccnrAxLvdNJHHGx
w7zNgI3oTRN3L2PnRUzO3YHbFPvw3Ah3CdrIMsu8B6ERlM68AsJxVd07LhmaGnry6n/Fyf8fcRIK
3H/MLS/ek/f/s4ST/xsVxvH7r/nl37/13/llg3ogBiWOq6Mp+vDI/lAoDRexEVnQ+1unkMU3Gbxl
nmt6BJwtQaj4Xwql6f5fn0mur3OFd23+/h91Cv21UUjnZ/PTBQ/COaijo/5Zn0zHqGD8UVnnqmBE
qNWgVFQ+Q6W5oNDCwMykOYc2RcINB7oEF0HKYQg3wTBBqDQ7spvAiopTWmnes2+BZO1juFRqKO6/
j8Pfld/r7x1Hv5YfGXO10S/VRzxRx8YhIlBduDD6LiLwr9VHVk9loUCkOcNYp15BAWaQtgS5I1lB
WnFu7bEUxxujhfbT53q+DbLzf34K4m9PAU1EYDbXdcdFQP7+/C/tS06WD60soYPbMQvQwlaPGsUp
T2T/Fq5m6RfZcCeM6qZn+Joma3pS50J271aGCa6gjOCpO8SbRtPYSYTBbhgtKtU0WrWpm2C+zRi+
ixLK7cVW04nMTAkMiJAr68eA4QT58OpNDqoZKNSdUREbgSp6deAZHMFURhfleJtID+TNSvKHmgv9
s92eS9PFAG6o1//8Uvylh0pHcCfaw2jZNvAE0k/w5zeDWhVKIG03h00mAVjkWr0WyYi3vXW+dCNC
GUryVeev+imU2//80H8/YoXPOyAopTI907J048+P3ZOyqTMG/QD94gS/Y7sqyHqCXEZBNHvrGE/k
tRV9haIzoyW7XZM7jvGuKy6lFiXWkUuVT2Jn8Jl67lpBPppbdOmy+qcn+rfDxTZ01+BY0Q1g77rr
/vmJAizIWiFARkp72ppdGG3LYWBEMKbUX9ZU3iEBANdzNAmZTXucPG6///Ba2TzEn04a8vyWDwHB
ZY9r+mJ+H385YqO40S03G4YTLW3xvjW1W0PLzBkM4DuIyfZU+fkj/gD0DWJwmqkj/oa6sWtD3XsG
WcdAvL8DgTTs/ul5zb/7X56Ya4FMgIKIocP669k84enNKL/pT1HcRXuSdfFRL7J8bWolOdcavClh
BNAnEW2GhDT2M8Cc2UT1YQR2zTbI0aga1gF+2CyJko2e98lNbxjUQ/87spZQa5uG0oXhOjDgc7dF
YB8y+HYlhROCqoE2Unusw++K6dYGPdCuq0vMIDMpCOWIKsg+Ryvjtq+1q5SvO0TFXtADtfAQ9NDa
wejZkXVUmvnQ86aeK+xaK9P3lh2S842BXUkmoIo2/geEyOa1MeljyJ3xMbE1AsuS1NBk5/cwF8p3
LyQfoNP/4o2UlsWsSO/G4h33lrEYNc1csiPCyCAZnGH0jbDZUgKdWVGzyfuwQosarbWAiLqqi5kU
HLBWjm1FkKSxXyOu4qdJC+f8EEphYnnNpmEQuNJqMz6NwGEHDx1CDzG0Gz7AVqanRTT5FLaYJrku
EHeW64w7AInaogtrKj2H1MMw0TPryY0aZqgNzwuhHZyzu0783NvEaZNuTKwB7LDFV0dnKRpG5y6w
XuqbpCf/SiL/h633xYU2m48mpgLELp0L4f3Z1F582JHNu6U59qnwqZOJogH4TVujEfW4Ngaf8mEk
bLnp+zxaVU5JhLfCxaGBxcAV1vyk8Dhe9laWnskgMTlU4ujoeJantt1Mopo4VjpMElb31I0SxHuU
WITsfazH9p0UZvXsRcG1liPI7IRLM+mrbps36WcTlyHUJaug1qOM9kzSH4qA+yJvlLGXgMnuCuT6
AdPv0DrpTbbZP5zM9t9P5rnhEDCkyaUPR9FfLnwccYieYSdPPEiLvoUzNqeOIRHYvgegccLZYd+o
0KQCDPwdPI8iASmUilrdEwq6xxybv7mlba3MEa5FDUKkCKxy3SeevusmosPMrek2tT0A8H5vkqQJ
Ajp0mc5c00FLmP3GFhoHozUjBn1nUwRv0U91nNT8xpO/w/IH1g0zvbwjIHAkYB4zuXLzxyRIbhSz
51i51qHNK1rFzHrA6s4gTIpLjJHpNqh3BbqaVLkeypPVxPXFiepnol1XvUnMf3g5v7ksf7oEeVx2
PNZXvJSm71h/uYe5JRKr1dcGBmXHpgrLb9mb9pymCgO1DhFdS+4JOTqHts1fcJg6t6KCZCUDH3Jq
HR2t1xIv/LVvADGycid/9MKdZX5JXABtEzA9I3IeQmmoQ2hWK9ID9g0Kdr0IoAMcOvYIaPDJvppQ
lOinxRLM3mtXgjc6umQTYmySDwAXgu5M/sy7xVRqV6DyNvSxMBtsRjysab7KLJWdw8kcruRA7nit
2z2w3RVl2Db7m4pcTwmso83CQ2RaD25oPdeUQZ5z0UsGnSlOJq1vfiKPeg7FIaKlm7bsXkBEVi9B
lcJ/0dgegcNzf3heQwljh31ExOpHLbHoxOObDt3hUIAHWYgGY3xXi31g+mSfKIRiAdmAsmO7uZm0
5oOAA6lyqK/LytXQZPtk/w+3FSHmc+DPb6owHE9A9/Hnhdq8bv71hmd4nYik7/QnAxCWyn3Q0UZ+
+OOPDnADutr/+093xnp8f5jlpT8u//hMwGyZl5g//uHTozXQbPmXL//+8K/f+MtD/PLP78f44+u/
v+mXp/nLV35/6r/78v/u/75/s7GQ7VboenMf0Au+ZGoMbKciNKTeVQzOmfEzY+jUOJZFf+iD3Nyb
Q/JUt0EDjEtN5wpZed2XucNVJhyuJGHpH+K+ajpWjEFPjmtFjdjVmu4xNqiFblFMrKno4NVV/m6a
MKC5TXrQWH4bfdGdda7vGPa3ttZ2a2fsOOchWdzFSahWRpMES65/9dpuu/BcxEwP8tY0VxrzEYSk
grw8iOiFWcTeymBTvraS4LXNVLYTqYWjMo7PFMq/JgieM4puG+OcJEVvyi8v0T225bVqDlwam2M2
dU9GkO8BpbrPZVidEpbrG6dmSd1KLnuMFkgsdCra47k46IQ2YFqbyTWmopmOjai6qThEEHUpSExR
QsjvJYfE57aCetWtSvyeK2645kY6QXZL1bjqm366YC+iiYKoQ4Wx84K+gnYqzD13qfdm6eQMAwlV
JrBQOfsr5VAYalW3PKYEdPQGb+nUNPcpegcOzGKatVskECs978dc77UatBxMtJ6qTaDyB6pDjJVM
u1tazowzaViLjoz4NmCUdvRZSsRsJB6aQRw65TDo6nC0Yb4oJxSQStjlPifJXOqmfqyqNNs7ADmb
kH3P6AdPUjyltt9ulM9EsQgtSWYxg94TuwbOmh2I4YJfoXwHJJGeR1C+I/1edma/hjj6jmmTP/lx
Z7+ExfRg5+I5Sc34HE/0srUlhaiu5kJtxwyxDCvXWXZpQLNlAoIgNMdkS06SVjVpv5e9628jE9Cd
T19LI/zmzpyaU4XV1FfWrfWK8jD1ybQQIfLoMIbahoUttBvCMAcjCAE0IHE3htZvI3tqDznJKNJU
4pR5lHWylXlpHcfejbSD+6aVnqKKcIaiJ7tsfPIO1F4VWmteK+0xG09qGLqfLl6RpTbd+1h7763A
7teFRIogVQ02RNf1PdZynxcmq2+9tJnp682nKCJucaRBYYHR7tNJ+6616ndjirNti80SZyF2ozxv
kf0J2i2zQZOLqY90+mS73yxTcl606XBtCBguzSETrFYiD3sCqyW27BYNrUByegF9u29HqCIRGAqO
62qXeAKjl4OAMsvWHlfSUxWLZ8gqEYFBQmMs3mzMDhqMZTjoO7RVFnQE3tiiyu7E5vszM/OjbbrR
XQKTaGuG9GcHGda5qrX0H6ETfQyBoCE7Z7mazyiAArdNoaKn1rKAs35FcoJrrKZuOZKV6owUkqMF
Jd1MtWAHhp/tvM15P/jG7Ndp8w3zcNDYVYcHFEo97T6wM2xDw/wVukt7qlxwUW589C130QfOjPht
b6WG7JCIn6adgRcOArCB7rQOwnguazPXZgj8D34PRGVp4tjNkSVC1o2VtOmDV5uuNKtjkllHz5Lq
6jp4r4BR4SRSTr+mmG8Fvz07ZxUjVcduOYJ8Pb1OSu1mhsk1apOjb+ZXp5PZNse3TbzPoVszgSpG
vfFWgJW9mHl/drXuKdEkif6Ilk3mnMYu1OALJzMSxsPdsEXGB+lIJeGJbf9KKbnHK5W+ZLzdK8tK
szPS9DBU4R6ky4tjaPl9mbGfwZ221DrPnHHS6MCDe+8nGuVfuXNoTARca66MbVtPXKzGgvg9jM9R
anLxMQCzoiRnaxwQ6JlDwuohNt5ii5GoDb15nCDgaiuMgvU1yu4qjYJoAuoTbSHWKuFIoL0Frmga
+Sx9YPEI30xObGSoY+Z8bnqhdrk0z6ady/sElxpo7nrp2cWwU1ZkP0CNOtqoeYdAozG11T+TMDOo
Cm3jMw2vUxQ5xyJV+LzC0rwhzJ47OTagJSyIj3Cv92S4qKr1vXv88M2BIFxxC9hRzhGc0+hbYCtI
c3KmBOe2N185VwHOxz40sonoepZdSiKHT0NNREzJ+N7IgNzj+xwvX5xZzc1LB/T2NHjBgNVgzzej
ddWkrwGHxiKBVLrpoc1CYOk3dgbTgTLYg2Revu8HwOpa1Xo4GdTVoH5xbpZ1H6UvFOeaQx2k00O+
SN3CuvjF2SqM4pxLWZydAQeiwF/WBWpusKXVoLCfG1TblScd/SY1tXTZav3Q6vK3vO1bklIDfQ99
EbJ2SzF/OpxZjZqcm8GTWzJHw2lhYlZLQwF4hHsngTyz3PuU7y1K9tTHxqgFPgW/3wdlscsbUd33
HRyWwKfUwsstAD/cwwp86KMWgJ33G7jhU/jEIyanvHXMpUHoYUs5krv0M00eCGhURG17dfRLoCmo
tu2nYQGHFkpyJNrTwe3hCuQCQkrT6PVB1DoQ6QrubN7Dyilb0SzfytG4VEU8rv3Qj5dtP+D28B+h
4KR3ft+9WQSu60bcSlf7gqusCUAPeeMd4jF9GvNooIgyfqF37JU8+8OQDy+JMh48I6A8dK4BSdEL
0uChMP0NFwvOSfXiAI4zU2/jjbFFkQjpBgFDtNTBsGdOFK/KaD7HDONBioCNXzIdE9W8B4OLgT45
cQf1Ng0Q7oXs5K6VrrexU/keSF5ELZ8YCEEQBorMjOTAauaxl/KzGB/KCWGIcX9Z9h+itz8SJBWt
QaZuOrxy2KUHLjOT+ioNYHNBoO9arz04YcRJnltnuDucgGjQc6S/XIbsVpcl/JDmSSQp8lZiviGG
HVOhua9QomAAWJM6Y/E7j1X3k10l3oXXbggP7HYGl1qPpjN45aBTEG90nzPp0kQc5OQykqw6sJ88
6QLDCdT4iUPOgvyIZs3CDrcpWyyktP7e9aO5N9PR18CA34K5CmHUbl3bd4vOgI8gEo3bdUaRmkGd
ZeEUx1FeI98jCHloS/s9pi6IUdCRkdCjS+okQHsnzCfpbiDJjoAF9RlAdQxpiKaUETpTpz9QwlNg
54OvpDnmle6us2nW6dpt4sfWxuEfWGqBwc1aYNS7YHb6jeE4ITqDWuxWEToJMtYgBhfILn9m9rNh
UkRZAxVAXWJQTMEFOQxI8Fck6noCHBLMYeKH5cxVwK9ybgK03kzeuiGgpi2+tf3aiPIHp1H1Mqq6
18pPLgmirzWElzp+NKdxYWkGXjR35jOGyLzxTo7UQs/1zl6VPhOdiVcpjaGcFcAsS0Uhvf0ehfIZ
iOM6DqoDwyn6OvXm5GHqtemPWQyaEa/8Rj0BP1vTQ/iY9JiUypoZD5GNJ/pJWM1AdQ+CazOi6GH/
XDhus4ULf1Ym2A6vAFETflY+/PC4cuNVg+rJ+BWiIRbHOGs/A9VRXZHTQxEH4CmQ/jjLsg9aOVpq
EleFCci8BvHvevuwIOnSOpgfw6B6x8ho7aww3qddzktSd+dYD+0DfvZNxY85Uy//M2T+1qIVH1l5
TvRVz//8/sNpPQiksXIpAZn/KeY/vj9DAWK3ZZyWt+nd1Aw6fQfz5/wsCf71td8fV0ZmHL//hfP0
X/8KignHT/5ZRO5Qb74/+Zev/f0z39/hJRyHQ67va40esF+++vcHpU6IONL3o/DbPGdVG2y+v++X
H/792d+f2DTir2BTQ8UITzZJHHY0oykgowb/ftrfX/3Lj/39G8mhzoyAOPn9dfjj+TKh//fv/vtD
/vEb0zknN0Ppf/zxX7/8Yn99pWx99HZCACj4fg/++J4hoaOdGHKzprlHHvOpealkMe5QYNyLdGiQ
Vv1j5ozGSjQlS9im9e+lYGlfd/U1ySvKWErTv5UG/H6c6MjEWaPh/wSU5Y4QmT3wjGjCPeb4yn0L
KyXOXKkC2Nj5hzda/kma0RE3anSnJ/GPuB0wZVAa1LA2uHhOwE5NVNuhKr9ML6iOrGkMquniR9W8
iNhtXlCPAjZf+bpWDH5De4oJfTQoCmR6fsgmZmME0fUw0q6QjxmbHxPb4qR2Jfa9xzxqj3qUt+u4
Bj/UTI1PYhmba2gaCb58JKBUA9gFkWHHBHV8tJxL0uMmryUV3vixl+Th8zuZHHtBDK+GzRSRXXke
U0Zx2mQ8DeRjWBXlXFzBkIqAG7FRcxtEMcQ9lNCkjr0ypTnFGS91TqVDkwb1yneK+BA6yVl345wI
v35q5UQDkTm3ttYm7iniiseOHsilR0F4o9uKKzGksEb597n2ObHTZ6WHnzMhwb3E+FnskgoPmWMZ
l7YSVL/P94Kqam4afqITM3qeeJpba5ca9hWQoNgNru4I4YIWVsLodhqebNPRMAxE+A7GQGPTheXQ
dTTidr7x1NXZT20Ext3kNoAXsQ7iZDx0NYR9w8ONYPp4nQ78wtUyDgPIanoFh0GNRCXLYK9Q4zam
JtqlNU2MaWGnQ/aGweJMR8/of/oh7l2JKnuUo74bdEFSYqyoveh5U+f0ypoZYEJvefuoR9wJrF4b
TrgIsKHRKMpUmx1h3l+iiJzfGPnxtsIyfB4L7twslKOL1qtwO05xuMDX5G1YMpIsN5Jhq/mOswTA
SoNzaDU3i5zi6NenVuT5hbEUnJxBmyDEdScriT9buI1PognGbTHp1qoeqTXJqLEaFl1tP5GYb+8q
ARVYkVlY9Roc6kWdavaqLqHTxi71Ri6WJPr6vG2rMID2df6lGPOwtTKs83+Rd2Y7jiPZlv2Vi35n
goPRSALd9SCJmiWXfPZ4IcJj4DyTxuG3+hP6x3oxsiors4AC7kUDjQb6IQSXDxEKF2l27Jy9187b
6K1yqDS0Rl2tsSuOqbA7/GEVlobOnDfm1TMWjm/EjGBQ7bYwcEGMyL2p4TTvPvS3cfYQO7pRcw7p
c2Pd63at7CYEm3Ptp7Fp3NrURQ9iohjBd9ocqrj4cBUd38J8KnCr+lhSxoNb4tEsCHjkpI2kDPF4
MaXDbjJs81J69aEd++6cIXaSEcmDWuGMVwv4Y7uEYiK17E/MfbpTpsRbktPDaobSOda6RoumZCKT
UGCzhSafXpWENxvP5TrA+U+2Y5/vZX5Xk6eg7LbCh1dibsLO/BLaKE/rPBLHnIiYkSBuyCK930Po
o7GwVKIzGYoNp4R92wf52nHAO+gDDIuyJGZXn7Nd4zSItqomfzIL+vAlgDZ2sHhbdI3+MYWEMyqw
MYnFSb/W1nUyO+9tZyDzA9lTZ1gqxtydXyY5dX5pk7er52N00uIcYXDPZCiwCz+J74FF7OfA/rC1
CV9dlXk3nPR6fFPcjwcXAWxPWfeMB+5EeYN2zM6HS+saG8KPmM0nzrGiWDlarkKYNzWOc8nQR+9K
Fq+fmmoGn7XhUbTJyZlK61lwM64aN56+hr31OEzxI9pV62iVsXHZI8HzTrpDF8iFXANttrPwk0Dy
bwV88J7lGZGxe2x5nx8ELQU0g1/jySw+ylzHjMFh1fcgYRHdRcJDSjIlIx1in5uwzuDM9R8syNGH
PVj7qJZ7Xcri3c3l9xr+KfkI7wAvts4UhbsgKcFb25p+gNp8SxhMbPWwHTYiRZXXF9N4AaTOKVTs
SQxCFoc92IEnugDOOlwtUnfyJ+BO5AXp1EOzFTxhQ8g2uMm6reHUtLbL9CVOiYEIdNyXvKiX1vP6
LQix9sjw+V67Wn5RCPtWNi/yPFk5HrdB+UwXx3NlM4VHMX3sUI7+4jJPXvZTKkvfsoiaK+GOOQhO
LTvjLHiqAOpdBNOKfVmEpwIgzsqgE3czUIJhrSYtN8E3wqgpLGFt9T3LjbJtKCEhWUm66psjI5SH
DKkqh52sumGqSn046uMtJWoUPde4qcquuydTZfh9bIPPmMyJETT/jsRSolIUtCUHmH2Gc/VQz/Nz
00bJRsqa4xOA9Ii52HmSdLm5YMWtn+b93NvbrOh0OmO2jyoL33kUdj4bDZ6qNNxETVLunRYvi2OY
5YZMiQR9Fo0spnYO3ZIMpamck5sWZA8ZwFuVV/0DukPUa9VH7+FuxoQSyStqaLFNy2ZcdXYU7IOG
8xpv3o6J3lGvZHobA/wCRdVdiyp7p7Fo7wUdlHVJgCuWhG6bN/BvzQH7LNN+m7CgqjhEItAWSTM+
E5cGVKUn+nNjF6/3gSnivihBpOQpFgFFO4N1YJrODCKTyspeGUt6h8wyr4arYZkh/Wb85h1EXhAb
PJA7O4/8RDkG5tEeiMeOpwnXdvwd60PqmtnFcfvLOIYSkEt1bSpGYCTd4VcuCFDnJHGwSWRFgWsx
fptqMDc1DBScDk+IgLS9YcibliqHpQinR9l04x5t/9vypy7s8s6BC2LmHOa7igh2CI669zXDQAN/
zTnjTT/NaUaIaJneLNG/k1NWP0Wxfhv74Euex+NLxZprmANwPkH83kDgHwVpdDV6+DmOQehwY+wG
2f008X7enZlDTNPfif8l0pJZ5DEo5xqh30ARoBNcN1PmrwViYkb3PB3K9q1VVfic09HRZDTcUdNy
kghkcejLmQ0X38FWY2c56xzy2GbmU5/NN9vKvC0nme5QJgBrXKMXZ6bp6tWOSaOuBhJ5imYisI+4
rda1cehAr3Fqb7xrOnlusZveygjzkqO5N0DQ8f3XxGnJ0Qh/lLffJ0vtL0DFt7KamjiMun95+rfn
/4NUj/8XAzsMC4nav4dyXH6McVpqT93X792fVW+c1vi5f3I5PMI3dAbVumkIVFN/qN487zdL0vDW
paHD2LD/zOXwfuMrBvmQuuu5wnKYgLdl30X/478ZHqAPJHmeZGb7+0/9Axvyl3fpn+/an8Vkpv4v
2hxDmsLW+etM5DEOtKfl638SxsQIEWwxCG8PDocFDmXME0xEwKjWmj6XRX6B+SrmYdx18W6aZoKq
5WTvc6hEeyDgcLN1PdiTtx0xHg83bYDqBH1psZlSM9w0RXDUiAXBYXaTRiIvFZIVDPPHPp5Hypk3
iyNw1P+Y+V4Rv5BsnYB8E6gvIiik7RBtiAbbYdKl7f+eUfBr/c1lsJ7v2vq08OVHK13bwzvahdW4
l/Mt1b4TY0wU7DkJHMpzIqBWuVdeMSrALMSLwU3nUhji0t5aVnZwcXpaIOL7xNoQML/uQpM/0NUl
kc1Nnaz1KhdnPK9wrLt2P+fmPqAYcco2+Zji8jJEAMsyV6R+PzqccCbMmXFaZ34GGgzFuHIeMazS
L2qZ/3bNCJFaKeMMQeendabX6IDKpjs8vkFqAGupE7nqEpfeEhRnSPt7EgzuLsEeg7GtcHy39dDJ
zeEpMSrtUIvmqTVyQhpq/GCRUmsLf8OWg81XNxvVduiyTas9NFraYIpVW1NoOlN1K9qgLvTWIGM+
O3oWPnBLnaA3G7BuZNKTzvXrEGPGkTpSYs3pmaZpjDtUlxwM7O2Mc+Y3AxgCnL6eZt38rZz7fFM2
7j62wHwCtpRmjpsB/HVY5y/STknok4TPl9FCtYa1jlVvV7ZuSiKcEayBeITbsLXmQ4Jv5MFS5Wfp
7gRHjhvT+u0UTiPsFHGj2iS3M32Ch7wtULoAjLL2Y6tMvzFLogakB2PPm4ejucgQc9QITCQfid/C
shtWOK+hXe6bGusyihB08ChjIDu6Eve+bmxNmRj+tBDkxlF6fpdUFbax9DkBK/gli18TkSy/W7JZ
PdPGUWl4lBYAXhCbFwRXd4NOAg0UTrnASyH8xRtV0PqxHCQ9lC77hBb9o2cxdP3/fuFFCCwQtf77
lffa/1Dlf5x//K//Wfx54f37z/1z5RWL0A+ZLNpM+de8JOM3VkK+KvBtsfghniioE1heERW7usF9
YgpdoG01EMP8feU1rd8M9JaGR1lls1oK+79ERAIQ8VeJhkE0CilJ0jZtnT+/kE1/XnpbcHtpCUj6
EIu538TUPkcHPOBRtg0dMqVtAtGIY2jzMPQ1uUbOrBNxBNllO6vxjTY+HTGO2/aRftIYRcbJ4HS5
rmO5dVmyrhUCkavRRZ8yBToGdyA3Kv0hYFtBvaeTdZh2b0FfiKeyM50DyMTQ8dpjlvfxLSaMea21
UfS9iRhrD+pbyrBsZVQsPmXayMcOLw25f0gdOtzGj+SFyUfoxTnIXuLYVjN4xZewtgiBp8GbVit4
GpGPl2G8O14y3fOS3McaYx+rlBjvvx6w8l7cfu4e9aixjjJR1WZmBu0lbvkkSjXuGJzIDZSj5sXL
PWc/zQzzfj0VERF8gz2dgsoZ6LoRJdeNE8C83B7XsJTCW1QyUNQXWLChHHkUlvritLVDrRqpY0bO
JmDOB2TGOPzxBT/8elACHK2ewC50G4iynu4ofvnzwMSaik4hFmB5rc1zxgz+mlVkzVdW43z2RboR
1qx/RLOL9MZS83FOerF3QJjATw+hIUyfnP6w0QdgAxwnv6bLQyYNxkcdsBwD47lsu+rFNqPoWTNe
iMLjwFWOVwRLNAcjOixSxfaBrFh5w00C1HOGJT0LHP5GkV86JxVbGQ7uPl08inF1HDQVn7NKoY40
cE3jTgnT5GhJOrOTu9EEMU+roagKFI5EGc9Aqx4Clf3sOGJskoJ4zjHqfxaWgRGxJOyjEjHQjYTU
rUqzr0ERO1tR4CWkVYObvA9fWFytneZq63lCEqF34fSs7J9dHdLLK3uE0gHR1FESDesRq71iA3kc
xjV5yvOjcDRtTfLCEjPVo0/2UsdnXt/dJUs6SCJw1BYpOXfp4hDt2h3Xv/vc5aLYJT0hM3ZTascg
csW2M6TPYBcX1mDuVO+4N6MQQGvKVjGoycVznpL6TLpts//1tPdSCW4HLAgx9K+NeJIdiYF5DgIX
xqyfooVZDRG840C3220fG190dDgXzaInI91oZ/WutaFwAKbvTNMRqv8zU7Z6HSSHsgklPvI2edDp
9a3zOI85cZn1LhzIDy8K4+jZ6ZlAqe5gDTqBZqBW91YJXR4XLy6rdd+P2TOMkQ++j1kiWcR5cg6K
hDkD08V7mmFMH5R8S6YGhXP2xEC4WA+QD7D82t/FxLZlOMraZpw59bK2D53DrUswz0YHPEpucUZ+
JtFNoqNmMozozWUve0kKqR0lVI7Vr6dE9DQXrdU+w3HTZcVloem8Z8CK2Orc6gojrSYnBI+r7pcI
SZLX2SqLh7bMNLxcsl61DQQEZAmu74baUe/meO2ajbmtiUHRgVd2FFwb1Unbz+KBq6PdeJRpWcbY
LtOEH9Hty1q6NX3vhVSq9SlIYb9AKEDumwy4HwlJqbVhk5TaPipQcRq2eqwUHJQ6Sh6CDDM84yOm
gUzJzNDlX5ETbQgPAkvTbkKoA+hM3O82tW7m4bA3208jJekiq4f3DHgirYEWye20l+NrTkWyDBqu
bq2z1c8Wc/z8UmtY+mxn16oIaJ3TlFzI3Rcw3FClxaNsFdjZwPKbkfRbok6P5TA8jbN4qXRIJ+Mo
1ibTj5bqqMYq+zTGkNFRiZhfaqO9zomjc+7TL2GF4aRy5RvbCuVgpOqDQ/FFsm3+QH8fO2MY2p+U
ccwNPO99UH2yHVUfHy3GY4+D+dGM448YkMfnPMunto/Kl3qmPd+gXthlbWm/TF54d9zRfugdeqd5
LaFj4GJFO2AY9EwL3a90I/8yCtTPlmV8dgrnfljj1CjzpEaezdCMK5ag8cKdP1nqmVxrnGyNotg5
KVGgHF4TCHTypyjNsxJgKrRY+y7aqT42TROAYIAtJquGbhrSzmAf5nlyzCp27nVaydzXFbNnaSAo
FcvDHLToZSlmj0gi8H7/ek5ud79Op7BcM8rUOIIP4eKpN3N+LZgPo6/c2ca2p+Vz/PUw/PHRr6di
ZnVuQvfLHMt8l4tx7xYCDcVgzpeZyOdLEayzxesqo3zc1nNoXNMmh9/MBENHVew4TFgxcV4gejbT
ZvByuOu2/mFxIHtsdKYtlqk5u0RULEluRWSpxcaR20755hbd8yDL4e55CJumQu27bkKlMilM7tbk
PKNgZEc15pPTl9UPQ8W3ykrz9wTzHrW9zSEjS+kZasyRy2lS61Y59ORK97Gu8h95WyZIZ8lX1pP5
p0YjyQ/YlrjFg+PQfkkyeor0h8PURyhHAJg4EgurbRMb1UCgkCL23Xtv9oxivfrDrWmVVNNuCtRb
W0zv+pjfY3UJHYryRkIhtLisuqvZDUgfK4b5A1dyxAxAjN1FLE/mrGmvLqQDaUVXBijJmduGDCy0
uqHmIKS2BlTRAZgNN2BKJKbopHvGR422+syKmt/IrAI/h7zvq1a5L01eFs/K69UBF8DFVUKsi5h+
a4Cp5IJTdWXJkxNLmyEOmkiymJjSG+IwOSPjsIVVEzrPU1rMZy6H+dwM3nRmpQRDR8eyab0ftiZv
ieuO20RiRQ8N+kuhrKud6VLmL9+dKDa1STVyHdKRXBXSaXb6axtBmaYCZKcecpuoP6v3Bw6U9AQJ
7xgcOC7m/Mywiq0rkNcgULc41YvnwapXoS7LFXyRBO4aE6relnAUXQYM+lhzK9FoFMHPjACMbVlZ
n3aTVWuzsqvt0IglgS9pjhhJ698f4uVpIvoHYyyumRZ+M9g5GY7zBtSD89MbJ3XLQultJTxN/HCm
P/bDDKMWZQiCjwgxR54Tz+SCcAvOEQOac4xNek1cVARAKRnWkGqepOLyjpghE0D8pdAJRYy3vZNs
ijneUTdO66pvHvIo++IU8+OESgshEA1SEPgo0LBoG9xtk1C72oltuCFqgyL7CdX444BveZV5MLUG
GLkZopuoLt6VUT9GfTaeuAkOvckqacfiHNbaKsjHR28a351c/3RFjthqDL8VDZyIQK3joDhFUX3T
y46/R8GbH/MHlKzNmggVi952fqjazwLYF5tN9GqPsj1VUQ9PHgK+HVw1tzdOeYPCLqqNbaAAunNY
ZNJIhy+px9NYl+VdzEb+6hkA2WZ6uRrChS6tyT+b9elKFAl9ygaREUmExFqjemOKg/5fp53RGPF8
gJuCDN2IjkkBOFK1ot9kTgqrCYTGPVVIb6O2rPfx8rTCkrxb2lAI5hucCAnBZsNWMy11SbyJge2U
HcKaRIqGMPFz4+AnGu0MRR1+bVJUd/x6sjPSP7EOqGFOtBsdhLpf48xVJ6RJ10lN8e3Xg5dipBGa
+z6HCP5mg+BldtJu07NHLraXayYi7ZwsDyH+oh0BZYz8TaRymKDUWyLbAt8yKS2hFxEekJzHqvm0
+ySiphuyW71UR/T+q49EQ1pIbyk46G6SfMSsE5L72bKQJzP3WNfKUS9igDCIThUZl29I0T12ff21
YlK5CdQFdkexHbuV1VMfcqFpPipHG7WXIosvo/djiozuAKJXURNwnhNJiFnGuMcOwmLPbbQHIYGT
cVBrryEcyZ3qbOc8h32/h1GELKuvOl+6kNxKRrzrMLMPE/bR0Any3TAzwOX9SY4u8lyOEKvGy9Od
0Kz8FkTFtJHpwJB5YoRNJWKsvMB1vvSRfkORWIfonE5TvWgl+8QjgYhDHTvsO2IFYjG0YBM2yVe0
INV7ylluPcjRvadGqra0fIkkczH1Rb187Pt61Vvu8Jiw5dBbylE/aYDU2r55By6xLWqn+6xew4yh
dNfNrAlSRtfJiMCUiT7/1Bu6foiA7LT3Lo2GHs+y5ovNjPmIgre94jAS/WRdp2YyTmMidnpeF7fC
Iq5UWKWz5eSXJ0q7NgHicb/vSl4fJSrjWMWEMjP3glP5ptLNeSHV+Jh2en5BDZrrvkk2fV0QET6N
BNgV+qFv3EcSH5iVdmmzy3HOXausmK+/PhqSGMh/Gfa+aY7Trmoj6qDedh+LQL/ZTbzHoh+9SkFb
cdgwRMxuGrKvXd7DBGThd7eaUppPVdU+jhZBjIoc1SYAEpaGpJmkevbNSMCNl5HfhfTALNGQMhUM
0Xkyox9W1kgfh9B8gMq4EkTsnPQZviRj78QfY7ql4+DHWAFWGvKzbp5QuM503lq3IUIt69Ya112j
N8PaMl6jsYQ2L/JrE5FlwydI+CBtvmI0JRKFKh5vDIU1W4tynqrRdfaEn4Ah0yAKgpcsM6IZGPz6
gHRPOIUfjbDzoGoOu7weD5RswYXpw/dIDA+tnX3tc8MlAQW1c+7WlOg1Uy52LyLlR3enj83Fy/LP
MO9Cv6uHhBgC+1KwpiALwAEBmtSvq1kRytx5K6CqoHywe237jpG5TOitNuS2V0NWPmS4AucxuhFp
NN5cdLQbNwMhoTSQB82iE23Ggo5A24Un1VOoEcne+lWNHcLLF7Qr4p6TZaNC/vURClv0vKJ+0rVI
hzYSPRBFSuVs28XFxgukSc08S+xwZ3I71zVeBJ9cX22N4uKFXj0wNDG0O0QLyEVxnK6RIcaA95zn
PnFTRvSTcTBE6lHD8Nuyev5HwZQevYDVJ+2K0CcGLNwMDanPWpsnu2G5tNyYHgG60ScG3ohIx+il
XB5qPVmD99IOhRFOl476ZSOcujwqE/gh6WOXOlLBpg4z9y0Pm7ujR8WPPvCOhGy3H3FXNJtmWgCd
Lfp3byQ4t8nkNoLk/WRFQw1cRlEBylMNVfs7S1iI4FEDTOJkjzY4VKuCpd2qId/NZVe+zbZ+iOU3
Bv3QcHX51CPnfuPQ7KaF2OTZ4oSq84591C22/ZDLZ60rIIhZTvejjb5mwqhuDWcVlg0j3+tVGeyJ
dJhuM7GrvNUKxUFPQgyTVcwpg7hVOdSj2ZqiB15YjulmoUyQILHuq3j6Ysnkp4Fn6D5YU3vpMpxh
SdJvg4QcDkdmwzPYjMxHlf1NuID0rJFabp7ozQZlBM7WHX+mpExs0QdNGFgW3wK8yauhl48KU/6G
hWZfpXp1HNusPs7jAg7XPYvWmVoNZW9ulU5vOwu7BJeEdcP7JjmBoh5BdAqGjyCvg6ZH6Tp1gr1d
Jkt8HrohfQLXjIsNhWBl3MrKRT/CTX1PtSR8KGIq3s5r779/ivjvq7LNjaJz5rECUFhVT63tWNA0
4ILNdqo+3A4s19RgvSxLbXo2sVA65jKXcM3nOsU5U3Fy2xjp+IGgu36x4uwLDANMmEZ3lWL8idzf
enGTylc2WswCoQluCHnWxmo/t6b5xJpO5WZ5A1osTa7rrGteTMQAtKXTe0QATsFExMzTL4ndP0NF
aldgXTGHbOlmoAzlCj5BnIxP2igjaNzLIbiL9PWSIlCr0lrFvQ59LUbt4FYuKuAeRJtT1Ts7mAjo
IVuWoGnF8Fn0j41ishHGS3irVt2DeB6eYYitSlMW+3afjTmVcIeRqBWigBHu1DdvIC9ZkpLez8yu
00lwdEYtt+P93Vtp95nNzYHVQVstVMSC0/gucbPHmACaHCvoyoU1i6OhAwDu6adSEQI22j1LSEcE
YoEQnNjZYoeevdzABLc2GTjVDc1aicIHOcOktYTDt4jLuBCXDtIlpX4n1W68mzoyN0J77lOPR8Mr
CRzrnPYhTBwiRgMcN3LMNovxVYfbejCNdNpgE/Zt4q7ixkMZUm87e5yPUUXeW5NlO1fDBBUVzTt9
Bf6npl+N5GG5YfpVwY62e0ZIeYHxm2uG8Qrpxv44yXeK3/EBrCfYLyeZ/C43XXwmRovD65MxE3FT
rWr3RKDxNgGCL8dhZw0huMEOinlT1MhxM18DQ7l3MI+spNVHT0JqJYsMJTap7Mk6tYS7s+q2RuDo
wvujH4rSxPU2KF3mg6ua9NS+x4MW78a+sClaal4HcSDrUrq0fMyx1/eEUF+z2up3RaB1ayPt0M7Y
763eWeht5webEJCxn5+CJLG3RKyQeBPQockYbN9lUlyqXJtgb86YhiIdu5WuY57qyguxFqDlgkUG
6BQZRE9NwGaXH2XvaFuE4NmlkMJamSR2jkXRfzicQndeNsBoW566ujrEmfTHcXIvKtNvcqLT149o
6mUeBzul5+a6tyD84zR/qFsKvVhh72mm9xATTePUPz1Spe6Sjgnd45CELcf5YYC5J3EoBnKJdtgg
22B5MJr2Y27mYQe8Kzt1E8lpNgfSE1HaJB/8+uT060PyOwJfUMIwpy9bH4FZdfII3sNwmIbrdhwT
mG2Tz3Cq+GiiwoLl+mHT6DykxixvszkSVjob0bd5guEYivhdt/KKsxeuCzOuvxul45G27hGWlY0f
ZtMuXF0Tgo+VlYEPoOgLl5Y4GuBW/vTwbz+HsqKAoN8DXCXFBL6diLgffVtkxqs3iveu1Z2rVzmI
/yZxyoYyeJ0rN90ZmbefNcKf9EaSz9v17tHtOuxpZRT5qup5m5CVPdq27tfpeEmLYKLGmGf3/PuD
AHzn6Op12S44GbQXMx8vwgycY0Nfe6UrrdqJMMU6jThH6UH7MATEqMO8tcrzAEs9Gqvxki1n98yW
5xgSvSTX6xq4A5bYbgAh2FY20ScJd1YJURCQcL2Ckrqj98Xm0Ki63RiK4V85hebRqrBE9FYKg8wR
xhWCHRrRBudoLBzIVGrKNh0q0JNyIBsLW9UbM3cEuUp3o6uak0l49O8PbajH6/+740H0H3/oPf62
+1Fev+Y/2v/+F7XG3/76FFXI31Ujm6/d17888X/xhu6EmUyPP9o+6/6hXFi+8z/7xf/48Z+hFrmW
IaUNbOPfTxF/12/8eYD4xw/9c4RoO3STbNM0gRCBD/lDvMHk7jd81QA7DGF7jAT50j9GiDowI8di
Tkjz0bAYdP8xQiRvxUJqJ3QDsYWj27r7XxkhYuX+lwmiNC24eg7qDUhIQJL+hVlUarhzkHeGB5uQ
Q/g0WEac8Lswd7E9LVVw98WzxtYHBLgAyICOR0wBYyjkdPLv80AbJ2CEUCyg8mEuZ9j0Y7mp8+r7
jHd/z6ZjS/0jyL+3unaaTOZMdP85i2jmj0ib9zaGzE2mkNbBKvJzIpw0rX2fF4Y6LjiI6jTN92NV
RU+NDlGydwA510UHZZFmZlMR1yTynWYDPodsS51bEYBZY9dqMwwvrWeScBCxayKSPHITImuC+x7m
rrkLPeSfPfB3WevuauotEv3ijLw2ZwjuQQgHd8yZ6qRCZc/TPDQ0WIHN21DnnQU/78Gh19xq7/0C
0y+I+touv0EjKs7z3MK+6LK7ltYtwcEKiZ6AqZ/V41FBvXcX/H24gPAd96HV1QUiHDbk0PKuAx2O
lVJs5sgmGSHq7rjOovLMyIE8Bo8SPJo1FwSldagj4z1CYv6KXPO1DWGi0uOo/NyiWW0AQt9rMTyc
2LmNcC7eKij/2oL7nxfwfwtKjdITsf6oq+20xAOkRv48LIEBmrtEB5AhECxhAtB/lZ8hjFxiBjBP
Fkt4KNEDoQtXmTSCdIkl4JVXtNuJKtCX0AK1xBckS5BBtEQa0JIic2OJORDL6XeKa7VpTdTTg0Pq
gmnsGpcoPdsjanDQvTuu9ORCBfDAQhrdg1KHGi2tjnh4Tqf6TLC1mffhQwfACbZWtzMHR/gAg9w9
PPZs2zUWTa1BP4uScdmsGSGKTCv2nYp/BBnnXkH9vxgkIVZx/o3XNxPpU08bWJr2FukI8Sduk+Hj
SboHaZUfGnlEa60OOxqWdFvaMr8UY5n50yLwIEeMwmYRfSSL/CNbhCD6IglRiziE/wRCx0UwAre/
eXAWEUmPmoQGSgLPumIrQWjiLJKTdhGfTIsMBaDIvsmj6qIZOHfyJHviIGu48iaHYOFWRVtGYeIm
kj3K8E9trIMHQSzmQYQxmWRKIoXpMZmjQ0TeBEaCuwaELsIZZ5HQcBR7QdGQrmRfXjjDTG1roVCE
VmPM+aaxjW9uoI7IFrtdYxlvVZOVvo5Y4OA4YF8dD0VuVOsU4DWWXW/Qr5lprvTeaykvM7CdixTI
RBNkTDbRpzYpSTnnun1NE9Eammbb1jeFogiIEn5ONEYz4rUtZOd109BpbcegOMi5emLooB0EMgFn
ESvJRbYULwKmeJEy6WiaGrRN9iJyihe504TuaVgEUNUihYJSc+Ik/3OUGTSSuAn8aBFOzYuEqlrE
VOkiq4oWgZVcpFbdIrpiX4ZpvwixwE9e5CLNAqhDyIJJDgs9dhU6h5ZZ/Jn28xqd/3gdp/yggGnT
UECCRcyi/d1pBybDz9ZD4JMHEHmvM5nPRNtvRg/De/eZXEO+2bNLQk+CTZ5T1x1U59BRmFDGIWZD
1xwcy3pjLzK3xL0Fi+xN090jNXq4KRdJHB497aR1IcZgWMqwMYO9lk3xKlvEdN0iq5uV9jNCjN06
SUb/QqFcAmS0S0OvRCZFT5kcQ2vdGsBsFE6jVYE3hHkumC83eitEDvKm8pydPRG2kqUZYO0rxVj+
ICPg0400zlN+ShOLaPUlTqIeM6ohWMdemCpq8rTf5PCFfeJG4EUDS95qg/qIxz57ssOEQrcuvwJw
/LQHZnx5GvmmGOu9udhJjUYncyadTuidNoFdwfpttQ7L+IfGX3YG81mdB/kEq7r83c77y9M72jbx
Hx6N82iwcBEsBgYtkmuiT+11NdM/dpuXmCH6A14WgMe2dQCn9soe5wGqVKA5aKafUEp8OiCddh3E
BEuAtQ6LikYNujJqToDwThASIdQRq5DXpgmsL/na99P32o5cHPnK8a3qGGRxfknBEnMYr1p/NNT3
SfV+UCi5bWroerS07BMjYvr0Y0RPbtKfQsavsReHByLHXoURcKnNYNJTZH+3WEMdIj2UO6JHG85J
m7tgj1pu5glp1VFfnb1oN6omQxUSZ+clvGDNeRhchV6/wO+1TmbS2ysHsvTeGJqHXnRf2Wfdd6zC
CVwDwqW59jsai3WHP7EhCj7hle5sPXqZnTHHFgEgO3zHwyCPDnmR3cjRm25+5rewmfqx8bvJpt4e
56+BO+5Uc0o9AZ8+aVpMn9V6TvUfJZXMzimOkx5Nx7yavjSmWTxEAmBSx8oVd4RxaHHdIB2qwfcq
/b3PNGfvtvQvJYc9N3btPS+XefeijrDNrLlAPH2eoy5bG03OVC8DzROlren3Ee17uGXevRNeeTQs
gS/M6MCx5BT+y71DEsp3CwbfPqdtsesMB0wy+bsxlqpT6LjNvirqfu1aXXuSgV75jplma9To0SPc
HuNmEl2UEcAr0857KsGdHqvQdUiczvxgod94UcF0Qa9JrLW8/MSwxlu1+MtjM9QeEKrrK7wHI8ji
XaSgXMN4gaEVjMkRcEO19XRtFzVm85AUPwyqyj3J8PJozQbhAZN4RLZJ6padtPSr281QE+PtxRrA
C49UpWkIij0bIdJINC4tPtBDhs1jy7x9HXJOq7V7MeTnFCAKMVFd+fi/yTuz5caRbMt+EcowORx4
JQnOFCVq1gtMoYgAHPM8/VF/R/9YL6iybmVlX6t7+6XN2vqFplRGhEQQcPdzzt5rIxCZWE/4Ja3c
H51feYYtpieR1l56pEZ0Hirl7GurebNdhwOTNrxzqe6mJHJ35YRDo2t1dW9MkAAn2jMkQgPmk661
jflQ2NxyRjekIdHh4TdMsR+Ucd354GBiP1IMOIhiiw/Em+RHs8FkXQDBvWh8RNgXM2OXNFr/FmEV
8Nxg+ohUwUqia8PeTdv2LYym1Wiq+dgGXbGJ+rI6fb+UQVTtHQKnoWegl0DEgaU2RemJbuHkGU7w
Y0hQBlVcz7yl6SjILVjHZtW/GpG1XDSq5DZZSCeJ+CimqHzl1+mSgiANuxluRickoEm8WkLQTHIs
KMj2lLVIkA2OzxDyzbY31pFZ/HAzfXhHP+aA1xu0Qyxl/UaQc+tE0VVUxI+KEoSbPmEOwMxgMoXQ
E8S7UFpQUqM5iNvh2PcloZtGLvyxZdaI3mB8C9GCVGlmoiuvV4yuNGje8zJIoqOcjG50GCDXc+hU
3W4OnOgjGj8DUqceo8m5kb3dbUqLNjW+QPL3DE56iZcV9E2Z+NlFssaUmu60AVy6hoMAmkVuYkuE
726MzQl2CDgWgnyCBbKJwcXMTJgs8/wuM/laWpzrhAQKDz6kXNVT+1J6Ufc0hOoznmYsf0NbE25T
VAeePOpftGkk9sVPccFGRq6qQvKUWXtWmviNVJJVb/fmM0jFY1ck0Wa26CkbI6I5owX8gaWVNDOy
ddYDpb+vVywMaUAmrNVae4ZORDbMTXg1w/wSVfYX0uHo1jg/kR4nG2inES2LgB4Z+Hu/XIxvOpwj
VGw56ReJrE5VRnA2uH+xneuE1JKuA6Uv7EcIOqeh09ERRYH0bcb3O4RQ0yYo2/IcTYJv1TcZCXkX
FUQWlb1CQvYNuAm5cH2q4ciuQOs5DnMt8R30CCtPwtTfKFenuTw65hbIDYLgkrzbJm7wJXHEyiUZ
IFKW6yyo4Y1bD4pAM185eUbDOiLLu3gTVp2hk6fnSNQwEGScATvAAh0DkGGns5uCGaDh2rXqmcSA
ixlJetNJTQ/OM/xwin4zVPdHHemNmsRT4Qwcawb7RTaJyVK5LZU3XnDfne1lT677D4Wi74KJ9NZr
sXMsCeLRmra6irD8Qa2LVHnwHtIR35jRSBfAI3cxSwXpOX3rHYYweh+xH5OAR5SLS7/0MDAiJY4b
tg2JTvYS7WSQ8YQmYPBDUp84nKyaGL2ZqsbhyE0Qr9pOcCAIk/yswUovWAQuQ1lYa6xOwTIx4PCN
ghWTJFubsUzR8iWGCmWUuR2XaCpzCaliaGPt8BEW8LeJsIqXMCt3ibUqloArVXMAa8m8wnZ5FGRg
ofPwdosazNGXeCxyssolMCvUiM5qlxAtQjeOzhKrxTsPl5itvidwK1mit+ibQx2iYfZ3/uf/z7YZ
E9Lrv1VvL/2f//k/2s9/jbP946/9o/OCywW+oyX0PyJrMcD8R5yt/jeQ6JI1WRqWiw3mn50X428O
QmpJOwTI7OK2+WfnxQMW7RlIbHTbozcEL+8fzaf/hm0GjfhfOy+GsDzTAd1q6XBlzb/YZnSWLlOj
ogSMViuCPp1uww+/BXYWPxrapxWX6qOKyWe1PdoOyZQo5tdMUe2Ak3YchhGyI8AZjmH+suvhAz/c
+GYwQlwEg8Kf8570cAdpm5FRYSXL3gI6ggC1Zb8xlp3HWfYgZ9mNRrLpr2VxtYayedNKoR2MWHc2
Sa5IP0NZYUbI5gJ8jHvVagSLdmZTncO8IrTCovuspTE8neV7w/Ly/Z8ZEejEcGvCB4bl3mlW+Ij2
Lnp2tHy8KRhLeaXUczKU8EOn/jGvkK901rDX6OZgcVRPFuoePL7HrPB+tDnoGhK2fjSM4ZWOviyK
JEa1qv0aCK5khNaRhNHrK0xqu6gMUT/l+tbuC3IEOnnXhPMzGNk3MSK6ti1j0UfipbHVKoiMEEsG
kiFP245N4TKtCI95LB9mVv117xT6ysrcQ5fh2KmqbVZo66akgCTx9iPFWBRYycNsYrqNrPAz86Zf
WaWuudZgfu5yaCFy3NZT9Epj5+Rh4eSPFd7eyuwU6nbx2FsuHtS+9QcGMCP+H/rX+WUa+miXxCEM
uWTrQO0rjfjOnIlzG5ktAxJdAmmeiFw6jzUzn4DTKeJqGs1S9ofYis4I2RI6cjsPqsJqMO1H4EkX
Znm/PBL0VnCjgMt0bJ7ymujPVtR+BpGXniZCO2JywjQ4IXEu0Zs04qlLyxcJQhB7NUuYw0Jdc7im
S8/NQYCJUwDsLAyEXukStGhm56L5ivoYUuWEG8hhO19hW6O3M3Vc8RHYijE6JxLubRRZzi5V1kc4
T0T7yvFXzyl5XXcUyT21YoZdYDviPdhMCHJVYFydCb0ajQqvottiYVBPhb01q+WAAthJJjmfvzkf
y8oDMob6NsyKzwIQ8KZuRj+18PzmNBS7jFOdiwFs9j6HSLsJlwEw6pokGR/CpnrzFlVebhMIIRLj
mQERx2pzvKXTfSRohAaqCCBWEY+VWvW+0bJwN5+V3XMyd817zOTctEX3ztgS8fl0WmbMRTNG23zs
aUvW3TtP3sUgXE7MtCBkRo5eTDK6VZIw4omSzl/zZA7nPupQsynld3WFxhc1rKnHu96ar7jJbpaK
MWWTN7vSi/knfeJ6E432RSvD6ooibDsp+OVN0361ZFQJererNkfiU8vJYd6gn2n8QSIcPislSXsI
f7BGHsOKgNOZJLDWJQizGtEOC8NvRm3D3rqb6+BZ1cVPw3Qo6zpxiUbmWlovqpU+V/uSooYFZz6Z
hZxQV7ZQi76/TIzgTg0kjhFc6T7ZFHwz5M1D5XXNup4ShJRCXYvUKI6EUD8wr1NXHc752iIRcick
2IbAredjIybnES9vtCcoQjIt1pxHJurdptftlvfevFXBVL/aIRhrpXS8h1XYvIItm2hBhdHh+/86
RvE54lS75qb9TtsRlX5tfxVPIiKL3jMDYEWpQQCQFV4nptYrK3k1AEwwsA8hnFUL8rMsEN2D9TFV
4qd1fMzrqkCKSHhnFA+7NAw77o2RxJ3A9Yn1fsRMc5J5D9lwOMJPeCpjGn9zaxprwylHmmVO7les
QzQQEZULwEBplJTrsSoPRdbVtERNb6PjQyQyOYJX0D6QXVmvWpiRvaHtwLA8GW0ebBxtZFYeD7NP
Wq6z4Jie+rR80rEmbHJsdFspeDSHxyBa3JJT+OlG/Qfui3oJQV8qf434IeJTAE9CCwUxbedWxGGL
E1eiOvAiTfFT70JEYngxWhTGXBRJD2tGyJKJfDXWRNCCj5o0UYB6kaPP1mpwmkZkMw3Snyz9qVl8
mNn04rk0NjTThXSbYxmh1+eprNqUYBhGLR+eh8x8H92RGqHsijugldGN1KLTUJ4hxkwfgQSQnGGu
QozXQK6KhLaxizy6D0H1j1navYyp/dTivts3ZTidvl9k+8ycuMV3Q4NIkaRk//1LRoA0DCEkbTnV
VWdr6JFSLO2SJgpesWNNRIPyzECyIzqz6LUTWUMXm7n4o9DDgLRJeOsiQYrDNPkYsEPsWvB6x8jp
p6sancdFZpy3zfPQxOlt1L2D3smCbnQ+HDMNrE5vvLdIU25ewudvRraxM5wnpIVc0krNb6bm/nRz
RKYmkEi1YPU1CeFxloRDt31bg1L35i3zDHp1jWzPmTO255apPfNg8dp+d+OT+uKiTvNnOiMpfJUX
lWnGcXZRSHbFVJ6SrkfpJYH+BaqjanYytGMiK4+kCRXnIK6CBWa79pI0fPJU+aMMmI14VvTqEOBO
uh0QSELOYRYImW6rJh4eMKOjN1kHT8hXxd7rdPPa61/CrLpFsD49hfFMKcM8WRVVfuq1SBynikKt
7096yCSckxD0tcih2EIr6zjdtMFmAwGH3wPdpdtvgEm+wkIKz0PqqJMdK4BI+nztEIBDvY9A7NT0
PSszPFVT+MFD18PzKtDqaf2X4FyTNPUTRtPkkfXLJ+qp9pPanlkCPYLDYGvsK627mzy9PmZf3lA1
OPgrpN/OdCXMAXWb1UbX0Ku85wZ/jayjJ6Os5otm9/E+zwDk46ZtThb9aEIfRbad4Uedo6J5n3hO
lxGITTMqkTdYd8+EdZYfKpCENOVGeYJwo+/tESeu07vhhWq/7W96QIo3Qn5CID2dwOmsBnMdx4b3
WIcldDIYlsUyAisH77Nqac0w/W9eTAH7IMT7dkVpuIZZOq0Ds7AOug20Y9AHb0feWbIxurp5Wjwy
mLqS8nXUkw6OtkvXq0YrDM+OKIgOxUbuhviqCeLcecFXOkwjnVFeWmvFv2oc9bxEA5FMM3dnImEJ
O2cnKKQv5NBumxHiL8g38svKNvKtMEu2rEpke07zqa3sfp/kjXnv1R9Zz5g8Nl3tqXI0CyR/t2aP
1WAlhX8Qrv+vFU7/r861cWb/e2/so8o/0+Lzz2PtP/7OH6WVoYu/MfhyXQqkf0yu/6O08v5m264u
PORlZJqYVF3/GGpLsAPE1gDY0HXBJPqfpZVp/o1vM9EGciAcF+nh/0lp9b9VVjoTckN3XUFn0gZL
/5fKCos5mAwyBk7WZNjbKrX3+MtCAslr7B44+72Rri/EfjWFHs8KUcQe6BhRix9jqpr1OEz7ZNIB
iiAhhMGkbGhR9guo1GcGQZzI873ZxaC2ekj91qEZ0hlfqveLdueHCaz+v4Dr26Af/sxhX9AOTA0s
26QahQ7y14AYFMfwsrwuP81t8zvLy2UQ6rwMA4ipxnKeClej9ZHfend07r2xPxCVNfuFroVrE/zQ
fRo/pE5B5HEh6xNCkZ9jUdj7JrAPo8kKyTK5GydTHZwskQc5MIoUfLq7aPJ+LWMp5r5gSGVAbPWA
OYGDi86x0CC51kw4GBqBw3mjCIsHSfl2oF7YNXX+EUxD+VYEylnbDeUSbw3M89hrqz/JLf6oqv8M
nzC4Z/6Ta4MQjNuNy7Tcbn82QOcFSIfZrfMT5mC06O58y0f3A+pwg+gVZeWUQwBSIh/AAxw1z0jP
o9v9RAuOBrTueiy/6u7f/0rmXz3ZgPKXJ8wzJLqNJZTlX38lEVhepwUiJoSlFbQ2R7l1TQ3ZX5sw
0vNq8utMZHjaOO6cICz3YW+fJog7t6JSZ6dCopqExW+04si4AgDHVLkI4yH2rJWRbzR3LHwj4/Ax
CMl0W56LNCdCQ7esW1Nlm3//ZozvZ+VPIQAG74a3IpDCwKEHK4oS5c8XuM16MyrKIjqJpq99y/tS
yHKPdd+6m6ZDOqGKVB16mwMGSOk6fGYbB5omaxvqV9oW62FCYhYnWn+VCDhmACV30RysdJLaosrs
3udy/G3a92hlKzykOBTiMLlHu6f1bbfTJsRdOLF8izgEzXBQlnDQpWqcqwe8zptCIphnhXrTy6Ze
ZXAimMwzg8XDFwO3GM+yEx+QLlLiRZJsLQJ6Hdlcg7GMaO/BBXxSbiDXla3Za+UN6QLZMBCY66RA
jrew7YyDSYf3xUN6RUZnesLwDS2QdBmfuX17h6b3R9A4lO1Dm90PjMRP1Mg+PBOxzkuZv+lRcZHm
JN8yK0UCYKCq0ZBJelO3HXr3RxOm2pM+IvPDlB8l0UtoAlKC5SSxQ423OZ8QKBunyCkfTC8wAaGN
1yRjMu0QZHhMMU37mL70/TcgTa921QiefMp09dgQv4fDi0MejizoJEUzJecG4ejaUE13LkBrYTZM
aOSPHyxA6VvUEmbfwfEm9Ybh9TC/G1UPW0kr16WtjydstglF3NrQ+XNe77p0w9dLw3jdzZV8+S9u
O3pOf3mwkThxz3nCXp4iBw3Uv953tsIhMtHz5vBJdct8syboC+N2PMBZ7NAfs0qVAeYpyJDAo1tm
x3Z331mnmBLkoYLd9RDR0j3POfEDjqQ5EhX2Se/i37mOgsntDWZmokPn5EXmUVaueSQDPVuBdSdJ
YYxr8PWqP+U0t9F9b40Zlh2DNuscpo6O3wNBOMNdgqiKDyOUJy/0sFAE2mvG1vDbZQGGF4xn2TZ/
l5EfuFjeVyXdvcSzXoUtCDVJgNaNTfOkomDTRUiNOyf7GkiZWadeYa4iSyt9BxRcHpQ3y2snyB/a
lYSsU48/syIfuoauZqfjZugEedaosdsjsa/tUWPpX3eDYWy5xiPjbF6+vwojqPv6wBgW9h7Z8QrD
dDrmMZ6oMb7TkiTZ5A1T3r9/L0TG0xUSdbUNOQu/MaIJuelmJKz1uurLrXCMHypovsJsrHiHjC6h
KwKIJQk6r8kHAFUaix96TDh5yRpAqPCUUDXbTPcjdWkVmGlE5I13Mpre77MQEIv50CQhgPdOPfZO
+sstgcoZFYP8KX12gFGpFDRqKUZIP8XJ1sqG1Ort4AKzSufmLZz1lWw9y9cKMa9mPcG9EocPgDJ/
Vz1hvWqeMT/lzsbqKozL5NMsUTEIlqZnPYh+Ipv+FUYQxbNqb9X2Fr0xCDV+Rbt5HcvklNSBuSOy
tVHLO5wF8anawzDaAZacX+SsJSsKx61R44iZ03cTJ94E6N8F/mC2yZ2Ovmcdj/NL3sQEQMXVhx3T
whpHBlGlKR/MEBXFjLwVwGM39vHKqPJrTybpsZfeu6kjs015vxLQjXTdbarRGhGTbfrDPH/NCPx8
J6+3heynO3wEIBEZ9ozdB8xFGyCF9jutRf/kEVt0jS2LHBk+KootbWuleog2ovzjhSSYX0MY4yFV
4tqlcAI81S5xzBIWUUUg7UppVkADieiNwR3kSVo/YIbJrdRwXmaZ66BzgMcKPpX2bTpVaGMHT/Nd
ixGmAZobQaNx3+Zu9UzJ+xIwR2sHczxkbv1IRccuYrbUAaPmY+R54sDDdLngPQF7WNrT2EIMSqfP
nuU2x+QReaF7jxnxFAb6cLFjeIWoyVk7/HhMkWTFyWNM+Mp6KAS8is5bAG50FzFFpIt4a5pbuSut
biLNbJOAS1wTZSLWMWNEShMiXvGbTNi0E+8cTsmtdfnbSjr1c5OjFSIPMPdF2tPxNgloQYzsEW/i
awkLTRo1AefHxIV8xcqvU7WHTVD4A6UoE180a4F6isIEwdLyEhQX2kP5JoFHsEGi1W4To2mRsg+/
jDI8jqH3KggN3hlT+Ir5SH/EGmHSDNHmujkaWmfciyRqdnlWFSvHK+ZjFXHiqEep+VrZzzyQcXxA
t47QXYluT7/0g44W+bMRfpPUeG6D8j5q3Oc4wA6t9USmkuxVrDqBUm7MB8J5Y4QbiGo2VlP7Nj7s
FQernOCSvN94HIOeijLZeB0NXDexpnM9k/geCOp2VDd13O2TiPG3N2ne3UhrhV0mxynWhYCwiY5/
JAydDF8SoO5QCimq7/wCXCS7GE1yzD4goHr2S0aFiu1OyC2wkJ8TFcYBHWJ4qfmME7ZVv3K1+L7C
xBPFSbNJlFXeJOp63CP1ZwZB+lIXyLahCPuU/8MtIQJu09szfjfYHNsKX+B6NOmi2aa1Db2p2Dbl
1jBxQFUtEsaiACuGrueRjjSXE7dhZfdADeaWTHttyFdDMqCJn2lyIsva1rmxMbU5vhhCPCIeSJ/d
qnUeiCr0DR1faTJZKznmV7vIwm08vTiOard5lFxroJ5cugv+RoHASwVnc6gQ+WAsCLEovaSBdmsC
Wkuprn9Jm08qJeJmtmqxE23dwOVBiUFzwnmiiRQeIUmNvUrvKRvQpKRtQJqVHhzIFH1P6qjFJNKZ
mwx/oD8WgCeDKvOuTaxgH2bjXRZbr1hUh31SOBu3Q5gA8ajb1fP0Vjd5s5PYrTF6/MtLkbTcfS5F
SpPTiKJaCZHBlOqQB+qhg+NQ98wsHFnP9xFP8qmz1WMcSfsqyTDTLHX//TLXA4tJDVsEY9Wd4cXb
MHe7LeMwb526KRw0ugTzoz0FG6FosrmhBYAThwcVWpr49BHDO6vjgB1DMOxgGpAam9y7Ha1D5BkI
A8M8BvJB9kJpEP8nLMN4T3F6kGtD0Ah0Vj+w827jtQlY0dnqLlkE2EYSLEa44/Q05WIb1wmhJSBS
T6lJ/8yLaYEQRFooBS/NjH1hteHnos0bXB4iI2IHwXt/HJOHAc0UQz0X3RMO11PiYARSs/04gBvL
9C+ioxNsjHmw5HGugpyzNxE80Slotd002BODBrWJUi04MyfCoAMkzfKsy9gV7TUn0gTapn0drfHc
6l+1cAZk1wh5ymZ66BAm3ayi9E2P6newAfpo5EqhEMWkr9cG9OvPTGooCgh94FVCGrIxsaznGOQo
LkOipOrwsy9LdqPGacgYTFrUul17oZPUHeh/04zLkcEMxcFuL4mHsyZmYLgFYct1GsNy50XqRmwi
HBa80PTosMfVrjvtcTBKPXsKAw9lb5IGK0Q1pm8pImgcpIxrHSPZpqKqCPN8Xg1tIPyo61BZVNBP
Dj0OoFKn50R4qmvEa2Hieo/E8GvmzM8zyMv3V1UYdBuRhTqOzoIywASOVDOKqALD3pRCt3ENB/Xe
yu1rU90sZx4vGY36SyfRP3x/FQZw8Ar3vtOGG25rFBjwQol8wrrZJUQJjM2znnOSA4uKWIl4KOlV
n0WN95pInIOuStbERK5LD9IHpnbeXYitu3By1w8yVyLUVCfydNbjAr75fgEWkF1FVJV7SWtt9f29
OcC2FA/5HYGroR9DRFkPBl7poiNkTt43fWJf8K59jWlFAuk85pemg/6QRjbEcZeIFN6afQcHYIsa
MrlVJYAeBribcpb1YfDm4rl3G2OzjMh3Ips5ckjxHIbtTsur9WgUwwcq+GYFcW84phHT3LKJUWFw
1xhHfqNqjb6+2nphfhhExL0gQPOZQMVJLiK5px8OZuWOX3Yqv3pRNz4naGtnZkbkh848nB2zry/9
0L2OaoTYh2TynoGU61fClyI30KDpV00kz3SoVp4q8s1cmf0aehGGGZEkP/JS1Icpyb6QZi4ZsbOz
tbi4p0mHztXG03Mkpvy1wKZVqRFqoyPD/VAVyPdUCV4oSX9TnFvnNKhZpCcwZlaTDm+DNfzkiqFI
jrr4zmvI04Qi/Up4H9BmYpCIWK+RAxrpc+U5J21KrQ93Qh1UqBKNoiXUU+E5mF+V/VEUCJE0EOqn
sfXCR62XL0kwWx8VNo01HVOL1PkwvHlol76/n3cdmT5GwFlkjsIHm4HF6vt/oLEiiMswu7sSIeW9
45qQw5efjO1ZB28T4UUQZkwuPG9lmNLp4KTibCOoXdPaybjLmPw4Vrp2JVJrdhNq9zpeVbWONmYk
9Uo6DdIesURZYLA72NMZQUO5ooh010XVgqXEgbyrQo77ptHvXJchbN2hmGuzwIX3fNdRWcfYpWvX
YMrtdj7TW/Q5juWnXfIjySQ/VrrrNm9PHdJ1BNhMnjl1UV4EVz2JVxZ64n3U8mFJhvFZRDJLGBQs
X7QXVm5IGccY6arQnPpaBLAtb5S//H34VhLlFAPw4V0uVnPDQrjWwEzaNG4b3wW9hRm9qqpznJeg
lYu8vpQNQM082lJyftZd3SPxD1ila1r1GWthksfPU1kd4Igk20rp01qvcmuH5f/GxTxMdrcnz+Rc
WKq/mEiXY5ikUa1Jv69aiiCmcetSK3nDPfiUQs99aFBY8vtxwtqPXIA2nE96DwupaK6zbJ1tO8mv
0BLaXeOY7FdpeoRCfNcCwjTi+kqlj72yHhJfk/1bbelvnhb3VxoJ+ZE4MM6qYdY9qqIhuKsh/jKd
UWB1dRr8wCd5n3HHHLVwsVtb5eyT96edK5l4x7IowbjmjCXTTPQPoNTlvUyPTdFdJocOW9qK6ujQ
PVtNQ1iQU+peRC/bQ+DG14RSsI+nN6O1H0oRGhhfhb2eYgcVWwpvi8PkurKmbA9t7TXrbO8CXZrA
QntuN7oZhPdFbpyNmSWxnJS+syiwIdw43K7ZnJ1UY8NB0kuo3+atD5uHckjAgJeCJFzrh5Yq+04P
3HXm6urIXWefXMy6nAseSXOr+ubJnWtwUMBs6RSindFiDTiozTRK9MatktmOky0p0jmTOQtg3MH7
aRbRfHTV/D7fI6fdMo0BsxSS8aQrm+FXMCBgTpgZkYQ1MU/dRNbgkxc2rLj61WCVF/fMwN2fMR4j
XBlPZAeEp6jutoKHZ81vfKk94DcO2++aQn4/geLKwrlaaUQhr7oM5xUPU2Qr3NFpLve1dPejcuKT
0lvnDnV/CkNgP4/jj7qtNZ/JmVxlkx1cimFUJ7CEBywx2SMIQawHdYhVEgeuMYfqISBlwlccyeld
M/rpneYHpxCy4SL3QP4t7buc0Q9QLXoRmvjhtRo5qk0rN9SaFEaFgPafMucrJvKlEdeie9XeAMg4
R1ZzQD19sc9pQsW9oZ+zoSRTpfdgoBH/Sm/YNwVO36J09uAQ062Cc7rX27uUvWaj173ju1ndniCg
6Ul4jYPAOok88rifsVJ0elBStAVQ6slGXMkmfaMlMK1aNFErAZV+I2tElpkksAljqfKVBq4rc0L9
YTHrEoNe7ttxqOBGWiv8/tke2NO5amoUCcLOfb1Dysrwc0D4AOqN3jzhgZncqsYbzrligC7FREhR
MXxB0pl8D70rJWR0kXr5Fhad2lW9QumoIfcr526lcGng9ereWGbsgxW+JqZNoErY/RKxg1MtvIS9
5pCPptytVej4YyBN+r2pn4cCUL2X9LRzHGNNEFGw0TUXRrvUyUrg7DeGsNizvH4owalgYOFf4bCP
VFQk1ySpT3ZWeT6yaz4OJ01gheN2xbxxiDejkHTxSdVYJb3+0rulvpkQsnfkSG3w6P/Ome5u0kF8
ej2LQdKn525IYp/wFh5pizU4mjMQJMW8Rw2QP9Ja8qOMWFGLbRT6JHnWmiSOxAjVRpR2+GjE4YjE
BhlnQB7942LtqylR13FXn3KV6ZfKEluZGl/dVEwUKtQIheAE3rq1BliHvm1ctReOetEGC2btO+Da
pAyAh4RltTLwTfGBV0iqx5ggDEnroQ0cVGLFr56ENAHicNMITlvTEJMysDRYtYhQ1LwILwOcO4BF
RrFnOppxV9JNa0Jk4srgbRLGSxIJ7RjSxNe5RKFBBku7VcZVdOMC70i46HZzptVXb2NlOvcNKLTj
4CyPplacyf4KKzJDQ6OlEh7tlJUIml5uYuGykwwJe3QclokUrZAb5yeIIQ6aknwgLer7wzZxdlWO
6HedRTAP98LgVsZTZiBp4rhwKfLm98SYqg91cRdZj5Vo7YuIiFcHcVnuws59KYNmR9ET0MONdkFh
hXd5QMAWoSRvLnTPp5YDNdS4le412TFJLH3Xzi0i+JFnuS/5KIXKjoh1LkkELVaTxI9VVvuQAYtF
v3Kr1XXSc2/H50pSuxjlU5P2y3GSSLCGCAj2UetSB8kAc4+fYniiObdaF/qlwD5t4on0a0LnTkFv
LwkgNGQctjiYpKcam8OYag4p2lniM2301p3ejjfXKbdIyYqrbAsSA3SvWKkeKMzPUCTTfdGYK2Tw
zX1O5/NOc8Z9MxAQo5YrUALkubMQ61AmDxq8Iie7k05xs50kex0JgfCnKHBPwP0JBY/iM5oysc/N
/D7qc4B2IkBCIrk2Y66zVbOa7erY+4AIme5TY6QUMnZzNxl7Ymt/tpbeHvBpMX/KuncNcj5nGUCq
aF0q7CN71UGVMoL6bcg16B4OG1JGSKWKrWDDnoFQj7q+V8wV0L43hr6dGlf6hhvfY7isfER2B2QG
8mDz5yawqX4Y8bQl9d4kknCD65HGC7ygKdTNXTpNn8zbb23bfhIR9AbTeIb4wJlvaPVkZ1byUkYZ
zQMoNW8i0R8mXDFw2uf5CM2YZZQgMWvu852XgYXLvYr0GZcGGiIW02/iiirAoqNjRURt4ovoVhVB
gJuEDuGxduo7hURPixhWCCve4qkkfQMxiEhpMZVgNtFuggh22gzgyArh0bhDzqHxDpHaafbwAULq
aPABcEhXd9/7ddG008pLyHUCJRwT8FPc94Lstwq0IfTXG+zgcxc13s00l7zdBr/qnNsDgHn6a0OM
AzPy4mvauc/ziAdVDC2mFGBCRW7+1OfeXWF5kVsTCQvn/zOuyGrzfbWgPLH90QHzOFd49PoPwchM
NiFVJG1GtaGX99AX9NRQZf0UpnyaZTluur7+AZyw2VteFdIK5YJCqiAT8YW22pHHmPKM2sWfOxCk
7lufAj2e7bw+oMp5GWYC2NyKFiuEyFMySH2DaDDbDsAyV60OSXcirKscZo2OSLJpuRYfE9dTxja5
isKrL2OmnQXDqUsUVJ+60UeHBcWy175YZldl2UU7bxRqE4sGRy/UnRVSHTj5ylIP2mj9rMGwXRTq
vvXIoWODFqRjkiYyH9szp+pxb+aj/jusW382s/hnSv0HwwkAqrQ+4jD/oq3LmVF32EobumpeQxde
Nj3xeYTVc57RGWcn7zW95o9qGP3CS5976HnXqrQ+ci14jCsUoXFBhSWWTQtp7682eG/m0vxf7J1J
k9zItaX/yrO3hwyAAw7H4i065jkjciS5gSWHwgw45uHX9xcpdYlFSSVTL9t6k1bJIjMiEYC733vP
+c5jmMdfpTm9R0UYP94PZLmfPrdHeX8dHRQSBayct5l4x5quTrHvz5jwsnuNTHZZAix06deMz4ag
fy/7zj6BfDf2jPFPDWllABOr/k3OFngo+MAD/YiL3/bbzC3pgje1e4lH64lWU7/v0hvgYX5Q2OGy
BTKrg57pZVB1i0FqYKSK7CzVqIufwsqZmmh8gaJC+hpGVlKszZ1b09QSVjZuAj/z12wtkslBAqGa
g2UmKnWmHUBMtWfvSrML9kjn3hpKS5oBx3oQHcXNfCNiuFqLOanIzTLV45h4nwlb0OnsP9uzjRJP
tOV24lwlOzqyZtAeQEKl26LsvkowdXeKXCm8+MXSSzOb9Llx2uJJAXI+KDl8bvxoJQIv2MamFjTg
eABNeww3op1fLSCsbCFms4+MAURZCcXbhgF5cMuZeK6Cg5gd+vumUtOGT/IIJAMArEDFZpugU0bf
vUbqxjA0uRYJx1KjHhigOoiirITDInQFAVI4dtYhe8ZaJdmPsszjdx/OjK1Txh8VJE8j1G8yvcEt
7z/RxMU22/Rq+fFtkUQIqrJEHDu3p/5tBOVI+CPutfPFtej+WrSLd8RNi7eZR+fjz9uChJ8U0OO+
7532dcIuWEEUfJhRxqC6J740SdPozPxsvkCnpsRCqrgPh0Gvm6J6TSK7/mSXuwo1/mKSs/+WtDlT
MOlLwsNQFxoKh5jKqmtaz/HzgGX44291eGjJTUTvziG2XtPhasBP9ZfZzf232q94Yui0I/YLT6mh
1Nmobb0Kte1/qTUnBo6/3xm/NAsNeOBxVma+E51sd1ZcY2Czu6Od9Q/2mAzfneFVGVbym50YXx3Z
ja+Fg3puRvi9KascqReq56VhzOOXoiy+IbH31+YYTlvf4dCoPPkpqTOEMCS9LMHahlvkz6A523QX
NR6Cz8rrT/EIF2lKisfKNTXpRyxkOq4IgQ2K8CZbknzgFTiHmQi1tTFRHeetnFa9MvqzZdjOAmZi
9qXvmxffrsyFQ8l4McaOctqigVraaHJql8wlJ37w8h6Vi2nRzOi8fRF1NTWFL/fJ7OSPWchijbPw
3baa+NAJFb1YMUG8hDYcyRME3XQfaUamrqmVq2KtW5U+9LlhbktocHuAFruk5shR25P8ctdVpvgh
G4FLUdIRWFVl/1AmBJIBheASATA1JprtSqkQycuyR2kHE90nv+0eih3X+dXKKgTbNmceM04k/TTW
RkvcifU6aRdjYlln7BPkrMlzILyKGdt6WPxWodv5AX2DSsfGTWF3TbVNuznYs2rmD+BujnOFqT+q
YuM1ze/wKnid38f+Xl074tFkUrVMhnzZBT0SBMsJDjqy3W/TUHxiOxVf0Oci2m7jK5Y88RLN/Tat
WdiJvNrnRRG/k0yfL4O8SB/BTH9SLTYoQ8XJyWoMhpRtik6+ZdX0iMo+Ezzt1frBz0fMrFjszoPg
KCKxiCYOZoxAmmha9ZooPCKx5957AaSMndzkN0S6bLag3d2wlNfCPsroHs5YsNHo4syTW28Ng252
erUdA8V3BT8BwA4skpr40zBK7W0Or2uTh/awRcbJBEJDLU5Fu/E0kpokY3kb22y8OFWWLDtEEtjk
xYV8bb3sCbN7dvCBrgdvJLePw+xe6slfsAiqk1nXT1hKQm4LFKdMEtHeuCAJIlmeJsZKbtzP3+F/
vtdxNL9kHWOg0EIFMLvJeg588ikHVDMfSon/L2J8nvSP//nv9+88hSvaCnX8rf1ZkIhB6ydJyR3+
8zeoz50u9D///b/C7r359p7FkH5+NP/wD3/XMVp/ofHqEqBBj/GehPSTRcz+i3Jt28YNBqMYgtXf
dYyIFSXQEZ9hl+1LOt+/W8Rs3GMf8kVUjI70Pdv7j3SMAtjQH9RtyBjdD6Elp01P8jb+KILJi4Dp
sd9RsFtedLBT01oJ5o9LJSf1AOSSaSVDr01Gi++Oo5dfFbHtpEVXa9/hnlbpGyfIdF+XJpto1hc3
26XLWpabO+N8w0xwPFSKAEpJTzydRsR90G4RnFXPvaB3i8bPoHh/dEbZLkydJEvLJqYxAKp8AxIH
wdc39/4M7xpkxaUMR39tNZrjtGr8C8kfKJDUBOU1jhd3oM1tGqbnSOY4rdnNPhHbpnGX+BzknocW
gZ4P7a5KmQRoeKJNN+3snvPghEgRZxgyqMZPkSAx6F5oQTgOWYeKoMh3a4h96k5mSGPpTJcGzDj8
rvYH4/z682jqzzSGoPmkYD4zAe2RozZN17Qi0smD2BVhtFgJksh3djurc65Zmy3A6G6uImbKs03q
tv3oxR1WglyT3dNP1cPISTIJtfjkWkt3Rstm+hgLpopmObHy3XEM+nQVDVjCszzIjtxmeKKHaY9x
GNAB06KztGgn9tLxT2bo4ONxTQO2y6h3o1s8pEGTXVsmOmdiKl+cTlZr0yDs1/haO6Y4DqpvYETY
yOgQZB+R0jebjPz2A1LR7647+ZuAud6WFHBn12ZxsandTYOR+yY783NCqX91vfGFLu9mDrAHTEGW
XUlY4S3K/twV0XDqsgoJRQUM1p/i5hRxfDV9QBk0z0q9gOVyt0XThuki1zlEjEV7meujnCPIwnVf
PyHUeGl7dTBj034dg+ZQqym82a1HdGSLzs4CALLzQ2pU1B0kV1d0sxtZrwHTptVsvuXAeBfTBGrX
aVrnCOlo3sJvDi7o3vp1gad3p0pu+qproj3eKVok9vAcKn94JHF4T3iHePbmaj65hcSpX5OCTpKF
RdVnvCBe0K8g51KAOTXWDWRUYRqeP75EpgjPjVXUdImbhNjE+xi1H5mXWzYRlsyRtTW89kP0fQj1
Ok2N9toHwXaMqvmxLOcXkJDV1jc6kEnBPJ0NThg5DZx0qevkMR3baUusgzj4eVQdatwVd5VsYqCq
8Wdgg0byClghYTrNzH1KyDsV9FkUk2c694/BnIEnnsfTVBp6Q54uPcY00Wc7o+9VJQInYBl/CmnO
b5OmhN9QKl5OBK91ZpcXQSdjWUFNX3X0zk50qP/zjehfwd3+oJR//n8r4o8NAoHvv0bELd6T9/9a
shP9VtYckv7rqat/3o7++s9/348QzwP2sFzz/8jgf7csW+5fbNs02aWQF7PvsFX8XVcPuo2VwkUc
LgHK8X6YxXxEUbGJsbeZtMYcUjRM9z/Lm7qLqX/SApvQOzwP/iD2Zx8hv3ffrn4K+nNVP8o6j02C
lsvyNPvdiy5978AwSax0Twk4Izc7EHQJNT1JJvRA/omWgIAG3LpnD5I+il8mOwWWkJ+u6T/Tgf/y
1vCLoxHl2iHUwF0g7xmJP7+1kPFwjMc5PIGGUevoLuDqye+EMROVaxpX06aVI929UBp7TFK0TG91
J578FHcZJoF7r0xUx65Gmvzn78y+C6R/umj3d0YehxKm5fm+ybX74zuzRDUDbbXDk54o3kZ7RAKR
0bX37Zc+7zDOEFUt4yo+ImAlxR0aD3rhYE9/KlxVvkYNRQwKXcWRinmwyEGBzrq1evipsCVhuko/
25mZcfrzt23949v2bU9i8GC0z83jcf75+YLOiUAtMtTiqOam22BxDhYc9MkMSQL7wcj7EhdUNW16
33nyAgeaEwrQVdxZ5z9/Hx+v88fLh3zsbuSnxr8TCu9q+5/uOWIOIYmWvXVU5ERz8Jl7mjMzkVI5
WDdjHJ51CfzDzcn7a6WY9l6C29WAYBU6DqIPyUQhsbJ9QWj6RqLgztHUP9Wq/EJYuLcPsAlusJr9
GCvzMUHft58URmfX79O97xbZCmC3tbQ9Ph5VyhPJ4dGeDCzvPsztt7nNzIguQH7MGx2tEknopUob
RCRTUl+s0UMPUvlw5X6EjodXvG/KLV659KSK4mIpkW9bFz1KXw3Wls40SJ1MOJfQzn5oX7YwMUzu
mkp8bmDuR3Zqf0PKDYqEcVMknF0mHYO4gMRHmWNPRx7ao5EDoZ3H1dRMF17d20faPhsyo2HZALVI
horod7eK/lqEsGz/8whQ69dzqglgT3loXPmc7gfqXz6kZJo9kQ3OfMwakinysus2jleSfh4Ruhm5
aDHWWof1EQoyeTL1nSeC80Qw2nHzrFi3RhKvaf5Q40Nd35aRnP7KMP2X75CD9y9PIQ4mVgffRjzJ
vfTr7Rxx6UF16OkI/mBadLA5t97c7kfEwRcZT8gsJnPVOhkhoMKN9q0az7Jpr6MluiuJFwSHG/7X
SlYY2yPVvJMo853HlCLVblH1Tl8TZgOLSBEi3TX0OiC5lmtSQyfwQlAiO13/G5fJPz4XYDvx4bgs
yaAj7A8P1E/PhQnMBMflPBx7fU9emXdOnLsk1jg8FQml9iT1U4sgbj/7E5NuR208bKsngZUArL61
E0jSXwbWRdKAfujaKx7pSgFC5AZH54wzNS3dW1m8DyFiWiKAwNMnF8eyXtMsVk8p7qJDEXqsVzQ9
EjsbCQsI5yVmEcRUZU4+erWZcUIvSALxN/Qs5cYyYDoTRcjJmad65XnttBzsEv98efeHA2JfsoN1
t7qqC9zEOKzbrr+4KcqqmhbJ2m1pk7Sann/YWaTtOXV2VdBFl3GfJO+6bTciuarWa7+JNv4Ryqa/
EhrH5Etk56nhxqNfIAlIxoKZs1UcfcSjEiTBwr4D6FWWPv350vVPvEk40FhASRQxpW/9Wr2JOdTW
PJfD0W3R3M2Aza8ics/1czmEgAxxNDIMlfmLQKS10gV1k283+waoA0EHkK+stv4rK+ZfPgZ3eu0f
NyPBY4rJjgdBYfP89a7RdG0Hqx1gKfVk8uQQyTaBytEH+/F0o9SMl31lZLv70JUZdnYL2mLlGl59
itog26MberdRrT7WkYTC7UQdY3ViOLRdyA0Ktfzc1Yyfp6n7DcNyupxEFzyqgllkGZf+Unj05roq
+GEl3qfMEuZaTEmDvlvXJ/KDIs7MzL9qD1ACjZLm1BlqM0oF8b2FVgLqHuKDVR9re4wOMgkmhCH3
aDULbUHPdaah3Lqw5YP6TNU7bBx0v7Fv+EDSiuI1qsMrwqN2qHHyxg4nZjMyCVgLjPWff+z3/fwP
GxaXGOYMxi/caMRx/WI+dKjPffxn7XFMfYiGPKGqGZfYIsddj8ZypRv3Ogm60K4gEenPX9u978p/
fHGfnoFPsKgDT9ixftm1W7O3h06U1dFgMWTMYdIVzpc0peWxsJHe1QRlPKST3AK4IwZknCDYNvHG
nbXc0AKfsAlX19xOVnWlw7eApHRFLk4Wd+2qTJh7dSmPqsppDIDHnU59+oAwD/GyVKvWBaZWxWUI
5KgjqcHDr5+l9ob5IZq2WoCKke5SsYbCKK1uiRc2S8x76ZshQHR0tXEmWclbBliTjllSngMrIyEm
b++desde+qO8tAqR9BR9uAg0gKVh3hHLZP9fXETF58dJ21acmn/dzfqkZ1Cu+/wYDYSe2V7tH/oK
rZdJujXe5nJfzKmziGogLqVrzTvyGJm/GyOZaF7b4uM285sZhweLnXaRkAHwqRrPrT9OB3anT3J2
5/OgZ4KNQuvcT00JiBOQgZg0vzifQhu/RrrmTGdubSZMD0ObHVIIYM9Z/jYlhneha28CoOnHXRTW
BHmhMyeIRCEXmv30aUaHs/R6J1yaxofFRcZvCp0aAXrmGdbMDM1UKo5H1XuTOtMth2uMqtD7d2cC
373f6X+4GXGsenfzoG/CWvLuEOufj26CtdoA0RwepTsmR0bjFKriRZCKd550dHVURt6MRKpTd8sI
HSiZjiH9mCD5koFjBHgX+8cqGlBpTGnwbA3tE9wV9rI6crZlWD0P2hZnN4OB2kaIdbxGY3vx86s9
RY+Ohj47hLaxAktvraVFpM1Yuf6ty6xkYbayPnx8C+yQj8ZjuN7LaM2kxHuHFVdhVf+StWg/GKl9
NoZYfmpH4g+stv1qkj/BRDkwzpaXxRdHPAdK/wgM1zl9fJlR/gKMIAAtTSj6DfPCtL89wB2i4S4l
T2WJ9lN73/y2DckjQEcV2dQAkUtuRzs+1cSFHftcfJmIhT5jshiOnrp195ANYk/lZ5HLo6Mjuess
b1i7zBGPubBJ9s3z7zCT3uKQlGgb1ddJAB6xWYD7NPkk2mtg9NGh4ehJ68YmPLFmkV3DnjFXdtG8
qLpUl6FrCvIQ23umjV2/YicjaHP63JRNdOruX6i8jEUcN+zXHVmVViRX0iVE3XPZfu06RhPmJOI8
zQgp6fGbpNIwKBZVlL9GsvoBLzj5zTWOo98Pu9Du7H3jFK9V6pqPo1Mm52AS9bIJafTntoXCv58K
9KZdgawWnNNQ9leRNc+yLZN15enuNuf29zYUwQv6NuanEQOhnitM31TjbAj8hwxh86GZ68e018GD
67+VZedewnw6paPjH/2+e41o1h8QDlR7PzJgmtzl3nWzhb5inNgf/yb7pj2HgA4Qw6Yz7HkDDk/s
nHBI9m4EVrt2gT903VsxMZHT+A4XaRN1b9oZxy1SIrEuhHcavbC9zdJnR42ra9B6vH4c2wtDok4Z
M/bGEH7ddlTqNzNXxukrgYMHtI3toTYarKkhGu0hIeIkM+yVZxfOya0Ewv6efJ24sveRB1tGNDYj
LrfbBh7h6FlPuGRWA3maNTQWIhDPWHR2gLz9NUIyhO5Vfwevgm5InRdGMBRM6EE9DyGtFtvBlfWJ
NpoELWMFaMZ8f1n7HppTZvvHwDIPZUounZMKvKX8dkvbTC0SWGzMt34vAGMxUu5blkOCU78VFLnr
ioyVNZ5oaPHxxDy8BriBV/EQ+OGX0rcq1BMCLCownbrrzLU1COjt0memGsrq6qHHC+JRn2QdAjYz
oCKPBQGq1uDsmXPvGsdfDGRnnT2KyjMtvq9V1lAWwYfBHdPidBH9yRbT9Dg1nBpCr3QfAx2Rla2Y
v2Zm8aXGavnQBbNc2AjF34ei+ewGGSlRiVED6ByrZSNxLYk4zl+drHwB2s0m5M3pqRAtKsNxnT/S
ZIbG6RXuvrcrAofq5h7iKoMrQZX2zs/mdhfO3lsyKb0ffs+IbPCEduVwmKwuP2Y1npbCjg5iMPNH
222gw/TdQ8sitaPfHT9k17Lt5EKnrAZMmOlXem0Pfm0WC7PI9aM9WmtGs/MRewPpOglAcJWM/V0V
a6xyo4vXvUZM0Aao0gjd645xEn/PWkmGVZJH2zuVc2WrYtyBjYfI0gQ2ukwIlGOV1SuP0dlb8TQO
DNBa001BcLuk56R3TmY4Nps4BE0woQCHvc0F8EEiLYl3K/eqJKjRib3iDsMcIMKj4A5iHn4D/xRx
MQG8Jhqv5cXJhnLZitSn8x/BvcMMrcnc2YtKcKzE17usbGaQpCG+UAp/nuO62HuN5S9qE0EXxLaF
0enyGI6ev3aIyVkG7mSdZhRvZlXSNg90fGzHpFljJF1aJXSSWfPx6VCrnVMROQVnpz6CkcmWjiab
E1hYuLLTulzTOe+2sQ1eMpWx3ukwiohE0N/GMDH3bo/Z0hLjviomiEXIgpdeIsWul6glNALiQ8XU
YgPvq1Jh8oSg6zbSnlgHc9E8ZEHqbEibXncQnUDK67vrpQKMi0dxzLx5wVNXn7NsWENciDDRdt4X
D6X6EnIV5gow5rFVxi+dJcelXZHNKuvhMS/Avbtk1K2NCs19wAZ5RvJK+kmDA7Tr4mJrYGyztTYe
U91A3xVR8glmsIg5uVWsrFN88HJwyG1Yzhvm3Uj+yZJ6YDtehzRAzmR0oBCeFQkS6QvKVXQzUT2T
Rdu2W9W6/sLAd7DtmrZaN67+xE6x66tAnStsS2Y+PTt28pLnQXvB0FrYJgiLHEZAMZJJWjLU//jS
F4yMZHu0GR1It8ifqrrd4ZzjYVaMa3DvZEfpvFVigOeBuu+kHOoQKxjfoa4xYEe7em6a5ls2Bf63
wifeFzNRkbd8HtJZRSW6iHSWEuW2eyWm7bUNi+YtSLNbmCs8L9WEH8d0oCETCjuZejzptCnXDRJH
pulteECZQLQqSyN0xQIybshtHra4f33ZVLsG2Qi0xIhoitRTq8AZo72ZDZDXIgNTYl0jL0A3VDL0
2CsqxIemS59BjL+pPOk/J0XGEk1C7p7m5w8CBQBnISXZpllk3yZL0oHKWaDiPnzMkaJ0PqqqppyT
i6dnop2T+GvYg+L2OALeOkjuu9oqs71g/3nwU1suOYCRdlwp+B9Qp1pTA84rXQKoCNJkYs864NhN
zjYCwnn0TBeEVfrk3Q3D2iCWZkwTD7iKXy/sxPV3dpK0N+sjODHcaNQQaxmivOqK4Sml/bbQDlit
rrwS3uBuABn3i3yw78xkw3hEsfJGjN7OwGtJtY6VJYlBks99GxwbhK+RyrxDb+nxAovo1qCgtaG3
f+4MK+BhbKNdlkRvHHCHB+ivMduaCd2qAWQ84KO8FkNGF63FoDaKM28q3YZo0HNDuE9SBs8YG66w
5aMHwp720qF5Rfa5sabZgwR7ctK9Ng3KFJQrfFBFvnfJZYcGRmIE3OPE5Id4YKWxqiF4DcsRuyS9
IKVqdylK8hGJGBPH2SjVanDeIBpFFBfXgsUNfIX+2nh9c5SVblYTHbOl0K2JGy6JnvuhJy2SlJNx
Mm9A9V7CwoXXRnrWGc8rj5Dja2sxAXK7GYl3NIbUxbkxWpfB0o+W0yX7PoWcUeX8pWG6qz5sUN0F
qhWDTPDSb5I1Fphh35suM9pIiz1JFu9ZlxD5J8zg5Kl8HWC1PTVjmSx9nr2nwRtgyxcnJGb97QeK
k+q1Cg+ZM1cv5MQp7pBNapbdp49jgFAHVj13lzXqE3Iy71l12bKoveAsPe8YzMBZAjm619KDRlkK
ChTDRqfRkYFc92/6fvybEDMVqRzfapfA6Ci6WAYXhrT49Eh4G2HSdbii2zZfA9G8xM5oUCw54cmG
ADLHYl4mlsJzZ0U0/zvWCrNu509Ir4qsf1RDc8XmHdyUOT5Pox8+JnSlFsxsGnSCKKwKujUBaSls
/MM6sVD0M7k+a1vF26JAfjP65Ml5ESbj2vbYVqoxfSQVmsC0Ekoq25ezplghFMcluhtc+hca5+Ou
lslD2A7pXk2T3oe5+WU2cAOWxuwdJixQpW+QzzVpiJdx+KX3qOIM3+xeDGM4x60Lx5JUiV1o9OGB
GFI8D0GVnAmGXpGk8jgZhbGCFTrtDWWRPgDfC1pdng9Xw6wgaVjh+J3a1iEJVGLf1uYu1+OLOfTc
JsKaFo3nHNoyf/FVj32rYPXDfsjAcvzbl8l1c4CU1r/7M8yZCnnl/d8FKsa3+C9/xE9/85//58dL
fvzzj9f9+DZINX36v3//95/+08/4N//7l9/s17f58SOlH/qrceTDT2idTw4Cr9aCjOiS7QDbo278
m3IfdTt2T74mjU926YX1jBGyeXRZ6VeJRkNUm3a0JBxzlaIrxbojo40zzoQQROkrmqSRi30o0Ywu
dTdSHMZ+vuU5FJdBOd7Cjdz6gRG7xqy/N4n7cZA0vSD0w17Sfe9MK33rYJjGLqGDlgIC40uiUpoW
F0DAQSHMkD0jg1uoVOaLouE4UFblWmWu3iWSJwKUCUG6jvmoMPM6eK1WqN28deh16ZmEFMIYI1AE
lmiskyLXcREKjvDsZBmQ/gYLtOjJ21YPvufWWz1E5L1gvUBYRYAvUY5QBkfEHmZHzK9HFHEcIE+o
42naNS7ShaxaIi8kOzkPhh3skeh+hAECUG4KdLcZou7T1KWnQPnhDgtrg9jhDbvyeAoFiBEEiffY
XYnKQTaXoVAUoqIiKp3IoaY84Ux9srRZwDt4mYH8nG2iLPfw9y5NlTBi6x308tB8l3YcV9umMNCd
UPg+u0QyloY1fOlAf0UWyXFu39UvDVsj8Jh238SEtzVxpy82J1hW0UflTbD2sMzuiSjSS4u4WJgk
uZGCho2KVVWrAF4oadihH7y4cQCeC22DqyNr37ZutibCeU0zqtyGZqNWuLbPjnLPsu/a2+RdbQtT
m+lOydb2p+pmNW/oATQaS7Pa2nO5T+w8PNdaO/sYrousmrtj2w2udUZVbHaZu9FJAN4fgTc++vI6
jBURX8bwebK7TyHewSeNGbpvqyvY//EyfGmVbI4QMe0dx7UnOvvGtk1VuMFLs578sT2LFHcHzKNN
0nfZbkxZg5l9QndemIl7MvEUfMr8KCTwcdBgM0jIlql/GWZnXKOe7J5rn7ZQBPhj8fGtqD1x4MAY
LuyUpI6ipU2E6J4+dDedo9fWsKKHgj7DLh6KF8shwXo5RtE+CXr7SA1sPDT9bdDuxvCRe0NTkZ8H
usS3ubgajSnO6RAI+MAKZm8BqrDNIUsAuQYjlPSbRGlxad3+HdNovg3T0sfvJrJ1yWYHb6OO7yon
/yDMafiWtJEASnUq42Y+RmUGaXcqyYcWA+3KySXswfMICNu4k7K+9arczGa4TYSW9F/iz1XJz4Ez
CdAZNsNqrCHTk5OVnHKHVHELZK6wg+xiN1Oyp0u/6vK+u3lZsBkkVZoNn+Ssw5w8rjrb1GHgYt5U
5iEyUrAFwffE92GcWDV2E/ICD2NLlWXiEw7TiX5SkEfYdwhGwBrGxMqM+4WqtHpRLiEAFOzMLMcB
7C4R17sCN8wS6SfpybUCL1nEn6nrYQVN3fhGVO7NrIHVEg13jm2RrQp/NCE8cjrqA1CWEFYJNkSZ
nSfl/NDCDe60jrGBRP22gGJ+99pnz6RKrZhwjbeRzPiFq9KRNg0WW3ItJ0wX7m8oiwBLmtkjAvHn
ig36pKopJyYa2W2rBh+OReicANx96WF8OfmIYqayiPsRaJFLo/9uCcKIFzWpvQswtOBdEE/vGbew
5jgbuZ7wmB5nUo5Z3mJ17Co28fBuL0QGVxxdJPkYVWkAasgzO4FaC6BQlezH3DowldePkYnfpUPQ
vmsIcS/770gGo2doCnfL87DtVERKQ1yfuhSC+zyjnWdOjMO3LraJOQ4nc9oNk2ousLeSB5i9M4Um
qT5D6GVr08PR4bsAfOtYkEcg8+2YYDMIUV8tkACpdyyEWKTEDk9g9Nb1Ay7DnC4DMHfqWscIdg5y
v2XZOKfeK9QJ60K2q7J0S6wlvivhkGNUWuZKhIa7CXSyZ/aa3mjbPyRMFg5t74UPXEwg5RL89azT
Z1KT+wsxHc5z6nHXq+HJt5PuVhgZhBZ4LZvBNfxlbCJ7m12/fOhjLI5YrBYcluNT1pft26DlOqoE
TqmZylZZfvYAu/GYT/Ej1nbvkpsRhFp8qKjYRU1AtvOamp3+7GUUAY02G3waKYEStLLWnsckAG2H
vY6xLg1YMp4DclUWnJXTbYNVnfWGDD9rjvKdZAZqj8EaP5a9rFzWozrqQesQ7+ERhLZXqvptbHW7
yD3Vnhh1f0p8mewTNxMnWLnmGgBklCxVTjZb2qJm7yCosqyytuK6qbZChv1Lsu3K+sFmTH5L4WWt
oPS5J8MovtytaztnqMlyEvWTpDRGhZWYR3/qQfjZ1pU1ozyqvCBgOl4zOhLHKcdS7Kb605CTrAeD
otmmYx4xSdPipbN7GtF0DxZ+1TrLzARZyy1mrNoUDkVfQCTGKvUZvbl7q8JJ40jezDN5VBCAnF2Z
gqmKEg4UphedCBz3lqZdeCgPM3/vF/7SHIP2PFsYCl3TVkvZFdlWQqgLGAgR1eZfrda1d2bjvRtO
Pe7nGUUBKxc9uCk5hhW46aQpvnej/1KH+OcZFubXvhMLt5mNXe/UYgnCHrMQOkxO6UD3TPNg9k2y
HJzMWPbD8GLE0XAAyRxAY18GkRPuCgvNf+aYwXYoSEkhDeGFb+arLPz3uor7dcwDfup3Ve01u1B4
GUAbsAM14JdVrEbCts2KzlCZmXtk8U8t/JINfshbkRG8FCP7RiCXwPwIzV16xw9pI7kJ0nMWc+8e
vIIceFfmxdYR8Cfc3LwJMt2fqzC/ceLjQNObxbuRFZ9/K2PaGUaPJrZuXXOhxyFezK6TIwmTNwkb
WnLqv2LX6bdWQkvs4wsUFGN7/0wHA/a6FxfVvq4c5Bylk5AuEL6y+WBeE5H9JTJQuftDv2W+3q5F
AKDNjP3wiu582phhQ+GeSDo4UELeRjah0HIXjmeZZwGlbB91OS3ce2wxTL+vzTRZTJ89F0MyZN28
GchSRATxXOTF91h+aUKQzRI/WXnvIAhaQzAbxmQ7Kcx9LYP056GgAUSKxq1T9ryKLeLQk7l9nzIV
EVMUnnyZnTCxJW9TznARpE09jDPzjO6SlO60z1pRnaYmX1VWXcBY82ls1r5B+J/+DdVFzWklyZjU
GiyMwhJHbctme4+FZg3161NPp7c2zCOL7kK0Tvow9DaWIbgNrHVUY0+FlTDjLYf0IVHoNGg0n8Lx
f7N3HsuNa+nSfSJ0wGy4KUkABD3lStIEoXLwdsM//V1Ud/R1gxv//J/onHIqlkRsk1/mynoBu6j+
alpEOEAO01mlnWpHSYa540nXjrQ7uFU0fOZqQjGvguxDngmBEKjk0+BAGNIezZS13e749NsKjsRB
z5Jdw+lzGw0kUImvVG5cPsG3f8qadflo5VaNe5fvg1r97FrtmHK4oYIcFDKEH/PWEFg4zIwFv3/0
z5/iUyt6i4VmlHRADK37rqninRuAbjR0NZJjDbUpe61AV557mFAwT1Qq/cbi8ZZKRURvXz4fH5DS
aNukcoNZaz0UxRodxeRER+vx4fuHzuI2+8SFdPL4Rc2B2KHJ4j6rj7Y6PY7A6cgKbiGB5nB03Rn+
VfVI3eNmiIbeRe4fiiP2sQuHWfXUKYAMOjUTQAMAuxdWNJyZzSibXBCY1qEN3iwgfufOpNU0tdPb
VKidwyxu1nemYVGVlU8AYMqBCxcG3vvCrMArxhiOYKvbd7n0zp1sbLGdK15ojlc7KyrjmjbqxCyM
GEHOMPY1s1V3nytKtEV75vkfl/lQDd02s+oB81fh3A1Wb0dy/KvchJgiKLqtRhsAreIU/VmNIUNH
1c/62KIeWZV6Y/5L26lcG7/vkGIwLOUfJMGeBm12Q13GOsVs5YbSwPKJ0e5v4VZbkmZE/pvq3RQm
qeehObQRoVLDSN4pM+S4gPToU3ZQ+eMgf625LQNk7+qQURHta3ShvDG02ZEEpj+15GiuUPzyuJlX
uEPaEYPV2O8VrUZ8q0j9c/Ff4vWrobIgymM8NuQSwmiBD8BETuzLEnCiXSa3ooaHaxq3tDEg0cZh
MsfKDQCTgz0DZptQGcii8kW0bxO6oyvinuGP25oTBfScrwy/VRxJLNNVPayH12XK3zhAFJ4jy7DJ
DNNjatAdE1tVQ8EmGNTdlNxijavn3Ey4o1oSVdPIF75rWqq+lVl4ZmYUwdxodMi7NjlDE3UjypSH
d918U4p22WQC0wJ6hLnQEjJMdGC2FFYoBIM0QzkomWtcu0X/QUa64MKV1G88BYJW+52qafAfG+0v
3Z7zcUh9/BoqjE9j5ARaXCCr1SdXV+r9aI7GBql7osSynl/zsv0J7G+5dEn9imLUQUYDPyCX2D47
6k+GC/Bs3Si9KDw1e9ey6d0iw7kBXNA+SLLuS0x4deWVSH1Nj6sLfdUW5RBMQ/uaQAnd9jO593yE
kuTiq9wVxGWTidZb0W3qOjvKnFMOk0k8WJAuhyypt8oaiV3cpYpHkyUX/Pn1+5JgI0UEZPeeMOAo
aPARpwBCIGkOLSgjKQzoo6BGs3+M1MCFaWU0npF7/X7WcA5mwwo1yAJhEEOKzm312eFcX6mpfcr0
2dl387aJsr/f+VGzz3AntkhZwkwfxziwK7Q3fvaz7O+S2YRpOOLet4SNnelNCs044cGpT+ViFpsh
1d/xxxlPJDQUrAciJcgcU/23sUqy8kns2pSdtwd1TYujrRG7iOYCxmgniwf8jvUkxm6aU6t1lBhS
qdyxzwPeR0wChTfIdfV4uj7XUaOllGKWa56spqcYWbkVZQ0V8vEBLvcxX3rjUD0GhmsRP8k6UzDH
TagaSunBNi1fGNw+sAkWI2NjKDlRYo/rFhNvYlRrHpgK0t8EIvFrrPxf2Tk/opF/nzHq2qXJzZzQ
J8eyx88DXUwJDpjZNjKE84N1tvIs7p86E+SgrIb8h8bCvtFmY6Wbnh92qb5dQJK+OK2RPnFQOGYz
2zhvep1+S/GyOO2PWmfA3cQ4bFKwQcpcW+8VeUuZWPYf/CZXJTPc95Ej2y4D6HpFX1nDh4s70E2K
E3A6WH7UY6pBY/pFP42y1cn9Ez+XxqkirOuJYqWdeLWOJrcwQhatdssfD6nSNMuVGyNxNlg9F72g
7D6K2T3dOjMpKqrgUU/WgUx1HJQLEKBhAWDSDO5w1TJ82EnX8jSq5CbIt29mp4+ASFNS6mQgTzWz
9i1ThjQW1Bdndazngq4s9PKpOGTdROtLuVD/vMp1u7bTcnO10U8as7zAb/zVQQxF89VaxtcplT4k
gV5xfA0n4cSc5zMIfXVtsI1lzalSR/eXMmavjc3ogZAQ/PPaek1Nt72XlZzvzM1eEreGamfSoCec
fLpZBQlunrvx0ZDlOZMuP9VoxxFzPDkPItWEOZpcTzY/2QoXEjHN76zl0aYZG+tWjNgs2Y1+R0lF
J/Hjw5grBzNZEPty51OlzpmZWRtd2jGe9/hnHwnIqr1DWGBUa9xid/ioOLqGHTCa6woSBWtRwSY8
V8HSTPOTUsefECUbsq4Qd5ZOql9tC9N5bFvecp0SKChWQ8IAUnYiC62iIZkpzMlvmXbdYHj/wV63
X8fFOX5/cNIq/aeZ6v/nE/+PfKJFS9x/8e79r4DiNkm/mq//lkz85x/5VxTEVf+B5/7heucd4j68
fP+OJrriH5qu2zohh0cQhD/27yiIZlNRZwmTnxcaswcDI/a/oiCa+Idp6KrABe2qtk39zv9LNNH4
ny5Hy1FdxGdbxbRnmM7/NBoCR3NKBz530GQMDSPK01bYPpqEIltyua8JiA2WQ2jX+nKm/o/TUR4S
23RH2VyznrNK8ZspXRESogoAAQYwTT4bQwHns7V1jzbuZpyJHUQIHjQ8mRuOhTStsObYqdmXlHdB
+XqQS6ReytfW/MSCZmwWx8gZzJHrGKbeDl0DbB174aFqovT/yCUAFP/fXwJHg5fPnAvrm6F/hzf/
iwNbK9Z5Qb8eAzVSXgo4gsw/XycYCt2MBY19rT8P9bOTNqDitH1ns+KtFfaVjvBhcRl165BwNqWc
y+/VGo9rc8YTiS8bQtnaP3dG46GLT1I/8kdPVEZdknm4UGi+aeTwWSfG6zXR5Fcu2itH9TDR+3M2
kV/UYlo+Tzo2awvA5ccEt5yyOqra801EYV9WOe+9oA8mTYOV8rJ+jCgK3ZDvOFWtdtbaqzmbXK2M
A8XQfmMrftrXHknMQ2K/GhCSF9HsVm18WXVCH13JqoL/aCGnQkf8ZrXWXWfYV7KmQW4Y8BNiutn/
uNlH5nyUy6uRUqWNp+NYRCHzh3j22nk7P9v5NvtFd2lp7fBvRBJGc/uwuPCPZUdN1ZfO/AtLZkP3
9yaJEMlznCV3mBWzeFPcQHODzv2pKs8R7MLBORrjgQn5Tibw67eE9ohBYrDMmp1tBs5ETg6qpI0t
3XD6ndym9bLP0LSHZD1WM+2gq/JjbHN6crKdmqthQ+enJo+JPtEdoN4tRPcmLTyzNp4iq34Bx37W
UI4bQTuPCOPc3qfLQFcGEus4OHvc6YFqy7ss1oO+ymOeirBO7RfxgOIQN0Jd2zboLYWUfjMeJc5H
0/6MFeWW6JVvl+8N4nWhrYGL3haXYEq5YUmbnXQonGcVnicjRR79fZcbW1YGBj2KfhlSw09zCg5X
SUaYxuL63a2x74QFBNBY+5x5nFY12Sj6jT6UjRaXmya+ye4NAMwm4cLTY+SwEz5ZOr1zHPac9cp4
fS+G6JRweYjf4hUWfgJ0BfDx32JQD6xMP9MYldKB3BC7UIwxhHnzwA1Q1DZ/27qzuujklsNxWXi7
xMfoTcaYHDhBmYdZvJrNdR63Zubrr5ySDfFVUuWUGjE8hd+crnl30IIUcxLMTC/H31Fr70OV0kb3
PBqcpQuH+jEP5bCk/qv7yOfXzMWf8ymt29gTaN45b1Nc+MyyzPKeKgkteYe+9/hkiXtQXNqJk4uu
I2K9irUDdVLu6P0OdPtIgcw2c8M18ge8MHwxC+7/0Yf1UccHYdwK7cME5kUH7edI10AdTNLvEYcL
wEmm7PaixTcszOXxWqKSEnVqoVIlDY2iYq2Id/gPd03u8slR0Gmz76gdVylQt3p5U1Kdmdob5LcL
47it80c3+mDOEaogXGYYfQ1T+phavAyNgTgtAqV54L/8E8kVVRWMXMZ57n4hDlyJHvK1QTEBvyv1
dEPlViB2UJjCauQxKCidHEUAQAjE4szJMQNHXnt5dq9b1lAWOgGSOqOxDh4JUnPj1+4QKoXq2aO7
U0CAgmI62niTMeAV4xrKrLk4lXazIits9QHHNNmtXj+AKvNFL57RY4KlFAG2v92E6awo1O3j0Y4V
ZtFkti3IbdBgNeEPKFmUDDwcjcq1TO4Uicf0UtSHGieVQTguWNswk8EKfJTIlLqJk4POU7GeEvdz
4iJTLG96/ivVtIPF0KXqGo8QXmAaym6kb8Xs4/NMOg8+UrfttHy3lCOwKh6641w4fLG77A1xeNxJ
LYo+KrMMcFqB054WeRZL/6eYZ+VlIKHos8wAzWOW15bPXZ5Yd9KSA6MbQOFlnEPPGnN/bZCkInpB
CyMJJqUQYTvSzG2u3U8q+Ipbqlmo6/MUtlmdnbLEZH2gYCXUXAVUs1MyiurEU4OLfyMjNZzT1Q6V
yqk9I0tUGMEJpYhu+loAB7+2thsahOG0UW3fS6edfRlledDVLoaWjlGjoYwfjTFpdJZe0WIRnXBG
btNHm0Nroku63Xvf90Xoaqm764oOA51F1yV4l/KsAvx7K0B+fP+2xhmxLygZZrLHn4pnqHplKtvj
CM2DRpiZDWY5ZnrCJKDq9FNZpzHuuOnNmK3yXqNr7AodFXrWxfguWjoH5GS9goFbYVkKoh+5CoOX
BNxu1lHtp8W+zKo2P0lEsiXpu906jEDKUt4Vcoz/9cHAy+/PZXb+/vl6dRmWqVTn8saSuh3A54Xl
LOdAxYghRtEcsjhbeDqRIcx/f6bOpPpU1/mKyfwzUsF5Okqk7SKH6lvYiioWp/yr1ud//Z3ff/D7
w/fP/ecPv1/Wf/7cwlW4jHnAe1HXtOGkKqQ97MfbWImU1TOwkh0A2tWHpSzjYoMKU69bu6PBtbQq
Z/f9S9/lg98fkqrklXz/Lwojv7+W1oTzDTJZ5hjVIVIKdObUuFDAG7QPaMTQ43djEi3AS3R3i09e
oryPKMgzBkMQO5tem/0HBaik3m+NqOXtiHk1WLo6nv24v0w6NwvmNRlQ6IF6uao2MO1NoVrpoaJ/
DCpnIu08cUrEo3UpI04gw4MxFwyLHkTJJz1vtCIJfywKJpeqb7bCF8nyUrdGCCNhC+uZis6GhdPl
ur4ecKAH4HkDAxwbzqsdzK2gpiKA4Ox+0LuAL+YeVw56XfBYrmphe62K6ZeIktXY2yzNzzoWTknO
wklOYNF9GMBeTWsEKQJf6UVgK1mAkLqLbQoOsvWs4lKFHgoJc/SIJQaC55cuz02XDwDlzEATOVBr
DdSXCJoG18F2xSoWN9Ynvu0j91HfHai2HFEXM9KoqxLWLW55JLsktW6NyK7WLK6L1W1m5FVFXa40
3oEkaKmHhHajGgzfu68WZFDX/SgG9qlofYvt9adZvA52H9iOc7KlDEbsbFjmr4nSn+FN31JrCOP6
gls36BkoPr55w+jsFBa+sdT3gG9Pk2TXoDWp090tB3lfX15GTJelKUFySAYdk0/4xltGHTx35LnI
602jbAFb7HFLH3j2rzFnFTfJ391secbwtNfoBCBYmcRm4LrsyPKaTKVf/MnV/mDzzOK5DxI5Bmmk
+vmARNQB16DMWZ3x9iGlQ41Pi+Zgs6Ax/vLQPDhMYvBAGZ0Sk3cqJGpaC6vGe4zlejfdVOVpVTkO
GaDk9Y+aCWBmrr4+WTsB6YBKjQ3zPG8YoWfSaxYvB6UiLEwqZFmcHWlftx4OepxQxDUGRIl8F4XI
rFmb3yfNuXG13ox8h2O1DhSeBfAhvjplzxovcFJ5hHoq42so2kOgz6mvZPnRXpyTphS+TZYScxXB
E7RMHRsO/+yBAHrlvKmcMDQSDDS6IQxa7PVY3Mt0Z/XkRh6nVWfyNQc/oDEf6V/aVXkL23TGfHrD
9eFXBH57l/WB87cph51O30Ga6NtoFX6zUFWnjDstons6VnwSx7yqbht1QVfGHnFRvnp5aNH6GEeB
yvnFbdVA0ZeTO7ecNVUC+umRTtsTGNmdhfavp25Qc7jnhBqKT8QKxqnNeaWCqmWhtE3tFZ0V62h/
jChlHhy0MtBu66QeYBL7ln5vlu4wUXXb6+OuHT5dMtFzAxUMC5TL0HdRk2duFO8q5QW0jL2W9bae
mqvFtZBpIU97/YqdeFe2yx68KKRcXvKoB/b0TFvafjAqaqRLMJRK0I2qF6cL9MuaIzw0tR7NCkY7
lTFTF22z0X6kBOGk3hWVZUqaD007bBMoX2C1zY7Z8DB545IfHCN+qvvmZPY/lFWcsunCLdOf9dUT
qw1YiveaYXLwcQ7akB1QTjj0WFtuoHs2+2DJlpOsphfE0qBa6a+q36y5CsdsfYrX+VdhdTSa4Xxy
2xvfoRGS40BRSl0ZIWy70FjmgO/mMense4cQGky5dkvymOHczLe1YwqZY7uwHrXG3qhlnkqepK7I
ikjkPCoCODvpgvhHruzXR6A29VvW35h6c8VhhWkwgsPRKzVkSA5IJWIm0mTnyLBgCczsux2VHmGp
r9aNCC9iq1aiUBfShxvPgYvvI2vzgpMW/ZeG6qJINnpBeRkaQPvVTc1H24lDjWtniPRwiSr2kkOB
uYHtxQMfJq3l6FDn3YyP9hB1s860JxXvBm+Qx5Bf2rtpyvzOXrAYGtdquSLl/pmmZ+aIN26rGyGr
p4VAeeqEs2UEcr21IoeswMhVTP6agpdRf6qdtV/kHLp2vYPo602qQXjYDNqagakjqdAbWZueLEwO
aK+HsqGOwGZGiJBuUnO06CdcEF6yT6npKUR50v0oWv2omzgT+x1lpU0UB3HJG3itro5oPrtHfBkO
Kmzzwmq4bmv+PNW7LkL8VJKtpWLnq2zPqInWMF5Hv2eg1HBVbYuzOycUdagHXRin2U0I00Aeduof
45i85rPxnAgOKxHIauilenZZOHiICGN2puzbMnvhPHgXrXjKxXq1Csq63CdwVldTLTY4ueLo4JCk
cX29/1SpJrJIzkyeq2x5xXN+dbpX92c03TOuoZoJyvYl0o91ETiqpF2cRChxEDWtXxW7fJJg0yob
O1lBpkRWYao6B9GX5Hjt39hFPjBleVLNDkmX0CVbnx7739wOh4fWUJCDb9x+b1u8mETQx2E/VQN1
z/K5YeVQvCqGusfwlXkFhYkFdxFzL5+FIkNcWLtVWQL48KE5FU82gzALw/IATZbI8IslP7Rs3Snj
Eup9HarqggICnlniQ7F7LzLHg9n0YQmZD3ulSTp9idJrn1Rviz5eHF3FPrjuWt0Jumg9zCWmg3Ff
zh+14YKhr/dKVOxNIlOaWviJbXl5gZGGw6ZtvBUv3crebuY7XCwVpiJcIiUeovp1FdZ1nrJjY6aw
LQnFOMjkU07HSXrGjgxkdbx063wBig3XniiOuecwuRsTtk+Q6nYF7ZopRVrFT+OihdhVnhplvlGd
e3BUePhPa7QVVX5WIps2DQPqdRN5sUsiH0yvAI3V0XTQEMfGBMP1XHlhHHpOFG3fED1y4mpvMoqY
ouhF0Zw33TVu9mg/9TMtCm1OoBFoFdGiMX1AD8A8l+65NJL9avR4VBkXaTGh4CyAb35rHvflTvUj
Ezy+3u9be7nEWvW6ROs9z9YTOG1IyjdQtC+PLr7C5AxXGKGYuAW1PGAIVY70B0CNkx0/DdNypuT6
RLI6XLuTM1oHYuGBVmvASttXciFvDtXDuMRiiRoQy6tm7cZ5CkrA+kWFQdSejy3vgokkshix/0A3
HerlB5HTfU5bRFRWH01m/gB0cKfl+VVq9ZN0OHs9VspUJXQ475da/WClfHM51VG5RVYq31lTe3Qj
+WGt0S2Oh1DrmRqSyKrlAYzYXe2hkySAEqcvUu+XtRlusqIGfeRckTRnjTKgpt2rU0VOYtjHbvI8
2N29rcUhx8ajNuKgtfaTo1p8lu6NHsaLPghvLeSmyMKe2MkE4GmgyQ7JdZcvxaVT3INMtXtHej6a
H3PX5eTU1Luo1RM5k88qsQ8WR/3HW1zNmBFYY0g4izQdNgbi1bMRKmN/wFl0tNwJL0Bxc2zrwVcL
Z7zgbI1D1foVnwGV8NdKjVTTokXo0JjnrUkWXOPxYjzkG3bkpzomN1jU5vyzGN4wX4YOyLjJlPsh
smn33soJA5jFd160E8sM3ac1NHbX/ugcw++X5lQINAGhHxkbMXpnPI7tbiyIcsj0nWzhsx3bgTJR
mSqWa2O/FI55tIf0XDvER40CF1PFyMY+qRAtI1fZk6VdVLm1Z7D5D7iwBgTL8iglp3pkDuxfc637
ywSK1ba2kCM8+quuQ6zeMh7jmKd0NV4VJLc4ARYSVRvaMILCkiHoyedBtY8kMHyTgq5cwXzGgDC2
ftSWDUsTsE/PFf+HBgclmttA5QSvOzR2qOtB0ZtL584EcDTSWGiRTJSJAeACmy8G83c3A6vLoXVF
/UjXo2F0b9B6DxMOJqWNea44AkJGKZU+tPriRN/CgcThtPhwpPZoOBVWPbbQ1PS1KfKWvuWpSULu
voqt3WzyvG06sK0MNKpVV3DVoSbj4xLHIYSx3yPdK3nSP+XIFJIOIyPSt/gYb9JVr7ZhvBaFxjo9
/aHJlgXWPTVWsR9yz5zfClWERblehZqfh3REhyP62iag3cqCtpf6rqzOKxwaqlQfkR/FX7T8CZ/X
NBr7srjMlEoCDmWKP3FxR20utf3ItA8l8ySqycsbQayZs7YUBzLkpKLXJ7rArtzFL0WcnMQwh2r3
NafJaYzEx4L9ikbPX3av7y2Bv3KMALiLvTEODNzs/ZgOx2kxD5n2QxlGDH0sYvwDGpCiwzBycJOs
VP0xhA93ZGJ/tHWIoIOzs5U2EIP9qEg/ZQV7AjQ8Jn3AWe6zU32slfKewvZQothDW10CJes95K55
5rw1e83fgTE+E1Qb0c1QTYbVqw910U8XzkCYvHrd4u42XBh77iwLXaFV9hKiXW38Ucq/ErYSlQkk
mUcOGKZvtbkP4MhE6lDIBcaEUCLpa/qwt/GYR6oTSA7B4HOP+b0V9RdFQqGDGxejYODkKm1EbzyD
RxaoGwTZPVT8pxRLGe5oKiorLo8Xh+rIhmYojYotu9L2McNJfUZDqtiKLI4YIJgyV9ub2tfcRlc7
L89RL0/5xGFloQQSF37UIaBUxuCXkMa3SkzjX2SK3UDJJKVKm65kMTIz+aSqeARRVQxvMSZ7t6JY
E3yYNpSCRIFQ9HLj2k/mXJ+EYQW5rZ9So4UHPiTsZoIMgwMihmiJkQKVWMzYJPhW5ofesD/TUiKk
Ob9bUfxcW6QoSuTiAJ81kEMaGwrFpExtxGYmLK75Yn3POnGaIxzGVSpp301H+jFdrBeqVulbNbf2
UcM4ZtCqP3GKQUB3W+s+GKuJ/c3dTcmcXOdWMe9UU2lX+L7b718D5yu3jz4Au0WDYIVnHepjmofz
CND/FxzuDIwW2Mzv09aQoJdY6V9BVd38CGt1Hfyg1DiqRc9WbfyNaurEhuQIgUns1kl5B+Wvc6yt
QRgRGosQN6lI7vqu3qxp8wkOot04ev7CAP+TcZXYcGnfZqX1kwNJswMt+WW6MrSgsWHuP08DJBcL
HbvX3IdPfLgqPIdDxrI601pHmx+rS2lRK+UyCjFV0o5rRcxhJIn4rNnXh33PLyGyjuurhl5C7m0M
4f6KzaKOtLAUmN1kDw2lfquQzbbIlanXr38NGlA7RfltNZNJ6qS617QekbCpftolhUBpkrAW7zMi
rISf9pP5W0nHyaMKIPat7MQhqabsINO39Nf6VsMJcnFiwqtd9bfKOGB1AzN6uyBg1WnTDZTDuM1L
/SKpwRRcszeCDWyro6FvmpZS90+82U0sPwvY9h1kIK7p7ezx3TTItRb2TcQpx6dNZTYE2rUvPCKg
gE26CVGtLzNRy81KjnLruphwJ8V962rZ/G2Lz1RLMsYAGpgBK/eZ4Ydj07dno7T7vYwiipXX+NXo
ajQoLZa7diQRt0b6dNRT60WP7TTsJ0XD5TvS8iOaoGyK4TZ3PzX03JvZLu6uNEngr0vkY1pYDwP9
ohZP27GpR+KTYKxSDCBQOKaFogjtnA/lzB4pph/erGcf7WxlbwMq/Z7RAzETo2MeUUdo9bm8kLLE
R8yV8gNZYN/JNvqtKvHHRA7yLSpR2coiUo+GzeFbTpO+S21hv/Onjzmwwt+ObJ5rpgpAPWfpYR+W
pxhrKtWDbe6tMrF+uFl/+/6tmiqBzjr1+2RmdN20AAlm5t0IkJ2z74cvTW8ShNmEwqteZTZU46lV
63m7NnN6NU2CcqbV/CoRX/6SHsJrZGwy8jVXQ8G6y+GXoGlM2gmD+PrWtQwLnZkkpaI+xUWqncWk
SfAjTIbU4eU7iFIrFGraKU14s5MwWEkgeVY9LetT2xY+HVzFhusKb6LCoPijGFOCrFiqV2cTN3wB
3XIPWXQ3NQ8OZ8lESBl/pOvyJ+30l3ZkLcQdijiEUV/hcejsnwsEWmbbtOLowkfR3TKJ07B5MPJd
8t2ccLnXHF+WgDXSngi6ldCQ0XQfSzPiLYt1Tv6AtZ2BhgDrQZqlMfGRBjY4LwrXfuulfuP9gssv
in/HcyI4cOx7F4+NgcskdloSjH2B3KD/0UGYY7Afm+2iL1hvKAc5rFAR2ngmz1/T8+yqKLv0uYx6
/8u1MEZGOvKwXXpigQI7mbQZOamL2fegCHbDyWAnjegonGHlb2TzKipeGjw5Rr9AlDYdfVQ7uASf
y6j0fBvHsLPd+Gg20t32dY8GCS6XnjkfEEPCvpr/VJEON5ZR0igS22+QZv/qNcMnu3+Q00ceKhlf
ZA3WzYFSog858bgpbndzOdib7sFDGwbjwHCbyrjomsVnmnG2Y528uxUPcV21lZ9a6ehTtl3StGyF
ld28DXL+pRiGsdUV+2zbUIALFBvPXCHtNRYoK64tiv5HuJwrJ2t9m1Bcw3laMD6qDA5ti71z6OlI
brm2xbyMgiN3Su6iGpyMLpPoUTnnRCejafDr6cWZ9CBVxFUF+7fvK3jjnVf0zfBDluON9MEZDHt+
LjJ0Y8M4RFWUcTfiwRYLHwiwjzu1iR+8pY3ZaVWYPVTcZdIewbzPTFOfC4H7c3WMnhXYGDdUGHSA
Rkw6dNWE5uWZwFCqJozj8/jNVvIvhyLQLX1cEHw1s6GlUKAXtMDa4RVzO3kH7Rn/jfFvNfE8/rJ0
mtZVNMwnUzqEDFKAJg7tK2e3mUov1elLXGqFNhGn/gmnIn1WXULf7cOHX7FeDMuyBNQbRESq0uWN
OqUDzIPkZ6GpzVbmzXJh+4nONv3QW4asck9hTLyTnMMecibp8ZmanFbOsJJNsJrSnGHyFHa11RNa
Co3uk84dmrAsoMvr66LEwoOxWOywJS9koSvdV6x48QutlluTR9dzbUFZWv2lD4P0kuIxYQdPsmtg
F3mxcbbYvitjGbdT1DVgmNLtECOia5SNXDXCaZOmkLZfaKZJPBT+IqhoMNgMgy3CcizPjgkjgpou
5aYA3Wafz00vpVpnWw1K8mTbI/BhmFMeIoxxNmjM0ERrhuwheB0Vu7i6CUAHAx/2nNak3fUhe3VX
WNmZ5K8dKzAVtKK4oYDOio926q728rMQbPdICrt+MZgOCeY+EC4Jd2VuRoM2prLSKj/WiHipRSMI
1xaEwtIgHu2eC0HmP+H59VxaH+BRuYunA0jY0Q1jEo7rtlWR//x2lpuj/tfUUDGcLmTGgw5buv5S
KL+4rGJjUI5lFIELrHBjVCjYRESbTdbo+CMyzPIUGZ41dZ38StptMIz0BVGceosm1dkSyKsg8jCT
IZenrif4oE7QxDmFSY8IY62JahNH5a2ddeWEW1bzuS2qm7a3bPzDj4BY/fjf2OF1ZCS49nbTqPtZ
XWkGYKhP6WP3lVjjOUlmtE6VVQvp08jcyU+VKbnEXb4EkZb5NeS1fVJp02XGabfrstH9tBm42GSa
IHVknNIfT3nrmBc5c0dlvyIHpGRIiTN8amPoaXhtGIsDt9kOyizvqoFj1G6XS0knHoG9kZu2hRxT
xSwFcByuUQcbDMPzRpG6dm7NV8gAEZIQpo+2U7RzY1S/QQK1l8EqNlXF3TrWiekkfUgIub5b5kDJ
t5phFTCdg7Sy/DLC2aHqSVO92RDiWA3AMOehD7p2PKsF4TkHojdtJdcaQSQsBlPdKiwFiMyD1wkG
lUaDHuUM8u/EpGRrEa25adn4bJIl3PVYxrZKxVPFOS1o6WLzLWv4bVMtvFUMdd0ojUlsgj1CN3Kf
zAiB6eOaCCdQxHgHg7QQ53fus73+B3tnshu5kmbpVynUngnORgJVvfB5ds0KaUMoFBLn0Ugayaev
jx638ubNRWcV0MsGAoTLNYTkA2n2n3O+Y1ybISoWty+ZUqZiZbaKwqTaO1mMJyRiX5jqvEJj6gB1
L6YvbbQPVijhVqXTJsGbudKLiprEwXqXLb4Smef9gvAh3YD0loVUz5jtGG+GAAtMPXHqvX1BOorw
QMUitT1q4rzWC82BhptYhKeDhPwIusPU1gKfO9Ox0EF/crTyG8y7PjurqPLo4x9Ba05P9JtFMxDQ
3aKwHO1SD14Q6upTA+gOSgyNJUHsHpuCai0UjHbPxV1/SZBs4SbyK+NrX0eqX6Qm/l4wf/3dgN1m
URhG+ekUcs0yq3+jv/vJVVzpONe5h7SKyvtSgqmrEZB/2g7dV1ZeXmlqfW0kWgteLW2X+wm7LZ3K
1DYhlkAM7WyST301RnY+qY4VT6KizdALxm0deQBe5c1D6FEf25SNB7DMhxqiud9QZdYeOaznpJfP
dj8M2OuZQppcf9d1E1LS6Qqd3CTKUeEn3ZlaYnsd+K2kR5DSlLAOKlRYq9i2lv8QRsP07YRftZWQ
thoQFMvRjn5pmFa8T3zq2o9AeWCfmjp8BrPAQpUl330/N8IngcouXU+kyxri6jhEoESjfLR2Le4q
Kju1nT1mBZN9Xd0zj45Wk98CKvOnbiENr/vwmO/LjrC4PnyUmvc9ydb5MfKAsW4042fPIvOqEeq5
n2qfs3DoDpcuIyGMKuwctcixMC20dAvO4J9OVhWLclqQGme+VJd9v+8SgMQTKvHeGJV+bFKmQpBn
wNd4ZbUD0zKdZBxRWjvoTMCS7EfhtcZ2lGl2vt3SlJv+vqX+fh9vdJYeQ8r+e4Kmz6rLPUJyrki7
m8MBHkl/6EZR01tGTl1AaVx6gZ1vZM3Vow5DMtShY9LAHHR78s0KmUsWR7bcC2O2d8dm0V4hP7aI
6AbT+JgE/YActRaSaidSCpxT8K3/HCJrr5slmgfbhgXouN+87/9vK/5XtmKK+f6FrTjqPvj3j4x5
9/ZNf2fMW3+zwMgL3XMNz3BtqIzqS7b/+e+aoWNxxWw7k+Mt42+CIjo8vox7oKV51t+dxKbzN1fH
+npzGnPgu/7Pf/wFQSv/6eN/K7r8royLVv7nv5sgZuBA/oUT6Zgzsl13fM8Hkf7P7PbSDUHgNV2A
fJFS7d4F3Xpq5bCeCIv3mlHf9QxAHnQ9Y8FVBqc8nSHYZZY/VvWQP1pD8UQKOaWwDrlSkoYVvrae
BvXSyArNNrbCcW3E2eeNwOhq4sBCNduV5CqXDVFOYnyDtVWtcWebrExFjY/EFxJqCYehmOTB55O7
iIBZUlgDfle5byxgG+684CFVSX8TnK86rhc24bHj1FyzWJPrjvD8gvWHXCSJqM8Z4lFY5NtAOvkr
/aPNSXUW+cw2evfTcDonVptcqW8SZXdWQ9tuUahHMqwWGmLMOjas/fSkhe9FgBmBMwjwrrk7pEAP
9AzAQUEddNc8tj8AVW0V523mzGDQ9JZ3rRdgExUiDX5QVLEXEr2sTIE1d2GzniackQrKOhyQ9MvC
uTPRyfpDMxb0O5YLR4XNofXN7so1etXWgEqyBq+dVunHDGwGvId4WjtFK0hCZvjJuqlZ6C6um0oQ
KaR9YrDagKtdDt0rp1aQHSYkzoSRtC3vsoAiSUIHWGJEQhOiRdV8ISztiQLTuywkbTRKi5QUHt+g
aMCrOtgiYoqFg1ZnRLtMagq9BKY7oXnBNQwwsRE0pqcV7shaquwJ3g5exA5AkWnk61b2s5DCziYM
FcKv1kbbRvV3sTk2J8AspOowbbJhTez3qXXkSxxKnsMciiIL82rrdlPLbACAKP5bQKSEZA90Vjub
QfMNZo/yu6fwDhuU/Bmmtjj4brNLraemaKwPoxk7mDtmsXfhCBGhVfY2e5JozDhOuy/73U4TvA8m
mOBBMF+zAknQVsqXnlHLrvOGADM2ZLekMpi3egnVebQDA/XOl/NvtBxjrf3wEb+SQPYvJRXBO5/W
PzSvgc5v3XCf/SL8ceuHK2IwYapl6tG4G/CX1P3FGnadOnlIuPbdx1JVF3oLGCagp3Xsxs1kdkLR
bjeK6qECyLmrLMvfulYabFyon1AXSn3ZiYNeB+kHUdpoU5lDvufxSl9KqPy3+8scdmCbT9V+Ut23
YA+/7I0hnL1/+iYWIfbXkMnGSEEMZlVZPrVWj1hoTAd/LF58oynvxxwE+Gg8O7aen30DVXzq/CvX
s6dkXkgOFAUsp6HpD7SFsrGl5q/qHOfByni/Kt/BiUzG0QzYqjcmbtl8cnCcUx+zlWDGiQTPkl2m
/HWJVXKZTqO5t8LCwLZunC0vJaeKfHOHuhkt6c9O5W6MeeflZIiNHP+C0dAmYVD4suWUWi9ZD+jL
ydDNQxPS7p0Gwy5tvGc9ERjz8Gp4Ng6IOp5DbMhRpXEmaclJkG3TboqiHQuin5x6CqZ0rOkHe6UP
JWPUkiSU7MSlCUcyyioQ1z4i39j1bNp7I9uZLjMhWfMndv24rdkkngAr7zVNGriQUrzJ1LUFYf9L
j9U0B/+bBX2F7DVVK1eK3LwnAo93L8PYqEw3g++3S7hi03aMpjON58x2tMigGCFbI4l9p1kgP+1y
lyZJ+8EcEzud9kkscOkqWm1jKy0Og+zMtWPZ04lt50CwLduGQaytJOoJpvJV6eBUTG0KdbgU/bDD
IGVQ771qMi/XOOyPqXEoUUnP8cTrVpvdUFb7DG812ZaUnmp2/eZXGrWaFUlqBul3kZu8m1XGxqR2
3YteBucmoROI6tpHPXLMjVFFHpOEwT33JMcq5Q6U7hbBh1XQqAMx8q0iirmRGbRWkuobnkHer9gz
QY3V0bKu85acVsgC1OZ0JRSaYmnFb6zjm7UP4fbICUNcgCwYyzrt1T1F5ApN7VpYfvadKPXJVI0L
VG7MJ3XrAs6FxAChkTPnDHfdK5IbGFmDrqfMMxKQtMeLDoToJOpkbRWDdxiII54JTJbnKsmLY0WY
88+7MAfiE7eDmHrWKj5rCi87tVIkXMHZsEhzL1jF3UvBVXEDp7NZOkDQe/8cS/1XFfzq0mGAEiKC
y+1gD7l2oQ6SStL2LWJGgt5MgSEN21R/zAQLv8brU2k6Y4RsXoWzgaOcEHttZ3bsV+pPu/e6e9tn
gi/GVFsYSTusHM8vVz02ebhgOE0LzV5T6i45gXfxysqHjKLgsro6R0CYzh0wHSadSB0rRrY7d6AH
fpqBp5XnEMfkvH87+auipCSTdIAbjZB+YTKve6nxSmMrT8WYWKcOUNKoGuw7pTz7LsHoBAq2mYvH
+zsAk2nk8fsJLkie0zScIPmi28EbvWGBev+Wm2W30imqvEPZdhfOINmwIzWvtCmzgMVgO4EsOkVX
Yr0ol5EzxddJRSxIguJckQRg/Gkea6EWzMvTKyHGktg3KYChYXIEhdOoYVGlA8K/15dHOTpiYxFs
R1+wHuDtyINKrfwcZzHyIxFucyRL5Oput3MG1BWzscUy7hLB8p/P3u6zS7YwGDtMGqWIQjYhUzdX
XG+HnDn51vLYzdw+TKbMuybEIJhZirNmJhPTJGVtG5GNkJsmgABVdgQNVK20XNfezFz/UN30swWF
fWi1ML/o9LsvIqWIOdjti9Tkgam6fbbT2H/kgT/iXSLtbNjtoXUYBPt6VeLaC4q3QNGYnafGE5b1
5NxTXb1MNEoT8ZvJPZSgZll5oTo5QtRkvcYNTTDVm+EWwxZhZNpkPDZrWJbdLrGZv7Ivf6QZfQKf
JTCeJ2P9ZqUM2X2H0qKOPuc5MGGuC5sWduqLHpsoO2mNQ1tknRgMCNP6zbS8o8by+TEEiXdOQQfh
IzR55ejTLx9BZelVNr6FKO6ePVJSQRQ2b5hZ2m0Z+/ZGNxpyBVbFHEH5V6/N90OmPaZ1Gj20tS6u
TkxFDRZojb0k7C8gRKTWJs5JbLHUIlXewdI+PFFgrGUlv09sF5gA04A3amZfCz/NHprBqy5tX7w2
prPr1Wi/sWqGFhv2EMOblB7Tqr1j7Gy/aV3bsQ+mt7ozDG0RVHQD5oJzWVDLZ304JO7wjg9z2zPR
TMCfZalaUfn2ndlxuIiiCjh7kl8oVYGeoZ5USR2ewBEO7B7nkW5+NPm40Npxp8Vc1MxIp2Os8LaT
jfkpLWlVosHGa4ucgFjwXNuMFvAlPLMWGpl9gwPlqvXOYIHL9fQwNskB9sEbIRQSH314N3uAJ5NE
DCDjVQLBR+QWkf1DkEuUcfGUTs45UCCI05mOFuISzX3eZACBKf3UbcL4lwTgp+ZaA/3RKRRh50NQ
i9pwtjPqbOmmdb2Kma6AgAp/Qjt+tqWbr1xtMU7Aqpp6goOe+9cEYZzcmPopmO64YXIXDkO1Fx3n
kARphA70hZOBMnNLtTYH9Rw4OHndkj73KpPHZq3l2pfAH+bQoYPeTJup27McFs2kX2ssgzOst3Lr
1zBK5KJ37HtlM0ar5IfpDSvf75YZxVsUAIOU1M3h06VUFLAsp4rALV5yJ3pJ4Y+7fsTZN7wA07u4
KmYpVR8DAUjdczc1dgMkF/ryIsFFeCh+anRRZ9ZzaY7hEsIp3yrqbwy31HVRStSVGH8p61tFdfxg
pKGzYE9wZZq1LZP45CbI0MXI092m576vflUFegDOX+yir8XUe/sO5FGvo+eMJpCDGHhSI8EulDqD
zySpV0DoyRpgo/VTtHP8CovSdY8IaTi3u/eJLtWFwxmejr73SfXodXbz1Lals3McuZRa2p2CX8Gk
vPu5zNZtn5CGXdnEDwgzs90Na2reVAtQpdTd4pX2OAuYs6HfoDYGo9OE313FSyZMIKgnB+wDRdRF
SoKql6/As+aAF4F5oWXQsINlR3PQyuZF48n+LPJ6o3Fx2/Rcx+oueLelhloU9swqDWPrWcPI4sB/
kJEOQQo2XkNLGjl73lWmzgvCzb7sPHyimrdYuB2CbZ6gT8BWvuoZlxnRIlb3r4QFXLqueJtGZG7o
0yYUmSycbpz2zdhuOS2cQE6uGxTtBaP9V90nd6q7bCftuR4YxxY2hrRfFrnL9jFK3no/KpZAjMIl
WNN3r1P3vYdlyG/vXJ70Kateq5S5J5fIg0q8r3DEhNESP8w74iZZWT6O2CHl6BItlevEo3KsF9Ul
HnkYB+HF7wn1F2Dz6m6Z1g1jUVVsWqx07FkIJ1K3sjWrjhbs8NJ30CUaXEJj2hPX1I7GmL0kFc3D
RvWKPa7bZ8R8dNWcqvqzFumxoccdwmm3LUsbABgWsibrSDZgcIGvthF4+BaGSsNlNTgtwSV/n09F
sSwBuGp7gPUAElnJZuFsiO2q+46rflPoBfEZbIRYCxel7cwmJP4QamIWrc3uGHbeVznX4lSFmxCh
6+6po+GHhR+FpE7esLpVNcGdciat3SoresSknbNN1+DTdfSq6uXDVCqsrHb+hPVhr0KLaB0KUD19
2TXm0iR7bvP0EzDGW+vxZvMyOOZMmVnYDO92SJzZxDKbKAit2YhxQZasIJ1s92k3GhEHUPRZhZTb
ZM4qH2m+iTGENs6pY/9BbdAkcT/Yy7Qo36ik3pGbehl5bQiwukGYPcVT8z5+6I1Ck9AwnJADEMZC
2HKvwBeuICDAm47bZaR7Z1PW9kpzMIQV8VqEA34Ft4ZHCNR4ZFXnvRqh+VmO3dNEf+WqcLKXxk+e
2LY+hNjaKLnOQWwp2fwYdXGZ6uxNz3zUVCPD3gQ1kM5RwpYgOmj04DppbyH4bNm/PXVuLLbOqI52
bNFca+Gtq42TZiEZcdlfWVxyeH9GnCcUxDlSPGzoSmWsVdViM6K9SHhEmRR1DVFAJUtM/SxAs2wX
e1m+sgfzro2rdVO7H4Ul9nh5cGhAn5BiQAyIr72/NxjVLjGEzMLWDFgoyccSmkb+3tsipCIbbrgi
m6zr1XXUcEUZrdms2XrbrKY2ltIk8w0IjH5ufZn+BEgOi2lSX2hEfxyR+whWxIt4DH9QBxAvEgPa
oU9AivBDx8pa5FuIzCEbDnahrYCJY9mflZb+Sl371yiGPZvGnSKJvGxf1YAdRSTmfatlL8Yc0ZI6
716yjttQGRQNsnskWzKuQOtZy1bmr20DHdv0Uc+HsCPmkWU/gAbzCxcde818ZUz+M+UZCL3RxKA3
d4J7m4dAlsdcCO8EoltfwcDHy7KsAXItQlsDIA2HWs0VTXWafLCqJCkc030gGkW9CPpQXxzYAdrL
SCNgEGNcWAzdtHESbWW0I1a0Ilp5lnqf0vIpJtH5MwHVusuiiCKGAkvdxBiiw0I8AVp3xJisbZ2n
BMHt7JhNuFSZf6I999XSrUunk8zNAGgH5nfKtJMeWbpTJDDSAQuC4fb+R4BB/1jGrbEhwlkc/Tp6
bs1nI464PmTRJ9hMNqQTy7Psl2nlyJx+T/35+DrMfG0ZcdnwjHmnW0EswlMHURIip20KYJs8FfaL
qo0HmlL0RSoifHLsjoJwrh0wBp2TVY2ihNthQcNstCwDx1oiWbzoo9yw8sm5rPYX4VdvdMav24bT
SJvWz3TqRqTu125tR8te/yiacR9Ovly71nQdWgBmehTA63O18uT0BbvXAphVQgVDjOi2CP2XKcqq
jV4PbGF80W0aGjlm/bPS6MLC5Aw2FGvnhL1Ei/ondJGV3vIDg0S/t/kD6AOw4r3nwxkyWc3Yu6Ae
9YU5TD/ATmFaNU0yCX70Ky5STg9WdIThdh6MftV5gGamXttEevhRZwWGgNr7OVH0VYQyuO9rbSM7
59wPMEvLli2aqP14FXk1I7gcRF1BjF6gYGox45fRbF9dSge4To4FrjxoKDaBCQzg+caRclhJFxtX
KnHNDuLkwCIjXY3EAUaHIifFeNUyWIM1GL2Xldl9dvNGt7HfS+l4Kzq4M5Yl0xdnk/aMi20jB2Is
OXA77bvjkzzPjEd8oKukiAxrYUfCXwYVwC6HX7jUDuPEo4BjRz+NMStRWGNR4Y87yy7IyY2qYhOd
ERox2Gp0lI7UGpxVf/TyXcv1ee0F6XtvUqJHG8LW0thE22x6H0qonSMmEROMeIDZ0YvvqGP4xU6i
XAZwUTfsxV98UrPrwYZax24B4KH0th3KHyiAClLYxILWwUivswhLA/7Kpv+emug1txKuKz36f8Lv
bFbVsNWKRD8kGWf/MU2Weu8DsUyMhd/7b61ocnLdw3frjde65EUFDozpGSUI+D6XpDGIY7TWbmDm
xJ6A4aRh8YdHfDsXWnbJCXSZokkxJ0bdqS32RlRi3YsmIvCECBZV251chp5mh1uwIgm9aVR9SKT9
luU5kMaoOdt2BvpuetaSDvnT2mgaYNzJIPbvmIa7jIzkWrVEF8w0XYUK5tbUYABI6JLySAkzh+Ka
3abGEpwaFYPi1XZZYevKA0DrmjtPgXcYdcyHdd2RQGyDezMkMWnU7bzUJhoDVBPyX9QuIH9c4tJi
QR1wzkx4YMqpilDr9HJRlNR+RSmXSl5CkzFPYvSCpgFV4CCpAOtVfroJsuEJwvWvEiLUFmo3lIuM
CUeU89h1JYvICXoCMiA0VS0ZjroUPZFRdgBSY/WGKVD7ThlaMYIbaZK2qz8Otw/dqqmAoQ0PXmci
4CGkQtidw82/b9If22xUWT4IrYc2r/BgwK/vR45TiF5eBwD6RtmWtHdLivkcPFehSQx5vut2yOYP
e9s5up0dbWHqURr19wN59fKQzAd8HNOuYAvZaXVxoI63OPy+JeN//LDMxcgV3ax+I+Ir3qF/0OJ1
B9b8b9x7TldeoIaQXSo4+tvhhm//80OPqiwE1s/WmYq9VnK9qXKB+Hi7eTsQw8OOY5d39hztTudU
dMLFjeqcoF6alVYfbocWqeH3rdzze2N9u9MrajqYbjczw6zZg47v+fymowpRkQIZ/jjYODgOiSL5
EmnrsaGyNctrKgISRmU4N4QvLRYIeAKWgaY3/BIu4kKWDeT8i4mxZxmgsjNeDlRvwEzGgWCqicjW
zNH/k1fPUocHAcGIireV71KfNoUMzZJDGtjdIWUBONvlablcqN5+bmS7TRlRzKWgS0GBO+kpSshl
Gto7rwdLQy7pqDQedT0mc/jnE3V7tm4HOT+DQUuYLjdN55QGbJvswUm3Lm/HK/aj6VqHEn9E0IeY
BU337EUdi8umKR7TUJ0ZptZXo4iMgzHU5vl2QJcWBXGtwbY2sucd3U7GRJbB9AmqVOYxb7KfGro9
EJeUfe18qOdDxEJ9kfsMz0ojt4m8Yxm4fUKbXO2M2UZuGhxLi1iCuLEcTlQjrJbz4wC9/swshVHf
xH85xSrj9O5kZ1MAALFra9UG0t5kjU/gLs+zs8IvudPCDuVqjImbsZ6EsZZSl0Jwb1FYZXoCDXaO
x+xZ9YCwSVG/twM5nNwpwztB/+ddjYRxnmrUMK+J8cX79qVWSYNpjiEnRb9klOevpaldI8zka9cG
RgJ7ZA8UqXyUCcJjiHZxuh1AIXhbdKHnVnPrkx1V7K1txoNdTuNDGON4M7sBqKoxBNkKx1B3KFgg
VNSKPA7F2GxSBo6sSr1wmxbFi+boeOqT8VzrmnuoVCkORkg8hD1k3oIOLwH5/nH79hW3Ay2W5iqE
B4d9Dm9yoursaEENznws47XaOhHsHTfutN8H8/f9zAMIYdJXf/uMCGdwIzwCOrBdeY66Kj/VTARS
QYE02LdrLuDv62014mmXcBaZjVEF5wabqZOQrp1SLzeiNaC5t+50uh0KvTzawCNRnEZaqOwo1U+2
raACE0fbKcqZS8bNdKFMJyNOxo1mud80KKiVAzeOCYjEk9plOuZVB4yuTELvFIXAYjD7ykUlKla9
8+F263bQzD45MvZmP93gg5wPlMHqK6YscCRruEVVsfEiSKsTxQgXCbn2Io3W2w2V82toGSiyNMZK
W1R4JQQ5aKXERet/elJvL/pAhBMYgKJFhj13YvTIV2GSvdE3Tf9OzT5Tw0K/01OhcynId2C01vzQ
6GSwhC8Hk9yOwnAPRkBWAcGtRr9GFgeRzxBbmN6v4JGY/9bflZt8+e1DiaX4sZQ60M4RGx6pVRfk
FLrzyiyHJwh80U53U+dEd5l5EmvDmRjj6JRA7FnNbKTWRYc2P+p45o5NOUb7GK1CDFlCh2uXnOxh
ZDHleTlDAElD6F66AtwhgIVF3Ln2TJFmDDq17lUg0my8DoNLh5i2axThuKZW7kGxZCMSB2Y7tOmZ
d4yR3bdFFQPi7xgA6XSjxGdQpkKSyG65CEWd3lGwOeDkNfJn8mHHXjK0T7yxv/qK1VAR5tbB7TE0
ecDOFto4fJY12nWYWvet0qgVdtx5sYpdEIn3jd3OT1MiDosqDleOcnHsd9k7k2SK2A1cgYRzEO/z
ZE3DHrDxosHlLAFmggrVnyjIRGkR61bSm+ylQf5aT91zmqDAaZSd8rIxlj7ktmVSCOix2YPLaX+L
1rFJS+OJnXGH/8diIaVGLPENrVqGcqKN1Tr2Mixx5+Rx+HOkE/fOS96wquN8DqvkGowZsZMh6VYE
NyCbErWL3lOFxSESl1L1TDHd9DnX49cuom0vdIGOdm7VLvGFkrDUHXNBYVm405PUP8OkW/kFhWpp
36FXmEIwCgFV7GfppnMoooENES2JtsyKNGdnoVxeGrTarGM92EGgKcAQ9T/HIKnPhkDQbaW+Dxsc
ETpk5xotQ8JuXGpO/ub1zriuNYAPHYurrZVr1w7rCK+CcOdDfCfVkmNUKLt9522aKQqPIdqaARVu
nViEDGzhf3ZdM37GwbBnhkXzbWBsVRLq+96JQL6HLBE8Rnk1cYBl4dTGwQ8YWOJnnWAYW5M6FB4Q
LGWU6j2AboJ6unU94TzPkt8EXm/beaQCen+CT8A7ed+acoVn28Y1kacPLvEp053sS+kpB2UJ5lbT
MbmR01CcFXXPO1F6n02f2gSZBNOEbt+jiCCHzagiM1z7iSrIemNetMri6kL05pxWV7uCMp7r7b7b
oSjJ84Tx0c89sS2gwqydkOsTrmhBppDIS9KkxBHiagUPal80ZLpdv/5A0ekBXEEIKNz8Mxq4ohD7
63PscW0BRd73Zg+gph4K746nt0dhqYYzhZXD+XaLP204N/VDU5sY14NmV8IdAxZr4HVtOlBSg/ZY
TXCLGXXqywpZbzU6AR6C+XC7xfTtyzYtfyN4BQX1eq5DOXVOeqiGCYYapmgGmy0BNC0vGMPZwMoC
KtscQXMAEBtsjb2BOxLxmWokf7ojYv/Ea7f2PLJvII2XKVz1dZ9n4Gai+CEdwmrb+IV7ZDfcbhIf
GcBqz0YLccRKIEeHmD90YpENdodz11CEMwG2OdNc4WwpmPrA4x1ShpNTWtFz0ne5XBTMn6C23Y5V
/qH0xrhMWDYDOiCgSsF/JUZl49Ko1q1emw+lHO9xDbq7Grkbn9Knslj1la19zYMG4R0ABrGbc2mk
ZEoYj4QZyN7cw1+nmOn6rbYVRRkd/flAFyKREFoC8S2nK5nrn32y6uLJfkzYAAe2VXJVhmvdjw6I
qfTezf2DHtGY1XvYgdKRThOrZTuOyrcuaJNkYBzsOuGzgDRR0rAMxg3s1IG8YW2m45OPBWGRRVRB
TFZH5iDNTj7TIiY2OBK0SUuOKfhF2zKMNwy46LplbpGEp2aMnYJxEh3kXCCS6Z3bMalg6LMF94zP
BrjKrJGFCzVE34Kl1cELT6GXf+MGIBc+Pw9dZbdnvWN5LXHAw9iKEI30X77QflY5CcuxLA5GDlfQ
b9yXMrCP9sTKwA9seLYREXjNVMn2Zqn7f20+3H6Vl4/8S/7H/IM/0aiaGCDOzRr350fn+LMpZfnd
/vNX/eWbMNT98dvNING/fEBgkKjPfffVjA9fkrLF//bezV/5P/3kv33dfsq/MB8K1IP/q/mwxHkY
Z3/xHv7+nv+Gmvp/83gR6L4xOxAxczj/4D20/obZ0NJdy3Js2zcxCf5hRTT5LuHbfD2mQ91yjD+h
piZQU9tC7tAdiyIDvuJ/ZUW0TH7UX6yIhik8/nPyk5ZrgnDl7/3HyupUEzkEM+JTVtJPS8cZXOqT
xQuk4idhRdnjvFJcmGBgziqJxj2wfeIAJrA/OyrzfUDrB31rfQRPSvRcBVONCEeGcdqevOwY3m5C
kqBZfMKreLvTGoFisK57S6QRP0XzARj8EJNJZDLMKFh8TSJjZey3vHMmmd1revutQm2Zo/X8qM3t
WPctsDorvVLnuUyqmWRjEJrpBwjFYmSmSaLlbhzGGZiPUK7TYTnXQAQZFm7PbNX29qHFoIKptgVA
syV31AkNvp/7xiTSQUQc8RfIhOGuGOMlnVnl2S6hXug3sr/wt3S8gncU5Tlimnef9uWwyIlEMWYm
+cKDPT227UEXxlW6rvXSR0SFVLeb4GgtYcPPqxv/EjSmvrNJPtaLagKFMgGEWBsFetLYk9X2WLno
6VEnJLdvCN1OCQCn1gv5T2pZ85dbhAX8KUxYvQx0KTEKPThWFz26rNiYnbXDTq/ztei6epu21dlU
MKI5Bc3TOLBFNjJcbMndxIQAs8zPceAepyNjLP2K32OWbMO6GK5qdH9gI+XEl6CoBrmXoORFoFpx
e2FfTz9YMq0zDAbRzJTU2x9eBigulhIzSmVviSEBGhk2cR1pyE1M9ypzjU46Eu1DpJZtttXdIYPy
UjLnENVpbAXlsH5Z7if2Rcov7i1dUqtqNMN95mkYZsnH8jpwMXAuJpTddSl6IHG4wxe5IaaVCkh0
G8lYgqzzgb8VpC1sZJzMyioMHQByU18/olrXC7/ExFPYCLCx46zxZjyIwvC2CS+GDioQ2cQGtn/7
U+Flk3nVbrORBsR+isC1o3jTLyso3RD1XWtTVqC3OKqYXAyrdleZbrFL2QBg01VPrVbdR6gyawm/
Y1XY3QM9Lu2mBku+cFm1YrCAsspaf+lXXALLmP4AEhAwDHIGKMR6VmFIqLvvfEXMi9KjGhkZ6oIb
HSfCnjRkVsMmmaNQcmFpCq5N/g7rB39McucxSrjnJLRrsrZ5ZkVOQazlq3WH4kDPg2k+Upuzs83G
pUEd8qXC9OcnMDkrYT0Lm/mn0V7Y66W/KJl9d1KjfgbO9Fb3mJeatDcxtnjmk2dSskrAAazN+DQ1
iXXCnFnjU0h7wrZINq0jrHMeutVjMJdLei6OCAuknWddgtaX98Rg23uszEtvIDd/u0uZIWaAyrqz
o5bmZC9F1U+xK7glW9pMBLvQYOkzYQ7d8wYqFl0DyA1zD1ZAz7rLwza5V7roKDRAwNaZhktOqRsd
RA11eVl9gOqPogFqi6d3WpnImD3TrcvY6NQQUfy1z2J6eyZv+NbKiBTHOEPjhxmg6REG71rvkxci
fRBYKJ+0BCGVzqFu02XVarBAZZpE3e9tN/nuq3h8D4uRbLzr1GhDIVsGa4yudU71slUo+y7r4HYF
dJHLoE9+6oXRLgv4DndGVdLNVxv5jkaoelO5YX3n9R9O3XCF7ChE7ZLJfaLfjP6brm+PXeI0ZzYY
NgardZA66jV0vce6Uv1nXf2ySgyek1u+esrKAcAl2o3XV6dF/pD34XrMiOEDF8h+RelpDLXqK6kn
3iVhHjxmuYSnz1v1gBDXA5Yr6SqVSJ5W2uJo0g6cMIqvIGzv/4u581iSXEmX87twTQwjoAJYcJNI
rUrLDaxUQ2uNp+eHmrm8Z4Z2bYwLmnGTVl3ndFdlJjIQ8bv75xVL70slIcfjKq0uQCi3RT8X1L4Y
TN71CodRnfKWCSplpjF8KpcHIs8r7PL5gwWB9xhEyTPpE3JFJOfXUUTzeRNBZbSkRjp6UMmxTmW6
1RiPUWfuboxIyQN0oHRjOO5jn9bRWRuh982aYFrvGg1WQDPnus+ecoaamNdmipUcWFXZDJdvKI0z
ybp1osfFxc/LZNtE8U0ypxC7JuxFMEq80mhZPSy9PP1+5Wd6tvCbBgwXWbMZOtzbDB6DUzPmoJj7
GdlYA1DFabFYuWMcEPalMMeYx/AWqHE1pMVNQwoQfmyBkSjjQA1EhGwOdj/+HR7KGfmmhqBQJiEY
8dlgC2xcQvIynjnksDem+BPtGMujsxt7CFdOy7mPehc6YsMh5P2gh7e10o/IHG7q2f0aGAZe0mo8
DP6wW1p6GFSb93WQncYy2gApAhMYScqXGp+OaAYLs1D7olcPfYJMweW4H2I93tllPhJYjuhgM+Rz
3k4nw0+urhVb3lw8awlUMMXfFiO0xNap/2S4n1lspmIf8AmInQqrSs4SABNZ6OQunTQiBRE7QIVq
AM1+Mh/MlOdddcmPrO3wHGejXIcqKQgUkEPt8KSmcfbVEFvSwKj+kNejfFLHoyuz9j7Gb74ZihTA
cMnVXGf4s6jNy27pER8qdHM/jZ5pANzPrn7btal7n4oUack3p52TZR157mxAF3PmK8Tz+fr7VT3W
9c6FFkG5kH8fVT2VLzjB2irvN7TtcEwiF4WjfOh2BthhxoAMt8spXCsbOEs0mlTaKjIQ2QTQUBO8
e7q0tGsDjmHqFWRjn4xVLvPbdOG2zYpqJp+F0cq8vhyaawrK5jgPmLK7CQdtZbqXKhyZ68ZMHdzs
E2IqxDEiulemyfl1GBG05GudVN1nmxWQDZz6Nam7F/Lajde3cIXhS4/3PjNyOTr3jkv60K5cAgYy
6be9PdI85MTCG12/fNWq+GPS/PVQIFQS1SVUwbm6jd39yPNl0tBgagkqrpdQ3NKppN6TyGZ0Mxn4
xBJmWXhxFsHDIJbqZmQhObELYiKpO+CVqJvpiEk93zG+I5dh0w/sUnmfUA1UNGz0dCcqV4YhO25f
sXMO5rTexXrXXAnAsR4qXbuZzLrZNPEg7zrI03rJuNP2b8ymTjdRQv+rVpn+xmYuLi1g7GFBjxnV
KoLxkIQhsAF0/ALbbzuxUtJaiHiES9EB3YfLIR+f2YBQcpVU8yabCcx2NtYX24xfQqs6s7M3qBGp
LaYYFTvAZRgu+dkwMNDYjIM9lHjBSvpiCN/kY4O5qibAUKXOc8RZxu9WCvFyhAVlhfzIsmv7DVlX
4M+KmspecompWmgo52jjgB6nIwxeeFL2DE8oArSY0GDP/tYqWuuEd5s3wwVXPUAtbo2lzItgIo41
mGmjdqprnBf4QQFSVnQUFgIaDDa1bRlz/BV2dswKnrFGBvsosOYEBfiDwGFu7wRPKjeIRCYQkJak
3oh7IwzM5iQCTBUYRcOVoplJVLGie7w4WKKrqFk0jV1hipt4ji4zFU37XGVLpZHYEn0Xl4h3xUN1
xilUJZ5aIns6Mg8rFoh31UT49jgTyPRiD8WJcEqBjM0FOLGFvksmdMcGTiaFceBKG8uki418b1+h
dqh+cKiaxjdgtWFzcEP44srEMF/fki0B71ngINJstsy96ru75Wgh8O469bKg6+dQZVi5QsK+i90N
WP2oW5/EHfi/KB+7neci2Nl2AWK30N/CmJ1nCzvlUFT+lgQg/SPsQjyjzT8aMY+0OibsSzIg3IZ5
0FMLu9aEjaVx82GfxtXtaJXfhAiHonRXIhwpYM+oktDm/jGFjbRx8+Wy0IwAj9ZYMqPS1wMfAU8j
3OjlAx4kQYeAdOwPU4G1oa/yhJ/ak1adwOOyr8ai8hms6YPO31p8Q/xGPQQCPE8M0/dRSBkT0XE2
m0pwAjN3MiNXMsjgNWjIOrZExzZKZC94OR9Vb16tDsMezNQJ9tbOTvDyuUlLM7NbwBAS8gVpb2cq
vGauG48rFhlvaokIlfXCWaD+ZnAw+WkG5TX58Nxq8UMVOejEjNNkvdzvGoPqmOBPPCmULfEatq6x
yRkrxTnnHmlhAg2JvHQJVPhobi4sKn+Y9wKzyhr2TnH/mljljTER9HKTZWymaILkE9lBQWJ6ZQZU
bsq9L7hgit78gRF5wJMMiWtq13XAR7jv4Yv28HsLPvbYUUjUWCIYPDHWJ1/LkOFnPA+zld5Z7MSa
0VJko5zvVPcxF6mbhuUxc5xDwXyWhPcE11z1lBLc5KbD0SI9k5cClpPvXZPoOD3Yz2P4btqyAluA
WF8bXJWS1X0R5ripdq7OVk3YnjmzoeGYnkxEysCDrSJX/6IP7ytSNC6E2gkEDec5BwHEzq9uH1Oo
iRcOoyUuRLweZmx2Xu77n8rSSaU7vqcG+VMuPy6AQMZJMH1LBC0Eoql6r6s4lsyp/HAUeAfHB2bQ
u1xPwyG2/YhBJdUD1Vh8pFH7MNTTrsFNuxoGH10MmA6m4ucmk5nndCafCYnTi/GwY3TaXjeRKhQ2
FzTv91IRbqrd6aDUOHl6Bj7LNSM2OOMr99z1qJip66rFgJSX+oVdAo3OTeoD6f8TaGhA0sjufx9i
lTTkHohC/v6xmVyMQZoTsXejApfE4C5zwN6GCSiMeqYTJCAld5z5HY/VxO02tqYleKd5uFUXJizJ
lDANSU4nN5XI2kPbhzdFmLn7uesf8Y0uz+cLVY1eNO4RGDUuWubH1LyWs9e2QDfYTg4rDcl2LcCo
cXOe18x0XhDStGs+acCGsYkLCCZrTZAgciFUM7lMNg0djpTd00Alg/ochZUAFjExK7fUm12eUWFf
zXxmW11SMeeQlMcw+phG2deoFa8YdB8YJ1FwKHDmAWfE5JxHD64/MwOBnzwP5a5swTTnIzpPF+pv
GVWdqVGdrIYDeWezNnNEXRUqQ+Bur7hDXgkUkA+Lr6YLrDSuQZYbTqavcFpu24TKBm2uXqO0uGWu
uTZx45kiv8xg2rjZh6tJcXOoSLQ7dn1MGwJmEUJ2OoKxVgrqKIOmZi1Dz/1FPHXKwNJpbGYHX0Dd
ZUcznq+ORrYxE8HG582vsI8Ri1ygyGuV6Aqua/piD+Yl9g1nE+ojJp3ivdSTD9INJw3AzBb9AeYR
v0lEJ3wZ7GQJ+TVGDccEo05tEPeeofrcawsOLHqF986gkqagnsXQ+pVJ5JaUBnA8zFVdzOUNo09V
J4zs7XZ5Ut3SrIVlFLElu8t0EE5tEn/WoLKCVZxiSY2H6HWkN9SX0rO62PFMuHKG6uiBJbhQMaQm
5uEQLvFjCAtTYd3naXAigX5eOFu7VgvfA0OniAuPUpYtUPUiXAca/H6cLp6gNGlFkS+N9WQ6ADKj
LfQlo3rX7N8xGGA35UAQSPsDc+dHHkcPUdNdkoKE/4BjGEWbfnDOCPjsXhisv3f+YuHPk+9gqIOD
bgUPfdAQx5i+5iIrObLo14CbKUtpr2NbIxjxJnsneDSoMhC59og1P8AIpXnaYNzHyU26DK9rn56b
hIoyo6AEiFpzMCVNRPzOz++S1vhMFlBp41I61+PmInpynKT+wVVPOs7tj02VHlLuM54xldcp2gWq
C7ZmXZc03ULlp17ju4rCbYSUIpW2M7uU+fPcshMw5AZ69s8Ua9pa1JgaCYtgHWC6ZmbUl1IydzLr
7sGNrXUVgnYuwG6gFH7aZnoUwsTzRlpmrxM1yP3mIoVFJhGJxwkNTgcdy3A1uPhPh20wNF/Izmi7
dXXm+lm5WkDABs9p08o3WgpTvJXuyuFKrbur1PuDM1NzPcW82rUcECwHMjRAEQKHO3PfWp+inF4r
Z9wPdGWv2/olIypMKcXKnaddUUJuYmWxQ/vBsvTnVlA60jXPge1/lN/TZDyMvg2HBcOET1UBnxE+
vQZdJXS4wei5nWK8m0BqHysHS1fdoHhW0ysNIRBvcCwkJjZcySEeWQF/tbWijrD6IfBzB4b8titY
D/KZpR23K0XdzYo6VtvDw4OVmlFACUlKm+x9YJmPhTXzMrQOaenlAoldk32nfMV8NK5VJ+8AlKoV
ia77NGfQVkvjWdr6u/lWE9KNyG3vBrZvyEn9m1WB/05cayVPrc/9xy0RMWGbe07W5dgqu8dokC9j
gqj7DaHxzqLYd3Ub18weg5HmAeoj0zg85HMXrBF2V00wLYcze1OyHqxoZvchlbXPluAuFkbTJ9pX
t4WODYRrGs7EM+h7sqSOhpzeFR27o9r8AKJ5IyqslnON4OtLEqmJ9UyqZcOE5+K6OtChOr/6WvMn
6t1tPCUftj5daTt4d26b0N23xngDDnJVObDQ+iDkZzgajNdi2BpT99FP0XfR4aFPjfJ7djOuGciS
jtQofJ7eRxZaQkePhU5p1jh/iwC+C/UymEyNat8beMvihj7wJKMRgLTKOYy+Ex+ToAY0iEkraRGg
6Ji6KcLM7Xqj4+GjIsDXViWi8FxvA73issEWQyk4G9CU6a9fuLx0xlBsp3x4amT1JUt2qiHrTDi5
1PnNn6HWn/TEirZNEG6p+L5WPh+HwfoaS8JeecHpHdMldsgW3zfpBcxhznYaiVzYU/SUM3pr1I5O
l8Qdeq93IIA3E7BCN0YPdLBNinF5Omb3uihqNYD/usHHO9JBgD66MzUn2fTpC97p6eCj2XPHqDJ+
SLCxO+1FZOF3xqrgubRGqoI+TdFQRlD0nHL6CGOrnXq4TQiHO3ujpcqxx7uYY0TkCBakO7mpKv2A
lXBtWtVX4Ojsp/p08IrK3foFKzIArd0sYw6z42tKx/hmpPhs4aHixlnVQemvWEtDHcohxpCNOyBK
SpP9c1WGxgYxjeWcrVyrw5QxH+MpvTTEFbu6w2MUrSafJk8rx5nrMCCVv2tLfOKWMBKhz/gVbc1Y
KUYZ/fza9bF/SBe+42DduUL068Dv70VXQI7K3CeYJU9RJG6HIh/WFc5lQ7duGPvQtePXBAqMFnyY
eZZlimvBp/LMofd9Zuvuj22/y6L7ShOPhsHEoIzdtwBWD5v67kIc/RIxZV9RWHfXJPoD0IqmaQg+
AYfZqoApIiAXr6ARFgf+/K6ZHA3gBfRG+8XI5E1vOIqFM5v8jIkfEYMvt/hGO3klgnLlKMz3aN0j
rbLsWG2CpwV6bN2VaxdQYY6Cw/jsqS5qjgqpe2NUzUnLQCQRxRDM51YFWySvt0BUWCmwAUufuF/G
O0M39zENe2Rgkddr3O6lJdAOQFFEMByYVsp7kotUP4MoIJt+sGO/OLmx/ZPn4gP6Mp1EijIbktc8
qxH8gJzvIiLwHlvdZbZC8Meqf0ybj1KZGJCCEE50gwEd7GFyCcG61CZ3A9GE9EGNPR7oUuoBbow9
OfkbjEgPfKCm7RBCMQqbN2aXxqlKkms+V6jheMnNnoXL2ZJFYhE2cehaBUcHS3tQYtnck80ACxa1
rwUpJC8Yfdz11otVdZd6DLgJVUg14ZgRxTeveQQlECNGt0m7xHyrqvo2LMzqgVs03SwFn494+b5R
mvswIfqWc0uuMyu5F5H/DDdHf8M6zeiwapwDFLz4NR4/HNc+8mntVy3NrNA14f9N05xuMqPQXuWi
zI9tqVgJYWi7moN5MqXKWd3wkWP5CnH6obuZJGCzdtct0damoA+1kO2TsLryDLIN/pw7fEuCAhD5
clrB9Hq6zKw4D36kTmxXyzc4fGKrkmnYaTUNU9qgHpiYwxdjb6WnzbQtKy0/Kyl7L17isNFMmMe2
5/lC2a71kEdMetqu24fgEzZZJeZtOQfjzkYCAjw1kvsGR9mWBnfYkaFFGpXNoc8FlrBwjjAMJfEF
/7yAsSkgM5GsHqeo2JU+h4NyAZNHxrAEhfsTwSTnwfIr89J09dHv6ucWkf2d4hKuWyIH17KTGvP3
4RME/MccZdqbqWvFOsO7h4OSkhKsLlfdJsbsL4Hmfok2Y833QMU4N9hU1Y2+BKDTJQr9+8ffB4Tp
AOAk9sDBvjGWCLW5BKx7VuZbCtXwvy1R69/vYaLs9uR2azL7y38lm01+metniWvb5Lb1JcBNibDa
KjLdTkYfu6g4tnOk48ZprKMlAF4sUfD0NxSO8QUjGF5z8uLsDfLLRII8WKLkzqyTKp+XgHm44oC+
9ZfYubEE0Fk3CT0uoXS6EixQ/ATVZ15X7gQ0cyxJ9t8HZRFst0m4x79ZdzYL5RJ+l6TgoyUOz6DI
vA2WiDwtOhx0l9i8NoHCW4L05hKpp7zWv5lI2bMZ7KmSIn3vLA/REsafkCysJZ7PJ2VvLYF9c4nu
/5baw4m0iPTrS7ifgl4mKUvgn12yuWGSbTMGa7agiIq1iAlW2hNRfGOBBhgLPkDAEZg7BQCGnvMN
EkUEaNHHdRbq3SYZaRwOe6pRNEvNVFnRDZeP5Vpa+MQCVKIdPj6NyUgIyiGYf36Ll1vi5R4uQqaT
WPr7lO1JI5l0OmUPVNAPmZZmf+IYmljfiRpHkLjU4Js/JyN6hZQ3l8L+YmnapmXDiBVuGu+LPT/V
OQneUhVbCZIERJk7za9Vm2tQYip33ZV4CU1uTTthl7dKQ26shqRZ66F6rRZCrahm/QLkI/EC4sJl
K5tDqelYlRptBylmOhF9ecYP/8bBC4BlVlEPXmj1swD6mptVx7yXP1XzS6G17U0+WacJT9XOBrJH
jmBOVhYHV0zU2c80YjOSxI3WBS9XFlfnJh3Kvz+M02RCGCkdb14YnzQQm4wDcOPqgbHXMrwEIfYm
DjJJu9mLMgKTUTV3WnCAwblmwjU9KND4uUvzSMhof6ULSKCtX55reD2jfy9086DBXN0YffyVEy3g
tdPUJpDZyKTU2Oa5Rfa7z6NjSX6lEKvIh2PuWuEVRbQ/czqGq+YOf+y2mBZL+zas5y8doLYKw102
JfpKuqJdKwrpNYCGXXfU21Mf1Lxiyrg2UePRg+DQthOd2jA7gwc8JMlceSTK0i22Y1LGDNudIHyb
rPZC3J43LYWB3YePTBvTnPiwgRXCjeppk9K2avfLGSoekzUS2LAprODMKfDa894+5ONyPtTCG/Ib
HAbD4I+0tSCCOkkwOXC6+1Ay0OlH+RQlbvVuYVdembIdj6EM3U1DfBlLq7v2aczylku5CvKnWa1i
Px4Z6eQ/TtADA6I1wCfxkxvNgdOt4xWMWjBj5oWXJzDsmxzNyGWmxqlvQOa5qjScV22g4Zo13Ger
1bBdue9kFAioGLDul8F8nhrPQsV4LtJ+PzA7mCmZJQ770YpmOKStXjCHfKhS6uQhPYBUsMZNJTkU
Dq0AduUfGwv4qC7K8KPg/QaAo3AJ79UQ4mIcCLjEOhWK5OPmdd4kj3nGt7C1z4c0oMvMd5gjYabs
sAi4pRZtdd/c53kyov612kHLdFTPqjyjBLfsZbAr+OIKPdK9hgTghNAo6gk4T+kUZgkgPa95BR64
LuyVETKMHSU1e6g8T1OZmBAXiHnqstpmeR6sfZem3qQ/RYn0mSaAtQtNKKzW/OrC5hT1iP6qOOy0
gJ5lulLHqe6QBcPmRwdo0JbuDTkELAutatc6SV1WEqib2YdeR88ArroViy9nNgdtYRr+VHUk1rZA
2KIIJsFYDeCvxzlLPao8UUBzsG3xOQzGk6/aWw1xawU1oNsRhvIaNgOZHUP3WWjwbgYTWlT3hd7Y
h0oLnmtzfLmb/G7YYs58n11nb8s0IO/dazc4U45uZLmcP2bylC4c61bRuEUhuwf59g1XePGGUWsl
SpQzRE66GfOU4CEWvVUv1GsYQZLV2E/yvqxCGxpMWFkXbI4rW7X3mVM+g0I/l+P0UdBajym2oSzN
p/x4IpLsxJtqCPa5Hh3Czn/LoIJIgLibNojQPHSsBDKnMcvmkr1YJqNrXbpnCFgTG6g/oMjma9Ki
ZCaa9qQV5OLboQpfBhPpjb6PvwM/QO3yP4i6O/ldeps1wrhdGt9UmV/tJog+GOBobA5GHbm8LcHz
ZktnbRrf2hF7M91hJldi07zLKe+AAaBYC0WRfKSte51s23qc/IqeMIsZ1YiGY02tfQQHRxkNg05c
//h/NM08K7f/yhii0v8bmedwasxzQt8y5Qu3//mdFL/iWlUORtnUMs5Z3xvnsaoZ0YssMLcSVX6V
NX20j4X/gLVVYb1sFehlvtKWrzrZHyNmqWc1wnoYQJt5jZkXdGw5FvvKHtTl8sA9jrqVuZm8NFTa
LVU/MSkhsn+V7vcHG5jRKsz7gdpVCaQmY3DaD8U9UPXkru3Gnk7UdNg4o5bc1nLLImDcMqI0bpUP
yndK1Gmw6UBO1rwPyStNSHQpS23y+jqRr24BNdypEgNzDvv83G2DK0go7nbidcYKfNDir74g6D5r
YbmGNErmtaJHahAtedAlJ5UHac8EDh4Cgt+OeUa2seMWUl4NvgS+x6PO6Y2Zzky4Z6rss50Pw9ow
L9Yk5G2QiD81dUaHpG8vFcSQ+w7hiENcZjBdLm7BwHHsntZlkOsXOxr1i5HjHcOYSjs2dbekpSIP
jlCwTtAQaPMWL7k/YaYwZhLMPUdwYTQ30qk540aT4xkSG1lSk9judvCwo0c/tFs249nBVGymwhwE
nzkc+NQYqySb4wO24ddmjOJLvdZNeSLMJGGIctKHKN96qhEjIQhOK0nWfLQd0aYxLbM7co/BNjcG
zs0I5F7jSBSkcMx3KSD+TR3E43NUTZR78RcCwjU7WA4wwiz4cTmmqlUP47VEaD9ZeQ2ituOeEeoV
i3yWQUItDIhagKRrVbdsTGT0JNGC9rrmmN7vH+EOlMf/J8ba/9Iz+08+2//Kfvv/obEWH6oJX/N/
/NW6+w9L7uIg/p//7fEj++g4Jn00f+V6/uOv/Ye5Vv1NYqQkaGHTFOO4Am/r/wZ7ir9JXQiFbkhm
QxnYWv/DXKv+ZtsUajm2bTOFk47zn5xP/W+64J9yBWKmoRxX/l+Za9W/WmsxJejCdJSpS/41W/yz
tVa15PIp55oODlYzpOiUTEQc382z/TJTZoGsaMYrQ+hoT8lSHcyNpcZyFukIpIy1PjGG4o8qfuDD
0YGuxWtShyy9aQz1cp2n5VcHsbAkLUJI/1mmaC0c5jFwam9/eeVv/84l/SuwVAJF/WePME/EFoZp
Kkm9qmXyiv3VI4z5a1aZTfVQPVt7ImyQOEFZzFZrUPQsbhvrqtFHsvIj59NKu5fStS8TNUhQyd80
gF8i8EJTPkeOIFg0NIewImjyb35FGK7/+isCtOFWaUrdNhy12Jy/Pu7pQoHAKv+7kWJY9mU6Horc
vWnpm0QYHdzbLCYPW9ju1lVsakvH+F5u+JP/b16hxav9f/x4RyDZApC1LLUYtv/645l40ceigcog
ay5WLfaSDTSsnY3FYUWIMYEU0550OvuWhDNWCXyrU5G+OzSZNHa11obq0W2WQczAzXXu4gfGtj9R
lfabyozxX9ti2PbhNPybl03nk/Ivv7ktFZco5k2JVUV3reWZ/eWFi12ha+PASg1w7xbh5SkoUefs
n2nJ6IHx2XdLdV4tmH43BsqfGw7Vto6euoLRYoC6pEHiIwjRHGNMyCfl1iBqZjM6KCRasvk+QE0n
6TZal0J9bOzsnmHQupNtjf9EjVeMnPg1Qu1cM2c4cqC9OGVUX4SBMGSahWfgZAI3h1uhAWS2jivT
QYEvhmPsaP3SrdcfqYl40sH275nfR1fj92GInjVu9EmXAHjy23MbuD+67+Tb0Gb2xMfQfFCdmLxx
9J2NHg37tpPNA3yZaOf2DQww9gQUW1i4wiQowUYa24GILKmnsT3Zqc98PeBmNJdasXfZdR1t6jYI
H4eE8gONPUXtN3B3Rc/Y7/fL34d2jBBNwIOD0aUtUQvzfzx04+SyH6bnw6LR8Pj7kHGrP0408x0L
eAdCwyWWmJJUX6ShXLZOV6PV8GfSYfsCq7bIDGvHhLJsVjJto7NP3fP596vGrsetG4Vf2Phc4vpW
yel5edAtOi4B1UR0UPZsvNh3hCKujyazmGM4xkwpCDxmFf5RYKGt6ZTHenlA/GF08GuerR3XQ8sH
3dAFAyW7kXXyS9TX368m1pTTmGOxsjJqR7S2UScbOPBfHn6/N1wL087OhmtjpamsoyzK+hzguGi5
srTq/PtnCCTvrVXou0KL2oudVx+lWZHI85v2UkZMmdK0C3ZdGw3X0G4G/Ih1se4oNFiji8Dyrxat
GColzlf8WdnI3T4yDPICjX/D28HZya/bdQsPcpl8oMrKav/ryBMo/js3pCoCTqjv/N2mR/vrKWZ7
svUJB63qMNEWFH98cGACX8YmMu9mMY137aNlUpY8FpJGOn0a7oE05IeQ6jBUi2y4LxofxKgZMbvo
js1oR7fUu3TswjKu+hEMA42o+r6qe/OhZsRFVi2msnnsOTrkzUsZ5aMX9D5VsXPabqJymvZBm580
haxQwzBjxQ0sVe2v/Vh391Q9k2NaEE/HFs4yoyumwZUP+rOdnDfmBOQOcLCDCRoomvK511AqvjKC
svOGrN/qGvertGdJEz1CkzAkQKmQKHr6GJoMbejdFpiLGuAe8pbGdF7QQP+cLeuV4WOIqOTS5h7W
cl3on1lkHC09/yZAYqDlBy+xqT0KHX4FoGobu1Jh9C6x4uojsFzajc0VCwtbY1X+SdW1NJd3Sipz
w/Z9U2gj9aRLEzZQZk5evLbhnL32ZqDvSlv9ycAybFJsoqoeXolvYdkNN10AHDBjFF+UlKj1qIQR
LYMA3pAGeuFJHBIqmKJN7ZjqAL5PAVzrLmJofsghVhs+AB8dvQM4pgoggoFi6vddt6BMwGJ7TjBx
Zq7WaQCAN/R1jIeNe+u0+zmgGIhdw2NRw6iBobecY/AJdbzOfWxTCo/QRtTZ+o4KN2FiEKBJSNAC
sDGmUb2SgT0GJA7xXWQVo2rc8QWlHPr8B3KkXGGX/FPa5b0vi71v99+tBr5VxPjp9AE3fLzOFw98
EQJ860TwlU31c8oJJmgdAIImNdaULmXrgF9GNLncRJj7PKpJqnVH7HPNeDjYatV0E8QUBwkNSwXZ
x0utGaB5HWJ1dXdAPHoLjGprRX2914VCq4oNY1W3mJ3YyG9Il8Di1qP3zKQkkxKdz6m34q2VpXiC
U4CtQ1i91BYVOXM1UOSUOI9x0OL39SeWNZ3iNOR0MC04fLFq33eU5WqApjhil1tdYQwjUrO1854j
QlyemDHW2wlTy9rGRX6IRjyqmma85UEr15rhtxu2Z3cmMfex2DeEtCj7NdHhAgqeQuKtDrgCUlg2
3LtPLRbl2u+cY5YkBjObHcFAqt5rCuOlO5JJ0bpNbwHKxVwvaxQ/AzFDd7AdKPCmQUfxaVTXS71B
hnSVvleFc2NhiR4pz9R9sUEZoXs98pGRIRJprrNJHPMzEdEmrmn1nnn3Uzg0cMh4OhojBh+PP+Aa
cerM6Jva60NWMK6Rg/1DFOSFg39F4tskok0lCJFoOnR7jGs6/ziN4IaLKTRuRlhRKtmrGFUwxc/d
hcEz9/JoldrmJsG162kcrVAY04ypNaydIfpjNflVp+EvCnS6RpmkYhiyboJyAL7jgBmNeYKNLRSf
3vGkG+OLbf7kgfUtfPrp6uEnIM7YfQ8RJt9h7i+uQ+GMWjaudnYCWo9f/yGJ7afx5Pzp2HIgalak
SJzhXEYduDkT3RGz/LmZ5g1PErmQFR6YQLexpfG1HbvpzqI8m+QYGvdQZnAYqhk5kTJnQImg5J4Q
Tz/KvIedpHJ3bRn2VmhoXOBoVu1oAKiuYndlaWu9K8ixdeJOhRyeUzXsCmv8GphS2ZyMbVYvyCzw
rLoWOpZ9yXEGrIc5Xtoe2cBrPemjkVM7tzEP5G64Smxd8il/c2l1TSgoS7L6tiBwDkqQthidsbqS
VFLV8+j10+KUtLoTU3t9rVyyyrQu20akH8gVnOBmtnSFLuO4cTtW9qsaIwrU00cUrJuBtjivzB45
y94QvHchNaWk14cH0WmsIgmjut5NdkOlnvBwrFX6x+qKz7hwidTJNwAT/Lqu/jzGsDnoW+nDjH/N
hdoZ5zSyWTDL3cze2CjduFEl5G0KgplD8U4EmvbWpt3ZLcaRdVhfO2P1RT6mX5GIoPO1YP5fFmiH
7XBFZbyRFo7dDqrW8lqGyXSZGphhfdLSDRd0twmhF+gE1peAYGPV/Y7uvudlf5/Mi1tnsK/STmIC
dwDva+dlMpS95f0zQSQcteRdyOzGqsqHuAYpbYswWM9OdS+4IK0hu45iesUIe4D7yEKsCUDauI+W
M0ONWmCUw0CRDDCaOBg2ltWiltjG1e4VpwiAG8i9VGDFqfwec/fRRutK9OYr8yui5AWsW8fVTsDS
TrItU2+Ius9Ya2D6cnySEffVXCU4Adx3hxOip7AmchXSOltOXN849Jm06/s2oA6m6MY3Sg634wTe
DRYkBhBksMl2vmKCFZ6GkrQSGnVhWbvBYQKRpI5wl+d4nQO7uLchXJY2XhiTCvpVxKcmIn4onPD7
969jYt4OFIdzs20XDHW1VhR/Z5HbeEQB+dinr9hnYNZORMAKe2G/A+gA0CXxjDEQ71dRQf2mzeYO
boo/MuMlmpFEZGWSa0aZtun8aInbbwbOGGsdr0TTQnvAEBsTNqB6YA72BD1NS/xhiH3Argw6APz3
8j85MofD2M4nd+P7rlzZvU7YUA2PSY1ibE1wOpKXJOs7itdMmwB/Iv8Xd+exHLmSZul3mT3KoAFf
TC9Ca5LBoNzAyCQJ6YBDi6efD6w7NbfLrBe9mE2bVYUlbyomiXD/xTnfWZn1J6Q0nhR2t5QUYvI+
kpaxaI57ZGT9xfO3//0H5Y1xcgOHmLSKAEm+HLk/3TvOEsX4ZKfA3fhsOrBXi8aw3oZ86BZhw8oD
1hVVjv6mqhykXPhh5Mm2R4q0GFFJL9MmSxakNu9LOKaLGlQmm+gAlmtSPJZ5fpp48hKzw8cegK8Y
k/qoNITTDFdhSOT6UTGMVaP9M1/eVMXWyiez0EnjY9K+27pl/vOPhMLJXY0FK0XhG1gVgb2eC57c
eet962UwIuIJ7KVZU2Y1c/CqwXiMCCnWO7h25xoCOlgLQDf0X3RrVmgIF3WMQR4AY0z0bRC2vGZO
qopulhs8pwq0V2J4K8VuchEk4Q5jDdoLZnvLqnS2VuQT/trgSMgIuBsKlldBYp2MPw3v+qoXI8tQ
itBJjCh+hGbAMuXTt8r73HLGVShiJqsEi2uZ/sC3zVo6snun/OH7Fq8MMNc44pZS6hhR4PZT67SC
Je09GDZYxug5rBCtDtEtp7Cob5nmo1xDIkdvjao0s8TH73/q6nqHN+/VjJj6O+XSyPVXV1T4BHTy
mcMknYm5H4mRoCpu38o2+/Y/4SpvjeyPTMf12GEu8kFJrH4/hzZo3j0iGlF9fcE4ebWhuC3LIlkO
U0WiPZgkYW1twwZim9ivLQ7wVcffvPAsDq8aWUlqmiyorPQRRwHZe5OR0VWaw3OI7Ja8q2OaEfli
+KN5zxbmBql22fE5PWt1pp0S1cL/12zjNVcUr4Ur7wg7zQ6l6cjXfIzWNcvpW2Hb2mUKYm57tmjQ
MNunggNtUxUq2hb6gCTVHb6FE5DfitiP9Kjsjvwj1BgnFgf4u/O+3COk5ApPzOyAnPLeQmyF56DI
1sW8rAT5Ed13zrMbZtGuDP3nugGa1tq0xRKt/VlqaB5z12EFnGuwQGG2L9tc2ctWn6zj0MUMBBxE
g2OGf7X1Iftg1DjL2YjcVfap8o0N8fPvJRWWEdKlM6KeOVBUVyOPYcHuQvfMaJm44c3G4KujwmQm
zYTXaJ8FyQ1+bChGDqRV5tOedAy5DrGotA1RrW09Lxzp5RAQI0sVIdu8P7jTl1aLGIew5mMBJ12C
vU1bt15PlXFPaQc/okI+I4YaZblfXlplPWQKI7QT5SerBRidJ+WLRpBbp4IdJkIM8rFxYKCGGNS6
G7sK/i6Vkg6YJlMfpJzVJ900sbSU5hPKYnzZqgUlXjirggxiEQSPpogefJKRF6He3bCsYL0k0buA
Jgso/QMsyRUcLWvCqaAMYBdSJWj6ens9wfwcRH+S5mxW8/MrPoAAvq1zBheFE0hXOHaKBvhR0tEl
lHd+NJwqSUxHYRIvKv1HGLanCIsV0zoBwoWw8bilG6lK8RYUFShW44nqy97qFBf09S/u0Jpc2/kD
qMG9Y+HPTD/rPLwHtvo5f0vpADZRRD5ipaujSaRkuHhtXI2IVJc38jh5VAMMi8LWPI3sKMlENPep
N+xEEjxPnXHLuPPZSFCLpyiaRjf6NMvutatH+iptePCGoNhKy1i1bc68zPy2IvcLPXwRAl2X5bwO
h9wSoIYBWqQl3VdftF+lRidcsUHDP88Gq2k2/E0bNyQ7SMOT3iU8TFk4x0SzgHQReJmOaa0s9Jo2
2MA0UStPg+ddV5CaMphAxH8HyiAqaNrqjAvstqo30s2uxWQ9Brl7Yb3DpSc90jQoXhgE3crKfIkF
gD/DHg+dZ1VbdnzUgNK9N3FfAOqRG6s19knfErup3/nJcCeEdZcV6M3hkGHLyI5jHh6aUG2d0n/W
grk6+Kg78a1Agy0Div9RciR6ureMLDkXz8c2tD59rYUUlW9Ki52ObGYxioFdje4KxpTe7HB2IL/S
P5yIWrFKRoTwRoi6NPtCFYoMvwnvrajAQ0RgB/6nV+X4L6YgAcpxsqMMIadEfrI3VHPQopIyAMMT
BIXhzJyRGcWsS2wR4qrcWBSKQHZfbcPSDVceott20nE+QonnWsWHmYFZAEGjD+La9rHEwQGKsnMK
0u4Iwg7o96qGwHEPAOCiRqgN2D9ckndrrhIYVQvmTUuvM1dNqe4bI7shMjcwfkOvyFmHo5Pzj+HU
P1cpdyBcqBz8Ed+1HEdgQl3TODzrRVkv3CH8BurAfLmhA2RhZzcsU2uEyGVqH3gvKw4PDAg15aUf
40lMi/DEqHoLRZfJSYumsJt0bK6J3Mb097QaJz41jp84Ojcp6bSqCdFOVdFByvCBgvVPBstvFU8C
cCB/cp5/JzlBDE5XsCLwsnWE6a3WYRS3IY8M+l0r9XuuvfzT1JrzYOyQX2WorXWDK39jlfIuUKG1
LLz6RYuqb78PnhSjob4ctnlX5OhetG/N1V5ztqhFWGxnb8PYDqhPD+3gomTK921GkFDREAZZzfz/
KrffHIxjwPzHz9APrKOv6Qg75FSuUXIAaLZZagY6V76C7hiSRR8D214gaR4WU9ptrUQLF8giOVTH
GllF89KY3vdYD1cvCr6motr6FBPCR6cJvpqQXFWJlfsJ3e5Kg/DECvMA1NXrqo4wKsc44J0Arhyt
rAIul6mNBZFXJOekCZ2rxbjKm+p3xLTAehXflHlxX8VArapogoSRftpsGrENfZvMD5xWqwFJqPcs
1XkWOuq6xjaII6+3RfXlYF/CkxI/BHbEerlYei5tJGEqIwSskh1s02AhzD6gCy1qPzrmJWBXRDoo
1vNbN2GuUA3ti1u/WKlF5ySsb0xTDrzxHWNgcxMA0g2nyThjp3+MunrFOGMf9tZOpDWxEoGL68gj
zrLDAKjj+0DuWm+E62rLLBhILw5AJqXWyrFJMHO7c5Y739owviS+lSAx5FfAJ16VdYTtowvuZN5C
2UghdfTVuTOZOvao2WkUoSFlF+gYb63lANKselRwxsFCUbdy3DBd9CK+GQF/ZiHw4QcZ5hi/3dL1
fRlGpDYRHntz0oJFmQxPQYFxtQ/dvcSDsmaguNBM70TImrX0QUbAaq2MhTV5fxwXBa2smidtxgNX
sG4zuzmOfntrXQKQaRUHSz2V+Qi9Sku2hteMa5fN4MIa4j8sPxBAMXjJ8m5pB2LntSZZ7LhPfA4g
p+LrNSJGWHB/P2t+c1cZ/g9cA6xQuQw3iWN1OMssAwoZ8ThZ/9M71c63OTajTL5Sajzz9LQb06oe
RkpuY9L1lVDtN8AXtVRGf0ApgMZGRzUis2ITZiMCzik893FwIQhumVUtQlEYUG4HnbRi+57132am
kUEF2FtTAKOpNzIE59T17rSiHrhjuhkPRNmVZR5syxqjIBK/tDWeSWaWy4I3BurZ9lOvkU3XwXiq
+uQubMl78HyFbJ6ZeLxpRcNsTRnVxcgnMgFyxBeZCws3aomTDvL1mHQWXSTeYageMw0HFosHkhAw
KVNQu8rKrYmHbp5yhpgCmf64ZF8k6QCvz2pvnUm1WOPmZEhb4z4m+AdRWFeBnY7iCFTGJF54PCFG
WzsTpN6yUVG/StAUpG2crILeujWOoj219HGVkrmFXDRFPMOIK8+RgjT4RWgTa/9Wpu6qd8wIORdz
BTHVdzlUrYOLPpwYtxqRDy+poWMfy+izEgxqFyabLGiNiz7kf/p6qG6hc2HvqhMbHu2I2OjfE6n9
KdylDIv2Li4xGcQFl3lcWjbLWREs4yZKHnGRb4xJfZHequ7NBuPOBAuHMh0HUpGvHFWwcMn54nVx
uoq78s4lslIM9tK2K8aH/jpu+v5izqmpFjTK5aTEscDIzNeTgg/6QFXDIqsDoCUe57Gvsl3KVDtG
fVErJ9vSJCZkPWASof+4VsnswJGEleVhju+0yD4zTm4TjzRQvH7n2J6+1avps47Kb39kB2p27FKU
IA6k4xcB6KNSTyL4N22S8TjHDE0ibzyGXM5MZz6wZDE4C7DfNDUIQL/BKmNmgl9N2Eeo3cqEMI3B
J/3Cab/QineLCL1oFmFGceq3oda+KiyPoQJuYvv+0fISMgb2sdC4vQckS33DXLTvaIhjnKis6cED
dPE9Xe9PhDjZ695SEZ1h2UwbkcYmelywBfibSXiL3W3rcEBAhHlhI7wDpvAcjNIFt0mhnoF2V/Fj
WGpbPyyGDZMofMfUP7FuM3wjdecw+mQjIl3mpphNx+V26ieEihPPusHRBU0zxZjSTcZSTv4fI5T+
mtSL4gw8FcWSzr6wxrLL9JsqoVwN2L48re8uErfiqDAbaxrEN4oNZZvuRqETX+iO98HiCGrQoB8y
r7ifaRtdXpK2Zn6heYKz4X04yvgiMvROMYFY+eZGDVTB6KwAWOAXzdn8u2TY0U4zpCA5tGXxyC5l
XBUJjWAfgqGQUefvROA/e/2kofTP7i1GEsvJVV/RKCECiWolJotMsI0PTYLc65mSGXw4El56r/2M
hGqs9bq5g2fKI4Krf4lKNjTjN5SQYm91JHtLyy7emLpR+vhZdt+ArXsQRvFZuUfb1gfWlBhz+T8s
ANV3L3nCLqWcWOFoEFVJUGDRm84vUVpfIMT2nHkYr0eyJOjE+f4yNH/109BdQMeP739frL66wEbo
YD5+8Ax6FyYWw1G40l5awHNPMiTNGSzZXgy8UUqvfi1tScAV0PFTMo0Zjx1uINPqzqy1xj7Rz5Bh
j/AIdAZcPjVl32sPYV2Uu6QLQxybfJh6qfbQMhIhq3PgIjOig94Cb0QVNO0nunmlw0Yg+jg7ZCOp
xyVO/GMMYJlgExLMAdsoEOIeQ7UaZwZ80BD93TPKtvwhN7uj46uXrg2mE5Nw2mpFCldQOavKyIwj
RcjFLvyzKOqzPbj1kfXHcyVduhfvs7PzPdZD6wBdqMIlUtyFXf04FeQ6ACK6jwKiHbAwuHwiQZb8
4ZLod67UP/1xeBVyuHLL0Jfap2Bgvkwiz15M7XAEdHUF9PWaesYGaOlXKmiz7GQ+IjLn6mTTo252
K+XFDnNBKrc2HHcQcsoUnESekM00GJpk6zJd+YK8F211Z+UMOqhNto2HbIXIdW/O13wTdBjb0SRI
MSyzR2MKQMZ1M80lrM1lNjD3wBh3Kmd0RiflBn0y1c0csc6wkzvNHEz0uz9OMomN0+QdMab2D/xc
m3yVeDYXBp+DlV1iKp/IZI3NkYYdfn5B0FkdmCwwD1OOwj7KVCVXSAw8OnYr+EH1uZmAmSyYPFQA
KFzGTB4ZgHkPwxR1K2MJC2tgquc3QXUgosC9TF58KAg3H3s+QeQCw6pryMfExQ5JRxJP4YMqqyJJ
RC9zeZ2Q3RyIzmhJdxl3EetgpmNcIC6451Jt8YFTAjkyReVuDhs2h/fd5H43lr5xbbDOv7/6F+c8
zExnHq5bx227Gbzhlhr2PksZfdYcHkw8UiIPU2jQxSLgy3iW0GjRWECtkmZ8bkXb7UtZ5LdA+U9k
TGkfStErSb2W96oKhtMkjDfYVEcvqJKjHujJEcdrsNIQ5O6kG2GoYLGeEKVwisi9uHhoQilgLxbN
02Wwh+Ycto/O/EE7KLEDOXpfquYSWKyxKVI1iKFRd07H4oGr+pVn4AVgC2k3YuHXzVtjsuRhk/fa
4jDJFZqp2KE0cnL7QAYjQbXreVeqiWDT1e+eE8CWQfg0xaOxhsL4ozCMgytsk00ZqW+zRnzvBhQn
44wx8HicnLh2d7blEBPCMnVVWKl8JbHo3m0L9V0b01H6gE6kNXq3gbOrbkaEt0OOWV1UWF5IPHvw
8ubWEuTzEtt1uso54U8I0Vk/p4CGrAbiXmXHzrVWFilUsj6E7Vzt/cosXS8l5Hl4MZGdwIqXs43I
uDgMXDZDj35EBvRrIScUtI6zRyTsIbMH5u4oTZmyvVtTMDvMGf/+vvA4/PWj3w8zGRkbM4s+PJYK
GasnC1IIerBZlZpgYVlmHrDsMaj7wxhFMfknTcAP548pwvuDM79MhMfznnMl+yWf9lHLZHKIUxns
nN+QBa3Epl8yC8OjQRBDEGtfra1oQAvzpCXuT1QB9er4pi9aRgxbE7EUaCeGxXUzfQZWDb1Zi8S5
jwK1KkpsGpHdOHjwC+NTxO4Cx6l8r41IX7dDTQoqJ9kDxOlmIWEJMO7NnbtRBFwMnv0EJtPelgDh
iRzW86e8tR/H3jA/CUr97os3lufpldDW+MC+OtmkYS9wskzrNhnsT2B1xXKIakgHgbszICPvG0X9
2dut+1LE3sYvzwB1dQZiLhlGtTLfDdAXi3gyx8fa9bYtj5jp8s8h4YIiwnxiwPooDCtCxREubYgE
a1yFR1FfnYCpm6qq98GrCjLYfBzd+rZiOkw2iDz3kHxIR2AR1/gXCIp4+YdnM+aEnSdIXJELxxpf
zRRnTm3Wn0OGpMDFegZzpEgSE1ENEcOuBfa+nkaKfZeOYb6GQkCzqZ8uygx2RWfWS8ds0MthQdBc
sSspwU3sFSYuzw0ACeKRAN6gxi+O5sjKRBFcs41NQjzwK9HOkM9Azo3BPlylWLlznazcGm+6zvJi
zChGg9TcpGiOl+i+DrO4EogkDlksj7gwikzbjhZc50xPnvMD6y5hkb0WM+Op8BgwhdbaFRMM8Trg
47Sh+tTaJ9dHdfYcJZ8cnyYtzl3t8PuhbkQvTqPUfmiaQ9BljM07n0itLlu1nt0vjKJ09jLylhwj
1oYSSi092/kC+kPajZPkcJvjx9zH6BPG7ovP+Cno6u4hCMAo4t+KGaVu1Jhsqyp5k3FGfhhza1F9
exHWZVIip11l9/Q6RBXvhzQ5ETdkHGwOE9vuaJXm4qhGp7isQhByduo668DbqdmZoxLvViJjO3iU
MDjXmChi+Iu2VVof01pPzwwA3s2YNAveH2htRlYyjobvRMI09XALXGr7UU+158BToC6TwNnUBN7d
mjGqdpIudvX7IT6D7oRFMqG76P17EA/bytbaBzU66xaUJPcf2T1xO3n8ehsfue/4N6dt6q3jw/qJ
UFqbKjzEsqNL6ofmoUtReptJS3/vdURMeHPC0VhN125YtlMrrz0ErTDhUmsDzV8FrC03DgFBtDk/
tZiGWxfHiF8jTv86MLe6DG6eHpOuXdF0yoa9rUhscoulfWC1OBEjgi2Forvbibz6gf/BZqoz9JVp
xj+aLY07s6HhLXBcI11o9Dl1eZUEGLqNME0O4UYZzBZT1dmrTgNL3cSKhBJGAGHv72ovBbaQy/No
d/Ji08Yte59dnUgD997pYmevyIGDsc4YnQ7ikuLYZ/T3ZJuk/Th1o57w8OGaoq5PXaM7Jp4nL4gl
5aWRnM5mmr2p8ZNCaB4r54LSXdq7EpHKQTSmxSo0098kvDgDhfLn4OM2UVbqXXwVmafKLak4kwpr
ctaBLQzGDg2h1x1SDfi3NxHaa3tldvf7ogXkHk8+AWsiW8UuMShdluIqy5t3Zxrdg85i8IDUiSfV
ZGKbm/rA25GF6RCLfkOQFX7mbDjamhjXNdDAJ4yZgrxgw9v9figU7XYR4WyPor54zKEUoKKYp/No
t1Ijb64UeeeusYeH3xdFn7rJgMesXPz6D4h8hwcwI9G6SBVaqtfQQ+oFhNh5cljDwZlSGDD62HKv
7fxCg8adAeh/r9LKvZrcjMeUbm9RJFH3B5NihRfyy83bgiVhEt/3mVEfaDxzxobofXP7EQ7Vi5cQ
0SpM31lkhqKZAqoSR+I6wMYQSe9D8Mz8i+sBfwKoSZDhcLDzrFiX5FyvG2mMD8g9x4fKZMtSIN7Z
2qRbbJtqKi6Vy1o5HRPymQztvohL7b419L0lary9HuRwdEv6uie67JgRQy2avl2GUYeBo0xhJ9Sp
t8Er6x1UUNdbQw/jBwPy6dzUOq8I1m8V/gV6vRF6eZVs00In50ZG2XnQ93ps3Ttx7772k5gvTBYB
YTrdT6rmEUtS8y5SjnFHOnO2jcPggK5cJ70sCB/JM2mYdF7bSNxygMwUeYl3VY61k4Ob7du4PBdZ
GzBJX03Q8C56noqbGSMY6Ml8OoSTtwsZ518aorzu8GtyCUgWtQM4rlTmwS6RAInrhNEzJXN7LQBc
XqXjgtlkJrjLsqS9/v4EYCgNsdrVnowWbxIjPty5RGtELLoT0oLiMf1EFbMkO9ra5WURPVh2Vh6H
Rui7oGnJ7OpsIHhuTFibFysQSX6aAAFskoMzy3Bb03LvGBf/6QB/vbaghgAIQVix897kSC+5R+pq
2mvR4O7qqYJsgTafL03WvLosHSySsn/YJuxaw4cjF+QdNrOmBT3auywOHcJiauLhAid+JQV9vJWd
Xu8CdraM2QKGm41/M72xgV9jMOGbD9OoLLLdYDEx//3ZHi422cKA+2RTG5cic0BqEIW+KAEZHHpf
+eC78K5GesxeGXYxa47mVHVJc5oQw3j9KE9cYRJaA5B/xVRth2Cf7Q4V3vX3hc3YsGLCiUCPuJt/
/rfByp/anKqVKMKA0U3DqjXSePn90fzSxOacW9fdezHrXd+gHJI9Q402sMOjV3hfeVaF90FBnDvT
Y05v2AZDTShWXKP9yqhyVqMuxDUeS0nDWCuamj6DO+pstKrOX2vBhEiYtbfKPedJFM41pImDRoHL
yeYibor4RXJEM/Yr2dYQNrmgIbmNSJzXqtGBiAWvVlF9WrnxpkT21QlxycNy7bctFnD04qYIkcQw
bB/HhDen8aoPqTfPuYgUYNfmsLoiTmORFr6BXhVoBm207AWXl9pVTf+pNXZ+TkbxJKsRtIf9io+z
XhXSsVYThcsUFcvRJrNNh0MtGoeS2S4+rVZcQDbfSnvywT2IPYySu0pvvq20J/rVqTa5ycitE959
nYpDCwN4wr1K2tm7U7wFVW/eCQVfwDS0i4ahbTEVCI0KQz8HRVAh7y3hEcFn0ofpZoPwXHj1W6bE
NdTEH70lrYIYusVk0TyWkGWxCLMR16G7sbt+Mkh+jrGTLLyBNW/SGG/dbLfX/IPX8l5wiNXxyH0Z
Wvpfn/BP6Cp7qZLHzhb4DdjPjCP1f0lAA1PY4FsxsFyOofmEJA7aq92faoQZ5H43S72RpyQN8QwQ
eZiWrIZAffgWeraW7YSVNC92E1B9ZacBUOiYKUQR2qvq4E9kFh00N//8N4QJAC2yOmEeXAufgkO4
X6YZhgvncYjMx9S0XtL5rvWnU6P8+/m6NlR31vV2WIIsQQpkXjWcx3wRyTpvCm/J6UfJHL7RMGno
OZlZB6SogpsZF9VQvo0V8uA+2+NQ2xLw/tonqOx+xpLnoFaXaRY/qqlaGVp9FezLtk6gPVLzgQ50
Wt4iIPBEsEtNtM+QqTbItp2nwETC+dkO/IsoUkZSlBdZED06sdhxsz0g1UHMN8NkGiZidklqVZoY
a0PvrgIwTOvuBFHeSrd23LMl7oZGZ/KNaE1P+RZOtIVGJcqNHcuL5s5qnt46u9zCC9ESZUUlmjTU
EwA0eJq+HU7e49BrBJN8CJgB6DF04kwI3EbydYe3YVoXFqQQ+BM8c167bIFxMKHsGbJQUSxAh5oE
p2q4jhCH6RYKjto4YwM4FnnK1ct5cgyit7QZKXN1HRLkLEMxjTdzcl8ZSCFUNcb/P/ET/+Nccp4z
+5j+a5Mc88lY/ufwid/f8Zc/ztCtf0D2skwba5TnO7Mr6V/+OPsfro6I3bVNMsLJofiXP84Q/CYb
a5zt+YAmUSr9yx9n+P8g8od8JzCbmIUs3/rv+ONmT9Q/zWb7r//9vxyDs4a1D5+e7vEpuv9u2Qqw
nLA4cI09voOjiZpN1v267uSuKszz374s9//8Q//uYINv8e9/GeJfz3Z919Gpqw1j9ur9zeYE/nyU
qC37fedE6E0zmS2iju3jvA9ofK7eaT4hW+04TOMr/KGvym5eUx+S4SC65xBEkTYlry0CsVWhsnxP
WEthVvYKClIJjPSgEx4c6ANHECNFFPZk/5bE0UypNazryr4fjFjfFLq/rbryKTfltDZy+SFg4UcO
fh+4qWEimSgrnS2c4d+HgkNgCCuPe5t3OrPxhTk6f/p4XAYyJY4rQlo38dn50NFiuOVJ/GrWqbZs
DUzsVejdh7ZlM4OkBWtfkf5hW5ksuCv6cF8ImvjkQaR6sFQbLjIBl8oxXjRTpdvIsQ6VQsdbRU+6
V1xZLa4x+9wTnHSJiniLoHjNOOFKLsibHcUXBDiPpE6viiw/GR74pCyUGXPTsEbiyJALpfi68fSM
XVu8HxR8lVKyBZKog41WvkR5vtYKGts2Qybh1e1pzJHOjV1prS0b4RHwo20II8MpkdZNbt9uvZHe
ryvao2SxTnC9D+9kE3ZZtUm4QBAXLgguRp/HJIw824c+S9dOwnxNof7u/TQiGl12a0yNUNSl258i
0gYWeq/3VAYoPfXip5zY/9Po5wfw/weWM+c03OuBV36aaCPQUKanMHejbTg8OKPPhWHwbYkswVZi
ECPed7HoGac+Meg6eF7c7JyemK8JVSJtb/gTVlHH1SPNo8VX8pjXWNKngswtaZqfYozRv8AA52w2
bqUVghFvknWvYkYLhP0yoO+OmuogGgNhyAfMyWwuJxyWcXCtPAJYh6hFUNk3BwsO6FPNJ7IvAgDU
QhuWSe2Xj2PRl4+1CDvg+4m3KQDfEPVpP3hBbz8wZzvkJuszOY733sAmPzD671Zy3coMHw2IQ1i0
FeGX+PVF0KL/1qcrT/TaEt4tC0cGEbb8tNAPL4w2gWIFPiSsievrlEbVXHkkj0KKXTcfmoEajsnf
A3HZ4VKO3ZMfJw9hFdySZJ/53NcIlOMFWgiHgK30LvDpZ8hJAw8T4AuoTPVBEBkIKxc8g3M2HXz/
PebwjAVqorgNzXKN8TFa2EP/0sEcQCUEbo9Hn2r0gXhTUlE8TgQRrprMDZAHu7fAN1Ephx1TGGvb
6CioGtvetWb2KapiGybTvhlPyOa/uzzZ90V1307psMqGdtmgRbRKdEh9iHMJlu9zi0YZzTuCfut5
0jGBurZPIVVf5y5e87BfeZeuVRvE/ohMW8HYu6AOIE5o3egmdVxDl2CVP1mSQKDKT9BrvznLt8oZ
njBtJNlLI3pJNsP0WUycak2HED/JL6FL1xQxKI259SXYORu925yfjgppJ7jtB1o3wrSqvYdvdmEd
SptYhkKXXybUky7MlyEZ80SNJ2+29B6MLjzURjXM2mZmUrO4Xu9XA3yZZRnp5ToP+10bfwzu9M0A
+soMkOL0zjCaEvqFIJje/HCMNejx10IWD7VWhSsrYTzBliKCVALVA1tAEJkrtuOUlYFLSKTCbbVG
oF2R3iwOmmz+mB6+01KE1LJDe1c75odV2jOHeaRZjcMljGZtkfntd9mPSKUrZ47EYmJMtu8CxyHa
5IwpUhUxnvCyeKnLMpvV0M3C1dexFzZb12z/aL7Hn00qY9F9uYyf9i4ZhlY+3lnOsGO2661tnVGR
344I1GlPw4ecBWQnYtiGGgz28i3zhy8FKsRUBFEUI6nkMUdAdoC3tq5VezTiVymSk6WKdSW7nxSj
sF8m20zX7roMoI0R3KXt/F1M1roVHjr70ariz+zb0XhqiSpLrHZHx9F3xvuYy1dOxblzmB7rKj3Y
mnmcCnGOfZphB+Gp0HYtBhEZthYj4+xHcyyASghp0cBIMOhhd3SZGfZOdxKkRHip/BOKvuLr9QRq
4mLAbOUQauHwwD/nSEwb+FEydR/AlW1xV34QFDhrjc6pRqqjgGCGmsGzirXfJPe1VdEBk3ATDqR9
NAfAzef6MpJoExbQYuEk6rglctvYYGsnSyd+1CPEeZTGrK7Lbx2nJ/XP2fVVjkOgY3Tro11Sathb
1Y8u6g/yQ1Hf4//BkDafCTEbmEZs0bTLxrl4VrfrHGNHc3goJ/tPUCCUg/f4Ug/68fcnRHfFfKnj
eGhVtMNesBqG8F1xZTSN81BO8IqSH401QTPJd/jG72YX7MtYoU36csPGX5cBQRxWQ7vNrm5mUQ84
UElXYfxuywCikaQzG2rPPRa+/dI6pbhGgQY4FwEtg9SxOdgeTqFxyLkZwRaRD5Jnj4Xfb9IU+xES
0mofOr5JxnMAgoklrc61csR4twtqmdzpncMxXn4wm/4xZf2YMUcAMm+cE5/QbmLgliElygJqzXGc
QVxTHV41rQK24vIeyxC6ts0tTsShg5fKNTfyKBih+YJZS1/oabpPY3umnJDXaOT4BqdQfycq2Lsh
0t9BuHsdVGfeBnQPKV8NGTfqEbwgkmKWq701h0JFawITLr+13F9pb38Vc8S//R1t8W8f/setkPzv
3wPk/v47/uN/XDNgsM6iav2vu4Fd/PWRhcXfeRl//Z7/x8sQQqcj8Miog8Tt4vX/qx8Q4h/4P7ih
bVfn50mp+7+0DOMf/FcdCR13nQF6id9T42iLoCqIf7ispxHV6cKHuCCc/043IGz+kv/UD7imTTSP
oRM+K+hX/p2hYA8EdmNcYmPs+eVWS+VuoHtZYIm7Jn3wFsRYCDCE4Fd6E/gCMJVHJuweWaw6FiaI
E7ZhaqwVAR8DcvoEbRMTMg1jTkCOuYHayzd5wPUKi667bXqPGrrbegxEagd/DwhgM25WU4pyzyYA
oLxZUu1aB+Ywrnyqgf/D3pktt42k3faJ0AEkgARwy3kUKVKyZd0gJMvGPE8JPP1ZkLtOuf131Ilz
/18UQ5LFkkRiyNzf3mvTb2xyqWQIVsRr9hIL0YD1Jkfqhgz0LIJ+vdoOGvZvEO7KfGrEXQyQbDW8
W5KdMoOOOt5oQfNc1ardxcyKR7GH8SApesQh6/jtmUpeF68T7rq2E95BBuUXk8wYCl99h21LKDYz
MAzHzVlv32vqfdZ4ybJr6imyqs67XgXtARzltRm0WxsO8doYEfjowNvZisJIlqnW0dff4abmVsoC
uigxGrNdh+D2rLc0flmWggRhDuWanG61JzRQfTO/clNAgWLKZrFuwCy09rJJgLXKL07i9481spE+
Nv15bC1/UST92exYdKe+k2zQe4Br5f2j4TizUJOLh8jNDrXMb1EyqfeqsR/1Fq+XrjlPxeS2VxFJ
uRZOpy3NXrVXo87PNgnQXWLEMfqHnbLSVgoEgcPgRmuzy+R9i8GwvkYz64Mb/9oyaRMvW8m1K8Kn
n/f+sGZOWe6CTsV4Z+mmbV1FdGHiuj/m5d3J0Z2AfVbHqC/zO2usYmuaNLEkICi+9eI5rKZdS9R3
AX8x2UyJnl2x9oV+WxyxcdnLvhDDhokWSyuYsw8BDDfm4QL8ABqv7Yid/+nloBsO9pXBMIMwWQye
+gZcNV3VYzXXOjgvNYY/WZYvdAR9FTEpvKnBMhw6/rcAlOZiwmB105z+2RwxDlpgr7YmHL9lYfry
C0fjqp7gwjrgvRZp1sFeSjt11lruB4yW6Mm4hZWH50yfLTzu0K0oBzNOnoQenwYWmPIkOlmjyUrW
mrw5u/elFkbyk6wNYBJzAujnkALwzOEk8rZ9D9hyLYy8mr5aHQmomJT7vXOw9ngjZGwPvOW2rI2t
FyfazmHGdNDxA+yCeDSQqTR4OITfZdVP916f4mWWed03oWPly9zpVhTtzygk4ANZguN3sNMvBARD
YgWV/Wh3tlihIE9UR+Cdq3t99jrGlDqkmbfX3abE+wRNlz9s2kMCrG8mlWsjCa1M68WdPV51yEuW
OZNe03QRVuMyizCJQ75MKuu1rYNLbRstbp+62DvzKIttiXNgMUozx9e4itu30mJv6YVtw307VERk
UTGaaKbHGZ38qL5YWvFg+HZ4GmYahQ7U69eDaGehtx22qWvoTyVDZuyQZn5mHCER3QcKfEkY0aMY
qkOmhH/z7A9GEtRVJsOhqNsP6M7U9g1uBrfT9PcAop0lAAN1GqEIs12ihi6nwyQ0UPhaYNlgIhz6
7vw5N8x1DHUvk5cxIf4EPhRulmFYkNxpHaY8hTqalOxC2lYUZQ9iH/pmfmA1TT8Xfg8aG1x1SopJ
nTp0jlXYz6UpHgZvmjIwAXXJ9Djq5fce4BrNHZigRuiuJwzVu7TpHrWisaCjNEQKMAUx3gLX4LlK
HWUrCVCSScMCG0/XIqzcTSTwdgmtHFasdZJnquNYv2rEJIpS1UDaEPSppaAn7DQ03feO/yqoZ9g5
hMsO3+CSXRnf9KExl1Zfbtx83FRdIwnM07xYZpRYzy1L8lqA2N0MfbD1NA37JlFx2y6/DOxxIoVh
319PZXrPimIbmS9YgveO5P3Oix1e3I+S+SxkMdrOVZZ+MY+NIBRHZEPGGUHvIYwudqTLwzRglyd1
1uEZTp6cyUvx6EW4ZSwDh1Jg7Clxr3cJgBVMTtXBHR2W56p60vJYP1AdNVCwHkenpuriy4StetF1
Gd3kBPdMx8OsF0NFqHO3Z0wHqzqtsHw2GdV8pdlS4IbCO7is6kYa7744Fce0U3fTW8tUG7bnwWuk
PGiYw5bs5eVWTQy6RzpUN1380IV4iWiz6o51pPp9F+gPOa6XSZjaT6KCG6z15fuEp9VMjZUzpc+w
7vzH0Zmmi20QGeZmH39LhLZugR+fNceoL3VVN5cpFSjcNm9UNUVq7/gFbRrzQ0l5KfRT0YidlVTb
0Ez0Y2XQNqBsu1mPVHafmsx5r9xB7qcqxnCcMPwIMsNeuaYBQw8r6EXkRgrUPsZxzTLjIBnzgNzy
S26eaXk3rPbm+OZwVlgol3ZC+1GKf3XjiTLHohH290oJcU3KcZVlsr+PabMOgmJc6VSpPvQ1xDJ3
1Ng8gK3MqCxcmYM+LsIs57RN6YCeYAzPXubs1Kl6XZk68ZCUUexkRsETrkgcX4b/YEDzOU5UwXM1
mT/M+mSCz60ODb1aNdLLIlIm1I4ORUOQUhr19EOvyev05RZrEVNqjdlBpe6dy9naGeTLtWA3Qc0h
8/w+Gvauit7Grkn35aifgCahKnI0MSxhk4TWtcCR832KJADAoN9Mk1FePFOcqTeoV5wgHw1+eKIx
9nAmhX6rpbpkLa0bdeSd+xo7ZRSth7ktY74POM2TZY9Mdsp+y0G/c7PR4UZKIyYWvCPliee27r4V
qs9oLlThZnLVTysejwTUt+BsvgUh8XjH1a8S++tCo7Gb/J1dVzsjYAAvchpXWodqtzC/WlPPimHM
d6ACnwuLzY2SmCUp3XtJ4v4xxS2Ii3xDJPKWTt5b79uUjiAwfjY2mREKFyRVinhW7OjeXBNsDdz+
I+QUXrZ5bzSlZ9GxRbRHk7Z0feGSndpgTmXmStFXoF9GHFMG8I2Vb0QZrNXwUQPkAoJ3RHyI+h/Q
nwdM0+arnbK8rALEV5JTuOYdTkLSRqVjMn7EyrfAZ9AsyctyPfPeSdCeJiwBmEcxGmrQkZCp6D9z
p3Bllc5jxdyac4txounzgmdfwNQ+ETHGPm/KlnUcFeXNFaWRduWwfUv1Z+1cWbZJxIlZZxgieoyN
+GGl6lwocS9Hf572ZO42VW9aGJyk0++HkKYuz2O3aqSsM1pN4x2iRFPOnYpz7iEZeR9CjLXGKugp
1dFwT45FuDWG9JxOQHcs/vZsQMxAeT4J3CIis9JlYNKf4jqNAfpoOlZj+NVtHLWB9JmvMq15TauI
mt/xB7Vgb6Noo6Uwo0fV0/k5ma9tiQ8zp3VIS4m5jYoUqdw7wJhZS3eshEP7MUF08UZKdci2adw1
sG3SDUNvDnlO5pBOoIwN/sllWmQvbTA9D6P9YJVBAyklhB7e04VpyW1aNTOyDeh94FMtP9da+CZ0
K0HbAEzkXRLU7x1BGeJM8l3yO4SQS1Igl7UFdLk3h11RYQEf2vaelGG3d/CnPTN8IaHuDjeddcsz
INMbbjH3IdEpGc4iBq+TAWk6yOBQY9SuTp+fDor+FcjDAXEqvlZRntAufMeOdmzmCDT2xt4cs/ar
bXr50bIh4g5jOy64VDg72r+GW5tALCHTSRK8JF1mvzYJqVdGyPFVDyH0RaLqv7LGBzbYUi1bgrvv
gcoy1pT+u2iOWXnomg01Kd2HaJBWRnBALFnLauepEalnfgihIKwGTGoHLQDdRi3NCym/YRdERU2u
wKfnlpF2DP/kJfMzYwuwQFsOgd2cOxc3b4Lr55AGkLIMB8ROy/1tTTMBnuk0lA9dYSo8YgoDSa6d
IqPOSK+65qbwq2mr6EvWRypb21aPrtBTqc4wbUSgvH7Q/OEbnEixrczmpa8iudPDE8PoEnM7+Q3W
pEev+hGbGapNdsxZE+Bnt4pbk/BLOGlxEoHQHoe3kWKj0lCUBSNp70sPAxwHJaJxVuwsL2S3FyGj
9xVh15SFDgme5sGgaIWVn7xxVe2XuNDlQbHH3ZniRxqFzaXk+kwBASuRHvJW0jnTpg3taamb20/G
W9Ax66n0Wrsko/Ml9jJvEdtZzp2XuDqoK4t6nT4/DBiLab/mcgLWg3Sm7d1VTZcyNBIQK8a1mOyQ
7QEmR9ufCw/Nlt6HHAOGJt16B167BThHrKfB4AXLpdtCA5S7pDU+qC7Sjl3mnkDM9wcFZudiJyTV
+M7HzNTw11MihP8spd6MIiWYdUDtl6J1nqhWr8+JTzDEidHwabJhq0l40Gks/HCpxoTCEy8Wnez7
ugGWLwUkzNjMqTFvueDXYXFhPv06NtV4kPkh1w1zyzN+BNz4ekweC0qDOPvrI2vFLU6nN7vQaDUe
G/Tk9JK4fUoYh92WZL2T4X08wBx/marX0VHZEen/mXEFfEwqYJdhRQVj3IIrJ1G06+Kq39K8jI32
pbXaN32oL1I0+s6ImUOxbaNkQ8cSxw12Rf8Vk//RSk5pSHI3dBinM1gTLCW3/oT0hbuH6Yi/NHUd
obtx7v+reOVt1I5PYwnq9e0jY0AZ8fZH39vf1SshXPMfIbEPb+Mb7Kv/8pzfJuCuh9t4HnRD2piF
rf87AZcMs+UMiGUIrbs2YMy/NC/zX7rJlNizearL9/yteQn9XxJrMkVq0mLjZTv/X5LXH4LX3A1r
ILfZns09QfyJ3gzooVFBaBWHSsM3+F71PpNCbMA7EQ1Xrrwplcc4USv9+2+y4H+Zhn8qaf8xebeY
3hP6Z/csmMGbf9BK68ysyaN79aGkpG8uGhcyLCgYc2iGisj1idJZ9imJx8ESJ6hui2ree6n2J+Z8
+OyDBP4ax8Uuomzln381yfv7HyIgrwm+A8Fp5wIrxYbAv/82p+/ihDLasqkOBWn7ZViAzwxFux81
tbc1oh3sG0FX9fmHYggfxz7YeY/hjls3RylpwDZooyJoyh5Yw1ctSQpvS0xukECxONLhvB+S4IkK
qgZbC/MvjdFHaDyX0qJHubbfuy49gVlahjkmYRjTILXNxCK86X0hYIN5U6vPocUdMxiuYRYtLRtv
a5lTdoUtDpO/Ey90v3qMKYSjE1rityXVM/Xcl4YSFSqrQUHWBaU67K4wRnuPrFXzg2VTSpg602uG
6/tk00pJlk7bJ1X6pdX1irVisPc1rJ+1H5TLf37F/4fsyivOEa7bEiMxHFkxk3V/e8W9OMsjgT3r
YDs1dL1eHQ3NPGhMp3ZR6uzkmD7kTRuuaor1LI8VL5a7mgWA+964oLPwVq2VyEYqIUs293qvb82R
ZhJIH6OnCnRZI0RpG99kwHK1KrufhrAiNq0e13WDMvbY2jGF7BatYQ0HX0UEYL0ABfM1Cf1hVTda
tUrYZlEcWXKV3wqgnathOI0FKepxoEYAf+FHfk49eur++aURfyrSvDScJTyYSOb4XmZTyW8vTdy1
LLRcBy8H/QbksmDDlSK5ZIH+tRgYc0VVs0/4axnDs7hKzXU6GBejUXhLEulgxySDjWwdnbUseQ49
/GMeeu/aooWPPTAZYyc19oWew6AaxQlYOROqOP3xz3/F7Nf545RyYPsS+eVSZ1qu+ANDbZE8rMsg
olykwQ1tB2+YuBeEyBi6TsYVw0CFjX0pdfOtS4aG90q8t/nkgY+qV10ECP6ffx/O4v/xC6Fu2Z4E
s+05tmtwef39ZYXyGOKCYbppkZVuB+quWLZ+2NInHaNey9omINdZcD3H5jiFzc5kQUkVRv6GPXBv
Ydl5Bt5CAUbNUUHlrZ0rEgzNTxXgC9GD+mdlboy6v9XabKEryqM/QPYbxRk3EjCUlJ839uG1nWxg
OIV6dPPue6y9oy05DFthjI4aayOj4OqhY13IDnrdnjQy6fduiNb68JxPtvoZMcaGO4ZJZJO3sjiV
PvCyPt8A5bjOb/Uhzi+Uw4On1LoN3DCC20fLeWxM51QW5nczGC02gsUXP07ujlIfOD4x/JsMNmQz
PiFPnkUDpqsKjjrZSAeDo8kKBgc+G4wQg28JgkoIA+ZkFC29+qnu2LZDmyJVZSVUwJrBDz8JXyJt
HI6a2R6zKLK5As4E1wq27Bh497470BUafJ0L4CsX8iCRjIz/u75NulIdUJjYW8j0JQIbORb+o0uR
0F7babnjr0OawP1mOuKyxlVK8G1d+nSoaaFxiKtq7+u5vYALt2z1FygQAImghyd5RJ2t8C9YFDdR
YN1FjchfSrKrFcSWLHkqSuMN4Z0K9cDBqJoWjHtS/SDERMticYx8ojyCDQW9YCY7lWmlgpJMBsKU
nsBraUHnjSA/0c1RKdhOV1hR6KQQd1io2F5nrDpcKj+OblWB4dEb0ISVI1e1Xb72c+lrAvXR57Cv
HbFszank9MVdlM7lLQgwLCADXceA2oblMlZk4VOvO/ZVk296g5uCTw5OZNp5yjKSA6SgV7EzPDuq
W/WRUI9+RM2Lwrlj6FTm1bp80mG7AMbBuUGHmEcmf+2b+H9aOxTr4t71ur8PSVosVFkwfi2hhuOV
2vZjAZPIj3qusmjROb9H0TQvhOBwj3PMMql6LYQfQvPzbvoIwM3VW3OtJcdpcDY6hgIiINawLmHa
6BM+gXlpq80PDWYve+itvUx6WGDzavfzIyWLaQ+UeqcAMjw6ONKWtl2z9G4VnDCjfO4tdW4rgj7W
3NExKvpaGtpgqrRq9xPSF36DyTwxRjRPFc6x9YBCMe+Y1enTgpWIYjxGUbiAkWHegtS4jHHbnyOO
rlsnAdvk3XjJatDp3pCPB60xDyMRwKXGUbRoNOto1uHK66YWcDIHa2qV27QYE2KNRbRMUgl06c7g
as8tnC7gMnuZ6c9eWW2o39mOeLsV6BIcK5zh/ZFhxQbI/EOT0EDRzqb9vrLPASm3tfK3LfAGFZXA
D9wXmwz3olT9CYYFiyRHXcoQxw1Wl4WKQXbytEbJlYtGQ32MvcSKfuA6+zxM/T50OBXtsnqY3Hin
C+u7pTQkypiueDx7Xu3t6GkBClyqXTAk5UrV9WNag5bU8FEtRR7R7ebEV69h9mnX+X6o6dZA/P1R
kre6mRU0TsJ4sahxAQRjcWrq9DqE+oMRNeQ2EgjAWU4NVKOjMNTsCEPXJWtAx0ijdrFl7zAYDJuM
CmsqMqL8YcKVcgSfsPHnnd3Y+mKPve+1LmvvRqbnAOfW/RpLm+KjKa1WIaywlR1w7g5eeKdHbHpW
o5y2M6FjJ3pvXfe92LSlod2s0kpY7fkfRuXWBPbNfNWOEyjKvimvvx7i8jUu9eTgKrO8DrizVlPe
yK0Iz3mS2y8ip6AjLcDrpf4GEUz7XjNkQHFsgnsEgRF9fVDrZCBelybTmQQm3J/YFicdiPfObjE5
IO6xQ0368FjX0tpXQ0/GwSLYEGv6Vvp+sNGFrJ/t3PxZNaL60TdAXtxYf7caCqqBEEWPPumLndm7
045ZCvMmKoSYRmot2a+uZUue1HdnfqBacplCArh+fkkvwe30bgp4a/5H9G8NdPaEHwbhrWrdfFV1
rnFRuKovQpP7YShHtsmpMa1AQzpnIzLe3RLpFbmiA23RRgcphuCexjhVI78wNqZIgrsb1emj73Ab
bImhLIU9mMCpB6bn0CtkmOA/q/OvFqRzFJnE2BOGy77yOnGiRM7F91rrS24su3REd2BBGIskv06W
zK+RVZ9LxmZHeN359fPrEJo+oi45W6NfvsRjtylo+Hm3RiqXgyg91kPYbl0ukzfCYQ2tAQ39gGVC
fWzPMMXELyXKKuOmU691gyJUI2miy1BVJCENN33BuzanMyeixfO3SbocHJn1V8+kq5tL6K9nl9zA
VrKf6l3pFXOQSdGxOD8I7Mhg+gsvBElA3A33KpIJpcVD4m17o6q+S8pvFq7lVV+r1jCX7UDhqV4X
0YZaUsgboeS4cWJGuu0IXKv02qdYWpxX4Dw+PzPk0D5ZVFoXtuevYkBi55LdzgL6cHLwlNE8JWnU
brqM/idSYNQwoxoc64kz9vNfWUpaN+6QlLeqiRu+Hd6rmIVvlKqnwaJpwOn07vD5UcHt59dH/+1r
oZe95kbSbmpqloAXBPYxlB5M32i84WArb6xpUwK168QrwPflMVJ8J7PvLavTMPRXaVY9SZNwu6d1
A9R8g4WCvPm2Vc9IuVXJ0PtnwxBRj8d15/nRz278apOIhqUyG7rtMX8d6nVP9wk0XkmlnBeaJx07
8rpQTJoQaxI36o+VimuEUFMSuyCTLitXHML5jawwC1ACOCDAuCU1kF38k22qdazlnFvJqQz0y+ZU
Nmn5GGkg4Vrz6BZWdyUC1O586B+Ltgv8I/BYgtYZlkWZ29pex1yyqqkaYhPRuox2PBgHdrwOqR7b
Zh38N3iH03NuBW8y6qePSYvW0by+swd36+ojyzc7jqCTQwBny3Pv7dpFqcW9mTalw8y9Zggx+Ohv
jWM8UapS4ncT19gP/B1hmmyZNi2zmyxU94wIjEXM8fb52ahTqWBX1Wsa9GJddqGKlqmW1UsZzPx2
QYpngsVwpp8hPqcJGBzft74Z7EHO6LKHbhzjjTmE3iKz/PVQoETiN86XxKAcG/wI/YRWbJ4/H0wj
2gmLquOIQSmhUwgeiaF52xnUEQ+0bZI1Vyzdvw5m+8DEILg1RYwfc4h6XjqKz5XlTW/o48xcpsi7
GnZKWq0lImdXjndo4gDLXmiBpHLy4JxkIv/SWOmX1PWaCzUW3oWb/nUMzYuH2fPB9oIS1zdSq1eN
DQhMsztomj0eB0aiC+lEIPmVgR0WCnaNg+SeggA+lwW3/s+4X2s7ah3qTrSLCr/bk62Dy6X1j5OS
8c1PwVA5YdFsRIyh3ebaU1D2t4bpugViUO5kHj4pfWBs5U3OuuReENqRubE0gzNOGHvIxRZ5ZHWM
Z9awR8geBfxOpKlb69k8b47EOrGo+y1wHVKfIKKVp+Q2jo1rhJC6KmcdgzHjsExYZ61gzj9R8nW0
ugYqIB0WvtQbcsIg7jFOftdDl168MnG3ztS1j7J/MFxTnvsIZ29XBtm2c+X4YBjRNx0U/cZm5Hws
I2PXUV+2imqZwWNpESKsPtnahcNNsHx3AudJYCjwph0BNa75kclBMtHQYRFd0FxvoSS/ulDhVzq3
vHPbuOnG5HAdmjQ9BCkSDDRMLhOkTWmsHZeIatWmpb7NbYPveiI+shi6eVawPGU0DjBUonksqtCw
VhbxbBxcyEdRx/olSjnBg0FnywkgrLKuFR71edS5KCLz2pq86EU9GetEVti5rbNjpfpW5bLblDbo
lszdpAa5WyLZq6yjjVD11HxMVfc4pngULVSEfu5skCXIfvpsdrQsXZyw3OZNdsure46FNRLZQ2x5
lzQwy4OX2B8To4jcomTDxWaJVlPoVNlxuWJDVqy5Wqwz5qCLdmCqpFurOGBdTKHlkuCMXMQYh1fC
sc5eglO4DB2OEMu9WKwXpDuBQjaxCRWJLVeJig+jxJxtE9oKDDfaxkMl2F1uTX0YGf8UG9GjuwSm
/R5boBDrfJP4pcYTJwpCM//oZMGcyauiJWs01gCU8lK+4a8YicEISwG/GCgYC2Z63k620WtEFm6V
t/mqTuv0hk/++/FzI/+/Rsz/lyxtEVj6TfNYvbVv/9FddnlTb9//I5Ylfj3lLx+midlSmmSrXMdE
fp4byP7yYbr/snVWyehwus3BNWsj/1al5/CVbTLak7Zje8KZf4e/nJg2/0RxqYeAh1w9R6n+Klb7
txz8y0Ab/Cj+qzzs/tmmJWlnwyCKbG4yBHL+LPxSodJyCuwphsiG9zCb9KVQXbyj0LbIa5ICrcuG
u/S3rmKZRXQQUmmI4hpKZ81dbNjGmvlYm+J7HWnRvhFkVIZuEGvQZyHfEN5Ss/jpATFr2UDtjDFm
E5Y4N+mwryNb0m1NBA3y85T9VpiAjL7dD7worxp9hLH9COrSO4uwn9ZDXfVrijTDndeFmIWYPBUu
FxFC2vQyNMZ1nEIaD0OR0wtWw9TNFaFZNe7sCmy4Xpzj3jOvEdGgheFP1ck0l70+hA/orDSkuIW6
VixR6ErxdsqQDJLQQaN80KGuhBayX+n+qC1tY+jCO3s53olxkKciZA88Svmco2BuP79EpxHyIWZW
rfV+Uke9zGqG+cZkr22PeRZYLAVPv8+2dinlKYv6+pT5689PiqGj58JCmKNvTSO64bi7rsf3Vmb2
iXrDmOgc7p8hvYIMY7u9LNruiSpJqnFwCVL2kunWDlhRCT4O2vFIJHRrWNVVZAKNwqbhyo0K48HF
Is8rfsDSIc7UtTZPrtlArADeAg5j7faGcVa+8xqwD7yQkXZ3qnwagpjLbpeuB40qEmpj6Jaq7PAx
LgPFeHRcdh5kM2vwvCWIlHNp/bD0AKG+G05m7gCsG5JnYU7erkiwYrCsO5bxMyOP4SYGcRyJaR2i
/pkZPZry5Fgrb6TIvJKudZ5E9ZhmBlrYvB1NSu0tD0hK+bFnnwh7SNjalbl14WQPnbVqICCe3M5T
D58P8/T3YfLU2owDC+ibnA7u7Lf6/MifP8o8+22AVXnAvFQgQVUuBQC0zoSNDs06oRA8Fe4hGyZs
mDa3M3LbPWPo7IsGkP7ozQ+fH/39MGiOdjD0g2u07dFkhYpsxDa4KyWtp26tP3AfRVfSELqEwQFl
90C9Ucv0CPuZzf0zd9Jvkwx+5DaBDPw2QGtGhp5Cto+5poVwR6fw0chN7yrXWULEpHJtoFFi/Nqh
yp1UWUZg2EPOTVn/SAuvvfnJ8GDJFH9SFptriqENQCicVMYotU3bpM+wQu6836vCgEQZlEUDWdXU
th1oG2z94WbU9f5BxjQU2LKKfBytlCvZKtMeXMN/qrQe78xE0kBDprxjc25rs17zrRCORgOyc0hl
ez9LsoYBHjusD2x3eyCXKJFth0/Gk7mF58fgr+CgFZWgUK9LgURMewxrPkZiTdGUm/Vba3o1YggG
XTlCtFAr2v6mZaNbzkmPE/dItvyaGmLaG3UC6Ej52noyKVVmY3rDTkIJ7CGwHHuVORnRshJMORUQ
tTnuscTiHx6bXUP5+4H8m7PSp2IGyQA+CPNqlzp060Qsrgqz6U+l5FjumTNvcBNqS6lZxboosrOt
SmOtKqPbaUDK8fUGrJX2hbKi7ZBtHd+QR1GxBx+BRIwowG6tSiyL07k1c7qc4nLZRhnOQdDHTo9/
pgUTqhS9kRP8RUDKHr0sPm7juft4Lzr1E0zJtEQ0bIDjYhARfdnyjnpb1vvhemzp09Em6x0Eknh1
zXgXSVyEfa5/9wcdCB3nbYf0y6iiXUlc7Y+Dm7vYrainygqIUoVtOovItXBUaja7syjVzpZRMcBP
7rImb2a0erbszAIjnOFkJ6wmfDR/+uuj+WuuVuPzrKxtBy7fKLLkgVAgD4Eb45DjU33AaQqXY9HZ
w0uqozelvOeXzwemKNgkKbgGb2//+2tFwGm5s+3uNVKyZ5+p1/eccdOOiCAw4zn3GHYKukgMKQHL
Y+o1PQQH4T81/bwWNpIrKz7tKXaA8dpR9A6zCoraiKCAznaYUO608WyFRrBmjoDp0CbhFVeddY3V
97TOD8KFSknXx1HXiZJWgu1JmUbTqtO1Hvcx9c6OBv8rFt5W1+zucTLLZchK/lCMulxblAKCw3BR
0pT6muc+ZMbM3AdeAIXCNeTWLZX2kLCaDhik0aUSW8zGqG+3XRp5KSHXR7rSMz/aDLRkrmvfXMqQ
tt8chM7KcJCIh5AKuizE/+DWxaM+JsNS+PzQTAA66sri2FJgf86nY2MI5ruZqTCX7aAE1dSwZD3h
r56kfx2H2zqksYxg4i5w6MjiatDTYLNwYAouqHXTNl4ekUwkyE2czw+dau/U+iM7YX+XmuN66l21
sPw222rS7zdaJJhwA63UaxbF4bkO6k3vUOebUA+P/Tg55AU1U6AQ1rwZIdcPU22LIXphn5ieG7te
cvoBuoq1L5ZhyvXQyTM3dCbZYeGuXFLIrr3JbNfdd8wgttg8z9PI4CbIKm2Ftj/FTFcohVlMQ9VT
ZTG71sNo71bxhnsVBSdTeWnH5lRlTbAsRRzfuiMi0qWESrRE47s7kVdeVYpvyeuan07mA6CuQaSM
lHc60MexJVPCAZCh2lMOcDHc3j0YKcTkqj9TT9uyWJrnHRHqzOjoYJXpj2vQzx7Shkr5oIKdaXcD
6gISB5bzPSbnhyIHa9oDhoAmXz1UZv5R15pxDjQub4U9+Ofafg5aYZxzQK6CLtGLE8fZhZ0+m8sa
N/aAhTerZ52xNEZ4yAVJFq+BgkofpGH1Oj5gu720JY3MXAZmuxDXU5UGe2k6gDyt7NKlFf1iCSU9
fe/RLuV5r23NiNqbtOEhANcKKjLZBBNAoyjDOzhBLaJCs1mGHNLPnq7I7amzP/j1W5bwEwhtwAhS
+q5nBYwazTH2GeEQZtpDsJnTHI6LUdNu0DRlFcDVdgscbBaIIxdKahVwT/Xk5G4DYzplIx0swdkM
04QGCrGAeHFonYAZUW/Bd8Hoc08ZwDax/9CQTtkVqZUdVRbmR6WP0D59kTg8arKJN5//9vdDNn9r
ALKLHlfqT0UWxQelKmSGX0/6+zt/ff7rW399rGwivotfP0L2Pis5ztXP/+Gfz/r1o39/7t/fIcOm
3g0xjfO4fU/5nHbygLOxi9UPXTHSnWBZK1upn7oThOu60M9kavAit0iPhiZvRWRtU+0wxEHzPpY4
LFELvFXQFVBXC+fqTNwWc87NvWEzZRhmslNnRyPVXW6ziTvCQbkZgDdkarvsChUejMGxN10hkudJ
6O9Qo6qPQVnwJP8Pe2e23LhyZt1X+V8ADswJ3JIEZ1IDNd8gVFIVgMSYmIGn7wW53XY74u+w731x
FFGnSqWSCGZ+w95rj8YbSmf8972Bsd+J6kvnk/9njPi5Gt/k8eCPagmjn2ImTaOQ7vskfMaPprqM
XYXCXrb+Si+6cTX2ZENi+em06tFOnSPJlPMO5kO/5eC/pB7xb8hC4GEDBffwUvbL+L13D1oxVzs3
1rsAqAzV+xBnxP3sK3tkInTvUPYHzmTWu0ZE7qVS+H7E2ZIcWlncBvhl3tO6BrFmr4lnPJG8yTQQ
AHPkFXjPUaEK/UqDXhEkVV/zZkJWngxHl1wYBmMo9Sp8zhZ7ZttpmEcXcm2SAp+knL3K2FSmaoBe
OGeNH0UvMXBUc3oxfOPObQkXzWAGxA22cRtj0lDihlFZ42+5D+/6xYqU6N1uWBaDRqfxHpsZrRj2
n7KhjmvZ96/FvTkSlik3QquOK3bUJ4/VAPpEPULFS0ASFI1XVCVIT1rx0Rbtl5DzV02uTDLkz9zv
bNNTIt8am5A3Lz07U8eYOM+YxuHH6BG/svid7jRQCIQlLBamW5KitlVntrLPRc/3w7Dm1A3dEi3r
nKA8MHw23+ASPrB03Rel0jdpP310ZnsKqdB97XUuLHA2WnMfp1aJK0R+wCssCHFoGDY58T6uXspI
PkRY+jYIf1gORjgncjTwCvaUTnYMHtzfBpZ+qlH1CZvGgoOZt6RIiZjlNnCy41Q47nYw/Q+i34K+
munvpvqK8+nDExym0sLznRrQ9KSxV4VNiY+IcBPfqjBgqrwNWbglUJZwkOsIQ1SzIdSsO0YLgM+Q
tFA/v4xdV65xbUSnuZmnA9gWwAC68vHI8KEWJe7FDEjw3/9fMmNg72pN7X/+38+HTs82RRjSMsUx
68SEhtgZMJnpw5eoxhMhbckhHj1375bRdnCkx/C3cC9tvoaBKQ/L+yVVjmDUDa8z1cwwqLuq2CJc
hxQlEVr3FmnIP79sZ8WhQiib0TJCB8ir66q5N0at/uuHOMI64IGY2jdyjA6p1nzhPgJwVOgfuNgB
z07WvieY60Cn8RSzx13bLhEN0PXEukLXu88SskXGOrqWIsY0yaFbFswX1XSh72mP6ajjVS6BkJaL
zQwJyqVGPTAuNVHtD28QcatTxYCzBxiHOixdYZonByq0WzJ4P0eV7GkN6WZGu0LJffE1Di+Veb/T
lK7Y6qzD5DKHUOyzWgKPZVkHLG/2BI0UQZfzMCdA0jRRE5qHksBh/8Gqd+XqvNsTw8ECGN+/Ivvl
VJHRiFhuCZnlTWwvCQ/R+B4Cw9+TXP2YqvJqjkuUWYddgq3cYRihQJasFTWSAJkS5i+6ycC0Evhz
prJMg4riuaonjPc5KjL6n5jMHP9Kzg9bxuuoDU955Td7uykfhFnn54J1+Io3KV8C+dmsiefeg8Pa
D9q3nnwZE6QpJPYE2I7tr9KF5GCbRz1DkVVe4il7mVq9/3bsbA/dbR+mAFZdTutqzJO9xeq6T8qD
gQzYHY9Cb8egFMi8MJuFmf0JmvCTFU+/r3P9iW4grbkV3K+BLNV1kWe/0OuRkjaQFdwQxd59hCMJ
tmR2kahkJtFuDMN4i7b2m2n9AVG8ueZn84m8DNwK9NPelhQoaLGeNTXqa59Qrm5UV8HOEr0BXvtR
spvFK6sp0inasek2TdLvG78vdp5fRpuOfjqwHeJV3JgTsGzHeZMIHupi+ioj8V52yTn2B4dij4dD
sDg+hz1yEwBkxj4PLdCNUlyqqScOBT04BUDyoIfMUZFwmF22jQTIXJ/E0pNq0ZLkF6Oc9b1WUWXN
dieCYckXSiAbj927LhBK++AMznjAykOk1ay6iQttyl6/92JXO8QyRAVombx8XOaWzMeHxKOra0v5
NRDMta9nnneQFdV2LswyeNfwqO3Sqb0RnOjcW+Xwx9DsDDm0UwRZHrnnUWkfSeYcYIzJi8ZwGxqY
wSRci15aBetARDVpaDFeHbTnY+xM+6kbf0uTfIo5n4rAkbZ78Kz0Fs52eOpd/1tYIazMcJg3hHyN
G1PvspWfsSFtOBRpplDxVUD4VonDNQuOuLzMa602oiXvK30t6ecXw4lWlO1T5HX4S11vj7wWxJg3
gnznvER+EoWB6h17W49nT498khi7dd+L6OTS/+y0uIkwIcjqmKvu2hqqfgxp8C+jmg4/RZEbYhTt
22dV1NnVHelViN6O92ZKMDBx4sZbyO6y8GQc5EVmBKpthyMw6G0sdT2oCG3Zk+nySPowY8Zcu80m
ePmo6pMtKWlij+F2DvRWgN/gtWzGNLoas1i7OHnhEIbvip8Ze3SCArUmD3yz7kF9Y4OKbUgWLc32
djbFRbOTPpib9iRik6g6Jm7x2Lo7y9GKQ4g2tYnb7ixVe0EjVT5WdYrrthrXbpHJN6/Mb70f6r9L
p6HSFuh3spYrgcSATmuhX0fNlYdc2xHUbDGo3dWVA5c3sdWujcZoQ6S3vGm5fCCJ2iA2Co+a7IgX
sR+aiR12u8CF9Y7sN18rxwDW8kvEcGNT9s58ms3jaJTfbT3G30KA6cudYp0Bpj3Yxp95DNOdYE/L
2iU8DzE+ZmvC2JnUMtk1lXtrBua8QLtPVREyLTD4mUIphrPpD9YafRl52JZ9ascfbhXxZTk7uLu4
xK+eF1qQqLFijMAsrSYgMMuiIIZUw3c3ROvE7dI3NCpb3X9y6Jm+Bkv7tErrF8Hm/S2J1QN59zgF
6nDaKce5cVFrl3rEPt+U2i1yhye/JYXabY9d1GmoA8PpUmD9pLfNCKOnYzNdnS+4aF+syCs3yg/V
Zp7rPxUTEQZczXPpzm/gmcwd/RmlXuaRDOGlAUUIdoVu2sV+4R2nSBPHbvCx7Nnz71GXMRDVSeQH
sN9rCxPYaXYXwaDFD0zXzCOVC6XFHMPxrKvPPPK8/eRaHyPfDdG9n3o1zudYSZSLsTvfGyDDKlYC
CExxiTKrO1DvwWYVPp5ip8V/jvjz5Jisnc2JF55oHw4y4KS7Aj/QJne562iZDE7f8ETgL8M1pc5s
UGOEl3O0HtpLPvOqkw8lKeJLefVovUHushSPY9wZLombaW3poLSNdEO0FzMTYpCDJlcnWsWHEV0U
zbVPNk71MeGV2A+jVMQSd9VdNbQclnWir7HkV3e1wXTMKi+1deqXGsnp/YuruBlGFUNrjCNIhol+
jeo03EYt9G6DzmI3hd42ChEb4ebyt0JpTxWZXZvEbP5Mku6ZuSm4KkSTrT6ArA+tatdFI6M+S+H+
MAi8QDwbn7yuDqLOrE8FQq29gcTEcN32RAJLT+0JJ9V4EwRSIh+ZndUmhWW/Cc0e+H8/BJErrQfy
GTd1VHgHMjH8tTUwvLScW1jH+bHTCFgNU5hg9nCZYCyftbH3z47Bbt8vGTBCYqyvGElL6AzSy8d9
U+5bt7F+i7C4GFqzGyJT3CLcoDttoChFr1wei9T9UwAPp2lO9aeBrcd6yv2jhUJvaxnRW58V7taw
okAyvjrHCepEz8eTOCUEXqRTd6sS8O1JJbtdp97jVjVHUrRi1Ni1MqlEDH1bd6I5Gqlhn38+IOOz
z4rX+Dj2Lh0hNnoOHfdJS8JLiB12b46+A8pS3hlCA/ntsKW0M2FsFEl2JBeR4RtX1TURMt8RoEuu
n3UgUiJeF6OvnhrLf4G3B5AAaWU2q8fezqxHVscp29v02Yui+8xEwFMM51brvoktCndubjyzIHIQ
kzovA7vkTTf5yYFIkkNYS/NJ+dtU+rwLWnyzJYhBOKgOn9bA1UyEc7VqqR1VWnRnDcPpWokW1UYB
zTzrw02icNxZDndW11YMAY1wm7kGKyPDe03ciVVHqMdPMoNEZgkdamf0PaKDsojQS5iI0aSlWGSJ
jZ2vTVxSJ9phwbx7+k0QVj3Nu3nMJh0LMLPOsuuGvWXlX8t/U0I+B57iGLaVjC8h9IMNb6V9jct6
TUuNBj3rsmdZxIQ3uVV+/vllFEN0rWNTHNpOhdDvAf4TY89IX2TREahn/5KVnVqJgfgTmHS8d/te
vVjh8BgjNDwNqflQzGby4A1QlsY6Kz6zPuYmRW54X45Gf5mdpXlcfqOz1WNtv5IW5FzBqqXn2hrQ
qoDjiDv7ybSzV1fF0VU0ZE4vnAbWGUZ99GgBvahC2gktF8aJc1cX+METdgvkImBKNcRKdaDwRoE3
Dl2iOtsJIzwhUJsahT7tdZ8by69Sbv50XpIYip1bkjG88nv5ilh85KD16vupQbVRlNOeOGAUv1as
scEIk4DD2SdslAo7NWW2rXHv47lOrjBXEKlaZX01PePBD6sQW/q+bszy2hMYPNa6dU3xjV8tDXum
o09h0EzekxnN9g2wchlYbaFviCrjYPRkd+FCsdZ+S2b1KIgaZLrBXDStCVDRh+Sc5vEGTLv54iEU
Zm/HGxSyJGCRkvqmLezTXKR7ZBrJXSE7wAXkrNK6Ft3dpLX3TaXnz3xxnfG7aLatvkRoSnf+SCYY
NoUENsc3AzBK4bk1AeAGsp1+F8vESs8rcw/6ZO9FznCVejdci6TXT2ZaB9DtK8fpn3Xam2f2jiRg
ngYD57DqtfTe6sEKYG7LS5qEwrkSyww7AzEX8FsENP8RFfxLXjeXIf7/JSq4737/yv63qOCvn/I3
UYH7F2EKhkmOCUwVV9k/iAr8v+iugW7AX5itPMR/FxXgZ/NMYfhwfH0D5qvJb/1NVCD+4tlQmHRw
N/ytixXr3xEVoHr5J9uHawoQrCZvdgMnriX+yfahyIeaoQ2ZbI55z4N7YMCDQPvSdVZQ6X7yONTO
W4mx+C4ys5PPvCWZ7mKtgovpWlWASbY84MUleQjSQ/JXa/SUB2y/mKbh6ObtQ1kilgLFXkqVdila
sqV8GaYLsYKM7+0sOfVRc24r5vJ2FRE1FeEaT6NxI5KCgigdy127FEnGUi7ZS+FEwmd+spZiSi5l
VboUWBrTVqk3ydkIc/pFjwCKItPvjYEoNrShBF7Pn/xWvHZr98NkK72XzLnTsIi2rOwo8JiHsO0M
k91E9WcuZSCMk3VnyuJgKNiN62o0f3e6ZFi4VJEG4sNjbHNpLMXlRJUJLHA+uEvhyTlk7gpqUfFT
k1KcTkuVupSrbNPKDfltxZWXOUIASFlLMZVdcypd1yrnS6ix+WDHxeBRftjR/JR28ROMGeMiHJ2C
mcpZW0rocCmmJVV1t5TXNnX2SL297H6/DP+ppQ6XPwX5T2m+FOk51XrUULabtXlSQCbWoYq2WdZS
2ruhuOuWmn9s2ZJaFcJUUWr7fEZua3JhAK80E0JpGKBWTlWcvKr+43XeLUH8hP+LBqNfWg1hkYvX
M6NhGZLtbFKgRpXD5+z8guhx8jPnKPnOmvq718jpSvTToOfFRq/Ei7f0OfPS8TRL71MvXRChQA/e
0hfJCWEpfZLI4we9Ecmtoo7EFTIwG7aJ0IBD2e1KtaE21XaM0K8Mr5I9ZnxnwwYi/2nPCEFkz0vH
xjLx5iw9nEEzR96jzYaM/i6h0auXjg+d9UYYFq96mru7nLbQXfrDiUYxXDrGidaxWXrIaOkmGcIL
ECl0mKIl6bpUhJ8KDwB+GH1MREAEDt4BuilGbD+9as+kMTTmwM0Q+EfsGrfaBEG2bKhbGkgFnds+
GnNT7bMcCmZkhUtM7XA0VW0Ecqrol33rlage4800FX196sZ7F/bsyu2N7Brb/bND6/1zvQw046GT
5YztTfpzpAVx0ZC64sPWdZYuvlv6eZvGHgKuf6/Gc7V0/NBpwiBdpgDpzzygcU1mhJTg5TSccS3C
J4RwOqBU95WRvnICRtt+g9ajuijPxeXxk5g9S8UcZVL7OE+JujQx4ClvZn/5M7dYJhhyin6bWqyd
Ug+V+BCJgwblLeAPkMxZ6L+JFJz3KZqrHfzdXRpXNcab6JrpeLDoKI0NaabfFKTywrIWNm38WfmV
C29eY2hiA72ak/mP49bOvWf2tzpjrQ8zK/HKgPg5IkKXQU5Ut+2DjJfoW3UosLpvMbMjtxDS20Hj
dV7rYkLEeOkwN9z39Gv3WjRe+4GFlfQXo3vqmC8MpfQqD4/5G5kuDfpuIn/sWgMI6RVE8SSob6MG
LYoffxKulR1TNz3Y03QbzAlycknOk/Lr6alLgKTqDQHjmPQDK2/4oYaVE3iVOx5q4Du0cW58zOY6
ekbMQ7SRmM2N15cnwx7T/ZyLBmRKaR7aQZ7yxsCuwVXybEQZi2LR/anCGOCHmR1NTWtO/hT+CucM
HxxxxgebxXmkXPAC+ouDkevseO05x2dL+lkabavYY9tpZu0lxD1BYRQd886P7ozSJmbPhTrrWGF5
aLrmUvhttG+0maV4SEDeAKZCy15kFWs84yXZVcXNhD3zMGlsYLK0v4tquNBNXu38DuqZpyK0tIX7
KsHfg3WZo11jGWFAiJhFBDKJtMBFTn2WMdFpqb1TYe2rJv+UMFVrr4lQKNnuJWvHKsjw6uJ1m/KL
cmF/w2bbezVIK7bbJU4WumIjfNCTuT8bennrTcJ4y4YZcGx78FlTeUCkY7/TYlJu7pXt+ejsU/8x
77LHmhixvdubmFSYmFD8t3VgDHV/Jkd2RQdEEIky8KWVvEcyEZ87FzdDZol6A1iNXOHGB5Bke1/S
CQjYIKOAItbt8bj5mXnjEkN5BlrwoMh9WkFzkOvUAWZY9t7OCG2gvBVBOYZKGFVXJLg4/FjIPwKV
YfAVcEY6AHlibi/UWVk9HqY4YRs5AhnOrDbcxWGcXMiEfnJBfjCUJt1HqBENThObJzLSHZ0YmNCV
GDEJU8gsm505WdFr5K/5aSLjhc81sSEVJZrgroA3Z2FJ491psw44Iij/bhjqbLN8IVpp4yrSAFCl
HfvrtrbpQ8k5miP7kGiZID4J5yePMBRnQGueHJN9Y3S/hIZxMh/DeJ+PhsNKSy54wjmIwZsczZIY
3LrGree2SLNyycY27w613+AXo03vTQoN4ThlIA13i7vyRPzLVa8ifZmXrqMsVKemysqNQ4ByYLOG
DdqNzHpxrxL16akK6a4kxHWhsOxIRMnXfBfNA5cAyUB1MW+L7y61UR7kWCxhurKtcaooxTZeyQfN
WybNLIqCUE1sIfKaf9M47yVxpdvZaeKPULPY4xjGs64KTt/JXKOs9Ehb6QGuu2rcd7GqjxK20ynL
KmLfIdRTfeEUxX/HiGw22b4qiJBo/Y82PJoNq4qK+YLmbOeuJCa3y6yHBDFXCUyKf6SsLnHhlBcf
aR0aKwRqSokU4nAL4EiOxi1FGbDxlYOxxSWBPBsy8xMH0AuQAu/WoL1kg41YavJM4xPTUGF1W6kn
bZBEbHrTCHg4FoDwKLv4GjmtOGf9whFOYIXGjXeY8uhSFgNm9DixL6W74JKdxzBOi7Umuu6NoPjf
nrT0L+XI/ZA3T8ncqn1YoptONB1qFQ2UsJjbY3G1z+D5jI0BoHPTgRCgRU73PH5YrQphHocmDANt
wPftxx4L6FC8uk56iUeT+dVUk9oZpig6qoUCOn2yhNDPyZI1XrBo3kRD7x89gIamirtVYyT1fYPN
kYmrvM0CpWFol0UwSkIvw9hdI1rBs9KqbiXETLudImRHpEEQ7QdL1Q6S1UAtNt95on7zZueuM59a
oQFdYvg/SbZ+rWmy5bWqm0KxGFfFq6OVt2ys0rWyaxRfqXto0ejkVevclTkY0Kpt1pPiRspG3JY+
JG+btbw1nnRTMLVy/KM5cSRGXDbLXn3vi2+V1y5EbcUsv2AbaMxQsBZPdInmMDWTO32e9pEDrh0m
graL4uxPZsR/SlZ7JGK+tYhYNnXlWSepDQCMLXnqRNoCuYrlE/aE9mwB8DJIP16wAru5YGi0oSon
pwcBJjGdhnOS9i6VQUogcTFZX/mEJBEFdqBIBqhaLTvpRHnecw6xGBpq806m5ZsTdQojsakyRHIT
ULp0WcJGE9nVWeQ/mglEKCt2soMv1Efid0RBFo66pjUDx9T+pVq1i6rM3mlCxq+9+YkuK/vVs9nQ
5rAilCB/h3iTnsuZMX+MiGZnCkLyQpEQy+kXD30Ix6tE9rCKa2zABI8D2Kny6UCqy3wsu2ZH0uJh
nMxk1bFWY09E1Klm5Khy8RKynEydrXKgWIuoQGPEQmkX2iSRVm69EIzIWytlCQta9eIicx61eW6f
e78cH0tOL9y23rulJcVTZ9nN2syLV/al5VuRb1Lbc9+KtDogsso2VqZZZI5zo45dbnyNOJI7RxJO
2+M8gQgxK8dgwjW6gWF4TE1mLV2JuR+29ZBhdvTS8uTPa4vt1X2u9+l2xNm1imCqduazTG373bQA
Ms5uWhGuYBQ31/TUqSCcAH9/fSOvM947yIJY5YFu1VogrvOCc80XsGu/IF7LRR5kWdI71fBf+TGk
3N0gYSf/fVAInxpoDeuWqv9YG9hx9NZJrn4pMX+CfaMgaO+RleCqFfOPEo9Bi+08NfMcM4HmfKvS
8ZdmZY9TnR1l7BtXJyQBo83bB5QsxTvy3HQrTKJpUdtdxgWCOy84XAUX110AuR6kXG9B5pYLPFdf
MLrpneYNzbv5qsWOehfeAttdsLuWDYAXvG7HYTAHbeFGlIreY5LZ3qmY+H2SttbQBNJTRnQz4yHy
wBh6vnIkuYFTFEucl1fz3Fe80buhCKIE0c7kgQ/jPlk5mmU9Wky1ejUNx6wZn6Z2NC+8NMRBgkwq
iya+dtae1bO5z2bWp+E4mCcZYlbshwMyhBe3nEAHdvVxIjWhV89jis6DRpTlboYqtkpJlNXgqjJv
pcyzosMwVTzkfmPSqTEWQ04dTYiziAIuxoZgWPxq66m2qLYVtfuEUnvxgsnily6J/yLXAySyj8or
1ec7u+yfpEr3LAD6h9I1fjLqL6D/o1VEq7fypiUo0+H9kpi1s2uMAWGi6+cblBvsGRpsAYTX9Ufh
W7Ci3OZC602acK05ge+lydGp/DuEeWUwYPpdx11UEwXgA04AoUn5pIVbq0DP5JaEKU++n+8aUmHa
3mMDlhkAqMVI+5JP3F/Np4kof90VrkPjR1CKFfs30sudBwPCYM519Mw3lN+qwVrNf4xorF8GJzy1
KL/P/rozWhcal0NjWJMV1zYApgxs0UEtlPr0sze90p33RLPtLUxKHZeqd28VFcbTQYkNwaLZXcxB
so9Z7x+7uJ3OmZa127SLokeUyhNZF173FpryI4PADyEOssUIFrQtBNkZNeF4OAvKvVVCoJnwDlJU
5huioo17i+zrk7DVKxd2so6BUF9r0y7u2wocm8uZhp1FvERuuQUG3LwQZq8IwypWDBbMhzn3sDDo
aGEycybbYYxr8mfm/g4jGy/D8uJFoTPSvoIUlK37JC3A/42L/rkzvnxwlSEZ8R58ZS5nFjhsk0ln
NFFOeIQGrjUrqa6lws7Ymjn9A+UyIB0UKdKagHUCjNGn4nei9PGApL+/BznOHqKdvU08PWZMQF/8
R1uf7DNCU2uFLo2MjsLsNl7biJM9pExiU1BtTjUfC5MCGYX9L1+J6hTnmJhzEVFqy/ylJGfhILhN
YtY7d6J+Jp1DO8MqwmtRgAEYbdNFM2fcN3TH6wGSAqhLo7j8fMjjqrz07q0rw+qM8Vqek+zdbrT2
5DvVwGS62DjwA0+jNqGvZXJQoNdYZ60J/3htx1PxMCj/Qwk5XpxaQdANx5xDuh82OQvnPYt//l16
2pztNEEZzFT3YLXdXWpx/tWM04OCP/zkhjgisdjshrKS2zhlZD+yuWVfpUU7251PYQdmI1a5fDVh
xMXmPVWTOvqkpvKDNpqrVuZHFNSbPnsFewEIgwE+8R3fo0tIZVeY333mmyu2ym+m0mk3kmniRLNu
JlSaAgYsNZV27jLwrW0anu0hZr4dujsH68pyHodB7jUl/sfkloeiPMxE22ScQYZHpK6DB47VvKER
ilPvzASCQ0lo7jNuckzjutqOc9htCVEkKw4z5MrLG7lRJobhpHRdEEjfmswdikHx3STNWgjHvTDI
q3GnS/QAs4ZqX2vOYogJN+kqRDGNjSlS9Q9th4/Pg3fC7dbi+y71a9aW3cryoVXh70827XyQdfY0
+fjiqwhhijsuBSikB5+Ihq1WtlmA9pUDhyKcG8Y8JX6KmBlIUUAM6drsJW3ApB0Yt+0ys3avep2J
LUJ6Lc76a6VRXabSDVgPq80Em3ULn8jbte30PbeJXI1cG0tPB+C0WiQ2AqxerTKy/QQS6Hyyeago
gumC7C36cYlIO3qUs1NeC51XQJgM38rWDxK0SZuhYCjFwx1DXaClkhKlY1sO6SpuTe1WgoU55HV8
oL7tOBrA6Id1hNIx5cGW/RcbW7VvUfuuuxSAuE58b8ySLaoz/Y5xRb7OYWjypiLLpGj3tAXRXkF8
YW2bOD5O3eqtTRIeZjWf5WAX56kfjhpeDt7M8VeYttc2ryxEYuMvk6CqnR7ZQUpi4FrmaDBtTo9Q
I1eQ3SpV5lOFFudKuD3njmg+WhchtRzYrvQAEgwSz5dGhcucsV21SAfEzREueNLkGuYh19aAHEyi
ZVrTSlzb5iPPUzdofTSoqi56bArL9pNp6qr9TaqP82xxWK8UvTeOpvY/vszf/8oKxbMMx3X/z4iM
S7l4m5p/BAb+z2f9bY+CzZK4PH9JqtR/LJh/N2f6f3EAc5ieYHmPz9L4OzKQLAyDz3IJ0OCIMUyP
3/rbHsX7iwXKjh2LvpgpwRH+O3sUS2eP879wXgQkm5DabMO02Of4xj8l2ZEBLyMdosp+QFpCJbK8
J5CRnyy6h01DEpuIlylBxBAk585b1b3DXIxJfDI63bYYiydHHEw5JJs67uhKXPh+rTSvUYH4whsk
IyZO1K2qzf5Bj/EvE1nxqfWZtirtEpt/GO0zowYMZ/j1qohSwUoEGXMUfkvCHIKo/46XUxRVGE3A
crLCTkMruZy2w3LuEsuswA7ZSFCWM3k5nSOOaYKGtLWvF1EAUIEA3OU0Z9peLKe7yzFfLOe9mmgv
DZnWDxp3wc+l0Cz3Q89FkSw3hrbcHUANGVwjcOBOsZbbpQjlm/Qia2WG9jeUw2xX+d+Mfaetifpx
I6bXiqsqqnJS3Lm7wuUWs5f7rFguNvGQLPecttx4znL1LXeg0dSgHDTPvIsMiMidGnbK1cVK+DEI
fgs5STMTYTGr4c4RXXkoYSZRL3fNuRxhEHWdwSKEhTCQaCfft8v97Ip2vJBZ+jEsrSHxErYXbSUX
9NrBjnswTZ8MQKnQBw9hFBhzBZIv/KRIKT5JN3lQfZLdRNy+u5VVb13aG0aaZYvPXms3Y+V1+2jW
KZO9ggkaY4sUMTu99NHBFXJGHE06WZbfiStujHnnTiN2x8oXu9LOqwuCoFej1C5lZHgULGC2WoME
hFBGyFwx1J5olks0tmG7E0MfBa2Q2Rk02rfea3/maU53XYLVZhh3dq2/CCMjz29aF47RbIxEka8a
Q80Pra45pcAyHhtElcR7uNehGOkW2ynZCLYtGx5sfGV6oR9xVqlNMbO8i3jOgtAk7ko40MFSW/Lc
Jy+pLNMPt0+fOllVuxmsJf6AMLsk8bSZUeNv68gmVa7K3z1lN9T8eFCY75pBD3EWP2c2QbSN2Ca1
8msUIdGCar7gINpbFb3XvPgAtHAEIp64TtC4uY4qy3hgspdtBwd3bKgMOxhrxDtVNd6Hs+QaYyeH
yCjn+0gHCCU6vQkwnfihaYe7sOolxBzx0FLEoiPgi3Tdzi688piquL8yW+o3Q8JK0XbNcXnbP2hg
gNaW5SZBOdzjEuwvmpZyT4MquE4dVP04aFTL2skCaEUL4h6trAPTBvoJq60deMLx16NVv7VVxwIL
oX9Lboc7iS8wXRf2TeFp0kf8jy0BgTN9RM3u71oT092adE6T0r/hfvhYef2z0WO1QE8fXaPwfhTY
nGTNMmNQOhTs2kOnSQpe7D6zQXlreANCiXJXaW/p2Cp40vrBeXTa5KxzRm2OohFnChC0+618F82M
JWL+zab4Czh64OpyxQH9WqcsB1wPInNSjeNBZAjc79qazt/Pk3obd/ITyyqAC2cAQ6Hbh8x1LqGf
vXb48SGNuPkVvdX76BovPNn2ddTTp1m2u7VH47omPokgK/LlSFD2IBEb2caVMO795KOTQm3/I3r4
V25slAc2KoH/f6TVQ5cU7Wfx+f9IfPnHS/u/P/G/r2wP6YOhe56NAOivAof/ubI97mWHqxJFMflW
yAn+Qfpg/MXVHUZJvitMz6F2+PuVjfRh+av4z3GRSP9bN7YNl+EfL2yHbQ2RWr4vXHZgxOr+E3+T
87dsUA6MhJ4ke1Lo6EFYv9su+q2RRI9IurtkWTH4YEmCWbtA3LSrgVSrJWAn6WETkIX1UoZcxYho
VYSfwsmcYSe2OO/gIgEp39neWyLm+1p3d6iDDFZ72F7KRCdrw37xCftACOTo67AI177ETzHYv+Bg
vnAXjpv/Yu/MkhtH2iy7ldoAfsMMxysJEgQnUdQQUrzAYhLmGXAMe6pV9Mb6QJndGZX1t2X3e7/Q
QpSCokgCcP/uveeqXR8QsF07B0qOnpYLldGY865T0oNjYAH97R38t3iJv78ersoayoZwAV/cpemL
7/9GVR2zsqRPili3qaDZs/wwgB10L2pOq00XKTq4V2W5SaW4Jz10XhSqg6YMJ5Ml9QM7cdRnEz4x
VBN2qPTUbP7h6a2E4d/gyJbp0ljP22Xx6RCYaf7GwzVb8pIzFjS/KMnqVeQtjiE0W3afDtEhOES9
0lj0SaV4Eob5sXeOOlNyL2SMyGYj8qvQ+gE5s33A9ICns5z2dlJyFm+ZrPzDU1X/xungubJKdW3m
+LpgyffJ9v3tpYwoYQ0d5jZrrDVCFFEe3NR4o+6JSUVkUI01+OoW7zUuXTO0z5Fmr2KBoz2syeHY
ED/rSVxk3OT4v9K9HTELMxOS9Vqom8e4z7v9hKzGGsApvXRhYtxo6fd57ADjzMu2pBMGdg1q1vBS
m+oIQK+dtx3yPgJ7fO8AKnpmRT8nin+MZ1fzFcOE0rTYX0XdGbAi9PIF5o+zN5FY6UuKCGJEnhyx
sa7IoGnEdFDMYIMHfZEv4qG0sWUT4b82UX406ty+OHBJPTJpDZvCRDvTWiu7B3SPL85IAt4hYYJk
DOnWLIkpYv0wvNbW2SsjEwIakEwQJkwnreFMx7LMv0CEumBscR8mIt/mkgBdnTJC0WV9omqvvtdX
XTb2ptQxAuQIDJtuGo5rLo6KsnCPGcC4phTI+8rAiLwUU3KmikbvKHiJajfetlw7diPGB4a01R1p
w1d0A/kjpQ/Dipp/wBev/rG/fZId07JI8aHvOgbp5/96oM0QdSMFaduPnfRCFUo2LlS6x7Dk7gv+
oksMD4TatXajNBl+LPVVo2yeEEBrXT7kWCtngGb/BCOGcfPfntXqNuOsiJvCdIX7t2cVOh1IrqiR
64Z8m9ORy/mAz2LmSa7WJaNBOyTPpnzBDr8pDaY5zMiy+FkTdy3ufFm63mi4u3iSXnFJWVjw8Sp0
ml/17UwdtFIeEpiSI+dFxMek+JlYb3b+YfRYi8CHFjjPgDh0Wbm3e5p3Vf1QGz0VI8ASqaIJeXO1
NT1FxEwdi11iVKcGj3yG+cFpHivCL3ThcYzgRFiio07L2FQR0McNwSSeIaQCzCrzqqg+6TozQBQR
LEmeAkSD0CHD6uus7GKkOcYTtzJs3iGo+3jld2kocXo5O5Kt35bK4hJh7CLRbGhV26D0QJ3IvGQN
6WqVT4NTg1uHrDjkxhXcxjpJMGNGb0qfQX4pceJlbkTtg73NIpfaXha07AutHIqHO21AK3sj3JcW
Z42kwEoDT1lMmNLkfKRP7DtYRRx3it9E9auTOLtBREe8/+Sx9Tv9Slhb6WQxoDzoYCSGaR8yvAFE
i31aB4+FC8pPf84pPLP2ggGNGsBlRy0KibELJvBdCjwnhx3b6x6ykb8UFRuFzBtD3Rui0S9nd7/Y
4S3PVXy18frLdxMWX4XO3EQ9CLZe0JW9vGKY4wrOxWvq4IfBg84tcY2ZDou6PeJ2PJLu2eL22Tp9
57v0jjkSVXuIdjIkgIyjPd052IbcFj8iqkDRtJ4FFNNaSJvikIDZuetwlo9zuAWkwzmm2WrLL3X4
DnVmwyZ/I3nZhjwoAN9MDFKpSUsslQZcc99H9SGhz97JoE8kfdDW9io/Yyv7mFscYPQ7c2nEMsh7
ioFp0yrLwzIXUHDgJZgZzR3NdtJizGFchGfhmeDfRRH76QCCJP8Ywvo+VZQtkWuLK30/kEvAViPR
TvW8Dmw2jHGRY9V1r5HzZkxUO5sKR1V9CMNXC3W3c5x9bYIWTiY/l3JrUfQTkqmBV7KnN9irnNI3
HcVTaDXvWGHUDtB3IBZZXwSQbhFUKXBLlyNYWbAUP8DgbBjjsaftGJVRsH2ahwYTDSJPAcpYfY5V
y2OmcWyodjMn9KopOmosOtBawhQ9xLFvdVM/dTZK0tB0J5z8UBuMXXcqVPJui+uT8NhRdFgnyWul
WmvV8G51cE5udAjd7KBR5yVrijsbRvpw2IpuK5NiSyPTVnMpKkFiVtA8VFltBc/dRl1rC2VnW+I0
w0lsV3GFBZiD3lrYzS6HGZUBEoBdw5sU+6RnYSlGXoltUQ+3TWRztUkfmzg9Yeigbln1JFAGksM7
kP6ebpo/nB5TnYD33kEfnKutTWxk6Ggm1qNgzrVHhbbSeNCDqQ8/4i6I5yejptCwc+ZnyoRQbIxX
y+h3hYwCk1c6ycll1UgM+oWuJJpzOALb+Y1928vUlzfDrN6iKv5q9Jg5HCSBTLx1eD2rgjOimjkH
tqTYdKJHEyiSLLRNxh9m6teKdndE5hP6+kkm38Zauy2TEmjlcEmKJ92VlzSZn2JXvmMJ+Ul9wklW
1ksbTVurTtbOLOsc6+q9U+wLrTrbhPB3G2id8ZhhDzSH9Inz7HGR0ymLlS1F3X5dAalwk6dQw/0f
Ru+VojwLTfWoV3ruyvQM0++gJwOa0GYIwXbg3XX64cD6BffV4AE88rmkPEE8CfXbOCWnhthNaC27
qqw8g2RL2Ew7p8fMpXMfTpcRXIkIz7UgqmMqXlvNx0pzT3OqHteXQZ8DwJFHe+TbvPmJnvq6JNrU
PorFCKQTAEXwqfo6ZJQ1xTMXC3bprmleOB2uh/2+iAEDzGAMVaYfiK0TqYPBebCqke5UEIzhypzu
j02FL8++pEv40ur6uXSdU1lrx7WsfkjFNUVSa1UoFzX8jCH0m+XrRO35XKVBog+BEFWgRlztDLFr
zW4/5pz2U0TC7pwyLaKVYKIeK4dNRvWyZ0zrQL3blOYPBYeYNLpNVP/APjtXN0d7LaZhQyZ70+1U
U24wjNjas7bcKHCAbg67FetDnnluegqdx0p+LOatOSjxbRh+FaCqEuycJmWpMMaoAGfW5up87h9L
5xXuC04CEgoV9oZO3LF/MoifIW/X3ZMS5Qz4JTNHIZD2usH65pJ6fFkQljdts3zYSZ2wCqx0rM6I
CAtNbYcEX3dpwfAvuy6/QjDjCI1xiZRa/eRqVLotJihuI9MfktF60yw9JtLqMeKHejSPpb+caose
JDjglT9BzWxzXEvxNCPrhu6ZLNLVTLsgL61pN9Ey4atm+K1h3bm3cw6bKaf9d0gwHyrC3MMMJvOV
nyPd1LE/NadI4GSZR2o8pMieNUWuKHE3oBA9KAuYu3ErJg8eD5cp3Qxmpsp7pTA9TM31EV+R9TQw
LAEz3p8FabJLry5Mb7iyMM4SZInGX0Vl34rBnFDQ8o+sfUZ9mwNbwFsZS/07HSpxsIqDTVvti75r
d1lCjpkpjbrXW4oUUgPmnSznyCekTjKIws0gYb8Q4P+iNjaUA/OrjyXW0BcFKW7pihJZd6KBMDsQ
fG/2guv5Ps/Ej2RNtCU5LX9pOnvdwnnKwHmy7bSY17J1ct/Ju8fKFa+ladLhlpjJ3kjWBsS5HDeI
4z/sRpDeqatDobKKSh3tuWV2jEWvuHRGie/C+N7gQjHYDg6koLckJ4mhJZHhRyq2RUiFBuBOzsRx
phi7lpDNLmELrdgtqDQ0AVDc6rVoa3yFBAX0UUQBlK3Sw/ep7PIKfpAe0/s825ZxcIbRgwb0QAkG
gziZ61uTxKwQFC/3WpTdw4jtiG5eTDmAfCaR65mjbPZKCXIvGzhRJKqGNNYwSrSbFx42O8atqR2M
fuF0n7Jkq8t6j87/lA5En5T5qxaCK5WWNuKNXq4RaE4GkQoYLqvxot6wmOciXMb22Y0BLM5skzLH
vNFmg4lBSLixldkFtsK5vpE0Q+cpH/SirdKXmNCD38Of2UnNSV4EE7bA+lIZWcEysM44KwgqXpsa
W3cLyRsBGkh+wmuWmsz8Z82QZ06+v/KiwNpcFTfw01yttPSKRaplyH+L68W4T1wWN5qY8U0byXMz
y6/TNEQHGcftJjS1eVVarUAuDY+4VOdJ+Q4p12/GpjiEk/ordGV/DC24s1XS3Md+vtO5xIRzbPDn
5vJNpz72YCeXPpztC/gok3rV7NWK8x7HBDc5BcUsbAlxF/ljCvd7s278TpHqfEQrKmaZ4ubcOmAe
Ki4kOhTGbZwq70wdNyqR/aMac/IrLY58ZVwHhmT8smy4u5HJxT6Sv6Q6Zts5T6JtyuwTXrdp0JeJ
fzNKNNogQ+SBEPNQEeOvHZoE2gcAGnvh75G6mweJOupArkKWAdP8umDsMrXSwmcXWzBMwqNDT+wL
rKgusGIlkD3M7TKvv5ISdU46lLidm7Vse0p71S6oowBjDlPCMI+UTLdYsoS5q0vkYAyPuFLNPaE8
QoVJ9kZSbuHEnn53QvwSWs6FNcRn2gyufpvmVMHKL+MzVJjxqPVYANzVoUWJEAfkSGK8ZbMz6TNI
6nMYErCjJfUxGvvyzdC1fZXNqT8pse6rKVF3EJU/tUjHv+pWfFpF/hi3HT3dnN1jqBJbzPMOlzp6
OilailYMmEmSLDBsz0APv6Q1gkftqKilWRxEKmlKN3+aR+ruFm16Bdt7UlyaWsY8pyVVp5PAEGdC
luBvgZLpSKh9SdmvC5xhoPJQcl3tG9fh3aB7BWNIeEic0NnFbgCLNGqaeznjh6aHmxYl26uqketJ
hz85Rp/zJY2jhLxBoQFgx4K8QLqYHTKBo6zAz0MIS7l406cprK09dtfRIYDKKHx6nnIOtFx3fzEN
iIDq5nlgFPnHZIciCBuCijYnk2Ao0ndqt6srBcHnMYI8p5Xpc8WCnE4g8FhTNO8q8FtXYY0tLhiB
TbOOKd4uIyrBYcBztDtfooXn0tsYsxaqBZ2Ky1g61Jti4PQW6qrcW0wTJmeKTnK9UYeZihB0aE4N
MZcE+5WWLByGozzQHpCc0uyBQUGz67OVnWFGX1Lsc0elWONEFbGgUu6bHuBinYPVcYS8mG38q6Hk
FBcUdp2GPXVWUmPRxH4SpbDmkqTaGylb8AF+SVDZ4QWjGtOu2cyoLrRfQ6uqqInuA1zP+ia01HIr
Ov2sjFiVqk4NQrt4d3Av7KRg3RgBnONNDu1dC9yCshxWYhrW9VJJx4uTWt8wTRb7RC0OIDXGk86z
20B+wss9vt4sgtwUfuTfWDwdRtOSN3xDNLKb8YulA4YzF11he9vaXthIqnyrDMpLOn6AZ8DX0n4t
beKZDb1amyQcOKPR943QObuwYmW7LfLuWLZwWkJIG16hSWjuobjGCkOEASxSn+bz9zklzWIRVJLj
m1Wp75DbsbbQz7yL1GxPCZAaqKZ20jo8DVWFvGNaEygSJsEmQLg5n58Gan22KmQsnkO2Q0JciMPe
AOIlWzEUHxG8hG0ODGZALvUEo5AQ2uBWTuF1BUR5KbnjCkssOxSkpwjkOK/pkPuZ4nwYEBozIhKP
TVH4YQVuYe7Eu62ZTywYqy9ioN62y8e31bnr62JIv8DbY/SmPHBAX5RKyr0JDI4Fwgr9Bi8Smz9A
bYZ0KEgOcEN5zzW5lzMkQd4lAsOV8jipOO3tCgviQHZqJfZ8B5RyS1OHeS8AvCCFn7SE0UJt+Qh9
DkwT+z3fbvArVwPPniLxj4GSXEQfsGHtBOirPNHO+oJbg/3nGgNHL2b1qvFmDsUvcsLOrqWvxGnB
lmC9YFXd0utcHgdm2kdKrCC+TOz8wurZqrTMpxS1s+mNNfr6BFbH2leJ8gbvJPWLXuJrNcW5nC1q
jKoQYa83LuEkjmUy59vSgM3Y2p37DPM73RXsbCYcb9iz9fJMCQeeVUiX+852YlZii9hY9owPXeKK
meg+OA40vnllsTzWmihotlRc4PpdQLf3sksmxv7JUpcvi8YpCEafwTR/37XGfHYLldMtO2kuvO4X
O/sEsfK+OHG+bNyuE48KtvAtTKlhpy54b5kNsgQz445lneo+KEb2YDvR42hSEcUuzwoss2fl4ChE
zKvywNCjC9pzCM8oiF23erSJS22yyJx/xs9t/K2o5fhD/2g7rqJjESJTGPU3OB/6tgvr7LFMcroG
YITuY2A8IKx3dpa3bKEtJrskiI5DH79pKf6aWMt1D/eduYmKErDNCMQrZatboztE/Sq+MhwQFNpq
vXmwjDNEDPXQ6e8L1tBjji/A07SRAGSm8OEFcMXsjlmig2+K/T1aLFvPDLkXnDpF1Qk/0NKLtkt6
XHJ6Z7z2mS4PKlBTYublTlGNX5wBCENo8DOs+K4Pk/bIsq/zB/JKtdmrO9ISNWdq91fmvFumUnta
x1bPcEOmw7Lo4AP2dP1MYbQtXXpc1k+6oLn8GSsXiXZW7wRA7EOTQUmbI4HHYSWkUIV7YE9cUYTh
9DhlVXd8j+dfnT3XBD27X1qE9x/Hu5hm5YirowQ6MQ7bZureXQIWR0PSr9y5sOqF9UxOnn7o0AIo
qmDJNvsKeEM7uB6ceYcGkYlrPZNUijoCPAZWENUx03AwMw3dQV2dEKjr+6Cb0r1C1nKjW4j5tKN/
z1XzmBO+4wO1Nj9n+c5wgM3jIXOPVY2rr804kNNsEszH9HuiL5YHrI+80UA8qfmwLE3SeEAcNNM1
IhhzSKm3UwjCWzQoLU74qMuohm7fsh+1LYu9MiHHaHZP6VQd8hobpTnO0hPzMSmIOMa2PPQDfQlT
nnW7ycTJ7+K13E56y5iSVXCbBP3MrgTqLVWR86T4MbQyAODjd/iZtTfOjPSjJqPIgFgKW2Tnno46
vTmFemucEEAVl22UHtJ/Be3tizntRpYJm6I3iLiE8DRrhCE4FG+6sTIJXVKuBdNO14xeVTKfombR
0zbgPFJmX21ukCMoTHzTNEp74LHUpR99u45rLzJ1eesM5TZznB8wWu/mUDUeqhXcaAs24gT9nDzD
aDcgnURhGbC/u8upcTexkbi8XMI+1rzo8Ja1k8Q+QbNv1Dn5DRcw7VOxcpT5GnZ1Tv14/qwH72QM
87zuYYTkh7F1uoPVRzY+c7iLrsPOQ3+p+HztwD4faewZjxMFgHZEhpEkxkPj9uqeYTdjwBaRvpXo
8KmaQz3tY2a/FQdaH8l5g8243c3UdxzWCmTLEvesyByPuoaBP82f29WX63wFG9ljnlZ+2tCEPdgW
8U5a341JLgfNjY/LbEdwZMuPSobJCYs5A6pMBKJP2fZpNFxjBILRIpQzYRPlpNnNtY+46gsrecpI
oBOFxCGYMLtNpz6o4rVUzEH+Z4OTD3SGtrAls6xjmDdF5qUbGwDKVwrIPMXsiRjoNcd+CAVaFnRh
TJHOXiVqnF1WahoNcwyagLGnHjAqZnuO2TlM1Mq1qzm8fH7ggAPHSLnJQ2erw6GaSN3NsKw1o/9p
dKHwQL7OeztTo3Oaq2AUy4DRZrYDSw2SLhCL80SMjonBgMKkLfR26OH3nkwfG+ieOKwRb+vFIcfF
6hU6sDjWSoxUZ9U/RI43Byf8i9AWwQZD1g+z7Oyz6CPfzcRLZujtvs89slIYgS2MrBC6kJ8Tg64M
++BCVdnlPcP7rMfkPEX2Ti/WTdGRKcZrNQ3hzl4TM3It9fm8+duX/xf3mf/7AYCXkGjp0/2/ezhS
sV+6goRYk6qndJHD23geHbdC3SzFCWhft/28txcUMcKqYJpWu8MbPNGqNe1XUbKJUMjvbP74qUFh
HLO4RvD5ZatyLkiT4UWNI+UiJEbMz/tjU0ehABjIK/7oRHp9c+O1+Frm2a1WwPUXNHc95OtxuYSO
AY0a7mIhrfkhN4Z0T+1g/zD1Sbk3zLh86Jyx2bMHoE/Htvo9MHxx7YeG8Gg76RSBJAyPRm28ZoKJ
glxke7VoG91LvSmIpdIrQF6BKPc4QFFsHPsS4yL2ZyNFuWsM4LuAPC5uYpLrHfIW59g8+4KfuURr
cZLT1fElonXOR88jJxexvFuWRj+b8BkPmVFMqwO8OFCQgBdccWpKArTy3FXFcBih1pxbyIyH1mrd
Ux+X+qFlKHKC828fkEUWJroiPJilOpyySiSBpM3llEm3CMxpyk9kvtqgpLHkJJyUUWgjnSMOfTUo
p8Y4Cqs3gyjTZsplcjcQmcl6rtLiI32D9bF03fyoqE52VIuRHmCzoSi06eQxm+e1X4lg1ILTIzCj
3DxmWbkE0nTE0ULbDlhvxacOZkQwatp6As4BbZlFC5ebeVlWtCM2gg7sGOCUE14t67AwqcHaz1Vz
IQN6UrN0Oggzzc4UM3cHgQXgzOq7OjgQ888RtrYD6RJWY0ZKDtDIzHPcugJCUQTVyS0sFiJFQgSx
0fxUDtCbVHaUEpTsxeIS60vsZ5dMiRtfKrFxoZ4eFFJhikunZolvwEe7TubAss9eymunl85eaGyX
Ww76WVyWtQXeSUJsiiWhKpbafP3HPz/v/ev7qlb8+ZNsC1Yf5vqfZK/znz6/9cc/P+/9t1//9XB/
PDyQ/fL4+ZN/PfLnb+t0J5y3f38iv/2mv/7nX7/tb/f99hR/+7s+f3xQTGO7pPNV1hjp5mZPbdne
MVI2wb3/6bmGfD5+kMsJirnZuYhZykAMp8Bc0jW7wgIPok3+MLImxgmXTTMDLPe7Ul9I42oSm/5D
y5l4tBOvkB9ULd0MvdvLGkg6epvKgF/J5uv80WMOj5clUBFLinTYU9vmWY7viOxI5J2Ad7qDv3AC
OhUQjX/U2uohN0vfCEBfXxJ4RCRgbtWin2o1PlkVbcWtuovXsYaxxX8guzEYZjuIB3dfKtUhGqJj
RElVyqxSyeBDUYWF61aZDipBKFIF3uDopzCd4BI1z/MsPiwFtnZ1khMZ6aGtqD3MjkNNb8BQA6u1
Dq2fp/hPJenuhG2EHNYY3RYiq4+dgtDccq5AR6nkm/XOPZrKeyjtRwPM4yh/ri/DwubcLlBJsGVo
JAKjhdAxEm5GP3naCH8Uw30Jf3Vq66OKxYl9SM1lb9A2MAxnS7LoUhMvV0JmASgUWoQYwDW8K86r
hFdbyrbuK6xKGesywJ5LsUWG+6kpzT5b8oNVLdQHZNg/EXSoFiOo6TfQogYN4xNprGywKZcjx4Gf
g2TDvndmP6KURrTPIcXaANz2FePimF8h2fcQhntIDete13d8H89qsRw4Ez73pvQ11kzzYvhdjJez
SQCtkrrIQQ5mvOTSpEaAFiioFPeILKVWhTt8lEcNk2O0UIdhUpfAcM1c7bEuvIaSSW5W7+qOkEJv
sUvHAjZzBOISWP6XGej/tzH9UxvTCif6zTf139qYnr6V/4Fw2P3Hreqr7n/853/xEf7xn/+y/kP3
tlWVihluPjlJf/Yy0eDzr88mJEuY7p90pT97mXTzX5bFj7uGacFf0nSezZ/Wf137l+aoriOgJ0GZ
t5z/JyOhZqg81O+OHs3GZQR4R7cMDVa3ZfwNoRSpCEZNTxxZG0GNl0o8XSZH3tNorp+MommeEgfT
WTPmzpHuEdvT8GvsPnlJjqHVnkJGkW0clTbSZFTT1Ba0V9v9Tt9TB6XWQjhLRuHnYa+eor71XR2F
r4HUVG9EWDWnzxvabacAmBWNloPVgAzUu4d0AbseO2UO/kJeM9Yo588bRaEu7a8vDczuXiIRiTQo
5ye3Ht6lVPO7Cxd5kyJInPWh3ipWab6kIW1Nczl5Nbs+Uo3Fhnazm76OE9vOsQgrRnACEyoQaIIE
Z1IZmyYBqOGylG7ebbV6p3kU6zR+va4D8q/0DMTxedA0fFtn+kxn47T9qSgk1OHUYZnorQBWRL4p
+zUWb0fncKl6zDfhQWAb3tqwS7PeLTHdMH4UI9kxw4ZHlfpt0r5Hc0ZLkzt92NkqdvszbHbE9tOg
GN/QzQ1AkbSts7cu0UW3i50/TT28/bWEmrUIs8cYSX75hdPgBy0z9EAuX2ZN+9rUyU+6QEqPItfH
KHJ9zN2xV8xrwSEtJW5TIdY62oYKC9l9s8t532fGnTKm2ssNDVn6Og3K2XH1gyg+UGd44D4Ck4lB
KDYc6pExyjElctMWGTvXnouUU5iznJmxx2z9ANCToBZJisEjt9/LkQmkm91dFM4tNJ1TRlkvF9XR
4zc8hFExbOrZ/lYzeNpoXY6oSEIZGyrmJrCv9Udso5Uls7JvCnAzqfuam51Lt+AhzGFcVpPiDQJk
lkbRkGmkX40kvsueZXSE5jmDc87iNJCGUuz4QycPKS8hUGUkINaddyXGAxW21dUlrL23tORVpu8m
s13PqFWw1rwFBfXY6cJggG5gNXVPg2GB6294G3KRR1sDPSKrv4dpaqCRUEfKwcLWrFruY5w8QMz8
Sl6IWHHjp0r47krT3Y4ts7sS2VxNNUDkHZ7C3MHCVNK2ajf0zevhqVFlgdkX+8P0QYe0uRnsiQod
OIHJSF0jbUzMP+JHI0qhBVP7zO4tu4Vhe3NrrfBGVgBqbpWePrUUKTqMTrXu2eZwyL4xmj3ZFmwq
O8aoXkdM9EldkjUsMft1T6OoXukIo52dEQ4C6PITsiTsQ4xI/bi0QUG+wbOe06JfJ+l8YgwOThyC
XOdD9yTc8KpW5VEDtgGUGnwXqjL+1ipow7W/BaLRxirYcMjywakjJlrpFy2l4LLQs/AQxRnvhjsF
bUPVOx/e2zJYZ6XT3xZZRz4ztheaaY9hiFch7OQvZuWUtgumLu2taqABmf3PWgjUEwKHvjlprINC
KO61uny0gtIL4DjDjQjpV9dJZt5/MFTuXBnnFC2TAbLco4Wh0DXJcm617lceauY17XiAwSneKcWm
gZIOd1onOKb0EbCmrbbLWyf6xFPnkj80pq8hYajxmjV4f6leTC6fX8Zu8+xeWQ8ML3PBLEyzuvw0
RQ44rBZJ2y0JOa5V2CBOWpqRupClQIP1q+vKt7GwkFTG/Ehxcr1NZFngp53c+5SFrpd2uurB/aqO
kb48Cs47RBdYOC0F5FM5mT8J1UengcpST0RJ8YDfNdrOmrx9sknYRgPh+byJOTA//9UBp6TWd31a
BhNlY4zuxOaje6dP0V5k0+R93vd5o2OG5gQaI7sbeK2EaRWeGKltUoGRdDzcmT1Mf+4UF+BGvB5I
bJsmUQNckHZybAj6ox6RVC/7Trsma2n6NGQ416tePM+GyMGpVvkBH754xjQx7Q1n7nef3xUifFFg
dm0ZKXUHjeq+Z8Wi3qejTjY26WuIkaF2pd0PPgA9iX2T3XIzDwenrJcPtLv9FBrdm8VgcNMvbXON
ksk+iK6lsX5u2otV4hFn4EhlRd41/mjM0ZtbqT+kbtgPdjRH+0Tv06PiQBvChkK5V6KJ/YCESQnB
kI6bsXeJI5l5c6oImT+qOGiJhszbdM6+g93iFDb3U3srFnaE5PDPRNA4f2vDjYFpdJ/W99Ee7kWe
DvfZ1aDuW3a5rZVhgKHLN/oU3lWGgyHIizI8dPAJcLEW6mPUWtthHusHqhcyth/OAVMg07sEBQvq
qvtMKRJdpqFX5wMRuKS5lJOdBw0mh1JNnXu1CDgPsfs8qA20inJtxIif8goQAk1jR20mB+em2GdE
OOgPismHrUq1W44I+jAuScb02LXfssS6uSKYkja/qKiI3kQHAK2GftdG0EgcWzyLsbfedBScrU6h
9WMTdgh4ecIapMscSr6yFRYtaUPtmWBbUXapxr6BLg+csfsyaqAX09WfvLBVD8NbmdDwKuKE7r0W
9YQ4/NWqq9GvdVH4yIxscAptfoxBb2PBG2OG/G1F7LChhC2qDnpqVts5jrXT4N7ZntAUE1P4xoZj
4gTltnvFbLFsWiYPVIWJeaQzyzwaEW1QVkdurgPCHZfgGcEtDl7PvgUVqlBOnzd6X7dIro9G4Zi+
BQHZGx2NujTdBp0h+cCmpoOy3IYdUcNUu4bERa/S4EBoQRl5UVeDWswzPo+S3hCrXLdzuTD9Opya
DR/KlSuQTlTpzhbOAWs56i79L83Ca5ASYY5zi3bIkDLdqWblRwKciRaWi1CfrM3IBejBHKw9r3BL
IEup8WdFyMB6yJW+mIhp9h3GNckWMx5fWzZb7bKI8+dNXoYzUdFsutgUcIRVhT29HkZ/ruA+un0P
zqsf4FBiQQhUVnUHPXdx9IjML8YqfAWFewprZ7Wkqc6VpMqbbebaK8yM1DbjAJiXhDzF1UdJ1ZLC
AF5x3bGM327+j/cZjfiKO4XYp4mlemu0dHJl+fTORYoXuXLICiTNT+lo+BaNAudNZCZvKl0k8aLF
P1R9IgIOi+hm95odjON7F5fGjj7M8n3Eu9JPU/rDyLKIy1CT3vBp1CfokN2OYMi07XJ7AUnSvwE0
u5SzPT5pKvUqxYBNPAX59g4yBJB79LOnJ/DBynqvTTkxWEXkPhFl63ZIqSFGkmI7jp37NKw3Ya1n
mzmyDaiYrrKJjHihYoCkRJlO+AcZOkVLUr2ZenodY5fRfKTddaPBhKD0ZaBmdndbsHxXNkpjOJf2
MyXA/sTsd9eHmYBOMNpvyQrqMoX5IhMn3hmC44jc7wglSYAP7qojSBQI2LmePS4Yoa96sXYnwvK3
ez37EkXte9mO7VPZmOMxNJIviojXoXgzf4uGN902smuUCTh5Tbx3tMK9TU1cPqcZQChJ8nPbUrLk
LywusRFa/Td9Rh3V6vALMZn/yd55LDmuZFv2i7wMWkypNRnBUJkTWGRGJuDQgEN/fS8w69WtutZW
1m/eExgDJEORdPg5Z++13W1lBYA0GZAhoeiRrBcOwAIZilurEK3wEjvHum188p0ahOFozXrwR2/l
iGEDA31+eHwJch2pGDLyy+PLoiLxTrbFfSTB6MXHWuLWqfGGgqq/skP/GDxSLptqcq7hJK5QP+DD
zTobYN/Di7WBqaW/NKRGSk3D9Sl8RAcc2CrlZD2oJMY/6Ges9R9oqu2fhi1irMxVeasYDh34Tsjt
5jG6hfN62+Q9PWplvji2Xj51Q8Z2p8U5kxeF3CDXTo4io+erKbSeYaiFn541rUxEiF9hFbF7I5MS
kg5x4YiWgBT5COVAO9r4ZLtsDVcvOIWQJYfexs3T084eSIDpDJe6JTDaZVpWAhpc+dRkpC12Ib4j
4EPk55RIAhr1Uldx+ISmbjnxC99FLsL7JEmZIjS7pzu8UhBoT7WtLkXspvcpje8RrXJEKzm5LMin
J2tUuz7QJMOpaZ0ABrn2Y/0pR7M+peT8EJhGumzu3MIS9nhYZ7iSBBgvlQf2rYbO76NgPypTQ/Ld
lc5trJJTGaTxXscpvqz55GBvcK17lKQK4s8YHNICl7slphIpnS3WuVaQlGBaKOyrlg+NnpD9XuXB
2lNRcLfg6pySqv50jSa4w9EUiPZdhF4p2v9eGu/QGED6k1PrsYHZ5GVXHErTI5XeTDFcN6XzWbHN
NIbqkJZN/yPLodfXrfxlVOrDIg7+mx5ArQMuOW5MVfWLujCNk2EhNvNak88h/vCl6Im7iUwWnjZx
p61fMncrrEG8eiHksKArf+SNA9pWdd51sNLmVIX8JRHBoz8SC2xwD4wxbolz8411ySuNDl/Ic2uL
ibEgoCPcgBOkYiJemc7PeeqJs43EeAuVU3+DqhxtkiQrdnUQeAtD4fnvBhfVzKyhRspy7E34i1pU
czkpCmNb+7i82rrBJDtY2baZAI1YSoyrQqak4wxVtXEK/2oZWXEJuJ6DUsnwodTCZUOBvvLw56an
p9+1NDe5OiTekx4hXM8bNC86F6kxgqPXD27xomQ+4sEBes4Eg22O21lvoK86SDrRoeii306lyr0/
W34xHvOWZ4OPNgv0JwyrumtXwhuIAgo9RQQYKN1oWPvIDzYEvIhzHkF6T4BUrikPo1eAateEV/ja
iLe2nIprbnbokwt94WnWi67iGpGiP560ui5PJoHuWm6cmM4YzEpc4/T4MnDyQ5Q4/XnW3PaOQfa7
zvIdMHX+ynRe9KS1v/FmuHRt++IKLXtDQYMaJtaKA4Ko/IYrG0zAnA3A260Lk+xnWyOZyHEQXcfE
yY9N41rrPoXfgE2vRnmoe3gO2MtpogQkGXcvUcaqUHbpBRvDtCga1WzNBMqMUO1r9tbmLmYMBidX
HD6mCruLsoY9A+/+OaSaWJSlX+1arD/XIm+W6D63gzc43/DOvIV95m8zVQUH8IhdUBOoxd7pl+Mc
ajPKvlTg34zSRvuVOT0pCTEekpTxb4VB/VbMB5uaCWddlWzKJggZYdZ7G2slsoZuynb4fp7cwK+f
MJT02lfF8PWMts5c+UgFV4kJTSEuTP+jTYcPCg/xS0TxApIm3qq2piWrWDuMAc1BVI4t7QwvOrmZ
5d+myWoWaDa8zyASP9whl/dJuKtIggdyMw27ZdmJt7DILuTfNj+NiEF/Bqn63lFF7WTrtlvZQBFV
bQpd1g9ZDHRodojoZHJ83FKmAmdV++sidOpbjCdr4YGGRjBNlCgzVRxaiNvrTHYbfzDb50FXfALr
DoHwVEmQNb7/HJl6vrHYIh+V80QmengW6WRAoW3GnX1z3LF+mugd+/Y0bb12irZuiUhJozq5YHxL
l5Hh+KjPui8Ypv6LkHH7VNV4df3VxGjrUuCahbs339TmvkZSmimdGPHRV8J+ehzMrkFzCwNqW8he
HWiJZctJ0koQXtE/5flEGNzU5hfXZztnugS2yFkKUY22tcOAS88phIXLZKsiVtNaGmQ7zHGrlJSx
zqoTOYTcIhRdNIhh0UUSspmm8kdS0fFmW2J/RHGSYvE3nG2HwYqmZOEeKps+6fJxU9VWg478VevK
8fg42DAQd31qvfRZ2r4JHChmkUe3MLIJamXwuCQj1N/66Ec28dSP37vyhB0BNp0ePRP0W1x6j+gK
hCjfeqS0r0XTHz2ZsUXHblTPzj6iiQ/DTPOFCveWiJTwGONlcgx39oSx+kcGV0IXN4CwCd1WBn7e
kWUHuJvhWiE6IA+0FF0Qq4LVqNKI+Kr6iykyLz47pYUFHps1CSR75KLGNWpEmdiMNgNA7zpGTOhG
3XfqzU9jGonj9XhDFqeJPTRNhJx5dFq+kEL04uSE+qCRmvBZGZiXmpwsktpkeQl3Nm+5oWporxVQ
BZMm2uiBi0LT8FcECHOakFnSfcolMw7qFvb4IC5Il/WcfK055YDo3NCXfgkuJff0lwQGoJN3L/Pw
djCau5TB2q9R6gxNAqi7AGqii5nc0M6J9fHBNRApFDDIo5BZSigrfFKVPEcBYs14fK86EMK4Zq/A
HQzcdHOEN++OVf/WRe5P0xhQQBnWt16G2tXWi88yGOt3osyifex7OAuqUL1HUlMr8tOr/ePecFAo
nRmsWHTMVpkUzr2J2GgQKhUxnB6dO2Fs08ECKgwIv5m2SelVyxTt/tUvoydrYLObz191ArNQOall
Plr63hQTbojae4koOTdWiICJMIzwBdcqwAo2zTiQFAO6MD91GVrGln7QBrlahblAGxcpaTcrIlGT
deONJFzW2ecUBM1FiHwkgFKt4al397gcV9hsjZvPC3+nh5ajPLfCjYW06v+nZvw/IZ9MHbTSfx3+
YPyq/yM1459P+efIB2zEPyzUAtiUQTcx2AFH8T8jH93+h2ZjrLfcGd3ka9ir/znyMY1/WL7tG76r
A1Nw57nOv0Y+zj9If/YwOHuWaUMQcP43tCf9bwMfzbVtk9mRTq7HTErw/gYjoLdP80yK6vRhkMBw
TSMUJS2hDXAGe+9i9va+Qlp29PTsid80ubhRkdHxTvHV69pAiWlt/7fQAegImMo1qBi6oXsMeubf
+d+gA3FGuRCqqDoVjezXkWghrrWhfMEmwNy2KN50rYkuSBLlmh3TDTjnMoqm7y4Q2feenvJOZDWz
eSrz974kLHsajEPAgjHZHRoH2BD4GqS1x7PYXexZAVQ0yT52fYDtGStOE3o6lwlneJGYbreZS4yW
E9hbrtPWxzBqZAF6pnNyNdme2oQQG4eg4nNb9mR3SBraroUJ3svkXaA4jkgbq+2IQY3/nEadPHeD
LrYtawoUYFncRdGj4JmrK8PWT5SoySlyVbITKlDbQEN2GBlFBabWt9Clk7/slQU5X36FH7kwGgJj
bcC6HrOjIQTeMZaVQ1FsECcrsKuS0Hie2tJfFIlPHm6AVwLK+Q/bF6/J1O4y3dLvXcUGsRis/Cww
XB1s4ePPSJ21l7bJMjTy/vs42GQyDo15ayY7u4x2HP65A6gRk44yr28WmUWm0SuSjUf4Vlp5IW5C
HhyCQvSUuKiGWLMncLfuqiLFbx17YvVvn7r/C/Tjb6b/+T2D238OmTEsF0jbjCr49/cMNMxSL2Vx
sms33hOrOQNiG2M5KBw+gLxR6Bt75vvZ+r//3L9/gJjbOuyU5jesztx0DrH5jx8MR7o1q1ayd2zk
J2t/chWQF4MQWu6ge/l9sNk95Uz8MJlX1DZoMrBIEywRols3ZfvbBaqqTfr+v/9e81D4Pya58Gg0
Zpw2+BnDZcX4+4eoFH7YJoN9DIfsPtXNvLtRwJ0sg6lt2unrMm6GQ+DGLu2rSqcVEumnPrZ/yXjw
N3EEiWAE57/QUMIxqOHgdVsVlt2XTPgIuIXVLpnD6UelfPhKMu937D29hRdOr//9TzFnfs2/AVP4
F0PPgenC1JxFyv37egA0y81zWejH0SRZusP24CL9f5FuS/ypnS0D7Odn1RrAGdrhdwcRYpviLwuC
zDvN6lyj8fLDKHHUg9DCgD8my8BMWRus5lxmHtYDOvsW1vaNEna5F7P5QBtpuw8a4dfS7xtGOH5A
h1c7y0b8/O9/Hvi+v3E0WHwty7cg9+nejNOw/zZ1h3KcZ62t2qMe1ohuocktyKKedk0zgs4LI3dt
9vSJLECeBr7ndHoZcW8SK/QyONjmlQsWrU+ydz0QYNdojMAz6b53ui1uVvu7T7NbZBj5sma6sRbC
IKbRLTGVBe1rXbRkGPvpbkSYuendhiTpvmOS0UTJVTYK1ok2aVAiJvO7LJ1m0URWdHPptl8aD2If
2m7ru9XZtHp9FT4lc+RPbSEdeNxhh+7P0ajDZ39wzNM4SPPPebqDb35TRncX3TDJ4woGutZb30Pf
u6k4i19COVLXABJb/fnJo8crHWWvcmYvVG7Kws/KjDMzfo9CnIalFZNjAsa0b6evic37B7jqYlnq
/Clx4Zq0gPLfQw9Hovf7nEhoxHUU4uaK5zCcDov3SGmvle0lS4S7/DCFz4C9MpMXu/gZd7jriDj7
0XVSqEVnO91ySAki9nkA0WmvpClcu2LUZ/iGx/V0XYYju7Jeo+Pt9e+kO9dnmKb9KfDIZ7BrCSY2
mzwcZWj3ieI8dh6mpHbvG5mxD2TFjjsLd1mo+wdkgdeWbua2IgWHHDp7JA4y+9b4jM5xC4JWUZqi
NtwSgKDt+aC8TUFcnSej+2F0Wr4jA3nXzCkwXu/0G73Niu2YYIkSHXHOtknPBldfssl0OKuG64Jr
aM1VQM3P9dNbeUXrn6vZQGlUvrEoBi4+WQ6XImzpO3Px09atSN5Nmb+GulnupXtJ+6rGhp9817qT
kTmv/sC+Woyo3qFWxFc/ssOLH3/DmD0yiQl/RAWpA1ZjUwD2Nhqn2kaA3o/JOUxMCD1KMJXraHaS
LTQKE2hSnD4nZG4GOtOAZu46ZszgyfmdNpQRr+QdZe+tEuHBcenokyUQBFJ7aRQckpamM61MAoG8
IothnzPc11O1FGzEVlg5v+uzx8LMcnKeQ9x9tl79EKH9TcdgNbvOGK33Qlti4jWfygoZ9DT89EkE
X7hdIUifz8xD0NveNvHG7tor11n0tkvbRc9etRCdSORWya0NHP6HXs9kK8JiPwU1qBJqT2cymz3b
xXHdId1faCkGSbYwa5qAzkGxVh1wH+g7n6TUs4cQFMJl45B5UKG/aRmaTPksooBEBsq6CPdxNc32
qALgP/ZtKz51oo1PdEPXeelE6AzpRQzdsRbYPke930xVgjzPJuho5UDCaIwTtHz7lI5NtNOL4YV0
bcJ/W4GLGPlBsyK4mAjrZtLutv2cjtmvIKzr38BvhpRPk5eB2pJmrV3D+dCUwS1Om+rg9WsKFu1q
5O0Sd3Z0mujym4iEdUqWY0jTYadXCE/mIQxxBum3ROfTtiDs1oFMM/YrfTCNq09248UNfoyR6170
MfUug1v/EHWPV6DqSGsMvS+uqB5iRte+iCZzLlqTIuJvkO/hOWqY9i1829JWdUNr7nEIdWyCZhcf
K7f0To+D+tetgvDShQzDdNPEoXeybSWY9cL9xBYV9gvHkskyaYse04Xz25Cz4BPZ8KnsGR2XUIxD
Pd/ZVj+d7CjRTt00ti2NKFvuC604ZlSwp8fBa4A6OZzbIAPtSazqHGjFzkTNWyp50ZtyXKYudtRo
DqiLAagAVOOjSEQnJmZ1RlyUIWMQgtagKQ60EzEeZirBNdsBSH+cfBx0S2BKJbnlcX4Cx4ZC4VgP
oj/2jhoXoTJxUD36KfOBoRHDXd7CKidrd75NgA/HRg10XOZHeO50Br3ubL2+fAtrmBhJVAMNty3M
APjs7lyh1omG72PiM0YfsR2qE6NcQs47cJWxJfMlg1hgisIhlTNQr0Sze3/GkY+ZZAMmcVcKda9i
MhhUPh7ZlIlrSXV8Le0i5AIHfKhMh3Rd93GN39e6VF7NNZ/RNC+z2Z09cwpvOJvCWzugHpjwiAyd
yUR1TF+V7M6FWSQnrSWoAwEbelIgqNdiBE+EFBMnToNSTWRZes5oaAMPUdbGrsyV6Ub+AWcUs2vZ
p2foPJBHHf7bIxeC8wtca0iXCHIXsZLMFQJvAp+EXjTUHNLvQKZcYptFGCmOtc59Vmc5yJwwIO4o
/3UIR1nuyB7/YfSlcXQMf91OOoZj5LawNgZ+ZOfm4xnD91AZ5z+HPNIPXiurK36ps1kI3PVRS5+L
vt9ZBR0B170WHly9n65OB0+TfJ10S1QjRhRMO6eSwB4v+v7Qi8gRbmCrW9+xC+ib/Ch+WWHzgZyq
Ojj6HfpFuMqKaouVfFmZ+pem1b/CyRTruYSlgRF9Jx6Z/qAHLGCosiOKGwStIO9qZkd4mjHXhmt/
TNndzOf+3I1HqF6Uto8Mq2oGgBA+XIua7IJ/3uzniFXe3T2e8M75+bi776b+n3e3j5uPELDHoc+o
/5zKIX0nJIwKGHnDEShHjsuEos02JheCYfJuKEW2CK7UHPPTHIHyuPnXIUiyYKPc8eT54LXoQaJ7
J6VEEHgAl1cf4niT028iRJrY4/nbe1mPPr6DK3AY5sPj5OPwOPe4lZMSeKgZmDoWzijCVA6PW0U4
CyxqqUHpndJ3Uan68Oeg+f+89fiPAS6n2qkbNIZVQ2iV7Y6HcUimP4fEFqQbDQP2eDPho0t/f99V
lXxq5gOy5nbpNRVNKsj/CH6sMSFfx/boiAbRE/lkvLhGFW+CRLlbSdjSwhoml6ap79zqpLNPvRwP
DelqKPeiZlOWhXurHweYeSx31uWvx+slhSRaGMX8gKc/7jAiXMkVWcPrx7Med5SjbHaAAcj9kLp5
tE3/FjxC/VwjOot2JL2YUyL2kNDA4VvQXO6uj0dEQe3fLLP9HiXRxL/yf56ZtdiHwzI5m6ORrkrG
hk826b1PTtVra8PjgvY41+tD+CS8vNy5VWEsHl8+Dvi3h6MZF/fHsx6PDdJMXceIFv/8pH97aDGu
8jJrL1Emb55WOMe4ai3UO7AyQSb4O0vG1i2az405cL4snBTE4JQLUxfzS2NH/vZ4yF+Pc+QRCpW4
Pr4Rg2ES0ghCWCfKu5rOcJOlTYLK/A0fB9CL1lIVE9agwbZuj2+j2aW3hYaJGy/3+ElTRP4S3mMM
aBKZjCYYvqR2Yt8sQYd+CubdOs+N51NC0frPRly3j3OPQ4kFfuNPCM/+OkezJD1BOzyPkop/qAYc
1rp8Kt1kvJXlegijGNmZWDlZKRkq0Ld0nPFOuPg8pIrM2+NUO9Ylak9il9CQzOA94/a4Mx6LfM8F
Lftz7nGHb46KF/vfz4iKx4dwHi0jMLAb8PTHIZ+RkhnZ9it/fsjjHNIBMlId6/2vn/44P4AjAaYp
r3+d90feiyRxl7vHI8b5+2ZNU29aR1BIlW51w/mQk/3NJYlD7YkFJEpoEJMHTTjs7ZteuPZNayPk
qs5YbR/nzPlcMk7DTEublo9zjwMC2OKo+iXT+Ke/3l6xsNOLY1GUyCNZI8MiqVp3DWmSgqYjVioW
4esAwvg4TEm3SFHTLlq3NhaoG7dNavW3prpb0XSvG7gKE0ky/WR+gjcXt2o+5IRlbPCERys9toPb
4w6t6DOqCuAF9IUIcFAYY88gO/ePh/w5hyO+Yht6+/NVLPQn5SfHnoHNNm30iMs2o3Y0WtNlYtKB
lSddxqR6Y/jHFaNC+RZFFVs+x/+yomgnua4vMB/uLKF/M6eR9e/FGsILs7FFE8uLLPHg4adkXpTd
227tl/LJcMU2ISypCeJr55wr2R6EDVG0r6l6ZaJsxtSo1nNvVtbM46WFr8dXw859QLdiYyfJmzUO
oL49O0Ud3kG2IKivaJ13L25+g8O/yBj7h2/2C2VDwXCUZJKSJOspN8+TqyEbbxYMC+8uuLrxHo5j
tahcGKnhhDujm7Uts6I2Lcs32BoOQK+aOO/ppdGbI4lHS0y0n4M4oJHajuGNkL4j8rRuM+LrWpgk
yAd0+mkXgnere/8pIPERLcw3c6D8ytn5EYDVPBNctBEGfF0URiw0qVYvMtsfF0rL8oUYzFOIXvfg
a3G9iIQmkUjbbzbZ64uaN9jCDwAJkMLWwpBJ/e6DaYSj1z86EZ5p3fUgXEuTbZpwP8bGP/oiNr6Z
cfJUv5KwBL+faByWtoKK1E6WjpmiMGv085h53hLJ64Gg2l3BUB32V/+rHJIbKaBrU7X7uG1uCXgN
u7N/lkX3kwIJppy3i7O7qxVfZKK+lNl08Lt6jz86QAG59WuLLlZSf6ra9TZVW6ND6IgLNzAKjQ5A
GrKShV9+9k1MQKgVXANdv1t6AFofpNWqUGSbha6Ui8zMKOAl1a7vbMaM1JOpfc8DAGpU42ES3D2C
hSgN9yRrRgvZ63cMgO9GMNz1qfughfo2MjBfcBF9DRCRupQqmyIiaMb/VSrryaiqm9e13zyCiK9M
WFWHhM6DTUcykhzXeMsuNHJtD6JCh15PgKVYmpVW4D7QEIdYXGidTiBuQqTXWj27Aw1KkNfnzZdX
5HDDta4/0kzCOZGK+tDiXVxqwuy2Np3XdduJGsBoUq0nRUXZu/UxBNKBy6L8GrLY3oJlt9Y+MAe+
kdmTdHaDFDXca60DNtT/6q1R24ZVO0FINM6O6Xrb0ZqSTZc1L0xC3yvoSz/9MP9ZunW8gnjgbwE8
QzScReIMqlG3ABVlG0EpFCXWShT+dOy6PTkD1BARecMIwtFRxAn66bh5UQNBJ2Nt3AR8yrfeh8mJ
/vJeiTR9Mxmf0qt89fw2e9GZdcbxLSkn/6sd2m9NP/bvWcoAT9Oyl6Ay7DVMe++JD721H8LpYsQY
bcs+RZRt5RtS9DrQLfVN6U17jB2DnluaPIN1wbY8ebTb88Lbu1HSfQKWOOtM2uagOhxw733b/GrN
9gNKePEaBnJfe927LAXZFxkAhKmeWJPSftpHFK6Uh/m4N6PauzrofFg2tmUISD9sBv8sHJql0iIe
AO6hlvRH0ShCXEsi0DwKhLccKouOTSYuQ1JRo3Dp+vQMgMQ4zxWbqjYjdLvAiLO25stmsLacQn8x
GMbj8M3fG32qz5AL2gXRlehcXCap/KHdfkpoXpjmpL1Gr50N9kiPteY65CaZynj1DGcazo9D7VjH
wcd4GwzpwUcFdifxSq4iryo/RVEbF9ptVKKT7e8zROiUutORoJ7yXI/lzktsegxuJzD+erBcATDs
csScZ9+d9qVS7aF3O/88Ti0pWo87YmCOazw0jE7nx0U4MQ5lC0uf4fatygvrRHY7iMa031pdZv60
vQoKBFFhS63yZwcxKTqqCTFl+KxUcV43u6Zjnc8KsniImbCep2goD31M+9Lt0dJo4/C9zMno8fyh
uiaDgxpzhOipifpJ00W5dHsNh2yZHTu8t6eomKxdLjwQR6JHpSmx/Ebun6+SkAZDiwm8KKbpjEiS
GDAiO0CSpbRwu+iXa37qbe/+Jljknhiud2pxMe0NYTtXLtWvscxrIoz5Ki+YOiPw81auUZfnsLWD
felpkjDBCLikBa+wcYb6lBC9OkZdd1JYr5cmXfxNXNPaM5Ekr0kkWTCRjJ/N+aBw76CDHK9F0MfP
llFZpz6XT0HgbwNiiN9ocATLMtSRzSjJZZOVdxnE0vthZz8UUcmfsU3AvQbmOMBjcokiS67aIIw+
Bpl+SKvzfwfFSgu14vfUm19ZCp9cyLS4qWhoQOzRt/Itf7x3PlGzUvprkzJ0gRoRdbQ1bKuiY7LN
O/zkVG3L5skHL9nYGXAWe5dRFVyMBjVY2Rrj1iA7mmt4XX02vf3s1IjwOwO/CtLI8UITiq39YN1I
zz34XHhahoRud6gFxTIiwGlJflwPIQd/ANhgLg8FVBTcIPa6Npv85AC+6iMEDC7N3YHGBcu+Fp4x
l6MA0xxvg0sjfW96VEG9okQW3nGQ1McerR1WV+ce9fayyUVw0PrJWjSNNlwZoX6JKOiO7TQPXXJP
HNVIV0A6g/Yivf6guMCvOj1q3zu0RfiNwASOpXdOUAStHK8sD3aVuh+AfpPw1LlZ/3MCNLUYKlWd
YZV/EaZL1Otgjm+DixZ5VO+QVJED6GH52cAcDLMuwbrUW88SdQy03/pCPWWeCl62y9jA5C0Df5l3
oU5ZbLhPaRbXu4HwP65oiXch+LLY5QX72qJC1kVCHzHm6GT1hanw5NXTWG6drKMvUrGQ+F6VAf0g
bat1EXKqMMyOVuyvmqIzb5kptXtVuiNE2RRZp45D1RRFfjJbccSRUJ103SKpWQ0fUz3qS8cV7p4I
7WSPdMX6lksr3Q2uGV3yjurdHc9mSB+pw1h3c+370JX60URUuiEgBO09DB/qImNYsWszt3k9EtYS
YrODC+Dei46uWr8LiXwHikxv1ij0JXQp99mkt3XAub+BXwGBiwrtw+vopULFY4uGmmYaSOuxiGu8
pFh8IC+Dj66GLv0FE6k56klRrOsMnoc5RRQCnSBhzKpObqymjzTt/RUFpZdcMERme2xEvzFEo8HR
Q+0Zf6d5GS18MQ1b7Qlo5z5Bk5ZAln5DGHcYugatXumCzirUazkIc5W2IFVwUpyMYTLOVlPHC2Oy
+mfaNMs01a80xeyniPYMPXT1IcUoX7pKyBcS6VcymrInspODRZSnbDfZ3191eSSPTFzD2GInmA7E
WWOzO3aC65iOK+t5hGhL+h2DssYanmIrfLYZWV3qEXPDqMJ76CDimSQgp3Jqf1nEqrJ3egNd0T/L
2Gu3FULjbHTDdU1b5ImV1VvEPQhsl2v3kPifpvxVlGX3XAQ8Ix2D79R/P8HaiBsZSW924Bk/ctUj
9hL6Taej9lLEziGRpo+FTx2sclphial+Ba3ziQ9LvhENquD5avQ5svq5zqpy6WRp9F3K6WrLbO2F
2fjshuxMtVyiHI35ZAbC5qJMQX4GNgpoFw4RYzKH+Nix/NQ1d1OE6AwTw/kI/bEnVLu0d2OfDK8x
7KBGUj2N5XfR4CLM3NImbtdmSFU72ZYwRaz4uuZvS900F5aw22BRD/lWaUO+UpgxD76uvWlW8g3Y
k7NiE6+udb8TLHBL3xpiqDK8aYQbvcLseS7sChD4SMQMQrr0oh6HKE0vu5xQvCWCDHvZu+0ATzYD
LR5M1PoZLR4VVBdZDw3UmCDbEJ1XY/OMB+L34MwHGN0imoVzfpV5hEMI2zKvBVF9k2LqOi4ClaIk
6Dv7LHImE6Y570drMBQLNdXk6FTB9NpV08FMQh5tftZcPi5aWquLFmRb5FqI/1xPbBzkekvPRVxu
2BUJp7xLvzeN/mxL5NRuKWNyHP0OSI4kZs2x7xaNuzv9SCLVzQOa5fGJ9hWfBa0qdoljdkjeBueQ
SQs6SRacZZkjPtP6OwLaD/4ziLMt1nzaV7KMvlRsVkfNT6qjSxzwskDgsGoLXiwp+nTDvju6qDLY
Ie2vn6tqGNjEBe45iTr3FQ4/0sRlHbmWpExk8RiRvcWI8vqQjOCYiKLzACBy0q10E+tTeCxa7Ycc
g+mKnWtaTY1FgwvR8lnGmru254ykx5ePw+hijmxJV7RUqZ6y6QeJ7fI2KJ8yIXl0odMVzcBrLPJX
LaOcnNzk7qUjRCp7+t2Y9OVxRzUn7JHBG1L//EQfPaSzBN/ZYnRoVc2xnqi5KouuFlPGlvdFpu+n
igCStnTibS/TL1xP+gaNwmBDixSZPKVpiAvKBJJbcFHq2IS4TJZI3kAaMPCq+wUxKTMmLOMX8Aov
e8lLJiNOn+wiLJ1LLRlJI0u+Bu7aaoAj4KaQQzEbCqBLjWy1vyYsLZWmPoIqhCM2heaaK7q5k6S7
UJqb/VKruShGHmm4VUvVY8RecIVih8M0/zKZ6R/jzEdEaDk1sInSQtGaRZtYuvlpUupbAFV9oZCh
H/o2DW60HrWTB3jfbHuE/pP+3ox2j14u1fexFjnnkTDJ0nGY5gSkewzMww9YicBSIY9ZNbOZjnEU
B2P4kWIWof1drlhCP0ZL6pT3Kjny8KVRo/OptNcObtuxQGFxtDBQHGUF2mv0gh9dbdK6aC72wJ49
jYFlARMGfR3+aiOroxYzJZRuqFpB7v1GNeJvPabjR1XSDW6JrDo28G1jMj3WjQW7HvVhvS7H8Eub
5RFVaJDBFQfPcS22IK3F1izN4opfHB96DBNc4OVYpapf1xpxylH81kS2B34S2SHY+2hRJtWwDJAI
bzXhNXRKZmsW19I6SN+9LulozOS0XDWKEFszyIBj3Kusq5KeXNmVo5Z+mEDViJDiNFrG+4O9t1+r
n6DZyMcub2pgFDu6xmHwIqJqZ0OfTUCF21bTcwtjaCFE8PJ/2DuT5ciNNUu/SlvvIYNjcDjaqnsR
iHkggwxOmRsYk8nEPM94+v5ASX11b1WXrPa1oZFJUiIZANz9P+d8x88G61eY3OWB8g+DbsWHRolN
5uLFY58IbJGFfdfZw3sKjLuR7bwfqjw46j0H+5H6wpONUesU+iWxQ9va+TVR+Taz6rWWDZNnGFN4
9zcujqVU6J9MKtAZdK4zwUPcMOEk8Pm/GJAKNMJa02jRDZ25OiMnQEJJsCXoEIMYMTBb0Rha0HbU
X33TpAaJ0V4/sfkNZ4o6OOQVABXIh0qS0BZzEz11i7/xKhn/4c+I3ViAmJC6kHgR//ozMvGgwi9N
ulOemm9zOb01MTiqkBD7tq9EywwNQLggGek0C14gwfnfgkxwpn3ZjiVPcKJ3rXLWUdd9byAYEniO
bnRipE8m9EU0ASZtLkvBKs+pseipuENsl+coc3//Tf6bRfI3LBITix/mof9/n9nT+4/35uOfqsz+
+J4/EST6b65yFPlqQxDQMx18YX/4UV2LilHLcZRj4QrFasXl8YcfVdBZauvKxSWKVwlnBVfWHwgS
4fxmIBLRJwI5hPOcYfyX/KhEfP/lRpK2xZYXR5SpdIXh4V+cfI6VC9nWythpvcl8NiqLY7PkzApj
ZH5JWQ+MieUfvz7++szXh19vqOcujv/4sAOMidmNSTlZoq/PfX391xsm5n/8h78+pPrGL/1+7+ik
3wYjNNYZeS/AVlPGBnFgt8o0IT9+vSl9ABIkqPt1vCh8X//29V7+pfV9fRwllr0aI3CcmJCi2WPK
n5NiX7RHqpvyXa/Go2GU1bGNwuqIdlMe9aaGyFTGhADz7ujohNNNmjrmgIT68h45UAkuIWmPnWM+
oPpvLeZRYHtTDCLtojFrbQdnTKadPOaW/q4LNR+saE4f7BanqJ+XTx011gMIIR8L7yPO5GE1Zb37
AW54zepFtU81ZvfMXEhsxXNFaK7IMe/PL33UXWc6hh/bbia2QhB/B1jQfUgVeP8OAbhkZI6TIzbY
l2IFW5kcRu5CjluSRtZaz4h++uFz3oSPfeb/lHZIFHOo97Of12Q7iGZx1vAz7WYuDJXBLNauU/3i
CmD8Vd27EDu9SOLS890HW2jfSYdMd+AkAIv2ZoEBbqfHWuixex29TqrP3I53pWYeEqpliSZnG0C4
VCj17F1gTdrGwuUHSjEZ2gY8Z/jUZJQnTDP4OTvZhfp7iE0J4gWhmKPd6d3x672BcNMxHyiHpyfm
z8/wC1h7Ltg97tT8GmgO19o4j++zEJ8lY8nHKYto9MlA0V2oTTI4o2ZDbVGNhaIfJcSF/BCfVMsA
O3uyjZbtvw/DGNDYRjXMpFDlV+mIk8fCdnQYU1Cegz/umyLRN58Yc8B8J3eKcQhr7UpvijuG73dx
1WjbDJG9gWlD8RY9F2OWflrGEHl6C/42Ut+qNHjTOpqadFXes2KCnRpJRiX4KD2R1q9ZGb9IP/tR
ueGH7OnWneJP282EN8bg0coueuqMsMJL07XbaLm4v67wr/d+vxdSTJdf733923/0JV//ZsXmwgFv
MUdoPTHWlCjS6fc3yyYdagm0Vbhnv/9b9/U18f/7msS32v3c9/Qq0d3V6NNRhtm0TZoC/kfRIv5k
G2zNyY6fWnwLIn8tluAfykR0YiY1YABkErQ0eFbN/N5nuDw73zCgXyKSEnccV7IO5n2ehOysnIjO
LAjP5KD8Zkt7DThc8H4bJhrVnYETwy6M81eCVhkdVaNdDmI2/izgoq7rwXlMbIp8tDJ7C4R9AzX/
MwFXXVQ6VIeqX0uTvSoggs+s5QevbXWrGsqurNjfao79I+NlsmfY8r2Q5wo2YgYftKiDC5wYpCVM
d3Sa1HsJ98HTl/tgDobj5MZwAyZ4jJ2gtLgfaZXV5yF/QMrvyRHKHhSqjv1mL6tecDDLHtDfxBHt
MmZXH4uHEOIG8l1sx/lDPMiWvqwuXdOipu7aVVhCMWoA7lDnpQaPUI2zqUAYgTdKlnKh2n2EKxl4
5ChJDOWRSSeauJt9WpdjF86qCxhy9Icje8B038QRtIjs8qiRs1kZCRb0sFICX3v4GjvUk0T34WzR
xBwMnlX1HsotWIu8fpJOchhc/YnNDT9SmH+PrV3NHG+la9atwjRm00u30rveWOfumK3DIKYuoMzH
Y9vM8zpJNLBCRDuPpgaqxy7ibMNmOebcG/drtjKtZLdbGadi5OFmKr/eRCZCJNN0ZsPlhxHX3Z3k
78Xtnm4gZHB9DO3M/Ie7LqdrxFqDvw5XjbDeVSgftT55jPQfGgqv2drHBjY+jcMbh3LsIZsuTI3f
rZq6pRJXAAxuaOKbtNG+M2l+THH/kYOaTxpFDBp8I4P/QE+DUATborC78qQryXGmvhJ5Xk8RlRlZ
OvK/cH7q1ai8ZWHflE6R7dg0DB7BAt0bbP7uGBrGTWdQTwaptHgY+hjsUuN3pHXtT7/lihgq233o
HUzrXx8GaeheRD8xAsmYXf8iJ2LSHFOl23namHGM23OcPjROeEAFX9ya3NZAwPI4MTO7DsONlYcR
JbP4rHMdHytkYjKvd4I9KoHy0QXCYVvh2PJCHI1XFeTmtReiWLUW9lCE913oFjtjnpn8G+ajE+KZ
GqDPpuJkI0OkwYcYXOvgO5ntxTbTGFx+tdiEiMyUStEVGZp09dnBm6zaN6FKawE9HOc0YDy/g1X2
4Rc9wT3/lFHLVNjWakgnZsMhzwvDPrKZh1PovNpRzkkm6b+ZOk47e1T5GgJX77l2TtcpFxgd59zT
BPnNdSHVMydVtXWC/uBot4lo3jA2TDLaY9YZxZl4ORrShLoVQKsvdEDmuuvTa8Zl56mIdoSYP0cx
cfP7EKH6KV6neDhM2b4PdDAwlMi3bgbPrCFOsqYPiQBv/NAO47yiLgV09aK11w8haDNBlaSMsZYX
HEYshwkYLIQdd/CnbwCor2UhL6NMXvzGDg9h4R7qMLbWzMy/RXNMsUqxrJ+NB8GGhI5mb3rYQ15r
vgiVHAAbfmfMezIA55P3SChua6LHoJ6f5ylgOE7xuJsu1XhD/a0t6VjwO/PQAFumTKa8taq7aqMr
AIUEVyqAPkxzPEU17XEOpp9BvgJpSLT1QCLGSOrXMsyPqd5bBJo7C4MidseUuseOlos6tu99Sgq3
tjHc0S3HpxeD7BAJCFU4d1hUPf5aCSV3bHtapfZGgaFiynPPwKa0rbOFzBGGBtBIVaJMJQf4jT7e
UiZfjPJZqNAAV8BDgfjyffVPjrTSy0NS55N1KEb9TpXXpDMeDZ9hcy81wHSCNL0ZIbzZIBkcGFVD
nHLh4qvw2+w0BbO5ml3/pE15uO59mu6getCTJPLKK/N3LZF7Ct37rVMGbxFmJsZu2IV9Z96YrcS1
MZFszGsJtgw/qi/M4Di4DV4Xu11VY3oXt5QSodZs0hF4SXKFFoVujtsAegEB1xaeWsg+VzbBOadb
sb0nK72gyJ7RAsQxhj5eqMnipSGfOTN3J1eRMS1wLzLHYNamn06G3cIcindYBymj+i7dLtIC8DWC
7OWMo4RqOwMpb26eCIQOKUC2IrZ/SYPKD57eu2yIr7LCl2tlpJqIOi+h2arb+XaVrEQr9H26GVC1
n0f2Lc2YNNfaxCZrjdumEQwpYeMCWD8L5p4u2rtnRb2J7srTS+sowhltQGlu+ySrqj6OsZFtmr5t
LmzaFBSIePHgZ8ENvYTrNA6Gj4DtZwuL5lci/Le0zq9lWtHCIuxTyFyaSH+U0amcxZ455u/Ef15g
8VN9LkqYO7TXs+IpYrBdyGGhdfqVWcIbK/UCVoo0boRVv5O/ZWlxbE/0YAUL+o6agF3sshsI4ppi
dbWMYnLuIuCvx5JUa1MGmExLcWnS8RoiX79aqJc1RRTnibIKzyU3Dxgrv8zR7J9NPdMYwCUMKCfq
moVpZfhjCLu5DQoX03zZr5Sc+/Oo8+fLUkOnlKcuD6OcXwJRov1Z9ufkN7C5usVlcigtgPV5H+qL
t+TCHIO0XDN+MPF+aSN0c8UVIdsSI4Qx5Fuo6uGqFvFbF1seSFyZ+/charTsOvNYWWo7ZGSZoY5V
aygOklUAtn0BexC8UUAyr9/L1sd9HtMEGOm/nNp9qRJo3nNIj5c/Jj8irQYYyKlqqwfVtinaDUZp
16scNzhZErcBBoqV30XfK1/P1hGQTWA7IvHMfPTXdfk8tLi3XeqBe7NTa99iDxcVR933Kagq0f3G
DGt0s/HNcdz4OKe5K4aPnrjmShrGBcoAxxuk/wktZwoz+zgalBbT71F6YioNTCTG58x9ddUc4Etm
5R5Cy7oFzd4KlbkOC/9D92NQ6Y1xDWb7JcHYi2XTXaOBmbKmGiPzD3mYnVL6XtakZ6rn1n3DqeJz
V0zU2mW5zu4dg4VGFKVuE6CTK0GM67HFYmXyXNwCbInGnnG1af1gGMwvbjAyT6vGA1sR1sZTOE+f
ida/zj3FYgTldxp+z9bN9uj82wnHlYu9KI9rAACm2A3CySg2TekhEYvHoWK9z9oK0zk8Pm9gnneU
UcNyojEIEiDHznP3FPhauDUH0dxpSSQuvv7ojMq9cA/G+JxHrrQgrVbFDM7F0Ci+jtqWR7dU+Pr0
VeqE0y9Llh+AwXrugjG6t/WCTVVRkXjRw7UF2HITYoRAcH4H66D2Lds+L8k0KGDkDtZscsq3su/u
GkAUP+2ov2oKY1dMXGgTmD4Fk3XQnn2WqU1gTflrM9a3ry+NXO1UiUy96TBB147yp4sBcfdkdHRB
FTkojqSLvzFg8X/WLeJ8NGvfOFvQfVJ3RCC1wT92QC+2iU58LPS7fTXmyQvA8G+XXkvHVwQZLKlU
MEWmMW2iOHBOjTFc3dnCT0crwYmkx5MdmYgqwJeNNG291DfdtU2Dz7WV0IKG7hqR/Bk7oW2w2zCy
gHN2EJF8gjswIH07JrJ62mDcKp312ED/UWO3mUX0pPzono0RD1qn3Q84Ty5NOR5w6nHRNgdJaIdC
gRl5TZW/hip4DQiVXDIHC2viFuhdxMwwVOt6eKWF5cWk3wbTys2mhApYGh2DYeENQR+uND+/8zMs
t5puvIve2Pd9s8fGd18DOs0i8c4G68NiWx1E+wA30zULBjjLHS2blTFlmwRnWRE034fhPH8Id3HA
Y7YIOsb9YKmWpXzYN6EFpcnH16NjNM3N2+hG+KM65yeKgJeV9c1OmnNjl3eRcA5aoT3JWT+hVKIF
Vy1MjbT6VWHK2tolnEbg/FtOuChp1dJ2BpNdgOCvYzFsgvJT2pIjOym6YB+G4QWSJdEDOwe4w6KI
r+fBLgcbgon208Bx1gCTbBk5ZHUXe05TvBQhYnGYXkcG1ZtBy6xVHLb9gUWdJtb5OY0+9drlaebc
8+KHtylf2jBJsazJig/7kBz5Ku57nLdj9pAtRxbHsc7S7u456EObkzWFy12/ilVwsYd2a7n0/sTZ
O/Pqkqpq+SPNUWXIKKzI8X53jOTJqGS1ogvzO8yHYhXRKrOuTXWklasswPFMk7GbBu3NsG1rjYnh
yG+yZmfxa07bpygyT6PMJm+gYtgUyVULgl/UfQPtptBSdvBNogFw5/SWWlhv6lE5K9XqcsPsq19l
GZ7AmB3sVzRYx9c0Jrq4/yKL4JgM71sFs5JoXuwROrKOZGM+XZoPqaCUe0CtbIr5nWk/4yFclwTC
Bn8ic1RbZ3N+MyXOJ9IdNbtFm6JpCpuGRd4M02j3vXc59si6+BEK9TPMGlpSnO91kSXH0ebAbVC7
6DU0kqwctQkYym8AQYWX0KxuMdgejDm7VGXncHgs1Aw2X8z+rtCp6ondcCdTmpoEpKwNpqaeot/q
sc+LbqMcHuhfg93/noH/3QzctJcQ9n8yA0/fx4/39J+hDL9/059DcOc3KRgv6zpKigFm4C9DcPWb
w1Rctx0ADEI4gvH0n0Nw9zdH4Pfh235ncf9jBu7+hqtKgh5ylQ2aQVn/lRm4+e/ywHLhO+hSWoZS
AMOXaftfdZqU5KZjQmnZ546INtw3gtRl9t1yy/6NQCyl2XGDB2Ns6PwQS1nEuFQeZpQwAkjJ7odo
cNazIbBqDoiePd3BoWZZ27nU7W8qfaucqnrX22nGdUcztc6sidEpHTH4kWly8RpiNufe9k+kW2pG
v7CZLc7ZGo3NuIyfQ9vaAjuQD3Wu3co6jO56cDyeGQxQbjumFxOW08KeKAGjAGbUtZxtbfZWUR/G
NAMl18hh6jetRm3oBMExCGKYBUld3w9GrMFEFMVG5Bo9J21ETw9zoAaj8goy+UW6pjwOudUfzdZY
WNGhoBOLw3FTslkAu2sD+jKilct2bB0u5w5wr8Fq9NvwUkoGAK3qHyAIQfzvn7pEn+/ZeHO4r5mN
xJn/luQ/3JzJFCsyJK4KmdEM7prM8r1ibDK4YFLz4jSYdo4GVCGIHWzsRZlxcKpoze4LerZmMLre
XCbHyUdeNezOIXALqId59vNEb1FznJgDbolQvwzDIfExfWrjYJwyKpqYwVcskea+ZFB+F3fjYqMq
j3M7GpesGZ8GpllHi52X1EzzUdW46ZWMIVOpZht1Q76xFZPiSah6JfM8RHuGQtBP7ms9wdy1y7aj
hs6JT3OTZR4NWJtKduo0x5Iy5Qm+Vj9v8FgjAbb0hpZ28MwKPe3yovworLTD0sAy/oNaTuskRzRq
RnR7YzLCUxcOxGkH7XGex6uoAvqolfMj1IY1RhW2v3UgcLa+s0WuL9TYXuY+wKM3J/UtZnoemdlL
OUJk5FqONpwzlYcR5pKSjPbiRdyYqezM1a7GvbJHY0RXp2QSDYPcYeSuctYQsodeaX44/lKE4a4j
C4pcVWOSdRmdkNEu6oOlN4exq8+KoQvHtzOC5gPmprVs6HsL+Zqk9YZE3omHbuaYFlDvzX847OUK
+wCulJFaJkm3pM1olooQvhrDI8DV9hDZjyUKOi/JTgdmlxfzyXaQYcL0lOg6cKoZfwjdGA7Dg2ZL
F6Gn6wpgM+4N873Iyfr2j2GF/T+BPR9LLk5TVLumcW6WrotNTsdUwm1KxaLamGUmdkz2uV6xUZyp
iNvUOBzPk1Xv3Si8cnHoQJSpVatCatJSpm3xIuoOmtHsMxm+RK7U9pYc1wFYr1s3hi9WZpgr1Fz7
xJYcL1/ey+1Ie/Mg+p+4PBpeEcY0bhplF6M8wjBhhGiH6tR2009NxO9pZdBYrU/WmSYudukvwUQL
L00aBcmDNWfR4SonNR7mKf80iK3sitjEJbu8HjxPea5k7YU6m3kFCLS8I3cVeo0x1auRgdSumCpm
EYFwzpM/tJ7qt03UiY9aLrRIDjlxK59yXKKaa49sV7jrrbjhl5jm/j4eQ3bfxlx7gy4bhC5COfj5
jAcoz8xocPe3jt+8wOLaZhQsvtjMppqS0VCFU/wa1FheDakiT1rVq+HSoJ7jOWbn3WfrBkPkxijS
F+S6Yh/VKFMMWXNvQJD571U+b6N2+rtVHouC+Z+t8i+f9ftH3c1/bdswf/+mP1d58zfbVSYN05YB
VusLzfKn1I2ezazXUTghLNq9JW6NP1Z5A/QS0GSXzL+tA5Sx2Bv8Q+pm10A9hu5wFP/61P/5t4/x
fwWfxR+EmuZfPv4feZddi4hH0P/+n2JpEfkny4hk3g7wyzCVgj9v6gv35C+WEZLPZUVSMqIuUfHY
Jp6M+9qjn+m5kMlbM+cvNG3fJRe/qphiqbPV0zgezXu1dFQrtUmk+pgYPwzsjvOC9HN1YmT7XeD2
MmcM6BF0FsoOtho2IyKCx9KYnxKtOLs2bY6Ycz76KXytIgenk9tyPMWfWuH10Wi7Hr9nyXyLlLgA
2QSOYmN+hpfaazfDmAeI/2KtkR6t8BM1bYZDb9wNz4qitITDaVRZD1EOtFHi3Rnct9I3PNOlT4jy
reIhdakFFj5QgORQ81sFfXrCSHnJYKvlPLc53kzqHBvPpY20l7YX1y+/mYF16eeYDX4fHRndmkBe
u9ZnLR/vJt95dIXAPJQDfjV2KrI9f9BPwo1Bu4tTZvp7FpUrx8unPDPW2nUywdI14TN7sBdtZpCl
x1sxBHs9oAjNxr1UVg8pqxwl8nc8aqzQv9p1fShdjUjimAgkbu3HHNBrhFmXLiedDtsqyS+2Gl95
YgDUjraFCEiTp5+l1l9Hd76O/Iqdcg6hU90j/F+qtPkeMS8ZKI117CM7hqfaKL8vPyR1QxsRlWuQ
NCuVh8/pxMtfXMjewBXqdjF/Yj10t7XUNjYvr6itB0tL35s83aYFkrJrbhNimLpMn2Mz/RuwEHCa
f3fZUoAgTOacXLQO2ZN/vmxb+EbWXFsBanR36i2bYYL/DgpgQ28LM8/CJh1fMp+bLw0yC769nkVq
6I46NgqkfRHTdVrjoMTl2tCq2I83VTM31ROWwpLZNvDqcT2lkLvSjhKIQrMXHzbFWwBjYF5fkvqn
EejvRgUM0RoxrafIJeWuyF1FaatgMlwHH258KBrmaaFujKsULM2+1MQpNIsOZGU3rpPJhhhescVp
6sc2AZgxpW/L1TJZxqWRzksVyE/RQOLBxeVd8PQT1spWhZ2+L2qvyeJZ5c5r5tFUvVG0fTuadU//
1jjVl3FeIMPKawt+q9IEvCTxJ+SbGcEyLtkB5Bv80WtrjjcQlrfDujDsJ58KXvBhECXTTQR/wA6O
DTUqywvtiPTXDF2nyCcPveyhsmjTpe8v01NPIVEvl1WEKzZriv2i4bsLTqf+m9fdFF8Wtr9a3LAA
GfCxQTApKRVPrn9+4d2hnNp0CoO9AtL0IyCw43Yd62MLC0YEMjikuoFyS1k90wMt2ExLCW4wJ2c3
Su4LFTTPueTwgj/Ov6hxnu7AUFPuDuHxx4AHXRXR9KKhre8MaVP8MTKNmxqxJyxIcKeR0a0d6h+I
BVh3zZoYGvzMcRnsV0z4GeyZO38Z+htM/6fyrC1iAF0R00q509ZcSqj1HuzqMjOs3OQ52xiLoNAx
Dme7MHY4crKZwKbbeM4iQXRdejXoBqn0jAY41/lVSENb9/Opk91TvcgYLe0hpbhqyzEjstwHs6SK
BNpQurLQQNQihsSLKoI6UqGSUPS56ukF9ZpFQIFcYa0SNBVtEVcSVBaX0j6F6kLfJwpMhBJTL5JM
FmvwtBFpxkWuiZJrhnoThMg4CXpOZcZ38yLwAD2/aovkQ6U3GUpUIGORg6xFGNJQiKxFKooX0Uih
HpHp6rcB2/cqf3cXeWlchKZhkZyCGfEJ5RGYJfIH8JTTiD41LkKVQrEaWyTzmnq3eBGzhkXW8uMk
WKlKf8SaW6J7zchfiww2L4KYKrqfWm4ztmFwyTCoXaQzWDHQ1Rc5bcahrGN+8sxFastng20grTtb
KiCQklDkOpQ5d5Ho8kWsy6iUW8S7cZHx6L3nqxdpT4zTnU94Hle+fZ9+yX/ogGLRAzXEnGyRCF3c
Yyaa4Yh2mGrrnGOoUq9EEA7Ep1YWOqOD3tigO2I2AjyEcpZ2+S3RM39laOLQLWKlQrUElxRvOvaK
+iJohiib3SJxmnOCIIfq2aB+NtBjwz4+lNVLnRa5h56FTIpeGqGbFouAGqOkUif6DbmMUAYaKyPz
8JAm+UvvT/LiG0lC+9/wSVnNzl4k2qIh6D+ylbeTgAItID1h+0BdO3M9CGCLzOug99Y0xqgwc9b+
IgWHaMLjIg4zf3vPOM4MqMaQIVB+mRu6i6DM6XwNRo6S7S6Ra7LZDroDArS+SNEumjQ5uQIhqT0G
st0hr9I+8tT3w4GggGKFV8/6Im/Xi9BdLZI3c4SRp94ig+shqUZpF4zs+m9yEcsLVHMf9XxERYdc
vbYkWfsgAawUF2cdvR3QxhPP+A88DSZhXkLzR1tvrVVl9W9t9wb2qmCjhIDv6r7L1WlsovLMqYMs
CVI/S7N1MAf3h6vB0abVVz0TpAZUg0fAXMwCaVrtbNHszJwkOhGPH00ztIdaZFiaMm32CIseeo4t
lHxwjoLTg4GtAN2JsUFnEapUfyUQMGvltWgGbUsJiLHqmt4/t6nt4x0oxKEIukPh5Ohuyxstgv7X
2DMQqwHOVyPGlg4UJztO0sDGIkOdXE8V73Nia55gb0CJc9LfXCaqlRuvS4t5McGTYQtENF9ZYWtt
OlmUuzbKXg1YTEET9bdU0Hmjm7e+ZEuVNHVFx0BgeGTg6PNmuLOD3dF6PRUQI97KZ9HxRxKclOeB
S6qObo4bToRNBWWMoLb9kj2lY+rdOc4plEYj0Fv50Gf8+Rjpix2mzR3G/+xuYQJNDncktIO7qOpZ
kLiLYRU5twhl8sQ0qTvV7Oc8Byy8R9UhW9CvNx3hVjk6J5cF9w6FVdBBi7SgNQhLjXKOQ9SEu0lY
n6E5TQcqml4r1ruVWzpQO3FZe3FIoQZi1uwR0oKHZHTmrjfVi9noHzknyCOk+GobVMU1Cfe634U3
7iG01wX0HGSW12Y0QkY5L5Vb2v4KJ9HAEZ8j3pDCQClsw+W5P5mbmN2wFzNBO30FYywu+tPXh1/v
jbC4HZEE5NOD+fT1RjfK+TQtb9qJPQbcOrY1hWcaRrcm8lWe/ZpflMl5uqO4ip1g4Wvr0bG0tR9a
D4jk9UUZmfaoSfIbRhOd/cnnJbHD4kW2zQsnml8ltI6Dpj9LhnMPwcD3+2WuaPeuj3FryvvYl2A4
oZ6tZpLaV9dyUKq77mAUZrcl3yTezAGsmE2N+lRYxZ3jaD/H5sYeqKdRV6WECiq0mbDWOTJXPe46
hntcmccuGwuyfdNw9/VmTkEosw/c991yJ08jtkgSmOsiTKiRAygAXr+Cq2yzXbdjqTa+G3UPoCpX
7amDrPgMSgdVP4HGUcFzChsIC1ALGPrT1AMLwXxbpPVgmWdqY43NQftm9gq5I8z3hGUCjEyZuZpk
zuOwmpr7IPyM+jkn3hoV69xY4gz4hU1R09JrXdxpmmG8MlIy6fs9sXAfQZ915yhVuO66BYUJuWxb
6tljCiL+GkX6d70js1JP43QMcW08FQPPoZRdbkHnBDXpVlRhHsgMZloqqtmZafVW5Wm9rcWQbaVh
zRfGm+tKQxHqEWyZrfmfnUbvmSsKHV9SZX5EGx75G72RxD8NYNxxj8MPkweckmxg0zM90GHSnweX
3aQKxhtFB7wGnZFsFXn9NZNF6Y32jN+uJ3dZNojjWjxvI1K6Hnh1see2fIqIuuzoW7NhW0C3Sovq
ytERCK47aHs1MdYjU9duSSVA9iUX7CT2K+t5+WELC2NpVn9mdrgf+3ERy0oOX9h86T4NmPj4NsGo
Ejm3pYOAnWCbbwPHnbmaHUI+bQHM3Vbam+PoP4E+Nh9GEB+VrOBaYKgz3KomEIrptZmAF7Ir07ez
STEek9voQasGRQ1lJraRW0V3bTa+yWKpVCtSn/eInXawP94ig+Ito6AArIpb7WDQWY0+qMpvbq5F
BFXN7L2ySe1HKv0gfnIPpz37NNN6r49D9RLHqNCQydfFQFXJKlhMLoUaX+ZlYjQSb0uVUbyBVgro
GKIlTERp+f2Qsmo1mOHu81eNKfwLcMKlHVIObyBCsY93df09j/uPGI7ubU6sl3xIPrCBpW9xwJ8J
10P8qAhNbTFLameD2BY1K+QJnZLiWalFDg+jgUqAkLB2Muf3WZfk9zQmlud5qJ45lXKcCKPD9JXG
HH11UcLcF6phwYcSYbxy8JHbZnmOJ+AudwHixTbgCZS5U/LEnGrgRgu0cz6i2/HUu1kEMJmJ6hdg
G/cF1rzcYg2lDabauU1yZItyhEuAdOo8ICl6goPwSsjyJmz1ommk7Atpdd6oNcV2rLsHZic/zby+
c4PoTD/wo9VxmGVfDOiws/VtwJmNeNU24OmzRj5vN2yESkau4yVdt2lGWNPVuUUDHvlTMppb7My/
ckNMz0AHN1Y91/cVOffWx0sqKQkIrdxmX0/lBqO8DU6WFxU6Ib6PBpADRkvMEiCayYB2JQOEPgh+
cM5yIR52Jydxa+wiDDd8bATI+Ot0kmxPEs74VG9AemnTnWZP4W5JALRJytDfhCDRJNmjPWfXrgwe
ssJgLQmIi849L25qGyFPteqO1o5TBSkUa8SxIcPVReqV9PVpmJNmhUVpR4UGLrY8wH2GHU2Mx68P
wEq/2DrNU7Pe8biZb1aefyvj/GuSoogzA3bajTK62Jr1mmZARmYKpadoCwtLb3WvsuO922mfsiMW
P6druLCfyv5RtgvtEnviqivyx8T8sAb/aaSj3S+pHwyDs4gRgIM4uoU181hQvIQbhm1I6qqeum9x
2T1wrMWQQd2bMvT3QMiXbk7vDSm+NYqqP5N4odEW19FMji4GL8HsIw+C+8r3T3PwbUzipWr5jCNK
xbj5TbyZu2A8MKbGldem3zt/OllGfWuN5o2gd5b0b+wJbo2D+7L07buyzJ+1ESwQjkWekXrMnr4x
icer7pbPyUeU0uIu3oLqTIsunkFxqrLsGHT+d03DZdTjkBqB6vOfD6AVc2omlHBlgjSWMwRB8zEu
xDkW7jbkN+Vi2zYDBreARYSWhx5nVT5HL2T5P6cmfMCVcc8ybnfyGlk+tptwP6Xh3fLzgqbemkZ1
JJBOWmZLivRx7KLd0GBk5i+TddmWHMc1ygB2a6TvcrzUtG6F6Ws+4hE2tGtI1GIZzBWlPOtAOVsY
ayVHT9xE3tA0+xFip82RDUrhxmr6hWVU8zJgiVomcX1E5JIc+jIfIDtK/Kw4LR+n2v+l7MxyI1e2
LDuVmgAfjKSxA+rL+159Fz+EQhHBxtgae86mxlITq0XdV3nzFbISmcCF35DkLne5kzQ75+y9dv3g
1A+2pZ66m5YF84PyKW31S1w4B9lGj4myd1003rMEn4rAXTmT8ZQjlVmRlosUZaI8Z1JlUXwl7RKh
Pem7CeFD1Dtgfyz02N/dvbq8xml7TGPnY+6HO8OTEF1pC/2ATHLzrRgHv50d0LhcwiS+5sUS+YDt
wswIHvOOGX23JWOWV0mfjZRsEwbkUD5Z2fSmHlyvudQki2TRIvuFHQ8ON7nHA3M1WoS0jUHDiHZg
JzVm8z27z1PsE2eaOxuvpeNfN+GP3vCfRQQRt0Bek7i7zjEPoANvwJhecEl8Lo1PJ2ouaVbuyqJ4
ZxH8wDjyw+VFNohjkfY+AUDCb++2gCNZOa12fhRJzUt3YOza3QvK2C/wrlf1tHQRB4J9c5yPBJYd
vRq2XJedU1RzqlJPKR2D8dhHCSA18CgaACl/q+aYnulDqjJ/IO1x03vx2VXByqVgjEpvHydjvgpV
uFb96wRKoWuyqzUVOxjzX/NU0+4A2c7wZB1l/aPrJM8xRLzSzH/SQTmi4r9LbO8LdtK+YeQka+eM
ybp3wNyMB4Uod7U8N14armG9/TNXcHM4GwtraFZPEU85czzNZcmH4Sz+pavjgppjJovJsvLH56A2
VlatsWT2z7biEzG6O8yNE9YDeZrlEz6F40TztxfpC8iM1571IIjVz7mqHhsxP+pGPKgyIK4S8gQd
VBWZtxpCKJuEi+E0r3HWn3ywTwQxJRT44ePA6evo4LA0e5cGsPB5Qpqky4MHu7pmIMA5y7+fy6pW
5lDeT9p9WDqypIzdkEn+FqiP7N3ICaxC/7Wx2sMiVLLVDCCn3Mb097DcvJgh/V2awDbnSswl0zJJ
aidfcVvOTrKS8JZ7AohQb/9RPmNKriLL22RxKUhs+yWgL28vNKZc7ZC432+GeISSQAwOh8f0aIr0
gVxtiyY5mRB6zRVrWye0eAWJ06AunoyhvyW8/fR3HyL6z/TNewXwKQI4VWZYKdCbrcD3Rquq9R/c
6aIjhYqF69SEf8aIMy4d8mN57UTZPQyuYv4HHY53xm3UrzSJ3s3yknYMEhpGmSGnghEN9zlv81BV
e9SBn6NOPqb8iFpur7lKLX9U2ATn5X0OuCsCzkOEOym56zSFcZR8JdYMA8eePj1j+Ei099tuxcb1
yjU4h73pNjci2869O65d3rtkMWoPIMfRCKEdPRWuzysun3LOodz3rmNkgk9ozvOMLJ5Pp3WiYzkZ
FPvy4LBqbAuzerMRjDGC3/Vh/8T4G9xB+tC4as8Y4+aX0ZV65OKdVIshpU9/dO4jG+Q3PSSHvLae
+jF7xDV/lhXM0n48miwy8GPflt6w7rHNLSHZyMBXYc/FpooOiAUJua038A4scnJCiaoo52djIS4Y
Eg7gEI95FX0ZtHiD8SXph+IwBIW9dpGGhzXFHm+DI+4gSCWrJuBIiHp6Y5Hy651K3SdNOAOkXxqA
XrLqvXTRN9Pw6hKD/hsjDj9hNiTn2yYyGgBO1kXnGVe6GqtYCBrHxXtdBHRgtKzESvn+vI1qI9j0
his2taeMw2jIq8i7X8DK+zfVIaabEKAHyVjvkiSiG2fANFRJyNoXky4+jC77qMakx54dOz0ATg8M
uHOzirdkAOZrMiyPyfQy0XHa63rK4M0bRDUp0G6dOoIp3BczeIBE2vmK8dQT0IRt3uR4nVp1MWSA
SrlbggUCIoPQcrKJNFrUV9FCGAN2FeSe+glqydokVTPsNPoEVoHKvYV1OSNqpboIzTN3ZCho/rJD
CtO2PDRTEX0t0g+JyMV0suljoKhdiyZqt2y32632CN2x4zaHNQIIPew/jDHy7+ea3ldb+NYzoo+f
Ytr3sJV+cIXk8C8JVC2U731MDByWb/eZQWq8oEvpeFZ8gBEav/MGbGBfoJrAhbCxSJfmDQ/ibdrK
7MIAnQhfrwjwTszG1jZjIuhztjaMkg8OAEkgG+1DAVaRVDXiE9k33w00QycTpKgpURTa2PTqWpiE
EU5E78XWPvDSe1Qc3jYL9KVQ4HOpdrFVKAYpYW4/2OYzGKx6J9DOrQy65/tOOGTdkok1DYN3K/Tv
QcZ8wuIlMId7MSL9EKi17dl9r1zL/GA8D1yKAeGEXN+IP9xC63NVKKKbHP/cZfY1KoNgiZnaVWXy
xwxHMpqmRGB3gEQJ7RZHJdngS/28quyaNjB//HcXOwcBmOf40cLCDlfGJ5JDucGHlp1RFDLevSkY
NxtULpJd/ZVQzQSAwMDzeSiKOA1G16qRGNtsC8UfIBIk4s2tWCUmefRRTQR5Q/vSCx61PSerSvov
UTZuk6CndIAXYKvU3JYwMlZx8jbEOZEP8RisTTqfG/unwdJfTp3z0iJ2JqBxWIXhITCN4eg40E8x
02JxNZ7C0uOyYDSPIdtz29HmynLAsUBoUkw4iMPCTQxzKEKDgCr5XSmB/L701gYR2NEAdQnsWJAG
5jrsIdJmwXTi7T66DKi3M1kMTBxnWq79lzOFu8pzEBRxHiP1GX+7SbZvRwhUsfHScv3y5Es+t2c6
8cc2UG/L3+7MFNUJBGAn7t9KJ97E8VsFktkqojs0owOCjvknQ+gVIeolLC3vK6+CR7/5cDQqCXOc
nxNXQ+geqk0O+mVXmeKK6oJ6eanRbNO4VQg+VuGQgT7jaImHHyId1709PrQqwIXi3ZfwMlcDhLUd
XcdDI9rf7WTd5bl/dD0E6okcngH+3iaV/6xqBjsmmPNZoryhibwWdr2qcsfeQGRuNlYj36HtLOXo
i168Dr3Tcobipx0Chksr024JugsMk00/Qihih4fco33CZklYEXEnk/k+wygKvOwzzHxwOWF8YpJF
6R/V2yEIbkGe/iLF4oNmy08lvfeAwZSbgaqvYvu5a+uI31GbqzBz+w218CvbqnUc4laNPchTYek8
AnZ9Ca0GVMKS0A6wTtPQIbV9XPLbIxLTl8yfm3CWbPcl5b1Wonvxb1FQP8fgxl6zJQ8eTDal2fKl
ikmLR0DDTGhJkHfIRXyH3M3ecsmXr1raIolF5nzZkT6f0OxVSx59EVS/QZ9NF+ZYxL3WTKkh3P+K
g9C62I5LzqXpjOdUuD8wWFN0ZI1zad3hj564KEclPdHG65mA+fhWulj/KoW+tEV1X4ijDQCGMO7m
dxCy1cxNdWoZDk19Fe3DxnrHGHKhCXrfYxbd5UwL6K5469z2g0MsGs5topt1gE6vL+5QEO8j+qYr
4OhwQ0V5NGBOoWEGxGX1mJVLvMUJ0DJPkBUyMUadJCPeudqAfPXWzPTpdm+6YdZH4PhcXljJrHr4
ZWKO3QQ9HXrYea8oyp5kUFyjqMrZPlWnyRB4lJwmImG7PYt3UJMru6ufhdcfzZEFdM6IMuy7YUOw
EKTQUN8bSt03gUYrlhZkyebpA0aHnTsH2Iq8/gqeT3G5wUxIM/SP7dJv7lHcu1ZIo7u6lhPtpDTz
9mbYzGtHpOZKePDbpfEQm/PCYvM/YqvemwIm59T96OPkTpbzI1ghtBc9Z3CQppgiBrby4i72QYa4
NYbV3nZq1IvBeYLD1C1X0oBVVDX2ZoaOiBK63OBTaJvoNTaDYRfopeWLGXTyPqwkOrsJ0xPr4BBp
uulsI9+mcXrEdp6safBtura4I7f+kbTLH6TnNauONN8yoBztunYPMk7JJmCLErwuxZCp2PtFrqJ7
W/0p0rDfpetu7naiYZBZSuaX+Bc/gyjHNxNYCLTous82tagRn/0iV2suWI/5sByY9keQsNuZgw+A
7ZzWOPkZwnAoI7qbCTH0Uy1hy7CjruY3WjWLFnDjthEF/JRBCrN/E7R1GDrjUtk3vCv38xhUm0bZ
j/ylOxtAbEj9TsJI6yLzr7qchstMqsUQbyLLAzg4P+QFW76qSn5Nav7RMm9JGO2Og/gSv5k/MOQS
qNErlrap5WNAbfGEs4IwLphjKwaptq/tTWsg8TPkuQ76fRrj5lVnNxj/0LaHyjqXH/mQUOk5R9+E
ChyWeJYndkWuJmLXAV9ljwGB2+DrNEbrEsXMmhADTD6BfdQMjjkGbWcFPPQXWZwXwM2pVd6DJojX
ym12ugkhAQD3NRBkJjmhMf67XxyrhJqiczQ+sUIh4nfJ9jLYlhuZ6Wy7ckKEEQryV1FVTGxLqolB
YhJiUXQKyeyoWieTaV/8AcBo14vsEcnph2CEeI57mXBNGB0qYzsFRsVNaETqr399f1m5/S0FuuBY
Mv2QJs8xejP9F2VTiMzZi4WuqPBgWptF9dPtAzoBhfFHD+6+A/RY42U6ZmPJaInJ265Nb/SkE/op
QbczAlIySXoJIZ251KN9fGoQ47m6mz9d2Db8sVb12vtTtIlKNiBhBdbSavL+NJYFEq4gx7WUDgdN
WgXGVWXtVIsDoiOe1gYfy8VJpneGyUSmr1L2AEUqTgQtPHvYPveSPTwjAf9parwaIRWThqZPd20c
1NsCBfO92arnZrC6+2lgJTCJAcJ13yR3uDhjGtrpRlvRvXUml/Q1whu6KjO2FY4T/xqK8uC6zZGo
bhKf37Oy3PdkZicEt6tkJAcYaVb1SiYwUDvDuPV9tC+aTu+ce85PIIHASwIa3RzgDf46jvxIlzvl
UYUAZPzoEfqAvlyYHSH2/9zWXygrvuaK5GeS1D1gYJKW4cGtW3MVSfQAorLSl9xS38re7l5muCYL
NQJ0DiFtJyVOLjQ2I/MVGFFIbKFTsXTtAaagdmi6BzFah9oW6tIuTiRkopzNDBr8Ts0PSRbHtzow
QkReULl6MZLrU87jBZ7NeGFWwGIum3RLxksBh2OwjiWZMjfsOztWruHgydDZghOQoD2Rmif16NLn
9hyMTpxY/uyaR2oze1c1GmOHyQY0J9TTcbPheawMUk9Y5i/M+xnzS4PIusHPV6onexai7C/OFTgF
bPzH+hefe/joVWTXe4ZusDGRNij90t14oi2uiPRTZAGVeB5Uv88nkzKlTIlNXm4iAF9wv4b4wqTx
ljw3BUHPPi0ExiCjeRxUPB79uG2OCK7jXcJI41O8SUa6Ky9JvZMbpNNDpHR5rB2OaYROGIVqgrOq
DfrcrTV1E269AY/fNCPlyGV9snLfenIJlE892jJRqx8n0k+PVuWna5EO6KvmLjgqKtqdDZhnX0gU
WHkk5rXsAKVE7F0eWk8DIh/y/NXxVMKSwd4BiOYfJm3iMTes1zDT/Ucq7XRdc0I/gcg6ESik13Jc
Sm8gModCMtQb08Y4EPe2Z0OKCrtOmjtLQOiwI5IVBo4IUont+Y30L0hvsd/+rDqCNqLGwkQPyFuv
8CHUGDj/JJJGjYREY08QcJAYJUtUOU1mCHBW35uXWWjGm0L2QKyD+iG088e+FjR452uZqZEmZZ4f
Dbci2l676Y26fUPp4b4iuyBBJIqGvdc53nWYW1DDaKLod07WLpd8tOzWw709a7FOYLVcp047OxLY
2FwaJpaBIcVYO5bDCw9I4FOIo7TafVPF4iT4eI6TG8zr1mvGVRkXRAaXLBWmt7SKmnQV1vmwxtE0
70u7KI+u6tVFBuXHvBzknl4yNsbsZ2d9hoCs3wyCHtj8IWmQ7k+/DhlepPo2FU59wxryw4JhgxsQ
DrehouCxjSYMBipidNMvzs7GIupGRh0NKlW+F4O27ui2JWuyg6N7fP3ZuWKWOTjuNl+0Fk6S2l++
uE+hT8LXaHFBw84Ta8oc5pCoc4LNGIx70RQEVTbj1mmd9tLbcfrcIpZfJQQlnuEsQm+dsY2RIbUR
03ulqfpjP/wti+RPICxjTyYmV5mCZqQb3Q2yY8VkicsrArDrWOwIhA63dZcz9Wx+dVa4l1gBt11b
ZbA2/JNp0TyjQ9m5LpjGFugaosiRY/HNqZC/VHm1LSrspZ0WD6QpH7WkUMtH1tXWy59MyqUkQmEz
FU+OPXEdcvtw65YDoYEGKM3qGdjEHf25dy9l0aqHTwDdzL3cj1LORwSgzcr1kLvVSxMm8GLEHIWD
JTskFyxE9Dd57cKGddInzdiKfKD6Pg/Z3AlJJTXnhL11VrSJ8xBZkcfRag7TZ4SR+MkJ1ZlgjGV0
ZhGH4qhrGnpvPm/cNRzsdNUTlbfNF2lFbjOL6JXCjoovQ+Ce2JRTai6FE5NzO0/PbKeXAIBsG5QW
zzO39SFqu+dEQWBhufhqpf9bT373HpYIlwzhOo9DtGtUA2KT6MRVEsbXthf+sQmqnJaGOsnB9i4w
AW+GL2Eg10a9rgX8jmLCkG0XqA66n6NvmZ9tWTFNEgPzC9v1n+ymeVWUjJ+jy9yS60yLt8YnmiId
zScSFZpNRZ9qP9ms1Bw90TYCsHNFfVUB4Y4otsyMZPPMfpg6gDmzJ50dcLtqV/JBbBj8G3SK1bGy
pqV5Hg3PUR7IjdCVDwM2KfdFRNfCamJ9CuN0hAORJTetc38zSHMNjtw4KdgrL51l7W0RRj+QEMIN
Ybt5KMNqH9RTdB2Y+Gw1K/Bi5iZQhwbdg867bBuOcLxznP/Rev60zYiJfDPaWG7yhglqgvnGBO2i
ZD9h4E4o/4bi0/ZT736k6yliIgmluVXwOzdRYtZnlyTzJiDousLqWktOJNPdueAZYLaUIAbRfdYQ
JPctZM8jBvFDDRFx3WtN76XMMTFG06l2EQGqNEc9zaKfjWF84LLLzDBufqoZQpDMa/jzoMmMjhhE
1zaYds+RPArUR2Or5V3aiZ0Rsl0begNURj7ydo35jqbz76Ey5pNT6aMo7OySuugmMuAvWy/FG8Lo
b29qQi2I7p3wkct+W5U0U+KQQUrI+Poir9YC2DFKKFRBB1beyWhy82DM43FyVXYbIgelfwRlgp1c
Ny9uEmcz2SjtSpP5lRc1G9+vo0dzBkldZdGjqEHnm1RuyH8k4J8eYJkjIT40lG4Tn88KGJM62mlF
zUn07hOZHRuyqKrYZUdvTNtmrPwv3TIGHYnuiEcLAqqLoznEkn5BfjmsDYsewOTOhzmfVnEY95e2
hGY227havAX42SQo2EFXPYau9B8TZwgeg/TQFyF76VF+cCQfI+mPuwLp36qzTH0TonxiJNFfXJMN
cW+sl10+hCI2VwMXOy7t+amSZX6NCUZYKzZY25HMuWvtN9E5ycYd8RafcBvtQ22pNcDdblMHVXrO
G0Bvure3fssVLbQbtom1YFvo2W8iMMfbKEvKqcooQezTeW+xFNdtteoyhdHYeyxnBSWX7DygMtlr
NQz1wQguzTxQJrdEVSqrvrazxbZkIB2d7tei3Q6iuzZGHKWBMCgLIX8Z+ygPQhXtsoWAKf32IlVs
X0T8xkkBob9mF1vYDfFOTbfzp/CnibrgXFnZqQzj+Zx63R/BWIurLDK2rDHrTTPAaZpLi6MevpuQ
aEQJYzzb3mzRzaEUUbOOXgDaxBiiaMV5lTse87Bytkwye6Z3mUFCRr6zJH0Ct5XTc0860WqorGWE
ND9RlR5R6vMCeoWkd+733aCDkwVrZk3z3TikY7yxzK75Yf1QxdKtMACkOBY+qz7bdoNsNiRH3WDY
Iz2ei+ZeyCtqp3sdRM4b5b+/l0s4JyQHcxdaXn1Evm3UbftAyr0+VEH2lXS03b15HB90q199kfov
gUt5QmIGCvHOFTiVahDzcfc4OmwMUY6mFzgNvC+M7cNqAyXP3ArJRCmq4xKpzCwOrcqvtDhCsu3h
lVZij6BqN1HA08bckEePn8AxqP/6bK9S7wp3oD6b7UT8ZI/137UKeZmG5FtB5EA4SS5F5H3k0xfL
VgvNDCejwwhobTstmZQAhrdeACNQ0+7Z66Q/NCOmu7AGv0x6ynoOtKSsU0y9MPaFMKN9MD/QEbCt
4j946WRqgrPAIdK0MPzG4NMIsQTMGGcq2/41hGG807Qy9nQtQJuMFrki3Q+zYYYjQJEUBLWS2/ez
N2xsnKX7lRuRXq3rXDw7jewPKIA+g0x+amvZqQFRnItxm1XDCbjQLEg/ome8kEAOnLOnQFX5S456
SC5U+lb0v6IpewW3konqnEvrNOBGsLPhZ9AVEg1/24Mu+eoG45cOactA8X6RHXOCeMjBD3UMVCyd
X+wGW0wVNIdAds/dJdI54ay1d/PjOsYd2qMZ1TjiSrOmWi3VlpYgO2KLq0YZ568hpThh12SA8t5c
TJYA2en6ZI4+K05d3spEP0Lo7w59NJKoFF2hnpgbgnvpTZXjaWoH3PgrADj3sem8OIJ8HdVOxYqm
cLghqQi/4yM2lVXncrpPpS62JXahpKScQFTZYyC6q004W6E8+oSkrFF8/PYNjg7q574Nq63bYtPN
zPRg6Z9iNNpd3KbEKxlSQf1Z0L9kQVlzRZNkeB9K3zqxkwHZgYFkQCgWYWfcCsgzKyctu5NRTdeC
AJyTF/f4o+NNMeroptD8lV1pH/KMprpNvbOPdGevywpOoeE3R2LuD2nVmru4ED+0FweH1Gi+dDpG
Ry8L9SGKxg7NgaEZfHAzi7q5h5C7F20H1VEf4pDzcYaK8jKHbbaNVZnuv7/sjaTYCXMIt2XdOdu0
drzNRDtFlDX6b2jwkFOvAx2WVcK1xkRYdmhtlRwNswdp2H61zgDVmdYGpwy0HJchZyuyTU+2ycP3
TauJmIln9u3jv30PtZHDEK+0tn9/T3qLybGZp2PVpdE5CMLvAq87QU8gdGWIe3oO2HC0S7EjjEmc
Eg30B51IOIQ7U+2iJ5tKduMKr1vWr4NUJuTLFIhCYzW3SLk/EH3cumrueSXDtreCHyyy3q7T/okY
qvzYeaSupxL6X7MqzIaRcQT2Lct+J07C4ooCS1Z5BmAxeaoC7zEGKr8ZuNhk1msTAgDxvYbxh1Os
/Tj/QcguCQFBd8+WQq7G9r0TOZbsHl2Y+cNDZ0e6hH+AQ/NQJ9Z7ESV3vNEIVUhhsmrSeHsqelrA
L8nNFf64bsKnjtzB1Kvpo8biDnhZixkHID97mEOwtL2ajurfpYGkyKOeUpRKiSxfDF8/9o5J6kz/
pVrvB5uWED29fJODE6+DwonQuKPldtr6TI6qPuVeurHHP/4iDkvWUYR2CD/+nzSf6TF2BoNEQsXb
BMByRzYbH//dBEVyV9YU1WXRkD3NkJljBY5R3HB1tu/qWV2HdOlQhNSgqXfJFhuB625i0E7rbrS3
CfW94zAjUAYve6zcUzgnUIrwtmRiPLGHrdep1rdhtitGZ4Jmerc2vOIz6ZM1FVay7VKX5rr8vlfd
tB9O0m0t3q2jxeYe2I72IvcqJ0vvydKat2Z6TxzvjhZr3ZNOw4uKNi5Y6C2N52rvGwgaF+k8PfwN
kcJ3blwVuwZ65FD71zHlM4IPPu/lRGXkF4/L+TL0HQRLklajtAXxZ2TYD4Lyil8ZIfNsf+SzUW/D
hC2jMXn1L5BXOxpb4Ucb+DNrXKSvsje7yxTAFpDmaL4vipPvu06W+NmWlnoRg+fs2nKMT5y+TC2R
fWyxzVdIKDDQtw6iwt4B7y4cLl65G/ZHd877R9mX3r2xTEJ7KMHuIgmP6lH/rKyTJOPOt+bFP18/
A96JKVAFiXDIMuQ4/pkcRhWMyu9mmh/x4LVHT3kYVzztoFKjmxI3+kCudw6Qm5vAUh7H/PdtYLiI
ef/6zt/3yJa7tZa1dfrQPwxiIhdqcCwe9S+P/f4Nfz/qr58NI6b8tQkjaPE+/vNpvn/h3/f862X8
u6f+51PkcfHXS4S00h/CPjsMEYbxsnv977udr8mXLpvyT/s/FxTKV1khECMR7NtZ+/dXz2XOf//p
Xf6/v+hffi+W3X8iVzaf7ee/fLH9Nio/dNS7j7+bLvvrNeD2Xe75X/3h//j9X7I7e+ia/zO780f3
9dn+7/9V/Ivd+a8H/dPu7Hv/AJYtLS5n3BJmZ/5N9hb/wONsm9j24GSJ7x/9X7uz+Q9oI9LCBs3/
MCT/O7J38A/LEZaD05mf8gv+W2RvRy50+X9nH3QwZ5tSerb17Z4GNf6v9sE+jQiNL6VJRiIggWbs
vF1KZXNrTTPcpQEZMWSJJPteJ8GVtMqcrWKDizWpuPqkerpmOSQtrZCnVr457m1UjNdoHM29Agp1
9SrAPLOqg0sgMSDMbSdJ7tLxgUyWmdmJzg6Gm3eXEgX3wbeBJ5S20Rz8HPGJCurxUEz4jwZtm4ei
yNyzo1vnUPiDeR4AXR8EfYtzo1i4GfXpc1+2OdvFMD83JBgxL8P0lQVJf9QmA2/R9vOR012eCsy4
xyGMaP4ZrnccYrM/RSWJK8qjN+uhrzvNPTrVwITgMktovL4bdSdoaMGxxLh48jOLbHdk7CdfDOJY
5pJJV9oMx9npo3NUSH0cJjc7iykrjoQiEHBSUVcODfltIkLl09iJOGOPdw99HDnn0e8gjCgzOPdE
JBykEAm8iLY7CBkWl0Gk9aGYo3bRzlE618N4GVwUUkUlrAu+2XDvEcB9KTGL7Q3iGK+YabkEBnl+
LZULPq7p9TWGQUwSYDpegzas94nbWpi4m2I/d5l3ZfNJgMzkE3CdGcZOGyK/ZfzSnQ4dKmATdhQM
rOGWUb3vetezbmM6jqDsOv/WtFG3k7Md3zWNXe/SringRJUFM4gWXmVqklNcKhSBZR/tCjeXdyzL
ActGFN6ZmetsDbBv93Gura2RxPW9Th4NqesDvX6FlCfo3slzZ7JX1MZV+l330o9sXJbvJ0Ymj5Wj
pr++TE1sgYqw4ks5Zd5r4f5ioSc2s2tNKFJD9Ne9IltDaNWDfy4HXb2zHV5+VTU24twQ4OOn/tvQ
ZBwHSxf2+19/3aRADj0Kje+vnH/74f97t//oof/B974fVo1dCGhdvpJzRWreeDaYsXcjPs/Syuwt
QvlgCZjUN2D1+kbrD8DpkhZUVmJHpTZd40ZO1yS5x1pAso8e0rtCRK8j0JKjRxyV6wbuLVe8oWmC
RjgLbEaU8Pj2Mspz3o3U2g+Qi7atYm5hDLo5TkRd3VPdBuvJB3OSjyNhOrUf7JosiBgOeP5EcRGi
/ICicCuSWmw7jlHYz8PGwhRDOykfr8bLAAD/lrfDm8yL+yzmY5JltSKdsCOkNkEkPFk+hmFXnOa5
QCJBitlK6RjTSALilQgu+0GONJ642nBsRdI5hfZMtAW+Mtnj4o6SON/GsavORlG99bITF0ay/o5c
xxxatNXeUV9kJNxl7c6UuruzCIy/o2GKvnPqUYoZwWdYajwb9YZB+C+4ccUuQbxxsiu9FkHh33mF
EJsoT8SWDCWChgcQ3pWTMo3Il9zHRiEsTOJ7oIPbNMjdq6sKtdFuVaL295tzxN90oKXpocCxaZPI
5j6pVL81FV77QCGEmVGNnP1wPoRxHFxtjQPBEabatjQRj1NoPgEZxg8yT825MZeAvBF3mFdW0dqZ
e4Zbo1VcVdJIFAeKZrLIqpuTdT2h02obRC17TnbF6Rbr6z7L21cxSH3pjU7TJeBfPkl8F1y6uRdf
IxBsV1/Z/VmgDJNdGhwzd9j6dVNdwClVl2y54axPYUmF7kbVTCQ3OKvrYzFM537xWQZMJ9YjGHPk
GZZ/TXoCKBEvOgjYe2vxjNDAzUnHYh7iuNdSBNXRl93DN6hbWPSop5Z97YLtJmdcbBVT4XWHrPp+
aDu8aWlzV0d9fcqF/cPIbPVoygAaZyqDTScZhIFyjk/aT9W6ybnsM5aPt9SoxOG0c3IUvgPAtAIB
ULmCGtEEtpkrcKHko7W7JhbmCkTmVx565IfN/StLVHGhWY+SpXTtXW7ER7+enTensXee3zPvDV1v
4xtm8iHbpTKQLoMamQQP6ChfPGnNe1cn5Q5lKZfQTlo7Ko3inUnnb3bGDVM8cyQ8FyAvV/nnSKT2
m+//BI5yZFPnfYBTPFm9NZ1mCDyN9Exa2UyS8iAzH1yZWGs9OgvVHOqsr2dmjymB08iNKFhRs8yB
fTZqMmhNgtgQ6Bn9KZ1L0g1lmMjt99dkPyFi/f5nvPzo+18EF1jk4YzVse8cdfm+kZAPLi0D5n08
AXqYePErjSAf3iBmGaIAu5up7OKo6rQ4Ed1w55sZgyrZMzwYI8zZUzISaesuOcOZTLIznTAM7MJu
rg6KzDtP8taLai62YT0zK1UpzknkU6eBacgTLsWPGN/Np9kN2NIxfN0RNN/dOLiy9fcc1vW6FyMl
7nFGDwWEjO779/cdhym5l+uPtI7UPjTS9AALYXybJ/iHywAXpgxKKlmIcxGPFDtz/qfyxvazyCYU
ebPj3TmILq+RrIa/ngltxT3uD/cZbDqdMdugTFl+0fx/2DuP5ciVbMt+Ecrc4ZDT0FpQkxMYycyE
1hpf3wus23XfK7Nu67Ke9KDvICyCTJKXQcDdzzl7r93vJVjbj9TIx03lhIpTeNC9iDze/3w+RwlF
oFxRn0KnK+6gbHjj5y8MAoRwXZgYN5FW9qkvwGX9fKJu+6PbRzaKQSPceyYGLjwGyWf8+PPpxDLw
1Jc1mv3Obp5Hqzj/vEdKg2pBTFZCa17UN1dQ0f78SnhTgaeZpbwjfcX8lWH8+vlOrTC2uu27L0lH
I8qZKMRUq/wP0/jnT2LmMKyL2g9ob0fNE6iNh5+fZFVOBYDJ8s5mUPRXv4Vd+fMNo7H+DiayLv7z
AuT/prT4bxXL9nd++Ux/1/9epfw/WX9w0vvf1R8fn9Qfv78/6/9egPx81V8FiBTiH7bLfyZWVWUp
HT7IX7wlNLr/UDqFh2nqumEJ9+9oId38hzR1C3CitEglsmfczF+8JV3+QyiDusGWCja1bVn/CVYR
8+G/A5f46SiLLFtI5GWmdP4dYBLIOKb+NfYZ8c9wyMpXG3PIzsgaZw/H/+iywh70RLfges9Pfx5Y
av569tenZyu7O752FXiNgY2wMlCjdwVdxZc6V8OjsEnhhthGZyXytKM9P6SOr+9LENG6FuNhD4nd
cuuiIJZQ0CWMjEVSRzPk18L0VKc68A4Lb/Mca5ijek2wCyAQ66spvQa1/Y6pN1km8WkYGiYtbgqR
tKydXWcX9dZULc2UdCjXQ5dS5tdT9K5lAjgDlh7YGMQvQ8BoCZF+MjhFdFQ0ge25p1Zl3r1OovoY
6/Lj55UWOu69iBt3kyG2gevwZTj02JIgfshIuMvx61+apndRd7onQ+jTKa6vCUODZQCO+MHNHbQD
tFBNYa4aSMr0jIFwtFjiiKBytyjCKhBJ+YBptCGUPfSxmEbxh5H34zUtJVwcgZi6yKfnMSAcjkb/
Nom15jb4xZp+5i+7kP1LFJsrikD9ue2GvearARwEnRPhldWCOLuZ+9j4/3yIOMqGIj94Jd3OpirL
lyYNX3zkYauxifJjMsHszfihJ1SoxlOJgcPHovUQuuNTJMldDjsR7ClS2ZiEbHeeV5LSIxvvIu2O
ky4l73EsSwuCO8wYx/Al19fc1VxPQYtpNVZq5/mKpB2TAZrT0PhVjW2ualRpd9m1KNYCRVPIY4pg
P3edXRFfAoKcY0Bx9BGXktRnHGACVmtmu3jnCVQGrOISaOkLvOtxXQPmZg6GA2yCE1H2J23EVFvV
tDK1Prkpp62gYoc4A8WzamPnVnr6O1PC4I6LvhAUUqpqjJ0eevk2oTOwKbv811BaXLcQKjax4Uf4
AKEDd04HJ88Q6uh9TZrNfIYft4Y1/Fz30kaeUCe33szwMQzY2UyhbRgla4wQDPcEGgxdSUnNnlQB
36Uf91LnDBGnHoL/HqBl7xE2SX50exzKuuU31KyDMQGX5mCHZE699S5R9t1YXqu0wC4ctuPR1/SH
wpn0jZE6wVrI6YibEK0dwvSzbiThLuFYPocuZJfc1rJL7VkMsdUwbfo0BmhPXjCcwOIdv2yFd7H5
TYIE3evcGC+h6Yw70QOTlNln7zbOY070JDx5MmYqF150o0JoIzoyJdnBVkDoNmLHpj7MtIOG3mNp
iDzZp036h7ir5DfrI5E4vfsZNT55CmanbbQOX5WmB59N4udXutpqy1+T6Ypo+hvx0Rc8PfFLkwzt
pQswJbTdttBTiaRZx+mNTB7s1kT2DvKxQY+8lUr0aIdhbkPDkaxPVW1bJJf7KPH8BwtdRzPwzhuN
psPBDgBWp1z+VdUEV09LAZ0EU/qt/K1ZhcEvbr2ZciWyW0RoykHv6d6C685eQGI/1ZG4iMwx3z3E
L0xUrV8M0xnt5n5ywonw1cSIreBiHzyR6afUt/VTVw766eel4aN1qohm6V2EvXVUbV1c3E0uF7nq
shtcy/zaai+IiTuCD4ZrPg7A0JjuryeJJzBVmnYeuPq5qxnZ0Wxvuqy5T54MgIuKdsW6VmNFaxdD
57ofZluu4NadbUoNUKfBH9dE9j+VSMSczngJS8YM2dD76ybMsFcMdv5ElrOcp7vxNm8AvxPfupda
7NwldIq9SKKPvmsYXmUzifufT3Pqq5U34DLIGweBX2Vf04D/Q7+21SkPrHFlViP4+H5It55NYk5X
YYlwXV/fijDGJ2y2SCCSMAeW5xM3MPZE0IztpgtsZ1H3XrYD1hJsQJNW7zRJbiPlxjbxQTFlsRud
mAsxep2Rt52pMZ4lKOtcKvSfSLbXVTRTQLw+3jPtDJVXfFV+26xGI2lOZd0517yxcEd4XfHl+uWl
MAbt2eONol1kT9tQDWrhD0xYKaomyF9cH8qIiazIlX4yaiwsBZb3DfgvBz6gjl+orN+qqg1/Zxk1
Y9H0X2ooD1VJKldTWJ++kRDqqpz6mhcdpI6IM2HfUe9Wmb6f2CJfs8RcEaRJ5npWa0tHJyIY/+in
mWr2ycVPw9ExY+wm44GxG79Jo4xil4s83BKngMhYm4pN0CcOHk7bOyDSZmW0M/MxwwdJg6GPlhjY
oj1KxVPZFdatUcK6eSloQbyxT3iEzVusoV0LqtQ/BAwPl7qRWbeS/vgWlejP/jWM1aew2vHKvoEI
lMV9hH+8C1Q3E/AJQ0/oIBG295gnWfqoTS2pyGTOG4ZRrtzQCNeYlSpqwEc16d1jDaOjE61/76f2
KRtahEhzTKE5xxoCczoh778XWqStq35sl5GgqgsRPVLl9GqvD8Qq5xXKPoBEhSOIsaqRLwZA57FN
RdGlad0ewkjTbQ0ABogK8vFXrUhbIYPwk0ULm91E463JtRhXSBsCmJv/Hh3vVpkF5T2bzKfAcfO3
PC4w86ElWYwaTQgIVBREUhY0h6iKiSWyvnVysps6+wrqIsLDM/oXmkCFd/55MDtqZMSl7A7yyd9p
zjQ8WXFF0GKezyK34BZknnVtkGwu6YG8jXHTX4mx118CptZl3U9PtGjzRxAoa7q4+kvbR/XFEATt
/LwMtSA/SPQZ9H34bDmiJ6j87tRVOtoNP7CPelGiZakq7dYnOAuU1AswE4zFSyepttVo2LQ3lfea
jg7Nh6ylWKM05ngRbKuBYVtXDMmyUU32pHmDext5s3gXNTqNYXLBMTQV5sjyniAuipLXKQiGQ9Q5
1aPfNe+W4kNpygKQlj4ezTa6oDlK8OYzLo1dWuOop58nv+aPZeKNsg0/XLs0hJ7HosHh6Vlvg8Nx
r2mwV+Z5sPUSYT3lJoHUGYIzEDTNzQn1bE9uScyQupIPfuKtjT659IQ3veWZ3+wgLq6nyG7ItkTR
Vk64SUrOoUevZPlO2aYfERS4j0yplpVjemRHEZDR0FZ+JPZsXDZhuxqsurgaRfSr5qDURWP53uYt
4ABjsM62SodH6sBzGgNFMdiurcTulnpLFJ7mIOyGaDQ30GdLjAFIcIiCca+MyQYMiP4YAEP86Dji
KU7MF2kn1sM0lNMS83lxkKUMnxVaw1npi/F7flnbFcHmYHtETiMgT9NgFeqlt89bN13iUxSnUodD
0bdkpxaEJ4emTM8dQ4BFENsI8SZoOFE53mua1i+pLcZ1S6m+bRwOmKxAkuuox1MmR38zJkV6pxc9
8aVp/UmoCI4DZqxz+hzrg05IuBXLbRuLIzZT3QjPqhZvNUC7ucQg26I2+n0XwPOIcdea8b712uYG
bix4SsiEl/J70rqa1Jtmjg5N7LXt1JyqbcE200wbO2hRhYXilQ5rihwR61MXxOGy7axsDfpsa2Rg
j+xw0M+ln9F1AsM+wqTovfTmuoFadmz6i8rro4eka851F2YcusUfYxTyphtnME40KwoBB54g+oXK
gQl4lhqehmr4sKOmPavYS9eNSWcqTcSCjb7bOxrQiIGpByYzrCuJUMlSaEHB/TymJIp8C6g8+2rS
xVunz+oR/yIUCytgPw6Q6LQobWL5lkttXJpBNB0HRDJvUCYGC1bsGNv0Lt0NcSbq1opa3YBpuChP
bxwJ+3XbDoQnIoq9w2h5wBFT7GypH8Os69lB0Z0vKp1RLlhf/DElGJI0sLVbO9XANPVObUYrwN3C
GNuEfAVGd0D9vXQGgvSiwi5OaYxkgqvkZNGRORX/eta1zmNrZ+Fu8C1sOw3dx4Z4lhZFRaJOSdcp
1M9KLBHLQdizQ+NUJ6Y61c4VRL93/PsjaT4lW+ZJ3wOC3BMzOnfuxqPX04YV3UfrMIYYThpUKSdi
eKszmwEUmjKfVSb9YwnRqU8M/9CamBns4LeipH0vBLyGEloEjXecOAT7PuXudBBmZL2HCY5jU9OH
3eQgXU7JjneL78iY/DujMk44ESdJOZjGO3KoSydzA/ADOSRahhqMdCgq5KqhQpaTREXozg5lB91b
MXkHDDQ2N4j7YDEuP/48OPMzoTm0DCkXgX8W9EPbKqDhOBkos+cHyYnIcegdZ46/HPOw3BQdR+tJ
V9nNIFRk57jossjDtk+GNxmrhHt2YXOtZ6Mpd9yp5KT6AB/RB8ZnA5feuUwnbH8hGZRWFJenvx+a
wYtRe6yTtj9zrxenvx+KCTzb3y/74S1wCuquijUKLz8yJQem1Viz0qTA1cTYdgcS7LqDlX8kjUua
JFvqLPt0e5j1WfSW6ENzUG7sLHSgDstezsm9E81GSI3+rfZpR05sVOuqGPckLaQHWpz471XHiiLT
7FB51Rm8XL6P57jJEEPYWrO9S1w3jwFemYuYOfhUTsGGsFnKpwJgoOnQi9fHYcvNxpnUiG4YyZcc
UIw9NTRo3cjJTz6uxZBBIvbdfiXldAEZhsawj54B8JsrRo5QLIk5BaBFektUf+IIhl3aIpXN2vqM
82NFy3jbSlBAk5dui5h5guZq5lLYQE81tudb76jxGgfaupFOv5YVl0ls39CoXEY9ujAAcLac6zGd
A8mBSmqgb/a/yzx5J/SgW2hD5JHrk7GFauOxMMtrBxdwLyGFdHUUHwfwQdsxdcVSduUuVW53cJPU
39aWcc4ZfXwGDtjfNG/757R4z/LSXfZRVdw0EX3lkw51PmvEHScG2bJV5L8XqXqyVOIwEMQR442g
eRpQX5vaDd3VWDBVjUx357d1dW30+t7Hpc+yHgt2iPGzCcLqWQjvapmVhqOYPRgbXX718/Kr6LCH
VaaPVCbPWRuoKF5bCcM1Mh98C8og+ritHtXWWUWcW11IgOeeaCh32gyIvPdF3+1az0zO3hTsS+Ul
0FMQbwjbEicnT5lzecVD5DXVQR9LMPgENb7pTqGQKYvxQC9OexATgvBWo0CyNO1gJqlxNBRnCzk1
7zLRTNglZnDrOtBLlolJlz3sXSebc9ET60GWyNgRyoQmtrSEeudKiFe49NJjacXhi5OINRP07sFW
XOYJDRRSp7CgBoNlrX9eWr3jHX+e6WbBM23cNVL6RHNG2N50uxHHEXVe797N+YCcjkUPOi97ikWM
fjPhlBZE8yjbEsfUnQbyEwOcd044ip3rkEMZD5zvCe5GmtlNJra2+WkfZdBmouhoWt6w/ftDjKx8
dI3/+idVTuctk32/GQ013a0kbPaFTXvn5+XPQzdq9TasegYpekcGnnCSDYpq/+ZmeQDCpFgCMNQQ
JFzD0GVyQEWkEyLnsmjVvbhp7JE3gxnHVrrGV9qbe9dI5XWcBnktS4UJJjWcY0GaKHsyY6WJYoRQ
prrZThWCdGYhEeIxcEMkj7pEVGVM+FaVHXrPBhXGNraOrSIRNXIrBiOzsVoL5AEgMMPO+aHMsgwZ
WWtRxcroClw7virggOcaNkGSDb8TN8pOOkO2y8+DlrXJvqrlU9WKf30I/ewUYSVu8XiA9s6qOzZZ
/6x1CHRrN7JYvKBj2z9LPua/I4BmSBE/r//51Jo/+vN6cBzIefYT8xntPNu8T43hLnKv1lB88KFc
lfCxTOAjY5+TmiJdr0P7WflL4rn789j5pwI36y6nuwhh8iwafbig+8TOhGeQ8aorDqYmgz0l8LWJ
VDMzFfoPJv+/cz0b73lBNWLJ8plMV5YZ1CIuRgV4GoSnyQmQt1vXv2WVv+cjbn8qfPI6YA1tRo1j
UMp9uGcVZ5JZJ2+WbbUrwtAIK9Eq7clFv88mGP/BbhAdaUc4s/P1x/6apNDbugrAITbFy9jo1aUp
NnK2h2ma51wSBZ7PVtQXloLSEhAUsMwIj76OVekCOWul2DqehQjYEaG/Lglf3k/TpoicT74qeezA
p90VTvLAo4AZJy1h8Jnrl6nXlA6pYH5KiIgPpe00JFW1Y9Mplh6y4Z3hYxP3IsO6+u4EmaJr0g1l
D5G080PGkrLssjk8IO3PQAXDfRwY/qbR3A/+SOEZ2d+w6tKswLlU761xjJ5MWXxaRraOYvwA1KVU
OEU1ym1GEHVkUhxlpjk+RFGs8e3pkupuMz7o4RivsBcMmwgw091F9wxsD8RD3cRY59wQjptl7SZV
XtE1ljcDSAZmb078S2oYtBxU4U9dNXDmaB3kBfNL9h08WZIURxO5H7TIXg9/pTQ2oehWn4aTbuLW
e1DVsOPIK47wrbdZFr3geCD13iGib3SWrQDJyT1hLJ0p3tiIDM40Efw1kolwrZnOR2M7+W402nIp
pEw3Pw/B5BQ7Qbe9qGL3rhOKBJwyuni0O5gVT+c41hfciNGr58hDXSgKV9qFciUsi2w4LYIYgxp/
nZR5tOH0o1aGE/AyRBukI1wvarfc0M8adlEYZwd/ortjyLfSSKuD4bMHm+5gr/oRDr0T1muIFJ9J
LK6qbpwXPyjNY6cjXcmF5bw0zTRuw15r12Vk2SfietN1GNjZDgURxlEXPGpfzS2dRthbDIIM3UmW
g9md1R/SoZzz7co7VcgtaLikGoYI7SEXTfHu1eBeETfWu4FrYeXpigJlLKZmkc67V1aMGhau6C2C
grFPcAFfafD0B8S0ybZV+SO7oNxXnvijDXzY00ADa4a49nrx1LQe6TymoQ40ml6pTLwjpCJY5y+D
Cz0FXVLCIliRQQBq6nUC8z0Xbl0Sf+kc2rTGNI70DgFTRQ6EGqM+xVVXrUmZ91dprbQDW+mf0oi9
BRSFhMDX9KiQ+l9zC1hj18a8GWlpPSp5aDPPuTqpG691edGRdJ/xOQXb3O4ZKzc6zfCwdl44h25d
gNikCcCFLf0/xLKGe4hXJ9MHhyaC1j2VfvoVcWM9C2J5ShOvpUeD6s33nc8561zpsf/oZh6h77YB
C5148jQ0MDOO4i1yQu3YFcFDTv10p3S/6hK9ysJZtEbAERqn7wWgZPAZ9MzCGznu/Fo6b5zChfdV
ciXRM5NiE4Qdv7SkaAbMcqiBcrOU1jB3rb5hMERMOyhsksYbbWGWJsLp0IIv3Tg68AGOXUdFxY1o
W9j30ZYX2fqA8mSq37AJ4p+yRu5BPX9hmXmIkOmdpdeuLR+BQStgpk+Fq+O9dtSmSoZgLfVg25WK
cAaivl/SIhg3mm7Xm8K1xlNpQqoOp8S5/jwQs5fIqbpm03bGOJ0GzTZPjCPME8gPdgsRH/LIny6p
qXsQAvobQjoOiWpM0DX15cYyemeJcTo5EuVNkPBUNmtROhXtQO0xb8lnMF3vFcl+9pLIBj0hl++C
k0l882O5A+xvH+hdPeMxtTeumeQ3QHH19RdKjGXpG9kNRiFG1gT/GLHLAa32iGabSCys8HZzSqyh
OUn13fqe9diEerTy4rA7u1lC5FEJlD6olL0yOmpKqTn+WkB+Pxoe/JIxlOahBzzymmHaSYwKKbin
t6hLeu1poj+fjm17ZwymPYVu8YVmdzz/vGIIQ2qagYAi14b72Iv+0mo+RAfNuNkg2+LEPmoh1F5k
fdpLozrSRYeAMEPf7a7/f9L+f6L0NZg9kyn4v44vRLYc5J/f/6b1/evL/h61/5fZuiKy0LRcW+jS
cAzFVPt/invFP0DqWJKTsK3bwhR86q/ZurT/4UqDvEJbcarX9f9stq5L/d9TYUxrFhYr28EQIJn9
z7P3/xJmZNKgk+CLUpw2dLkwVd2Ah9IfkumiVn2GNI1lcOg3zNKQ4cDRKDUmmu4IthY1L7I+J30D
ufMq2qbbNUZEunSAPcTFCNqvGxIbt2Yr1iPmrrTYTEmL32BkSOdbj0kBAdcaAgvnETAZDOlb+gec
e5ngkWign8e4vrSgXyARyXWPClQfHHtj6pyzCFVuFpD5yBVnNuMjbsQpkplrdEGgdFtiYRqLdiTq
wU3uZO++o7gPZX/PBaHkpgH4bsLrRJoFZxnS4hRn9qyixhg8DFR2M3y5Y0gktpgOpI91i462PB2h
PFj3s5XZjz98/Uw/DA6yD4KmjrJHFs4ZusBvO+msLtm6shwS3XlPjYZxc23Er6UOfTxwrZtZwKPV
lLZ1Ex8JnsyYQJhvTaMT16ylG7jc5qpDaWcKFhPP2tBHsDgpO/swZMmlcoyLtlhUCipBAKtT9yfe
eWdXeTG6WU7S5vAI9PtYIbJrtRTEGrMbVTmXyvME32fRVGDoEyGIWLGeDN1/m7q8XKZMcGNVB+ty
G/mEnkRFFqwniGz4cdR7IOLnsrZIdUVjK+G+GCVdso6gtxkAhW3KYXkshFqVhv5dVnNoClHiFZrD
hYYFJ3CdndHAQ+1qvCWIsBC+zXw9WnhYNH8Bf8L2YrevdWjspUlzy5AjxtA6dIhEtEipqq1Lhbic
YOQGfyD7O1TaJ82BaJ5mVOhmUt3tIG0ePd3h/KrpN5ha2JQb/LaWh4wxfk3A8S1sn2Daqmczw8NJ
A4POkLOBEl8BgA5fY/FuONl3U3AV6o0NdmFZGFz3vpyNx50WcF1GL/0ECIkdDQDyRIINpO4WPkXw
jsNkw/EgowFTp8goYmZCC/MpNWBFQ9cPtvIbNuYv5OYbF/4mMw9ZHJFDCrBDI0BjMzzZcbHWE+2P
JeEb0GIgtvSBdoe1SiDML0jnOThIHGETcC5O7BF/oZWDR+BNThNMogEjzyCrXpkBHlD3fuc1fIsI
kv0mAZHMWhQs0nZ4gdFB7EifPmHchNUTW59GbR/QGBICAA67gHLQK79ZMk+Ngi/HNy5J7l9CfOQe
oJyFXRbhuiJTaMF8fIbxJRP1QC8XreNhyw24sGKtuwyVOsY0hLlZFRUhhRSnF45dgUes9GReYrc+
KGn36GSod/LJ2wwjmjwLScyS7sN34oPJ6BjHLgqLsdfUm5+yV1A0UeXyV0N11wktWnFBAWXI1cME
oHUJ2B4i2ZDCO9TyVYpkYGG4GoO0jDqJWd13m2aSdJuKWYi1iKhpZa0/d+U4E0pIxMxJw4BWv4/H
+FvpUlv2Ghhgp3I+hqq/lRAOpjqr5rmCvigFGsfs2vPvlpVgwUM77K31HIHHE4cmQqD64DWq4qtj
B90KI9RDMZbFSugdoZTxK9JtvqSCc5diqIJjFTxJ8ZraeLlbdR5gj6/DzAJcamuExAbZqgeV22Gq
nDA0LUXYYMztTbh8uNiKOFsxhrnbINCXSWs/l8rcmaP88CFSLprJPRWR62NLt+M1sogjKwyWMV3j
TE+GTAUUYIlvGzFP/5LqNdT53inW0Hw45bFIPn5OCfdnJuG7CFNucDvy9wjDVTBA0PJDvrCyAgPi
+rfBKXTrVUVJIOW7NWqX3FUnuBp3rJJUEHL6k1XdpqnFug/c19ThR/D3fk1JIl16M9GF3QcZlBYz
Q6Oh0xTHzMq/kG7CXq74VaIO/7M7ZB0ttpH5gaXUJumtYpPJJnxNTWADQYj+ImiG5zb37nkggqVg
arAdcw5Zg/+tQ3s4opUl9kCvELGL5A5PswLnBZeLrg0QDL1ew7QDt8lq723dgo5vRD7Dcmp/Ut0z
89mQaKxjKBJ5UeMqrYGKh3Bz6MD+iZvgbfQiNgT5nrpZdFZmt5o3+wQyVMfShx2bpRGCGb1pLZ+s
RUdPbjVKeezqrjtMdmJuOqqQBQmf2k7AqQXgtxpSuoNu38LiRa25zMNiWnW9/KpHkwyLKg832vXM
mXxjVjSHfa5G1wnvaOW5eMOL/VTDKGYHW1RGWOy4AledMaeZtgZDB9T5AiGSXURIu7U8XWq/Ihrc
Vml9Kh3KbTYdsKa+R/CVFqUr92mU3r1cvPlTodZ+/ttU36bWgNkFd+ClNulNRQW5HO2ac/AkvF4b
yV0lj9UUXkptusViohdaRt9uKw6RrW161ywOWZu95Lu8ARzp9JG7YLaJ/knmLC4mLGu/ufmDfer0
vNm6zfA9WUO7yoKxWU3hli4zxsgG9FrAbT9GRK9HeCj7qmF+q4AjpOmCFiAU/VrP1l2YTgvTjd80
YlJd3V82Qj6HkZut4jz7cH3/MIUZc2angz8zfhF0dtNK84zttFkQU7OJfLi60wjD0ySppiDPN3dw
vSIJU3XyofyWoXRQfhRGiyodrKGXqHbRkWhS0obZAp0hLJJ7P2oFo0eER2EYAWMcEkZeM21TQ0Rk
IOv2s1mxZXfvxPY8u54Av9rbpOOi918UsdkC4RiWWCa/PMu8uhknopjUIsnILSIw2m0YvnCVS08d
Q1Ui6ei/iV7gjWfwQk1JZmMb2cEi4N9GdfkV2oia3AS/5ABbbtV+SjN66gSgHRUNr0lT/a60OwZz
61FLmYC4scEMmkQ0C4zTWs2hq7RUWadJGHimQlkPZQrO352Z+P2qCutzGfZ3ZtldpFhssC95WEpA
q0RglUbzRuryEVkk5tNIPuut/oQeaVyWMmH0WmSnuIj2trVzWEVQUNKcaY0Zg1Ql1l7V9rh0Uyn2
FISy0G9OjLwFkChh1VrDLwgSCCFEz4pPIvSqtUdiGXuiEcqjisjIGYi8S9MSdgqo4XZodiKEsWVV
FiAfAVYVpZMVelg4TEJl1STRZrl/tG5b4UDpDO/WIVd8UFEV7K3M+zUwJFR5Pc7yvGwzMm3YlU5Y
bFri1laZBJcAODxaW8bbkGCGrrukXOoDLem4fS3aHlVQrr8qjw+iYTl0tmT25hnjgUD0ZRyEco/W
hIWGQKCF30XvgyvdfWASr9Vx+a+HQnMWhUuboRO2ewfrvmtE9TVFRnmV7NURNPlD7qcPYxgkTJE/
TN4iev8oaUJ3OGfRxqljfVf1xgunALY4035qzBxgh+mu0ff/AXcg135SrRiF+IfQ685ARJ+TxlGr
uKUhn0zD1nXISDY48W1jyR/JryC4WqpKD1H+1gVBvyAYhsM1sqV1ET2ko3LumSiXlZuCTFYmfSHk
g1tsbvIYwZJU0Fs3kSNaOP3kLpQa96x0i4slO3sjSkU4JeMQfquAPLKQrKMmL4yNqzzgvMzNLij/
HhKJpNXSOQdKj3rB7uMt5zNnTT+NZC5TO7ZaYj5ypmvhPyLYzAaTs6vHFh7b5XFy4EHFicO3rgf7
UENBWcdxVM+xP8HW0PCdO8VvFvXwAcnjN2nrJLIo/8r6SNbWJNVuiLqNYwbcMtHUQj+LDIIpjHhr
Jgwn6MOPS2V3zTGlb7KirDhUwuFUkgu224xlSm/Vzq7BN2cFiInY1LgzZfXcZsxshqYv96MN11XR
FsfXFn82dds+IfV8AddOfZH42iMdqW7lpPZrN03vKtUFG4G3I27KnRlnxkInz1IONUMAkDYNmj8u
Lu7lASYtzfxkS/Tssk10sQQYkJ9J6yxXTBmnxdj60b7R6CJCc0RCoalDrDvaU4YDb+FVH0lW67eW
GLgdaLuji7VpYVrjL17IQ2Yoi56sMk/jYMHIg5cZxaxInOWZiI87FmKKSNJRfV3euLoA1nNOcZt2
VYewKw0f6i1nfKXZ5E1Z6coZ+1/NC/GnwKI7E5iMDty8t58GRlJG6XrkgrjVxm5tsWlL/zML0lMF
AtCZjXzN0mrUbyw7bLsq/d1V4zvmFHO56HHbM4EbF8SUMhE24agM5MBPCibYZECzdHzSQSX/yxFw
L0YM2RtCa4PFvYctDG7aZisbKV/4Big4CmP6qCvtN2/ZHzdVBysNG4gdyYfv+CSzp5W35H4bgUS0
Hf3IZF3XgX/l6AKZrCqZU0kbSXelwoMd++0qnNVGIbYraLiIPGUZIautbUg9GEQ3ImqnR936Quzl
nzzDe4TvW19IEdhH6IVOo57+qqdWHO0Lh6nqHozmV2UUSHHJADjUIhOHn2e9oq4tc/MSTsZMAoqn
c1Eqa+dlrjgpVbwMNbpKg7gQSn1IH0wnodEZCTVC7x1qfbo27Nmkqo3LcH6jJOeFOrTTZX4WQffB
qKgg5WmdBKCfNK+DTgEtBnYfE5CTmFquGPQFbu5+R/Al4kl+9dX/4O5MduNGtjT8KkbtaZARHBd1
gc5ZqVlKSXZtiLQsc55nvtFd9KofoV6sP0pWldO+5a6uNG4XGjAEaHAkMzLIOHHOf77fuKA2TJBW
EIueN3kIAWDkXuC1ypkvjBXFFouwunwXlS7Vb4uKnau6HxNAuzQdQZ5SqEb0xh1V1fcD5x5Dg/hT
cHhbY90ROpU9A78IXj6rt5cCGvJ1J1poUg01pezZJ8t2d83QG3Ai8c/DJOUM/XS5xXBv0Cu5QWp5
isI+vwhHY2nnO1nQBTjk56ISv/Sdw8HWh/LRRSRaTJ7rcZh/or8XOx+0rIBWsMcM+HEB3y/yQakk
I2ZOA0z9Om+ChRyzdRNT6NUjndSvBurFwpvFlQ+an3M4dcnh58Np4uLbUCdIh0pcMkasYTDMpLmr
1E8NDBbNFs9LBbgvoJYYd1FBEFiMHerH7CY26aDN62BeIOCYBwal0VADJlejapNd0K1UO7nzCrxG
nbXa2PJETr2aRZ8u4753kULQ9FBKfaOHdrmURI2LzE3eWxY3ELzsTxhMRLOysE6Eoo+LOEmcCxcX
FYT9+SwZBo7NGPlxycCKQerMCtpPkN+OgMMgTY4F79yzX35AK8huVFy8gVP3nS8QsRk46hkZlZH+
LE/wHamxKK1dYlkrAOzsYFIVm+z3nh3iTxjYG7a9uVIRVWMA9imD1D4FwCyWES8LCQrInt6Llrvk
5G311NbyFuuj0Zwj8CNbkohhaTQVMFZEjGCTunBW1XITjNaU9+7mgtasDXdfMjdA0dE2qV82uYVO
uuKc4SXV0kJEb3cZp160ElS9tsDjgOuq6OgJ+rWtBYlrHuacSqUT00g3fclzc5WPzpUNNHA1mklF
coO2XyWla9dHQndplafuaPT0S6Ojycd3bIoE95PXYT593iY03HMzADIn1UFBLTU066QkPxL5yamf
AWqufRSslNuCmRXFsIEbyDJ2lKhLqRL6WYMtTysvxckG8EjTqvCcaqU+J6A/05vmpuiT6DRKG8ia
zRSj5VKu+TAVnE9bIpAJjAg768SLhm3dhQrGqwDR9ZSAWDEH+i8cnsEGH5lrBmSowgGrOD2clSEV
fB7Dg9lwxHP8HYnJjLJGz/9oQFGTfsSWSS7w6VtUptfOZAJAM8SzQowINWVzVodJsRgnYxqwPvgn
bLoM0FJHT74LQLZ3SH+lw4cAE8tZYeEcAs/NXaAuZ4fp84UlJrxd/n5ENcsJ2wGbPwBX6ivnNK8E
rYQalKU0TbaWiVeqHV4MdgzeQzYPWmN+6kJEbD42X2Hj7QqN/d5z9XMLEWjqSKw68/AiMt1gPuBU
BTR+jUVDPbOT4oMQSALshk7orkfkB1bVBD4aBaD/nbPScU7sML1TnZXeU+aoA+qMmlzmNfIqNOqy
LeDcwyprmmilP7aqedNPcOkBgtzIR5Pr+UNAP/z0yg44OMnNdeZtzbwk0dkCacjwNSCfJZEqzlI9
3HqRc0GzBhIj2zzr2vBC78v3eeVT5gnypT5ipR2M2sxszF1H35CeIaSlLnJDg+0jbUCcy+ETQjCn
WdzgaRmY1EHH8xqbP805rxoOxUJiheSP1sYaMT7DzINm8oZ6c0keGPeJ/EPiJBvfoknL0eRF551m
vvGpNqprql41B1uatDwCkdFWT1A8nCuIhHMKlRsYb8VMWsYvdfSpRvqH+1F4l7UD+d1hbVjmUtT0
ZqlufukZxjrzyzvVpmxmlWj4NRqZEQgv3DYlOEJkXSk9Ld98vvMkH1Z69x78kHk/mMBoJycoyIhZ
IIg/SBqWKQFDEFkTT3CG7SJwUoPkSC6smwR3xkVJss4yPviqWKKQ2vXqVV6/Q/CJV5SRg237lGXh
TRVXd5aFdZx07mJaR+btWGNhEW6jQdz3tcsFBexhdXFjYU0vy/a0B9jg5z4ph84/dWld8xvyIIXA
NsPr8cXthY/P91Xcg7I1FGUX+9dhGJyXerSzJrGiDBKE2Nh3s6KatF0pen9VpKTDghw1lFvqS9O2
5wIl7wyr19t26B4xy73AZfAOvjJhkJLuLCdXln1k3YK37WdqWbwH/vCui4bb2IjE0oxz3oQFGEhL
/ZsiILANhLawIvcM/SDi5Y+qw2buoOOsBSQ88glOSjLaUhsihwzvv7FML40h+9C2/i43nfNQ4Bts
N+dk+39BVhbMetFdmeZ4EyKx9FVOb9ZFNvp7oQTXsdzRNrAuEzIBwwfbbO5Jje2TgG07xk5MYj7s
KVNDi/0US1KvTqgmK9kq20YOBHALtIuVHSJzF+OVxLsJpDshfYb/L00DZNvx1psr5vhU0YRO01sD
A9vQFaJdDw7fxyLNgfZ6vyiShJBQgTQk/tIT8XsnXhjwSulO6z4EpY2SqMGBJKCNSVQPY+Df0IyO
sgHqeR+bPE3CZqc4D7Ze5gvXxH0wl83epqcJUA9Zfxku+sxb6oKr1ZQaxxNdXDfU6Lnd7ruWCMr3
9Q9dm8h5JeAfSx5I9GDTLKAN5+VIq3lGoR0LVGgE7mXRv3Nqcz3ofFLCfBKjUZ6FSXwVaf027/EX
bdBP+NYteYQHtpe7wSVjNc3PqHjX2pxKV0ako+5D3A8XKt3OiWXVZEJQJdqTypb+R1K9jj+1PkCL
inFO8EftSnuARr1GUMERV+WQ43iAX1N4f51M1oVXXsjYeRgJcBWlv6tBVMxRnyHsaMuHuuFkQ/ce
mQ4XAIBi5cqMmKqBHsvRLYYvaLQ7PQuuK5SDNEaPxWzw95mWA2knP9/1fr8x2yReKh3tEsi3Ppo4
n57UU+UmzZ/iHOwNDRbJLKx1sGZxvaSavBsAU84A4uLE7q945Jw2qr3HQEzH/4NeOAyGFYxWkDVj
k+A9QcIxcUagj8502ge1TRRoGqxhYowSOnwBGnOeZ3gmeVDv55J2lpU1GXaGqKpXHGh7gbPs5Ag7
q5QouTB4bjcBUnyzLtRZXqMf7YnVHH3eo0fGPwnMmxMQxSday2NAjaN5CnQZN1jEtqQKq0utu/MI
7+jGKrbQSleTEU1VztvQvOHpGJPR3DkyW5t+X189f+c2FOSyhFZQROTYehpaj58u2arRm6p0NLqM
q7D0YPcnsPq8rItgqWruWWWWn8ocjE0vyhMb5/ENCuZNF92iQin5gNRyaXZ6dqL3JK3wusLfscDc
qgcUEuKjCOUw23I+zbZ0sLKyepgfTlKUZ2PZB1uJ+CMS1W2Ot8h17RVPkBNsmoFADaaph9bSu4fU
zXaPOTKqbFc7Dx22I1l4pDeQvNDUzg3vuYlx3pBEA/JonsaJ2eJcVtnLZ4m0wyXNAPwjdGjH/LKw
wniB2JdYUxujC4BHMBhkdBXT/lCUp5Ka1VqpiaQGEZtn7pigcuGpraRJturSUmxYBBYGMFV93nlG
dT7a7kcWR7EGw4jlon86Si+/GZ1+52R5QVGloSnLTK6IfiKsAWh88tUe/W7WX6U+T+wiGVCN1s5Z
iyg9zwcsTsPWvBSKYV6OjdOCRh+BRQ8IXUZFnCCU4dRmsT0bHYyHosSBtSaTHpfqk04K/CTVU+sM
mK2XaN3SxDuRJHrpnts6pgLKkNNfXCSEJhOfslQ066aph2BNWMypsOA83LfeZrRGl4VP5SZcQBOE
89Y4+lbXcH+ISMvPUpsCqVVm8q5IlUsjR2RCDdpZSK9L5w7C63mKgHbWxrZ8h/Us5qUYny/ZHQDn
VwAick1pFyXlw00UCGtFADuJzpvoogAWhUMOVRCTlu6BrgLFFuvCjOUC0znEs8BhV40niTcHBVA0
epXruqgNxCzAZQgTs15rHrhwsRig253oY7giokfG4uKipuladMoZ9H4gmgTmyU5r+k9dwMk4ldoK
wweDBiMDgVhBe5vouocm08vr/JMcgWq6wrznxJ5eG+0FgIg1N0LyiwZ/KHhoFVjyltIAFOUBbpoG
Ngs6vBeyX3O1yLslefxxU4UGaWDSKHNN0+VmUo85SNJPHOpUA8riWQrJT3R0oMI94aTiQ4WILnny
xCQEe2HeZZmA7Iu1dS+Vm8CjS6SJgm2gSWcuUvPCxBhlLrgZS+TUyGQpennksKJNoNM/CrqpbsNt
bI7bVjnN4/TMC9jEzPbWo2ZoVdV7r1JvkK0tNc+nIxDaUB5eVQVtTFZ2U5X+HU7T7+NUbC0RRGv6
3h9orqFzO1vZEQuDU8l17ixy1raD58xsNEMbHAghI59KBqdPeiSPrREzHEp17GPKAyfKRV3X71N1
rbUGVrBJ5C36gBzbYDxCFJ+14eRE5pUW4UWtzihRXIG+5yGTUy6h4PCgpd0Wds6tmib7RCR06LbF
Xaraa4dXWpWlfjXQgrzEaaeY05+1dUkJUoHNsrMqoY5lnYQeH5GeJCT84pU+QTZdaTSTV/07zlWP
9Vjf283UrFaU71zpfXTi7p0CPJIKgQXXfzROK0GDhTolAUJSqImL+63awyHMT3Q1dEntTA2AvfKu
oCl+jQadWhLVnSBPtJvMae7RVswdl0wDssUaFeKcJPo+b+r3YdxBE/RJF7IckO8r9HUUHV0YQ7aw
K/ZDg4Nqmw/Zpu/ai4KQbdk7cLXtSis3ME8XXBjuWmlx9Qnx4HBjTUVScIQLWTR4bSOSwgQcvqmw
Ad8GNgYXbCAzQ5LUcKgB0omQ2SeRO7X35D7sNFPOJXnfIKvVTWBIbW5UVbfssUJblC1SW/K4GKyC
r4mG7kk36BbVXWVRNcNIoVwiNPGDWWgQaYQ0jq0wUtF3FcfkzdhrSIb9Wt+RJ2ZR6lRXErZDlVbQ
NSinkWS8N/fHPFpbHTroASHWwjcGigYYDsWZ7q7wFWkXY6efmtp0+GKboXrHlTgjnq5hmNHbWrUn
8dB321i/sII0vfeqCgfXxB9OFAIDohkYXST2lA0bdz8fo+7KAUkQaJvQccH9QsF2UROcmBmp6GSy
7ymMW8AEkny0iVsD1lB0thgkFZz6tpi+RINGwd5SLp9/RIlAX2at1pCbzxusJ8P+yktIpfOCtGPe
syxrEAHqSbhOCgwoMwNqQylq+vhHXPDqqYRG9bSBApN0C1xSbATj65bHGwex3D5ptMylAm6jDC0e
7DSqoDrQ9NS73iZV0mVa1fZlQQVOh+t/XhfGnB5JBxPDXrnQSYYbQplscOiwmiCqLS5Tc0FntmmY
2NxXReNcAmIOHbPawMMm+as23YU/fUEPnCdnNU1XdJll11Gc0mguVRAEo3U+SqDxNE5nvvKLgOfV
ROq2NvyS8KPC6g3Jw1KjCj3TuLnn/7/Eb18QMb/hXALMhHLzmYKJM1Ja77K/9kffH+jPgTOnvBkC
tq8Edc+X9Qzu/N4o8b4O6ubj088/ac5baZiqKmw6ZzTrmQwT0wf7+deK47yFnCltw9IFyma0bej3
vpikP5qG77/Db6Gi347zvet/IYuefPz5JwHD88gpkOpbw3Y0dYpfOZrrJiLFL6dA04y3msZkS1uz
JVDQlxf890/CY9akdQmRFSuYAxwq1/bn5uCrEX5fBkK+hUtoODAmhWlo0mRdHcyBKt4aqgPK0DFV
nQSJ+NstBOnoLxf11T36v7gZIDKhCDUcw3BgxsJd+moWuBkck+ypJgyh65quvkz7v38l7OnXSNGk
12XwWH/JpSJlhzz1QGL7F54IwjJtS5hSt23LdLjnv1wKTAJxq84vYdoSToi/3TNBg1Zx7FJAJWya
9oQsREJsmqbKgF/NgiOADiMjxKGQlfC3uyE0WmuP3R2E+tZR8dBSJQlcJkFjwX85C5oKqIwVoKOy
nuBm/2ePxj+8IaiEGsfeEcwCljiwVgXgBftlAzicBfnWBNQmqBwI7e84C8LioHPkc4FZAGLHOOTI
We7fPhUoItqq46CqF/JZi//3ihSk+gM2CP2t4wARJ1aQ05NRQho/XAnWW3YNR/BM0J7Xwp/fJv/E
LvJbADqnzf3jc+gZPFVfYNr/xz94Dcu+HeBzuDXFVFM4cfCHuyF/ehn6JfCavv/HwS33HBJ+8cvX
EPH5dT7/989v8NuXPnit13f1+sNN8FTuy0d/eP7F8PkyJ7rkzz/9h9fsq8d9DEipfqq+3Af5CF6/
nV79558OrvaLO+F7w8/24f7NnOE/Ye0S7F8H/D3s/P0N/5AXeHPblF+9CKHosS8y3yf506P/9DrS
dPlT38vr9399fvgk9/n+YN6pWQHTPPqS/cBv9vx7HWq6ZtPR2X2OHjpj3CA+GNmCOfUjRqZf7nBc
Ns3jxz1/6oPH7A1osOF1sGk6XiK9Y6dj0ZT71MsOBjYcDjjHDrwGDLUPG5wNX8eaLvpzTHL84E8l
YtnDoV+CvmOH3gQf6S39amRHEkgdO/KWBwmQpdeBnqfjJTg5duSL/bAvg4NzgBD2dBA4euTmqc3e
nD39+l8H503xctY6dvTLfQ9b9/UqpwkROojY1x/89QfTVfP04fAWFyY78vEDT1vtr/+s94dL73N0
dex0XDdklLhr3txkB6uE4X/E8+l2n745a4LqzVVWZ9Wv//k6G8/zjkSGgO7Yd3AbpPs4O/hEP0dd
R4+M7UJ5OLD2jFk+duDd/gMhxMF8S872P2Ct7PbJvomDrzZIKUz9B6zwXbzvCXwOZ0Qa2g/4EO+J
tx4xWn5dDtP6kDjY/ICrfv8dK58/7iD+LZvxvVjtu5TuI8f+fl/ysYNn5VOcVV/ONpldw5wycMcu
7vNf/znFDq8DTZ/kb1nj74/9r2L13/K+30bwr/ncf/XfDo8n0188xk/78h//DQAA//8=</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de-DE">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95250</xdr:colOff>
      <xdr:row>1</xdr:row>
      <xdr:rowOff>166687</xdr:rowOff>
    </xdr:from>
    <xdr:to>
      <xdr:col>8</xdr:col>
      <xdr:colOff>95250</xdr:colOff>
      <xdr:row>16</xdr:row>
      <xdr:rowOff>52387</xdr:rowOff>
    </xdr:to>
    <xdr:graphicFrame macro="">
      <xdr:nvGraphicFramePr>
        <xdr:cNvPr id="3" name="Diagramm 2">
          <a:extLst>
            <a:ext uri="{FF2B5EF4-FFF2-40B4-BE49-F238E27FC236}">
              <a16:creationId xmlns:a16="http://schemas.microsoft.com/office/drawing/2014/main" id="{31B9614D-A729-4933-BAC7-E168DABF8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17</xdr:row>
      <xdr:rowOff>4762</xdr:rowOff>
    </xdr:from>
    <xdr:to>
      <xdr:col>8</xdr:col>
      <xdr:colOff>95250</xdr:colOff>
      <xdr:row>31</xdr:row>
      <xdr:rowOff>80962</xdr:rowOff>
    </xdr:to>
    <xdr:graphicFrame macro="">
      <xdr:nvGraphicFramePr>
        <xdr:cNvPr id="4" name="Diagramm 3">
          <a:extLst>
            <a:ext uri="{FF2B5EF4-FFF2-40B4-BE49-F238E27FC236}">
              <a16:creationId xmlns:a16="http://schemas.microsoft.com/office/drawing/2014/main" id="{1082524A-F9CD-44E8-8A46-4C0AB8FF0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33</xdr:row>
      <xdr:rowOff>14287</xdr:rowOff>
    </xdr:from>
    <xdr:to>
      <xdr:col>8</xdr:col>
      <xdr:colOff>104775</xdr:colOff>
      <xdr:row>47</xdr:row>
      <xdr:rowOff>90487</xdr:rowOff>
    </xdr:to>
    <xdr:graphicFrame macro="">
      <xdr:nvGraphicFramePr>
        <xdr:cNvPr id="5" name="Diagramm 4">
          <a:extLst>
            <a:ext uri="{FF2B5EF4-FFF2-40B4-BE49-F238E27FC236}">
              <a16:creationId xmlns:a16="http://schemas.microsoft.com/office/drawing/2014/main" id="{A2AF2D19-8E7A-4737-83F6-C99E70777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50</xdr:row>
      <xdr:rowOff>109537</xdr:rowOff>
    </xdr:from>
    <xdr:to>
      <xdr:col>11</xdr:col>
      <xdr:colOff>209550</xdr:colOff>
      <xdr:row>64</xdr:row>
      <xdr:rowOff>185737</xdr:rowOff>
    </xdr:to>
    <mc:AlternateContent xmlns:mc="http://schemas.openxmlformats.org/markup-compatibility/2006">
      <mc:Choice xmlns:cx4="http://schemas.microsoft.com/office/drawing/2016/5/10/chartex" Requires="cx4">
        <xdr:graphicFrame macro="">
          <xdr:nvGraphicFramePr>
            <xdr:cNvPr id="6" name="Diagramm 5">
              <a:extLst>
                <a:ext uri="{FF2B5EF4-FFF2-40B4-BE49-F238E27FC236}">
                  <a16:creationId xmlns:a16="http://schemas.microsoft.com/office/drawing/2014/main" id="{8A83DA98-1A56-4F59-948E-2C83EC4A2A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86375" y="9634537"/>
              <a:ext cx="4572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2</xdr:col>
      <xdr:colOff>114300</xdr:colOff>
      <xdr:row>66</xdr:row>
      <xdr:rowOff>185737</xdr:rowOff>
    </xdr:from>
    <xdr:to>
      <xdr:col>8</xdr:col>
      <xdr:colOff>114300</xdr:colOff>
      <xdr:row>81</xdr:row>
      <xdr:rowOff>71437</xdr:rowOff>
    </xdr:to>
    <xdr:graphicFrame macro="">
      <xdr:nvGraphicFramePr>
        <xdr:cNvPr id="7" name="Diagramm 6">
          <a:extLst>
            <a:ext uri="{FF2B5EF4-FFF2-40B4-BE49-F238E27FC236}">
              <a16:creationId xmlns:a16="http://schemas.microsoft.com/office/drawing/2014/main" id="{458BA17F-60EC-4BA2-AA0E-963DCC91D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664028</xdr:colOff>
      <xdr:row>3</xdr:row>
      <xdr:rowOff>47625</xdr:rowOff>
    </xdr:from>
    <xdr:to>
      <xdr:col>18</xdr:col>
      <xdr:colOff>302078</xdr:colOff>
      <xdr:row>4</xdr:row>
      <xdr:rowOff>152400</xdr:rowOff>
    </xdr:to>
    <xdr:sp macro="" textlink="">
      <xdr:nvSpPr>
        <xdr:cNvPr id="2" name="Textfeld 1">
          <a:extLst>
            <a:ext uri="{FF2B5EF4-FFF2-40B4-BE49-F238E27FC236}">
              <a16:creationId xmlns:a16="http://schemas.microsoft.com/office/drawing/2014/main" id="{7A715F6E-0646-43FD-BA5E-87BF71F3A59D}"/>
            </a:ext>
          </a:extLst>
        </xdr:cNvPr>
        <xdr:cNvSpPr txBox="1"/>
      </xdr:nvSpPr>
      <xdr:spPr>
        <a:xfrm>
          <a:off x="7848599" y="619125"/>
          <a:ext cx="3448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600" b="1">
              <a:solidFill>
                <a:schemeClr val="bg1"/>
              </a:solidFill>
              <a:latin typeface="Helvetica" panose="020B0604020202020204" pitchFamily="34" charset="0"/>
              <a:cs typeface="Helvetica" panose="020B0604020202020204" pitchFamily="34" charset="0"/>
            </a:rPr>
            <a:t>Datos de Ordenes</a:t>
          </a:r>
          <a:r>
            <a:rPr lang="de-DE" sz="1600" b="1" baseline="0">
              <a:solidFill>
                <a:schemeClr val="bg1"/>
              </a:solidFill>
              <a:latin typeface="Helvetica" panose="020B0604020202020204" pitchFamily="34" charset="0"/>
              <a:cs typeface="Helvetica" panose="020B0604020202020204" pitchFamily="34" charset="0"/>
            </a:rPr>
            <a:t> de Compras</a:t>
          </a:r>
          <a:endParaRPr lang="de-DE" sz="1600" b="1">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13</xdr:col>
      <xdr:colOff>492578</xdr:colOff>
      <xdr:row>4</xdr:row>
      <xdr:rowOff>180976</xdr:rowOff>
    </xdr:from>
    <xdr:to>
      <xdr:col>18</xdr:col>
      <xdr:colOff>473528</xdr:colOff>
      <xdr:row>5</xdr:row>
      <xdr:rowOff>19050</xdr:rowOff>
    </xdr:to>
    <xdr:cxnSp macro="">
      <xdr:nvCxnSpPr>
        <xdr:cNvPr id="5" name="Gerader Verbinder 4">
          <a:extLst>
            <a:ext uri="{FF2B5EF4-FFF2-40B4-BE49-F238E27FC236}">
              <a16:creationId xmlns:a16="http://schemas.microsoft.com/office/drawing/2014/main" id="{3A6B79D0-0E0E-45DF-9A2B-8D5DFBB34699}"/>
            </a:ext>
          </a:extLst>
        </xdr:cNvPr>
        <xdr:cNvCxnSpPr/>
      </xdr:nvCxnSpPr>
      <xdr:spPr>
        <a:xfrm>
          <a:off x="7677149" y="942976"/>
          <a:ext cx="3790950" cy="2857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664028</xdr:colOff>
      <xdr:row>5</xdr:row>
      <xdr:rowOff>38100</xdr:rowOff>
    </xdr:from>
    <xdr:to>
      <xdr:col>18</xdr:col>
      <xdr:colOff>302078</xdr:colOff>
      <xdr:row>6</xdr:row>
      <xdr:rowOff>142875</xdr:rowOff>
    </xdr:to>
    <xdr:sp macro="" textlink="">
      <xdr:nvSpPr>
        <xdr:cNvPr id="7" name="Textfeld 6">
          <a:extLst>
            <a:ext uri="{FF2B5EF4-FFF2-40B4-BE49-F238E27FC236}">
              <a16:creationId xmlns:a16="http://schemas.microsoft.com/office/drawing/2014/main" id="{C054F61A-3BE4-4103-9188-E97EDC734E0C}"/>
            </a:ext>
          </a:extLst>
        </xdr:cNvPr>
        <xdr:cNvSpPr txBox="1"/>
      </xdr:nvSpPr>
      <xdr:spPr>
        <a:xfrm>
          <a:off x="7848599" y="990600"/>
          <a:ext cx="3448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600" b="1">
              <a:solidFill>
                <a:schemeClr val="bg1"/>
              </a:solidFill>
              <a:latin typeface="Helvetica" panose="020B0604020202020204" pitchFamily="34" charset="0"/>
              <a:cs typeface="Helvetica" panose="020B0604020202020204" pitchFamily="34" charset="0"/>
            </a:rPr>
            <a:t>Empresa del Valle, S.A</a:t>
          </a:r>
          <a:r>
            <a:rPr lang="de-DE" sz="1600" b="1" baseline="0">
              <a:solidFill>
                <a:schemeClr val="bg1"/>
              </a:solidFill>
              <a:latin typeface="Helvetica" panose="020B0604020202020204" pitchFamily="34" charset="0"/>
              <a:cs typeface="Helvetica" panose="020B0604020202020204" pitchFamily="34" charset="0"/>
            </a:rPr>
            <a:t> de C.V</a:t>
          </a:r>
          <a:endParaRPr lang="de-DE" sz="1600" b="1">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96609</xdr:colOff>
      <xdr:row>14</xdr:row>
      <xdr:rowOff>85724</xdr:rowOff>
    </xdr:from>
    <xdr:to>
      <xdr:col>23</xdr:col>
      <xdr:colOff>285749</xdr:colOff>
      <xdr:row>28</xdr:row>
      <xdr:rowOff>161924</xdr:rowOff>
    </xdr:to>
    <xdr:graphicFrame macro="">
      <xdr:nvGraphicFramePr>
        <xdr:cNvPr id="9" name="Diagramm 8">
          <a:extLst>
            <a:ext uri="{FF2B5EF4-FFF2-40B4-BE49-F238E27FC236}">
              <a16:creationId xmlns:a16="http://schemas.microsoft.com/office/drawing/2014/main" id="{753434CD-1523-48B5-8B90-201E1FA11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99412</xdr:colOff>
      <xdr:row>31</xdr:row>
      <xdr:rowOff>146798</xdr:rowOff>
    </xdr:from>
    <xdr:to>
      <xdr:col>8</xdr:col>
      <xdr:colOff>217715</xdr:colOff>
      <xdr:row>52</xdr:row>
      <xdr:rowOff>0</xdr:rowOff>
    </xdr:to>
    <xdr:graphicFrame macro="">
      <xdr:nvGraphicFramePr>
        <xdr:cNvPr id="10" name="Diagramm 9">
          <a:extLst>
            <a:ext uri="{FF2B5EF4-FFF2-40B4-BE49-F238E27FC236}">
              <a16:creationId xmlns:a16="http://schemas.microsoft.com/office/drawing/2014/main" id="{494DD48D-2B94-498A-B624-7CD31CE89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354185</xdr:colOff>
      <xdr:row>31</xdr:row>
      <xdr:rowOff>146798</xdr:rowOff>
    </xdr:from>
    <xdr:to>
      <xdr:col>27</xdr:col>
      <xdr:colOff>479</xdr:colOff>
      <xdr:row>51</xdr:row>
      <xdr:rowOff>134470</xdr:rowOff>
    </xdr:to>
    <mc:AlternateContent xmlns:mc="http://schemas.openxmlformats.org/markup-compatibility/2006">
      <mc:Choice xmlns:cx4="http://schemas.microsoft.com/office/drawing/2016/5/10/chartex" Requires="cx4">
        <xdr:graphicFrame macro="">
          <xdr:nvGraphicFramePr>
            <xdr:cNvPr id="12" name="Diagramm 11">
              <a:extLst>
                <a:ext uri="{FF2B5EF4-FFF2-40B4-BE49-F238E27FC236}">
                  <a16:creationId xmlns:a16="http://schemas.microsoft.com/office/drawing/2014/main" id="{C2DA8F25-2B60-4428-89F5-FC4FAD611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634756" y="5970655"/>
              <a:ext cx="3891723" cy="3797672"/>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15</xdr:col>
      <xdr:colOff>423420</xdr:colOff>
      <xdr:row>31</xdr:row>
      <xdr:rowOff>146798</xdr:rowOff>
    </xdr:from>
    <xdr:to>
      <xdr:col>20</xdr:col>
      <xdr:colOff>145675</xdr:colOff>
      <xdr:row>52</xdr:row>
      <xdr:rowOff>20011</xdr:rowOff>
    </xdr:to>
    <xdr:graphicFrame macro="">
      <xdr:nvGraphicFramePr>
        <xdr:cNvPr id="13" name="Diagramm 12">
          <a:extLst>
            <a:ext uri="{FF2B5EF4-FFF2-40B4-BE49-F238E27FC236}">
              <a16:creationId xmlns:a16="http://schemas.microsoft.com/office/drawing/2014/main" id="{A337F215-0FA2-47A9-B352-2C6E400E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244929</xdr:colOff>
      <xdr:row>31</xdr:row>
      <xdr:rowOff>146798</xdr:rowOff>
    </xdr:from>
    <xdr:to>
      <xdr:col>14</xdr:col>
      <xdr:colOff>593912</xdr:colOff>
      <xdr:row>53</xdr:row>
      <xdr:rowOff>11207</xdr:rowOff>
    </xdr:to>
    <xdr:graphicFrame macro="">
      <xdr:nvGraphicFramePr>
        <xdr:cNvPr id="14" name="Diagramm 13">
          <a:extLst>
            <a:ext uri="{FF2B5EF4-FFF2-40B4-BE49-F238E27FC236}">
              <a16:creationId xmlns:a16="http://schemas.microsoft.com/office/drawing/2014/main" id="{0816B7D6-FF7D-4BC9-8AB3-5B0B1F6A5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552449</xdr:colOff>
      <xdr:row>7</xdr:row>
      <xdr:rowOff>152401</xdr:rowOff>
    </xdr:from>
    <xdr:to>
      <xdr:col>26</xdr:col>
      <xdr:colOff>95249</xdr:colOff>
      <xdr:row>22</xdr:row>
      <xdr:rowOff>78441</xdr:rowOff>
    </xdr:to>
    <mc:AlternateContent xmlns:mc="http://schemas.openxmlformats.org/markup-compatibility/2006">
      <mc:Choice xmlns:a14="http://schemas.microsoft.com/office/drawing/2010/main" Requires="a14">
        <xdr:graphicFrame macro="">
          <xdr:nvGraphicFramePr>
            <xdr:cNvPr id="16" name="Vendedor">
              <a:extLst>
                <a:ext uri="{FF2B5EF4-FFF2-40B4-BE49-F238E27FC236}">
                  <a16:creationId xmlns:a16="http://schemas.microsoft.com/office/drawing/2014/main" id="{E9F0F377-3733-49FE-B6AE-9894A092E61F}"/>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15359494" y="1485901"/>
              <a:ext cx="1828800" cy="278354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4</xdr:col>
      <xdr:colOff>83003</xdr:colOff>
      <xdr:row>7</xdr:row>
      <xdr:rowOff>161926</xdr:rowOff>
    </xdr:from>
    <xdr:to>
      <xdr:col>9</xdr:col>
      <xdr:colOff>256053</xdr:colOff>
      <xdr:row>11</xdr:row>
      <xdr:rowOff>23413</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4E6F7EAF-136B-4751-921C-9D1BCBCF0A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048" y="1495426"/>
              <a:ext cx="3983050" cy="62348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9</xdr:col>
      <xdr:colOff>571502</xdr:colOff>
      <xdr:row>7</xdr:row>
      <xdr:rowOff>152400</xdr:rowOff>
    </xdr:from>
    <xdr:to>
      <xdr:col>23</xdr:col>
      <xdr:colOff>168729</xdr:colOff>
      <xdr:row>13</xdr:row>
      <xdr:rowOff>171353</xdr:rowOff>
    </xdr:to>
    <mc:AlternateContent xmlns:mc="http://schemas.openxmlformats.org/markup-compatibility/2006">
      <mc:Choice xmlns:a14="http://schemas.microsoft.com/office/drawing/2010/main" Requires="a14">
        <xdr:graphicFrame macro="">
          <xdr:nvGraphicFramePr>
            <xdr:cNvPr id="18" name="Categoría">
              <a:extLst>
                <a:ext uri="{FF2B5EF4-FFF2-40B4-BE49-F238E27FC236}">
                  <a16:creationId xmlns:a16="http://schemas.microsoft.com/office/drawing/2014/main" id="{24E9EE54-30C3-4439-BCF8-8DD61ED83D38}"/>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dr:sp macro="" textlink="">
          <xdr:nvSpPr>
            <xdr:cNvPr id="0" name=""/>
            <xdr:cNvSpPr>
              <a:spLocks noTextEdit="1"/>
            </xdr:cNvSpPr>
          </xdr:nvSpPr>
          <xdr:spPr>
            <a:xfrm>
              <a:off x="4710547" y="1485900"/>
              <a:ext cx="10265227" cy="116195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8</xdr:col>
      <xdr:colOff>411411</xdr:colOff>
      <xdr:row>30</xdr:row>
      <xdr:rowOff>0</xdr:rowOff>
    </xdr:from>
    <xdr:to>
      <xdr:col>8</xdr:col>
      <xdr:colOff>512263</xdr:colOff>
      <xdr:row>53</xdr:row>
      <xdr:rowOff>0</xdr:rowOff>
    </xdr:to>
    <xdr:sp macro="" textlink="">
      <xdr:nvSpPr>
        <xdr:cNvPr id="19" name="Rechteck 18">
          <a:extLst>
            <a:ext uri="{FF2B5EF4-FFF2-40B4-BE49-F238E27FC236}">
              <a16:creationId xmlns:a16="http://schemas.microsoft.com/office/drawing/2014/main" id="{977E9CC8-CB48-41E7-9A38-7B0B0FFB4C00}"/>
            </a:ext>
          </a:extLst>
        </xdr:cNvPr>
        <xdr:cNvSpPr/>
      </xdr:nvSpPr>
      <xdr:spPr>
        <a:xfrm>
          <a:off x="3785982" y="5633357"/>
          <a:ext cx="100852" cy="4381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14</xdr:col>
      <xdr:colOff>728383</xdr:colOff>
      <xdr:row>30</xdr:row>
      <xdr:rowOff>0</xdr:rowOff>
    </xdr:from>
    <xdr:to>
      <xdr:col>15</xdr:col>
      <xdr:colOff>67235</xdr:colOff>
      <xdr:row>53</xdr:row>
      <xdr:rowOff>0</xdr:rowOff>
    </xdr:to>
    <xdr:sp macro="" textlink="">
      <xdr:nvSpPr>
        <xdr:cNvPr id="20" name="Rechteck 19">
          <a:extLst>
            <a:ext uri="{FF2B5EF4-FFF2-40B4-BE49-F238E27FC236}">
              <a16:creationId xmlns:a16="http://schemas.microsoft.com/office/drawing/2014/main" id="{23CAC522-E97D-4A9C-AC62-2EACCD5C5212}"/>
            </a:ext>
          </a:extLst>
        </xdr:cNvPr>
        <xdr:cNvSpPr/>
      </xdr:nvSpPr>
      <xdr:spPr>
        <a:xfrm>
          <a:off x="8674954" y="5633357"/>
          <a:ext cx="100852" cy="4381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526679</xdr:colOff>
      <xdr:row>29</xdr:row>
      <xdr:rowOff>100853</xdr:rowOff>
    </xdr:from>
    <xdr:to>
      <xdr:col>20</xdr:col>
      <xdr:colOff>627531</xdr:colOff>
      <xdr:row>52</xdr:row>
      <xdr:rowOff>179294</xdr:rowOff>
    </xdr:to>
    <xdr:sp macro="" textlink="">
      <xdr:nvSpPr>
        <xdr:cNvPr id="22" name="Rechteck 21">
          <a:extLst>
            <a:ext uri="{FF2B5EF4-FFF2-40B4-BE49-F238E27FC236}">
              <a16:creationId xmlns:a16="http://schemas.microsoft.com/office/drawing/2014/main" id="{04230BE6-E7EC-42F5-8CC6-92AA54F0AFB6}"/>
            </a:ext>
          </a:extLst>
        </xdr:cNvPr>
        <xdr:cNvSpPr/>
      </xdr:nvSpPr>
      <xdr:spPr>
        <a:xfrm>
          <a:off x="13045250" y="5625353"/>
          <a:ext cx="100852" cy="43782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40823</xdr:colOff>
      <xdr:row>2</xdr:row>
      <xdr:rowOff>149679</xdr:rowOff>
    </xdr:from>
    <xdr:to>
      <xdr:col>5</xdr:col>
      <xdr:colOff>544287</xdr:colOff>
      <xdr:row>5</xdr:row>
      <xdr:rowOff>108857</xdr:rowOff>
    </xdr:to>
    <xdr:sp macro="" textlink="">
      <xdr:nvSpPr>
        <xdr:cNvPr id="23" name="Textfeld 22">
          <a:extLst>
            <a:ext uri="{FF2B5EF4-FFF2-40B4-BE49-F238E27FC236}">
              <a16:creationId xmlns:a16="http://schemas.microsoft.com/office/drawing/2014/main" id="{5B658FBA-6676-4220-BF9A-249E4F175A5F}"/>
            </a:ext>
          </a:extLst>
        </xdr:cNvPr>
        <xdr:cNvSpPr txBox="1"/>
      </xdr:nvSpPr>
      <xdr:spPr>
        <a:xfrm>
          <a:off x="163287" y="530679"/>
          <a:ext cx="1469571"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de-DE" sz="1600" b="1">
              <a:solidFill>
                <a:schemeClr val="accent6"/>
              </a:solidFill>
              <a:latin typeface="Helvetica" panose="020B0604020202020204" pitchFamily="34" charset="0"/>
              <a:ea typeface="+mn-ea"/>
              <a:cs typeface="Helvetica" panose="020B0604020202020204" pitchFamily="34" charset="0"/>
            </a:rPr>
            <a:t>Made by FSZ</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Pannwitz" refreshedDate="44522.808435763887" createdVersion="7" refreshedVersion="7" minRefreshableVersion="3" recordCount="291" xr:uid="{3F1B3EBA-788B-480D-BABB-A6E382086D2A}">
  <cacheSource type="worksheet">
    <worksheetSource name="ordenesDeCompra"/>
  </cacheSource>
  <cacheFields count="18">
    <cacheField name="Folio" numFmtId="0">
      <sharedItems containsSemiMixedTypes="0" containsString="0" containsNumber="1" containsInteger="1" minValue="1001" maxValue="1430"/>
    </cacheField>
    <cacheField name="Fecha de orden" numFmtId="14">
      <sharedItems containsSemiMixedTypes="0" containsNonDate="0" containsDate="1" containsString="0" minDate="2018-01-03T00:00:00" maxDate="2018-12-30T00:00:00" count="118">
        <d v="2018-01-27T00:00:00"/>
        <d v="2018-01-04T00:00:00"/>
        <d v="2018-01-12T00:00:00"/>
        <d v="2018-01-08T00:00:00"/>
        <d v="2018-01-29T00:00:00"/>
        <d v="2018-01-03T00:00:00"/>
        <d v="2018-01-06T00:00:00"/>
        <d v="2018-01-28T00:00:00"/>
        <d v="2018-01-10T00:00:00"/>
        <d v="2018-01-09T00:00:00"/>
        <d v="2018-02-08T00:00:00"/>
        <d v="2018-02-03T00:00:00"/>
        <d v="2018-02-06T00:00:00"/>
        <d v="2018-02-28T00:00:00"/>
        <d v="2018-02-10T00:00:00"/>
        <d v="2018-02-09T00:00:00"/>
        <d v="2018-02-25T00:00:00"/>
        <d v="2018-02-26T00:00:00"/>
        <d v="2018-03-01T00:00:00"/>
        <d v="2018-03-09T00:00:00"/>
        <d v="2018-03-06T00:00:00"/>
        <d v="2018-03-08T00:00:00"/>
        <d v="2018-03-25T00:00:00"/>
        <d v="2018-03-26T00:00:00"/>
        <d v="2018-03-29T00:00:00"/>
        <d v="2018-03-04T00:00:00"/>
        <d v="2018-03-03T00:00:00"/>
        <d v="2018-03-10T00:00:00"/>
        <d v="2018-03-28T00:00:00"/>
        <d v="2018-04-04T00:00:00"/>
        <d v="2018-04-12T00:00:00"/>
        <d v="2018-04-08T00:00:00"/>
        <d v="2018-04-29T00:00:00"/>
        <d v="2018-04-03T00:00:00"/>
        <d v="2018-04-06T00:00:00"/>
        <d v="2018-04-28T00:00:00"/>
        <d v="2018-04-10T00:00:00"/>
        <d v="2018-05-29T00:00:00"/>
        <d v="2018-05-03T00:00:00"/>
        <d v="2018-05-06T00:00:00"/>
        <d v="2018-05-28T00:00:00"/>
        <d v="2018-05-08T00:00:00"/>
        <d v="2018-05-10T00:00:00"/>
        <d v="2018-05-09T00:00:00"/>
        <d v="2018-05-25T00:00:00"/>
        <d v="2018-05-26T00:00:00"/>
        <d v="2018-05-04T00:00:00"/>
        <d v="2018-06-10T00:00:00"/>
        <d v="2018-06-28T00:00:00"/>
        <d v="2018-06-09T00:00:00"/>
        <d v="2018-06-06T00:00:00"/>
        <d v="2018-06-08T00:00:00"/>
        <d v="2018-06-25T00:00:00"/>
        <d v="2018-06-26T00:00:00"/>
        <d v="2018-06-29T00:00:00"/>
        <d v="2018-06-04T00:00:00"/>
        <d v="2018-06-03T00:00:00"/>
        <d v="2018-07-28T00:00:00"/>
        <d v="2018-07-09T00:00:00"/>
        <d v="2018-07-06T00:00:00"/>
        <d v="2018-07-08T00:00:00"/>
        <d v="2018-07-25T00:00:00"/>
        <d v="2018-07-26T00:00:00"/>
        <d v="2018-07-29T00:00:00"/>
        <d v="2018-07-04T00:00:00"/>
        <d v="2018-07-03T00:00:00"/>
        <d v="2018-07-10T00:00:00"/>
        <d v="2018-08-28T00:00:00"/>
        <d v="2018-08-08T00:00:00"/>
        <d v="2018-08-10T00:00:00"/>
        <d v="2018-08-09T00:00:00"/>
        <d v="2018-08-06T00:00:00"/>
        <d v="2018-08-25T00:00:00"/>
        <d v="2018-08-26T00:00:00"/>
        <d v="2018-08-29T00:00:00"/>
        <d v="2018-08-04T00:00:00"/>
        <d v="2018-09-10T00:00:00"/>
        <d v="2018-09-28T00:00:00"/>
        <d v="2018-09-09T00:00:00"/>
        <d v="2018-09-06T00:00:00"/>
        <d v="2018-09-08T00:00:00"/>
        <d v="2018-09-25T00:00:00"/>
        <d v="2018-09-26T00:00:00"/>
        <d v="2018-09-29T00:00:00"/>
        <d v="2018-09-04T00:00:00"/>
        <d v="2018-09-03T00:00:00"/>
        <d v="2018-10-06T00:00:00"/>
        <d v="2018-10-28T00:00:00"/>
        <d v="2018-10-08T00:00:00"/>
        <d v="2018-10-10T00:00:00"/>
        <d v="2018-10-09T00:00:00"/>
        <d v="2018-10-25T00:00:00"/>
        <d v="2018-10-26T00:00:00"/>
        <d v="2018-10-29T00:00:00"/>
        <d v="2018-10-04T00:00:00"/>
        <d v="2018-10-03T00:00:00"/>
        <d v="2018-11-10T00:00:00"/>
        <d v="2018-11-28T00:00:00"/>
        <d v="2018-11-09T00:00:00"/>
        <d v="2018-11-06T00:00:00"/>
        <d v="2018-11-08T00:00:00"/>
        <d v="2018-11-25T00:00:00"/>
        <d v="2018-11-26T00:00:00"/>
        <d v="2018-11-29T00:00:00"/>
        <d v="2018-11-04T00:00:00"/>
        <d v="2018-11-03T00:00:00"/>
        <d v="2018-12-27T00:00:00"/>
        <d v="2018-12-04T00:00:00"/>
        <d v="2018-12-12T00:00:00"/>
        <d v="2018-12-08T00:00:00"/>
        <d v="2018-12-29T00:00:00"/>
        <d v="2018-12-03T00:00:00"/>
        <d v="2018-12-06T00:00:00"/>
        <d v="2018-12-28T00:00:00"/>
        <d v="2018-12-10T00:00:00"/>
        <d v="2018-12-09T00:00:00"/>
        <d v="2018-12-25T00:00:00"/>
        <d v="2018-12-26T00:00:00"/>
      </sharedItems>
      <fieldGroup par="17" base="1">
        <rangePr groupBy="days" startDate="2018-01-03T00:00:00" endDate="2018-12-30T00:00:00"/>
        <groupItems count="368">
          <s v="&lt;03.01.2018"/>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30.12.2018"/>
        </groupItems>
      </fieldGroup>
    </cacheField>
    <cacheField name="Num. cliente" numFmtId="0">
      <sharedItems containsSemiMixedTypes="0" containsString="0" containsNumber="1" containsInteger="1" minValue="3" maxValue="29"/>
    </cacheField>
    <cacheField name="Nombre cliente" numFmtId="0">
      <sharedItems/>
    </cacheField>
    <cacheField name="Ciudad" numFmtId="0">
      <sharedItems/>
    </cacheField>
    <cacheField name="Estado" numFmtId="0">
      <sharedItems count="9">
        <s v="Sinaloa"/>
        <s v="Querétaro"/>
        <s v="Nuevo León"/>
        <s v="Jalisco"/>
        <s v="Guerrero"/>
        <s v="Baja California"/>
        <s v="Estado de México"/>
        <s v="Guanajuato"/>
        <s v="Ciudad de México"/>
      </sharedItems>
    </cacheField>
    <cacheField name="Vendedor" numFmtId="0">
      <sharedItems count="8">
        <s v="Mayra Aguilar Sepúlveda"/>
        <s v="Andrés González Rico"/>
        <s v="Nancy Gil de la Peña"/>
        <s v="José de Jesús Morales"/>
        <s v="Luis Miguel Valdés Garza"/>
        <s v="Ana del Valle Hinojosa"/>
        <s v="Laura Gutiérrez Saenz"/>
        <s v="Robert Zárate Carrillo"/>
      </sharedItems>
    </cacheField>
    <cacheField name="Region" numFmtId="0">
      <sharedItems count="4">
        <s v="Occidente"/>
        <s v="Bajío"/>
        <s v="Norte"/>
        <s v="Centro"/>
      </sharedItems>
    </cacheField>
    <cacheField name="Fecha de embarque" numFmtId="14">
      <sharedItems containsSemiMixedTypes="0" containsNonDate="0" containsDate="1" containsString="0" minDate="2018-01-05T00:00:00" maxDate="2019-01-01T00:00:00"/>
    </cacheField>
    <cacheField name="Empresa fletera" numFmtId="0">
      <sharedItems/>
    </cacheField>
    <cacheField name="Forma de pago" numFmtId="0">
      <sharedItems/>
    </cacheField>
    <cacheField name="Nombre del producto" numFmtId="0">
      <sharedItems containsBlank="1"/>
    </cacheField>
    <cacheField name="Categoría" numFmtId="0">
      <sharedItems count="15">
        <s v="Bebidas"/>
        <s v="Frutas secas"/>
        <s v="Productos horneados"/>
        <s v="Dulces"/>
        <s v="Sopas"/>
        <s v="Salsas"/>
        <s v="Mermeladas y jaleas"/>
        <s v="Condimentos"/>
        <s v="Carne enlatada"/>
        <s v="Pasta"/>
        <s v="Productos lácteos"/>
        <s v="Tarifa de envío"/>
        <s v="Frutas y vegetales"/>
        <s v="Aceite"/>
        <s v="Granos"/>
      </sharedItems>
    </cacheField>
    <cacheField name="Precio unitario" numFmtId="165">
      <sharedItems containsSemiMixedTypes="0" containsString="0" containsNumber="1" minValue="0" maxValue="1134"/>
    </cacheField>
    <cacheField name="Cantidad" numFmtId="0">
      <sharedItems containsSemiMixedTypes="0" containsString="0" containsNumber="1" containsInteger="1" minValue="0" maxValue="100"/>
    </cacheField>
    <cacheField name="Ingresos" numFmtId="165">
      <sharedItems containsSemiMixedTypes="0" containsString="0" containsNumber="1" minValue="0" maxValue="111132" count="256">
        <n v="9604"/>
        <n v="2303"/>
        <n v="28980"/>
        <n v="66038"/>
        <n v="539"/>
        <n v="20412"/>
        <n v="28336"/>
        <n v="4894.3999999999996"/>
        <n v="11334.399999999998"/>
        <n v="16779"/>
        <n v="12294.1"/>
        <n v="17920"/>
        <n v="35420"/>
        <n v="8389.5"/>
        <n v="3767.4"/>
        <n v="11900"/>
        <n v="5236"/>
        <n v="5667.1999999999989"/>
        <n v="13510"/>
        <n v="16228.799999999997"/>
        <n v="15561"/>
        <n v="39463.199999999997"/>
        <n v="13916"/>
        <n v="8820"/>
        <n v="16800"/>
        <n v="0"/>
        <n v="6580"/>
        <n v="20608"/>
        <n v="3647.7"/>
        <n v="12673.5"/>
        <n v="2320.5"/>
        <n v="30184"/>
        <n v="7350"/>
        <n v="14196"/>
        <n v="40320"/>
        <n v="11872"/>
        <n v="15015"/>
        <n v="5359.1999999999989"/>
        <n v="10388"/>
        <n v="47600"/>
        <n v="12493.599999999999"/>
        <n v="6440"/>
        <n v="28993.300000000003"/>
        <n v="13104.699999999999"/>
        <n v="16743.999999999996"/>
        <n v="14112"/>
        <n v="2856"/>
        <n v="87318"/>
        <n v="3626"/>
        <n v="30693.599999999995"/>
        <n v="6720"/>
        <n v="39760"/>
        <n v="7700"/>
        <n v="10948"/>
        <n v="2352"/>
        <n v="18648"/>
        <n v="61824"/>
        <n v="1545.6"/>
        <n v="7985.5999999999985"/>
        <n v="6247.5"/>
        <n v="12834.5"/>
        <n v="9520"/>
        <n v="14815.5"/>
        <n v="3683.68"/>
        <n v="9450"/>
        <n v="11396"/>
        <n v="9659.9999999999982"/>
        <n v="2499"/>
        <n v="5809.3"/>
        <n v="35280"/>
        <n v="23184"/>
        <n v="7318.5"/>
        <n v="1465.1"/>
        <n v="18200"/>
        <n v="9240"/>
        <n v="5280.7999999999993"/>
        <n v="9997.4"/>
        <n v="6439.9999999999991"/>
        <n v="22386"/>
        <n v="18026.399999999998"/>
        <n v="16464"/>
        <n v="40880"/>
        <n v="6568.7999999999993"/>
        <n v="10760.400000000001"/>
        <n v="11753.699999999999"/>
        <n v="16486.399999999998"/>
        <n v="4116"/>
        <n v="3391.5"/>
        <n v="26082"/>
        <n v="7056"/>
        <n v="10718.399999999998"/>
        <n v="11480"/>
        <n v="54880"/>
        <n v="14000"/>
        <n v="24640"/>
        <n v="8106"/>
        <n v="25244.799999999996"/>
        <n v="7371"/>
        <n v="42873.599999999991"/>
        <n v="12740"/>
        <n v="21280"/>
        <n v="10303.999999999998"/>
        <n v="6860"/>
        <n v="26901.000000000004"/>
        <n v="10046.399999999998"/>
        <n v="15484"/>
        <n v="7854"/>
        <n v="111132"/>
        <n v="5978"/>
        <n v="14615.999999999998"/>
        <n v="3360"/>
        <n v="15680"/>
        <n v="10360"/>
        <n v="47656"/>
        <n v="10267.6"/>
        <n v="17136"/>
        <n v="16422"/>
        <n v="28644"/>
        <n v="6300"/>
        <n v="53508"/>
        <n v="19320"/>
        <n v="4458.3"/>
        <n v="12107.199999999999"/>
        <n v="16653"/>
        <n v="13154.399999999998"/>
        <n v="50960"/>
        <n v="4636.7999999999993"/>
        <n v="4760"/>
        <n v="24210.9"/>
        <n v="3377.5"/>
        <n v="3091.2"/>
        <n v="4508"/>
        <n v="13566"/>
        <n v="62370"/>
        <n v="1862"/>
        <n v="13860"/>
        <n v="5600"/>
        <n v="11200"/>
        <n v="15456"/>
        <n v="12159"/>
        <n v="4998"/>
        <n v="18032"/>
        <n v="10174.5"/>
        <n v="962.78"/>
        <n v="16450"/>
        <n v="29876"/>
        <n v="12364.8"/>
        <n v="20607.999999999996"/>
        <n v="18018"/>
        <n v="15590.399999999998"/>
        <n v="10192"/>
        <n v="43680"/>
        <n v="6955.1999999999989"/>
        <n v="17934.000000000004"/>
        <n v="2566.9"/>
        <n v="17001.599999999999"/>
        <n v="8232"/>
        <n v="12852"/>
        <n v="36288"/>
        <n v="7448"/>
        <n v="10690.399999999998"/>
        <n v="9186.7999999999993"/>
        <n v="8243.1999999999989"/>
        <n v="13104"/>
        <n v="27770.399999999998"/>
        <n v="13132"/>
        <n v="26880"/>
        <n v="9917.5999999999985"/>
        <n v="13160"/>
        <n v="16140.600000000002"/>
        <n v="18289.599999999999"/>
        <n v="9800"/>
        <n v="61236"/>
        <n v="3822"/>
        <n v="9940"/>
        <n v="49280"/>
        <n v="8260"/>
        <n v="52640"/>
        <n v="55384"/>
        <n v="10888.5"/>
        <n v="1339.52"/>
        <n v="21000"/>
        <n v="15708"/>
        <n v="6311.1999999999989"/>
        <n v="5944.4"/>
        <n v="6182.4"/>
        <n v="17472"/>
        <n v="34103.999999999993"/>
        <n v="19208"/>
        <n v="12879.999999999998"/>
        <n v="12600"/>
        <n v="14646.100000000002"/>
        <n v="9592.1"/>
        <n v="2575.9999999999995"/>
        <n v="15288"/>
        <n v="92988"/>
        <n v="2842"/>
        <n v="45309.599999999991"/>
        <n v="1540"/>
        <n v="1680"/>
        <n v="21896"/>
        <n v="12023.9"/>
        <n v="14637"/>
        <n v="7675.5"/>
        <n v="29568"/>
        <n v="4379.2"/>
        <n v="6214.5999999999995"/>
        <n v="25759.999999999996"/>
        <n v="23751"/>
        <n v="28257.599999999995"/>
        <n v="16660"/>
        <n v="2447.1999999999998"/>
        <n v="20624.100000000002"/>
        <n v="4998.7"/>
        <n v="2677.5"/>
        <n v="58968"/>
        <n v="11692.8"/>
        <n v="5040"/>
        <n v="13440"/>
        <n v="2800"/>
        <n v="36708"/>
        <n v="1891.3999999999999"/>
        <n v="2744"/>
        <n v="3430"/>
        <n v="42000"/>
        <n v="20034"/>
        <n v="14364"/>
        <n v="53452"/>
        <n v="9788.7999999999993"/>
        <n v="12969.599999999999"/>
        <n v="10304"/>
        <n v="1716.26"/>
        <n v="32900"/>
        <n v="6160"/>
        <n v="1674.3999999999999"/>
        <n v="13239.8"/>
        <n v="22153.599999999999"/>
        <n v="5460"/>
        <n v="33616.799999999996"/>
        <n v="13328"/>
        <n v="29120"/>
        <n v="5151.9999999999991"/>
        <n v="26303.200000000004"/>
        <n v="23956.799999999996"/>
        <n v="18816"/>
        <n v="2142"/>
        <n v="43092"/>
        <n v="48719.999999999993"/>
        <n v="12460"/>
        <n v="13580"/>
        <n v="27692"/>
        <n v="2431.7999999999997"/>
        <n v="20020"/>
        <n v="4550"/>
        <n v="29484"/>
        <n v="25228"/>
      </sharedItems>
      <fieldGroup base="15">
        <rangePr autoStart="0" autoEnd="0" startNum="0" endNum="120000" groupInterval="25000"/>
        <groupItems count="7">
          <s v="&lt;0"/>
          <s v="0-25000"/>
          <s v="25000-50000"/>
          <s v="50000-75000"/>
          <s v="75000-100000"/>
          <s v="100000-125000"/>
          <s v="&gt;125000"/>
        </groupItems>
      </fieldGroup>
    </cacheField>
    <cacheField name="Tarifa de envío" numFmtId="165">
      <sharedItems containsSemiMixedTypes="0" containsString="0" containsNumber="1" minValue="52.283000000000001" maxValue="10779.804"/>
    </cacheField>
    <cacheField name="Monate" numFmtId="0" databaseField="0">
      <fieldGroup base="1">
        <rangePr groupBy="months" startDate="2018-01-03T00:00:00" endDate="2018-12-30T00:00:00"/>
        <groupItems count="14">
          <s v="&lt;03.01.2018"/>
          <s v="Jan"/>
          <s v="Feb"/>
          <s v="Mrz"/>
          <s v="Apr"/>
          <s v="Mai"/>
          <s v="Jun"/>
          <s v="Jul"/>
          <s v="Aug"/>
          <s v="Sep"/>
          <s v="Okt"/>
          <s v="Nov"/>
          <s v="Dez"/>
          <s v="&gt;30.12.2018"/>
        </groupItems>
      </fieldGroup>
    </cacheField>
  </cacheFields>
  <extLst>
    <ext xmlns:x14="http://schemas.microsoft.com/office/spreadsheetml/2009/9/main" uri="{725AE2AE-9491-48be-B2B4-4EB974FC3084}">
      <x14:pivotCacheDefinition pivotCacheId="2018075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n v="1001"/>
    <x v="0"/>
    <n v="27"/>
    <s v="Empresa AA"/>
    <s v="Mazatlán"/>
    <x v="0"/>
    <x v="0"/>
    <x v="0"/>
    <d v="2018-01-29T00:00:00"/>
    <s v="Empresa de embarque B"/>
    <s v="Cheque"/>
    <s v="Cerveza"/>
    <x v="0"/>
    <n v="196"/>
    <n v="49"/>
    <x v="0"/>
    <n v="931.58799999999997"/>
  </r>
  <r>
    <n v="1002"/>
    <x v="0"/>
    <n v="27"/>
    <s v="Empresa AA"/>
    <s v="Mazatlán"/>
    <x v="0"/>
    <x v="0"/>
    <x v="0"/>
    <d v="2018-01-29T00:00:00"/>
    <s v="Empresa de embarque B"/>
    <s v="Cheque"/>
    <s v="Ciruelas secas"/>
    <x v="1"/>
    <n v="49"/>
    <n v="47"/>
    <x v="1"/>
    <n v="232.60300000000001"/>
  </r>
  <r>
    <n v="1003"/>
    <x v="1"/>
    <n v="4"/>
    <s v="Empresa D"/>
    <s v="Querétaro"/>
    <x v="1"/>
    <x v="1"/>
    <x v="1"/>
    <d v="2018-01-06T00:00:00"/>
    <s v="Empresa de embarque A"/>
    <s v="Tarjeta de crédito"/>
    <s v="Peras secas"/>
    <x v="1"/>
    <n v="420"/>
    <n v="69"/>
    <x v="2"/>
    <n v="2782.08"/>
  </r>
  <r>
    <n v="1004"/>
    <x v="1"/>
    <n v="4"/>
    <s v="Empresa D"/>
    <s v="Querétaro"/>
    <x v="1"/>
    <x v="1"/>
    <x v="1"/>
    <d v="2018-01-06T00:00:00"/>
    <s v="Empresa de embarque A"/>
    <s v="Tarjeta de crédito"/>
    <s v="Manzanas secas"/>
    <x v="1"/>
    <n v="742"/>
    <n v="89"/>
    <x v="3"/>
    <n v="6273.6100000000006"/>
  </r>
  <r>
    <n v="1005"/>
    <x v="1"/>
    <n v="4"/>
    <s v="Empresa D"/>
    <s v="Querétaro"/>
    <x v="1"/>
    <x v="1"/>
    <x v="1"/>
    <d v="2018-01-06T00:00:00"/>
    <s v="Empresa de embarque A"/>
    <s v="Tarjeta de crédito"/>
    <s v="Ciruelas secas"/>
    <x v="1"/>
    <n v="49"/>
    <n v="11"/>
    <x v="4"/>
    <n v="52.283000000000001"/>
  </r>
  <r>
    <n v="1006"/>
    <x v="2"/>
    <n v="12"/>
    <s v="Empresa L"/>
    <s v="Mazatlán"/>
    <x v="0"/>
    <x v="0"/>
    <x v="0"/>
    <d v="2018-01-14T00:00:00"/>
    <s v="Empresa de embarque B"/>
    <s v="Tarjeta de crédito"/>
    <s v="Té chai"/>
    <x v="0"/>
    <n v="252"/>
    <n v="81"/>
    <x v="5"/>
    <n v="1979.9640000000002"/>
  </r>
  <r>
    <n v="1007"/>
    <x v="2"/>
    <n v="12"/>
    <s v="Empresa L"/>
    <s v="Mazatlán"/>
    <x v="0"/>
    <x v="0"/>
    <x v="0"/>
    <d v="2018-01-14T00:00:00"/>
    <s v="Empresa de embarque B"/>
    <s v="Tarjeta de crédito"/>
    <s v="Café"/>
    <x v="0"/>
    <n v="644"/>
    <n v="44"/>
    <x v="6"/>
    <n v="2776.9279999999999"/>
  </r>
  <r>
    <n v="1008"/>
    <x v="3"/>
    <n v="8"/>
    <s v="Empresa H"/>
    <s v="Monterrey"/>
    <x v="2"/>
    <x v="2"/>
    <x v="2"/>
    <d v="2018-01-10T00:00:00"/>
    <s v="Empresa de embarque C"/>
    <s v="Tarjeta de crédito"/>
    <s v="Galletas de chocolate"/>
    <x v="2"/>
    <n v="128.79999999999998"/>
    <n v="38"/>
    <x v="7"/>
    <n v="504.1232"/>
  </r>
  <r>
    <n v="1009"/>
    <x v="1"/>
    <n v="4"/>
    <s v="Empresa D"/>
    <s v="Querétaro"/>
    <x v="1"/>
    <x v="1"/>
    <x v="1"/>
    <d v="2018-01-06T00:00:00"/>
    <s v="Empresa de embarque C"/>
    <s v="Cheque"/>
    <s v="Galletas de chocolate"/>
    <x v="2"/>
    <n v="128.79999999999998"/>
    <n v="88"/>
    <x v="8"/>
    <n v="1110.7711999999999"/>
  </r>
  <r>
    <n v="1010"/>
    <x v="4"/>
    <n v="29"/>
    <s v="Empresa CC"/>
    <s v="Puerto Vallarta"/>
    <x v="3"/>
    <x v="3"/>
    <x v="0"/>
    <d v="2018-01-31T00:00:00"/>
    <s v="Empresa de embarque B"/>
    <s v="Cheque"/>
    <s v="Chocolate"/>
    <x v="3"/>
    <n v="178.5"/>
    <n v="94"/>
    <x v="9"/>
    <n v="1711.4580000000001"/>
  </r>
  <r>
    <n v="1011"/>
    <x v="5"/>
    <n v="3"/>
    <s v="Empresa C"/>
    <s v="Acapulco"/>
    <x v="4"/>
    <x v="0"/>
    <x v="0"/>
    <d v="2018-01-05T00:00:00"/>
    <s v="Empresa de embarque B"/>
    <s v="Efectivo"/>
    <s v="Almejas"/>
    <x v="4"/>
    <n v="135.1"/>
    <n v="91"/>
    <x v="10"/>
    <n v="1290.8805"/>
  </r>
  <r>
    <n v="1012"/>
    <x v="6"/>
    <n v="6"/>
    <s v="Empresa F"/>
    <s v="Tijuana"/>
    <x v="5"/>
    <x v="4"/>
    <x v="2"/>
    <d v="2018-01-08T00:00:00"/>
    <s v="Empresa de embarque B"/>
    <s v="Tarjeta de crédito"/>
    <s v="Salsa curry"/>
    <x v="5"/>
    <n v="560"/>
    <n v="32"/>
    <x v="11"/>
    <n v="1863.68"/>
  </r>
  <r>
    <n v="1013"/>
    <x v="7"/>
    <n v="28"/>
    <s v="Empresa BB"/>
    <s v="Toluca"/>
    <x v="6"/>
    <x v="5"/>
    <x v="3"/>
    <d v="2018-01-30T00:00:00"/>
    <s v="Empresa de embarque C"/>
    <s v="Cheque"/>
    <s v="Café"/>
    <x v="0"/>
    <n v="644"/>
    <n v="55"/>
    <x v="12"/>
    <n v="3542"/>
  </r>
  <r>
    <n v="1014"/>
    <x v="3"/>
    <n v="8"/>
    <s v="Empresa H"/>
    <s v="Monterrey"/>
    <x v="2"/>
    <x v="2"/>
    <x v="2"/>
    <d v="2018-01-10T00:00:00"/>
    <s v="Empresa de embarque C"/>
    <s v="Cheque"/>
    <s v="Chocolate"/>
    <x v="3"/>
    <n v="178.5"/>
    <n v="47"/>
    <x v="13"/>
    <n v="864.11850000000004"/>
  </r>
  <r>
    <n v="1015"/>
    <x v="8"/>
    <n v="10"/>
    <s v="Empresa J"/>
    <s v="León"/>
    <x v="7"/>
    <x v="6"/>
    <x v="1"/>
    <d v="2018-01-12T00:00:00"/>
    <s v="Empresa de embarque B"/>
    <s v="Tarjeta de crédito"/>
    <s v="Té verde"/>
    <x v="0"/>
    <n v="41.86"/>
    <n v="90"/>
    <x v="14"/>
    <n v="388.04220000000009"/>
  </r>
  <r>
    <n v="1017"/>
    <x v="8"/>
    <n v="10"/>
    <s v="Empresa J"/>
    <s v="León"/>
    <x v="7"/>
    <x v="6"/>
    <x v="1"/>
    <d v="2018-01-12T00:00:00"/>
    <s v="Empresa de embarque A"/>
    <s v="No definida"/>
    <s v="Jalea de fresa"/>
    <x v="6"/>
    <n v="350"/>
    <n v="34"/>
    <x v="15"/>
    <n v="1130.5"/>
  </r>
  <r>
    <n v="1018"/>
    <x v="8"/>
    <n v="10"/>
    <s v="Empresa J"/>
    <s v="León"/>
    <x v="7"/>
    <x v="6"/>
    <x v="1"/>
    <d v="2018-01-12T00:00:00"/>
    <s v="Empresa de embarque A"/>
    <s v="No definida"/>
    <s v="Condimento cajún"/>
    <x v="7"/>
    <n v="308"/>
    <n v="17"/>
    <x v="16"/>
    <n v="502.65599999999995"/>
  </r>
  <r>
    <n v="1019"/>
    <x v="8"/>
    <n v="10"/>
    <s v="Empresa J"/>
    <s v="León"/>
    <x v="7"/>
    <x v="6"/>
    <x v="1"/>
    <d v="2018-01-12T00:00:00"/>
    <s v="Empresa de embarque A"/>
    <s v="No definida"/>
    <s v="Galletas de chocolate"/>
    <x v="2"/>
    <n v="128.79999999999998"/>
    <n v="44"/>
    <x v="17"/>
    <n v="589.38879999999995"/>
  </r>
  <r>
    <n v="1025"/>
    <x v="7"/>
    <n v="28"/>
    <s v="Empresa BB"/>
    <s v="Toluca"/>
    <x v="6"/>
    <x v="5"/>
    <x v="3"/>
    <d v="2018-01-30T00:00:00"/>
    <s v="Empresa de embarque C"/>
    <s v="Tarjeta de crédito"/>
    <s v="Almejas"/>
    <x v="4"/>
    <n v="135.1"/>
    <n v="100"/>
    <x v="18"/>
    <n v="1310.47"/>
  </r>
  <r>
    <n v="1026"/>
    <x v="7"/>
    <n v="28"/>
    <s v="Empresa BB"/>
    <s v="Toluca"/>
    <x v="6"/>
    <x v="5"/>
    <x v="3"/>
    <d v="2018-01-30T00:00:00"/>
    <s v="Empresa de embarque C"/>
    <s v="Tarjeta de crédito"/>
    <s v="Carne de cangrejo"/>
    <x v="8"/>
    <n v="257.59999999999997"/>
    <n v="63"/>
    <x v="19"/>
    <n v="1606.6511999999998"/>
  </r>
  <r>
    <n v="1027"/>
    <x v="9"/>
    <n v="9"/>
    <s v="Empresa I"/>
    <s v="Guadalajara"/>
    <x v="3"/>
    <x v="7"/>
    <x v="0"/>
    <d v="2018-01-11T00:00:00"/>
    <s v="Empresa de embarque A"/>
    <s v="Cheque"/>
    <s v="Ravioli"/>
    <x v="9"/>
    <n v="273"/>
    <n v="57"/>
    <x v="20"/>
    <n v="1540.539"/>
  </r>
  <r>
    <n v="1028"/>
    <x v="9"/>
    <n v="9"/>
    <s v="Empresa I"/>
    <s v="Guadalajara"/>
    <x v="3"/>
    <x v="7"/>
    <x v="0"/>
    <d v="2018-01-11T00:00:00"/>
    <s v="Empresa de embarque A"/>
    <s v="Cheque"/>
    <s v="Mozzarella"/>
    <x v="10"/>
    <n v="487.19999999999993"/>
    <n v="81"/>
    <x v="21"/>
    <n v="4143.6359999999995"/>
  </r>
  <r>
    <n v="1029"/>
    <x v="6"/>
    <n v="6"/>
    <s v="Empresa F"/>
    <s v="Tijuana"/>
    <x v="5"/>
    <x v="4"/>
    <x v="2"/>
    <d v="2018-01-08T00:00:00"/>
    <s v="Empresa de embarque B"/>
    <s v="Tarjeta de crédito"/>
    <s v="Cerveza"/>
    <x v="0"/>
    <n v="196"/>
    <n v="71"/>
    <x v="22"/>
    <n v="1335.9360000000001"/>
  </r>
  <r>
    <n v="1030"/>
    <x v="10"/>
    <n v="8"/>
    <s v="Empresa H"/>
    <s v="Monterrey"/>
    <x v="2"/>
    <x v="2"/>
    <x v="2"/>
    <d v="2018-02-10T00:00:00"/>
    <s v="Empresa de embarque B"/>
    <s v="Cheque"/>
    <s v="Salsa curry"/>
    <x v="5"/>
    <n v="560"/>
    <n v="32"/>
    <x v="11"/>
    <n v="1809.92"/>
  </r>
  <r>
    <n v="1031"/>
    <x v="11"/>
    <n v="3"/>
    <s v="Empresa C"/>
    <s v="Acapulco"/>
    <x v="4"/>
    <x v="0"/>
    <x v="0"/>
    <d v="2018-02-05T00:00:00"/>
    <s v="Empresa de embarque B"/>
    <s v="Efectivo"/>
    <s v="Jarabe"/>
    <x v="7"/>
    <n v="140"/>
    <n v="63"/>
    <x v="23"/>
    <n v="917.28"/>
  </r>
  <r>
    <n v="1032"/>
    <x v="11"/>
    <n v="3"/>
    <s v="Empresa C"/>
    <s v="Acapulco"/>
    <x v="4"/>
    <x v="0"/>
    <x v="0"/>
    <d v="2018-02-05T00:00:00"/>
    <s v="Empresa de embarque B"/>
    <s v="Efectivo"/>
    <s v="Salsa curry"/>
    <x v="5"/>
    <n v="560"/>
    <n v="30"/>
    <x v="24"/>
    <n v="1680"/>
  </r>
  <r>
    <n v="1033"/>
    <x v="12"/>
    <n v="6"/>
    <s v="Empresa F"/>
    <s v="Tijuana"/>
    <x v="5"/>
    <x v="4"/>
    <x v="2"/>
    <d v="2018-02-08T00:00:00"/>
    <s v="Empresa de embarque B"/>
    <s v="Tarjeta de crédito"/>
    <m/>
    <x v="11"/>
    <n v="0"/>
    <n v="0"/>
    <x v="25"/>
    <n v="602"/>
  </r>
  <r>
    <n v="1034"/>
    <x v="13"/>
    <n v="28"/>
    <s v="Empresa BB"/>
    <s v="Toluca"/>
    <x v="6"/>
    <x v="5"/>
    <x v="3"/>
    <d v="2018-03-02T00:00:00"/>
    <s v="Empresa de embarque C"/>
    <s v="Cheque"/>
    <m/>
    <x v="11"/>
    <n v="0"/>
    <n v="0"/>
    <x v="25"/>
    <n v="434"/>
  </r>
  <r>
    <n v="1035"/>
    <x v="10"/>
    <n v="8"/>
    <s v="Empresa H"/>
    <s v="Monterrey"/>
    <x v="2"/>
    <x v="2"/>
    <x v="2"/>
    <d v="2018-02-10T00:00:00"/>
    <s v="Empresa de embarque C"/>
    <s v="Cheque"/>
    <m/>
    <x v="11"/>
    <n v="0"/>
    <n v="0"/>
    <x v="25"/>
    <n v="644"/>
  </r>
  <r>
    <n v="1036"/>
    <x v="14"/>
    <n v="10"/>
    <s v="Empresa J"/>
    <s v="León"/>
    <x v="7"/>
    <x v="6"/>
    <x v="1"/>
    <d v="2018-02-12T00:00:00"/>
    <s v="Empresa de embarque B"/>
    <s v="Tarjeta de crédito"/>
    <s v="Almendras"/>
    <x v="1"/>
    <n v="140"/>
    <n v="47"/>
    <x v="26"/>
    <n v="684.32"/>
  </r>
  <r>
    <n v="1041"/>
    <x v="13"/>
    <n v="28"/>
    <s v="Empresa BB"/>
    <s v="Toluca"/>
    <x v="6"/>
    <x v="5"/>
    <x v="3"/>
    <d v="2018-03-02T00:00:00"/>
    <s v="Empresa de embarque C"/>
    <s v="Tarjeta de crédito"/>
    <s v="Café"/>
    <x v="0"/>
    <n v="644"/>
    <n v="32"/>
    <x v="27"/>
    <n v="2081.4080000000004"/>
  </r>
  <r>
    <n v="1042"/>
    <x v="15"/>
    <n v="9"/>
    <s v="Empresa I"/>
    <s v="Guadalajara"/>
    <x v="3"/>
    <x v="7"/>
    <x v="0"/>
    <d v="2018-02-11T00:00:00"/>
    <s v="Empresa de embarque A"/>
    <s v="Cheque"/>
    <s v="Almejas"/>
    <x v="4"/>
    <n v="135.1"/>
    <n v="27"/>
    <x v="28"/>
    <n v="346.53150000000005"/>
  </r>
  <r>
    <n v="1043"/>
    <x v="12"/>
    <n v="6"/>
    <s v="Empresa F"/>
    <s v="Tijuana"/>
    <x v="5"/>
    <x v="4"/>
    <x v="2"/>
    <d v="2018-02-08T00:00:00"/>
    <s v="Empresa de embarque B"/>
    <s v="Tarjeta de crédito"/>
    <s v="Chocolate"/>
    <x v="3"/>
    <n v="178.5"/>
    <n v="71"/>
    <x v="29"/>
    <n v="1280.0235"/>
  </r>
  <r>
    <n v="1044"/>
    <x v="10"/>
    <n v="8"/>
    <s v="Empresa H"/>
    <s v="Monterrey"/>
    <x v="2"/>
    <x v="2"/>
    <x v="2"/>
    <d v="2018-02-10T00:00:00"/>
    <s v="Empresa de embarque B"/>
    <s v="Cheque"/>
    <s v="Chocolate"/>
    <x v="3"/>
    <n v="178.5"/>
    <n v="13"/>
    <x v="30"/>
    <n v="220.44749999999996"/>
  </r>
  <r>
    <n v="1045"/>
    <x v="16"/>
    <n v="25"/>
    <s v="Empresa Y"/>
    <s v="León"/>
    <x v="7"/>
    <x v="6"/>
    <x v="1"/>
    <d v="2018-02-27T00:00:00"/>
    <s v="Empresa de embarque A"/>
    <s v="Efectivo"/>
    <s v="Condimento cajún"/>
    <x v="7"/>
    <n v="308"/>
    <n v="98"/>
    <x v="31"/>
    <n v="2867.4800000000005"/>
  </r>
  <r>
    <n v="1046"/>
    <x v="17"/>
    <n v="26"/>
    <s v="Empresa Z"/>
    <s v="Ciudad de México"/>
    <x v="8"/>
    <x v="5"/>
    <x v="3"/>
    <d v="2018-02-28T00:00:00"/>
    <s v="Empresa de embarque C"/>
    <s v="Tarjeta de crédito"/>
    <s v="Jalea de fresa"/>
    <x v="6"/>
    <n v="350"/>
    <n v="21"/>
    <x v="32"/>
    <n v="749.7"/>
  </r>
  <r>
    <n v="1047"/>
    <x v="18"/>
    <n v="29"/>
    <s v="Empresa CC"/>
    <s v="Puerto Vallarta"/>
    <x v="3"/>
    <x v="3"/>
    <x v="0"/>
    <d v="2018-03-03T00:00:00"/>
    <s v="Empresa de embarque B"/>
    <s v="Cheque"/>
    <s v="Cóctel de frutas"/>
    <x v="12"/>
    <n v="546"/>
    <n v="26"/>
    <x v="33"/>
    <n v="1490.5800000000002"/>
  </r>
  <r>
    <n v="1048"/>
    <x v="12"/>
    <n v="6"/>
    <s v="Empresa F"/>
    <s v="Tijuana"/>
    <x v="5"/>
    <x v="4"/>
    <x v="2"/>
    <d v="2018-02-08T00:00:00"/>
    <s v="Empresa de embarque C"/>
    <s v="Cheque"/>
    <s v="Peras secas"/>
    <x v="1"/>
    <n v="420"/>
    <n v="96"/>
    <x v="34"/>
    <n v="4152.96"/>
  </r>
  <r>
    <n v="1049"/>
    <x v="12"/>
    <n v="6"/>
    <s v="Empresa F"/>
    <s v="Tijuana"/>
    <x v="5"/>
    <x v="4"/>
    <x v="2"/>
    <d v="2018-02-08T00:00:00"/>
    <s v="Empresa de embarque C"/>
    <s v="Cheque"/>
    <s v="Manzanas secas"/>
    <x v="1"/>
    <n v="742"/>
    <n v="16"/>
    <x v="35"/>
    <n v="1234.6880000000003"/>
  </r>
  <r>
    <n v="1052"/>
    <x v="19"/>
    <n v="9"/>
    <s v="Empresa I"/>
    <s v="Guadalajara"/>
    <x v="3"/>
    <x v="7"/>
    <x v="0"/>
    <d v="2018-03-11T00:00:00"/>
    <s v="Empresa de embarque A"/>
    <s v="Cheque"/>
    <s v="Ravioli"/>
    <x v="9"/>
    <n v="273"/>
    <n v="55"/>
    <x v="36"/>
    <n v="1516.5150000000001"/>
  </r>
  <r>
    <n v="1053"/>
    <x v="19"/>
    <n v="9"/>
    <s v="Empresa I"/>
    <s v="Guadalajara"/>
    <x v="3"/>
    <x v="7"/>
    <x v="0"/>
    <d v="2018-03-11T00:00:00"/>
    <s v="Empresa de embarque A"/>
    <s v="Cheque"/>
    <s v="Mozzarella"/>
    <x v="10"/>
    <n v="487.19999999999993"/>
    <n v="11"/>
    <x v="37"/>
    <n v="514.4831999999999"/>
  </r>
  <r>
    <n v="1054"/>
    <x v="20"/>
    <n v="6"/>
    <s v="Empresa F"/>
    <s v="Tijuana"/>
    <x v="5"/>
    <x v="4"/>
    <x v="2"/>
    <d v="2018-03-08T00:00:00"/>
    <s v="Empresa de embarque B"/>
    <s v="Tarjeta de crédito"/>
    <s v="Cerveza"/>
    <x v="0"/>
    <n v="196"/>
    <n v="53"/>
    <x v="38"/>
    <n v="1007.6360000000001"/>
  </r>
  <r>
    <n v="1055"/>
    <x v="21"/>
    <n v="8"/>
    <s v="Empresa H"/>
    <s v="Monterrey"/>
    <x v="2"/>
    <x v="2"/>
    <x v="2"/>
    <d v="2018-03-10T00:00:00"/>
    <s v="Empresa de embarque B"/>
    <s v="Cheque"/>
    <s v="Salsa curry"/>
    <x v="5"/>
    <n v="560"/>
    <n v="85"/>
    <x v="39"/>
    <n v="4998"/>
  </r>
  <r>
    <n v="1056"/>
    <x v="21"/>
    <n v="8"/>
    <s v="Empresa H"/>
    <s v="Monterrey"/>
    <x v="2"/>
    <x v="2"/>
    <x v="2"/>
    <d v="2018-03-10T00:00:00"/>
    <s v="Empresa de embarque B"/>
    <s v="Cheque"/>
    <s v="Galletas de chocolate"/>
    <x v="2"/>
    <n v="128.79999999999998"/>
    <n v="97"/>
    <x v="40"/>
    <n v="1274.3472000000002"/>
  </r>
  <r>
    <n v="1057"/>
    <x v="22"/>
    <n v="25"/>
    <s v="Empresa Y"/>
    <s v="León"/>
    <x v="7"/>
    <x v="6"/>
    <x v="1"/>
    <d v="2018-03-27T00:00:00"/>
    <s v="Empresa de embarque A"/>
    <s v="Efectivo"/>
    <s v="Bolillos"/>
    <x v="2"/>
    <n v="140"/>
    <n v="46"/>
    <x v="41"/>
    <n v="650.44000000000005"/>
  </r>
  <r>
    <n v="1058"/>
    <x v="23"/>
    <n v="26"/>
    <s v="Empresa Z"/>
    <s v="Ciudad de México"/>
    <x v="8"/>
    <x v="5"/>
    <x v="3"/>
    <d v="2018-03-28T00:00:00"/>
    <s v="Empresa de embarque C"/>
    <s v="Tarjeta de crédito"/>
    <s v="Aceite de oliva"/>
    <x v="13"/>
    <n v="298.90000000000003"/>
    <n v="97"/>
    <x v="42"/>
    <n v="2754.3634999999999"/>
  </r>
  <r>
    <n v="1059"/>
    <x v="23"/>
    <n v="26"/>
    <s v="Empresa Z"/>
    <s v="Ciudad de México"/>
    <x v="8"/>
    <x v="5"/>
    <x v="3"/>
    <d v="2018-03-28T00:00:00"/>
    <s v="Empresa de embarque C"/>
    <s v="Tarjeta de crédito"/>
    <s v="Almejas"/>
    <x v="4"/>
    <n v="135.1"/>
    <n v="97"/>
    <x v="43"/>
    <n v="1336.6794000000002"/>
  </r>
  <r>
    <n v="1060"/>
    <x v="23"/>
    <n v="26"/>
    <s v="Empresa Z"/>
    <s v="Ciudad de México"/>
    <x v="8"/>
    <x v="5"/>
    <x v="3"/>
    <d v="2018-03-28T00:00:00"/>
    <s v="Empresa de embarque C"/>
    <s v="Tarjeta de crédito"/>
    <s v="Carne de cangrejo"/>
    <x v="8"/>
    <n v="257.59999999999997"/>
    <n v="65"/>
    <x v="44"/>
    <n v="1724.6320000000003"/>
  </r>
  <r>
    <n v="1061"/>
    <x v="24"/>
    <n v="29"/>
    <s v="Empresa CC"/>
    <s v="Puerto Vallarta"/>
    <x v="3"/>
    <x v="3"/>
    <x v="0"/>
    <d v="2018-03-31T00:00:00"/>
    <s v="Empresa de embarque B"/>
    <s v="Cheque"/>
    <s v="Cerveza"/>
    <x v="0"/>
    <n v="196"/>
    <n v="72"/>
    <x v="45"/>
    <n v="1411.2000000000003"/>
  </r>
  <r>
    <n v="1062"/>
    <x v="20"/>
    <n v="6"/>
    <s v="Empresa F"/>
    <s v="Tijuana"/>
    <x v="5"/>
    <x v="4"/>
    <x v="2"/>
    <d v="2018-03-08T00:00:00"/>
    <s v="Empresa de embarque C"/>
    <s v="Cheque"/>
    <s v="Chocolate"/>
    <x v="3"/>
    <n v="178.5"/>
    <n v="16"/>
    <x v="46"/>
    <n v="282.74400000000003"/>
  </r>
  <r>
    <n v="1064"/>
    <x v="25"/>
    <n v="4"/>
    <s v="Empresa D"/>
    <s v="Querétaro"/>
    <x v="1"/>
    <x v="1"/>
    <x v="1"/>
    <d v="2018-03-06T00:00:00"/>
    <s v="Empresa de embarque A"/>
    <s v="Tarjeta de crédito"/>
    <s v="Mermelada de zarzamora"/>
    <x v="6"/>
    <n v="1134"/>
    <n v="77"/>
    <x v="47"/>
    <n v="8993.7540000000008"/>
  </r>
  <r>
    <n v="1065"/>
    <x v="25"/>
    <n v="4"/>
    <s v="Empresa D"/>
    <s v="Querétaro"/>
    <x v="1"/>
    <x v="1"/>
    <x v="1"/>
    <d v="2018-03-06T00:00:00"/>
    <s v="Empresa de embarque A"/>
    <s v="Tarjeta de crédito"/>
    <s v="Arroz de grano largo"/>
    <x v="14"/>
    <n v="98"/>
    <n v="37"/>
    <x v="48"/>
    <n v="344.47"/>
  </r>
  <r>
    <n v="1067"/>
    <x v="21"/>
    <n v="8"/>
    <s v="Empresa H"/>
    <s v="Monterrey"/>
    <x v="2"/>
    <x v="2"/>
    <x v="2"/>
    <d v="2018-03-10T00:00:00"/>
    <s v="Empresa de embarque C"/>
    <s v="Tarjeta de crédito"/>
    <s v="Mozzarella"/>
    <x v="10"/>
    <n v="487.19999999999993"/>
    <n v="63"/>
    <x v="49"/>
    <n v="3038.6664000000001"/>
  </r>
  <r>
    <n v="1070"/>
    <x v="26"/>
    <n v="3"/>
    <s v="Empresa C"/>
    <s v="Acapulco"/>
    <x v="4"/>
    <x v="0"/>
    <x v="0"/>
    <d v="2018-03-05T00:00:00"/>
    <s v="Empresa de embarque B"/>
    <s v="Efectivo"/>
    <s v="Jarabe"/>
    <x v="7"/>
    <n v="140"/>
    <n v="48"/>
    <x v="50"/>
    <n v="672"/>
  </r>
  <r>
    <n v="1071"/>
    <x v="26"/>
    <n v="3"/>
    <s v="Empresa C"/>
    <s v="Acapulco"/>
    <x v="4"/>
    <x v="0"/>
    <x v="0"/>
    <d v="2018-03-05T00:00:00"/>
    <s v="Empresa de embarque B"/>
    <s v="Efectivo"/>
    <s v="Salsa curry"/>
    <x v="5"/>
    <n v="560"/>
    <n v="71"/>
    <x v="51"/>
    <n v="4135.04"/>
  </r>
  <r>
    <n v="1075"/>
    <x v="27"/>
    <n v="10"/>
    <s v="Empresa J"/>
    <s v="León"/>
    <x v="7"/>
    <x v="6"/>
    <x v="1"/>
    <d v="2018-03-12T00:00:00"/>
    <s v="Empresa de embarque B"/>
    <s v="Tarjeta de crédito"/>
    <s v="Almendras"/>
    <x v="1"/>
    <n v="140"/>
    <n v="55"/>
    <x v="52"/>
    <n v="770"/>
  </r>
  <r>
    <n v="1080"/>
    <x v="28"/>
    <n v="28"/>
    <s v="Empresa BB"/>
    <s v="Toluca"/>
    <x v="6"/>
    <x v="5"/>
    <x v="3"/>
    <d v="2018-03-30T00:00:00"/>
    <s v="Empresa de embarque C"/>
    <s v="Tarjeta de crédito"/>
    <s v="Café"/>
    <x v="0"/>
    <n v="644"/>
    <n v="17"/>
    <x v="53"/>
    <n v="1127.644"/>
  </r>
  <r>
    <n v="1081"/>
    <x v="29"/>
    <n v="4"/>
    <s v="Empresa D"/>
    <s v="Querétaro"/>
    <x v="1"/>
    <x v="1"/>
    <x v="1"/>
    <d v="2018-04-06T00:00:00"/>
    <s v="Empresa de embarque A"/>
    <s v="Tarjeta de crédito"/>
    <s v="Ciruelas secas"/>
    <x v="1"/>
    <n v="49"/>
    <n v="48"/>
    <x v="54"/>
    <n v="228.14400000000001"/>
  </r>
  <r>
    <n v="1082"/>
    <x v="30"/>
    <n v="12"/>
    <s v="Empresa L"/>
    <s v="Mazatlán"/>
    <x v="0"/>
    <x v="0"/>
    <x v="0"/>
    <d v="2018-04-14T00:00:00"/>
    <s v="Empresa de embarque B"/>
    <s v="Tarjeta de crédito"/>
    <s v="Té chai"/>
    <x v="0"/>
    <n v="252"/>
    <n v="74"/>
    <x v="55"/>
    <n v="1920.7440000000004"/>
  </r>
  <r>
    <n v="1083"/>
    <x v="30"/>
    <n v="12"/>
    <s v="Empresa L"/>
    <s v="Mazatlán"/>
    <x v="0"/>
    <x v="0"/>
    <x v="0"/>
    <d v="2018-04-14T00:00:00"/>
    <s v="Empresa de embarque B"/>
    <s v="Tarjeta de crédito"/>
    <s v="Café"/>
    <x v="0"/>
    <n v="644"/>
    <n v="96"/>
    <x v="56"/>
    <n v="5996.9280000000008"/>
  </r>
  <r>
    <n v="1084"/>
    <x v="31"/>
    <n v="8"/>
    <s v="Empresa H"/>
    <s v="Monterrey"/>
    <x v="2"/>
    <x v="2"/>
    <x v="2"/>
    <d v="2018-04-10T00:00:00"/>
    <s v="Empresa de embarque C"/>
    <s v="Tarjeta de crédito"/>
    <s v="Galletas de chocolate"/>
    <x v="2"/>
    <n v="128.79999999999998"/>
    <n v="12"/>
    <x v="57"/>
    <n v="159.1968"/>
  </r>
  <r>
    <n v="1085"/>
    <x v="29"/>
    <n v="4"/>
    <s v="Empresa D"/>
    <s v="Querétaro"/>
    <x v="1"/>
    <x v="1"/>
    <x v="1"/>
    <d v="2018-04-06T00:00:00"/>
    <s v="Empresa de embarque C"/>
    <s v="Cheque"/>
    <s v="Galletas de chocolate"/>
    <x v="2"/>
    <n v="128.79999999999998"/>
    <n v="62"/>
    <x v="58"/>
    <n v="822.51679999999999"/>
  </r>
  <r>
    <n v="1086"/>
    <x v="32"/>
    <n v="29"/>
    <s v="Empresa CC"/>
    <s v="Puerto Vallarta"/>
    <x v="3"/>
    <x v="3"/>
    <x v="0"/>
    <d v="2018-05-01T00:00:00"/>
    <s v="Empresa de embarque B"/>
    <s v="Cheque"/>
    <s v="Chocolate"/>
    <x v="3"/>
    <n v="178.5"/>
    <n v="35"/>
    <x v="59"/>
    <n v="643.49250000000006"/>
  </r>
  <r>
    <n v="1087"/>
    <x v="33"/>
    <n v="3"/>
    <s v="Empresa C"/>
    <s v="Acapulco"/>
    <x v="4"/>
    <x v="0"/>
    <x v="0"/>
    <d v="2018-04-05T00:00:00"/>
    <s v="Empresa de embarque B"/>
    <s v="Efectivo"/>
    <s v="Almejas"/>
    <x v="4"/>
    <n v="135.1"/>
    <n v="95"/>
    <x v="60"/>
    <n v="1283.4500000000003"/>
  </r>
  <r>
    <n v="1088"/>
    <x v="34"/>
    <n v="6"/>
    <s v="Empresa F"/>
    <s v="Tijuana"/>
    <x v="5"/>
    <x v="4"/>
    <x v="2"/>
    <d v="2018-04-08T00:00:00"/>
    <s v="Empresa de embarque B"/>
    <s v="Tarjeta de crédito"/>
    <s v="Salsa curry"/>
    <x v="5"/>
    <n v="560"/>
    <n v="17"/>
    <x v="61"/>
    <n v="961.5200000000001"/>
  </r>
  <r>
    <n v="1089"/>
    <x v="35"/>
    <n v="28"/>
    <s v="Empresa BB"/>
    <s v="Toluca"/>
    <x v="6"/>
    <x v="5"/>
    <x v="3"/>
    <d v="2018-04-30T00:00:00"/>
    <s v="Empresa de embarque C"/>
    <s v="Cheque"/>
    <s v="Café"/>
    <x v="0"/>
    <n v="644"/>
    <n v="96"/>
    <x v="56"/>
    <n v="6491.52"/>
  </r>
  <r>
    <n v="1090"/>
    <x v="31"/>
    <n v="8"/>
    <s v="Empresa H"/>
    <s v="Monterrey"/>
    <x v="2"/>
    <x v="2"/>
    <x v="2"/>
    <d v="2018-04-10T00:00:00"/>
    <s v="Empresa de embarque C"/>
    <s v="Cheque"/>
    <s v="Chocolate"/>
    <x v="3"/>
    <n v="178.5"/>
    <n v="83"/>
    <x v="62"/>
    <n v="1437.1034999999999"/>
  </r>
  <r>
    <n v="1091"/>
    <x v="36"/>
    <n v="10"/>
    <s v="Empresa J"/>
    <s v="León"/>
    <x v="7"/>
    <x v="6"/>
    <x v="1"/>
    <d v="2018-04-12T00:00:00"/>
    <s v="Empresa de embarque B"/>
    <s v="Tarjeta de crédito"/>
    <s v="Té verde"/>
    <x v="0"/>
    <n v="41.86"/>
    <n v="88"/>
    <x v="63"/>
    <n v="364.68432000000001"/>
  </r>
  <r>
    <n v="1093"/>
    <x v="36"/>
    <n v="10"/>
    <s v="Empresa J"/>
    <s v="León"/>
    <x v="7"/>
    <x v="6"/>
    <x v="1"/>
    <d v="2018-04-12T00:00:00"/>
    <s v="Empresa de embarque A"/>
    <s v="No definida"/>
    <s v="Jalea de fresa"/>
    <x v="6"/>
    <n v="350"/>
    <n v="27"/>
    <x v="64"/>
    <n v="963.89999999999986"/>
  </r>
  <r>
    <n v="1094"/>
    <x v="36"/>
    <n v="10"/>
    <s v="Empresa J"/>
    <s v="León"/>
    <x v="7"/>
    <x v="6"/>
    <x v="1"/>
    <d v="2018-04-12T00:00:00"/>
    <s v="Empresa de embarque A"/>
    <s v="No definida"/>
    <s v="Condimento cajún"/>
    <x v="7"/>
    <n v="308"/>
    <n v="37"/>
    <x v="65"/>
    <n v="1196.5800000000002"/>
  </r>
  <r>
    <n v="1095"/>
    <x v="36"/>
    <n v="10"/>
    <s v="Empresa J"/>
    <s v="León"/>
    <x v="7"/>
    <x v="6"/>
    <x v="1"/>
    <d v="2018-04-12T00:00:00"/>
    <s v="Empresa de embarque A"/>
    <s v="No definida"/>
    <s v="Galletas de chocolate"/>
    <x v="2"/>
    <n v="128.79999999999998"/>
    <n v="75"/>
    <x v="66"/>
    <n v="966"/>
  </r>
  <r>
    <n v="1099"/>
    <x v="37"/>
    <n v="29"/>
    <s v="Empresa CC"/>
    <s v="Puerto Vallarta"/>
    <x v="3"/>
    <x v="3"/>
    <x v="0"/>
    <d v="2018-05-31T00:00:00"/>
    <s v="Empresa de embarque B"/>
    <s v="Cheque"/>
    <s v="Chocolate"/>
    <x v="3"/>
    <n v="178.5"/>
    <n v="14"/>
    <x v="67"/>
    <n v="237.405"/>
  </r>
  <r>
    <n v="1100"/>
    <x v="38"/>
    <n v="3"/>
    <s v="Empresa C"/>
    <s v="Acapulco"/>
    <x v="4"/>
    <x v="0"/>
    <x v="0"/>
    <d v="2018-05-05T00:00:00"/>
    <s v="Empresa de embarque B"/>
    <s v="Efectivo"/>
    <s v="Almejas"/>
    <x v="4"/>
    <n v="135.1"/>
    <n v="43"/>
    <x v="68"/>
    <n v="592.54860000000008"/>
  </r>
  <r>
    <n v="1101"/>
    <x v="39"/>
    <n v="6"/>
    <s v="Empresa F"/>
    <s v="Tijuana"/>
    <x v="5"/>
    <x v="4"/>
    <x v="2"/>
    <d v="2018-05-08T00:00:00"/>
    <s v="Empresa de embarque B"/>
    <s v="Tarjeta de crédito"/>
    <s v="Salsa curry"/>
    <x v="5"/>
    <n v="560"/>
    <n v="63"/>
    <x v="69"/>
    <n v="3563.28"/>
  </r>
  <r>
    <n v="1102"/>
    <x v="40"/>
    <n v="28"/>
    <s v="Empresa BB"/>
    <s v="Toluca"/>
    <x v="6"/>
    <x v="5"/>
    <x v="3"/>
    <d v="2018-05-30T00:00:00"/>
    <s v="Empresa de embarque C"/>
    <s v="Cheque"/>
    <s v="Café"/>
    <x v="0"/>
    <n v="644"/>
    <n v="36"/>
    <x v="70"/>
    <n v="2318.4000000000005"/>
  </r>
  <r>
    <n v="1103"/>
    <x v="41"/>
    <n v="8"/>
    <s v="Empresa H"/>
    <s v="Monterrey"/>
    <x v="2"/>
    <x v="2"/>
    <x v="2"/>
    <d v="2018-05-10T00:00:00"/>
    <s v="Empresa de embarque C"/>
    <s v="Cheque"/>
    <s v="Chocolate"/>
    <x v="3"/>
    <n v="178.5"/>
    <n v="41"/>
    <x v="71"/>
    <n v="761.12400000000014"/>
  </r>
  <r>
    <n v="1104"/>
    <x v="42"/>
    <n v="10"/>
    <s v="Empresa J"/>
    <s v="León"/>
    <x v="7"/>
    <x v="6"/>
    <x v="1"/>
    <d v="2018-05-12T00:00:00"/>
    <s v="Empresa de embarque B"/>
    <s v="Tarjeta de crédito"/>
    <s v="Té verde"/>
    <x v="0"/>
    <n v="41.86"/>
    <n v="35"/>
    <x v="72"/>
    <n v="143.57980000000001"/>
  </r>
  <r>
    <n v="1106"/>
    <x v="42"/>
    <n v="10"/>
    <s v="Empresa J"/>
    <s v="León"/>
    <x v="7"/>
    <x v="6"/>
    <x v="1"/>
    <d v="2018-05-12T00:00:00"/>
    <s v="Empresa de embarque A"/>
    <s v="No definida"/>
    <s v="Jalea de fresa"/>
    <x v="6"/>
    <n v="350"/>
    <n v="52"/>
    <x v="73"/>
    <n v="1729"/>
  </r>
  <r>
    <n v="1107"/>
    <x v="42"/>
    <n v="10"/>
    <s v="Empresa J"/>
    <s v="León"/>
    <x v="7"/>
    <x v="6"/>
    <x v="1"/>
    <d v="2018-05-12T00:00:00"/>
    <s v="Empresa de embarque A"/>
    <s v="No definida"/>
    <s v="Condimento cajún"/>
    <x v="7"/>
    <n v="308"/>
    <n v="30"/>
    <x v="74"/>
    <n v="942.48000000000013"/>
  </r>
  <r>
    <n v="1108"/>
    <x v="42"/>
    <n v="10"/>
    <s v="Empresa J"/>
    <s v="León"/>
    <x v="7"/>
    <x v="6"/>
    <x v="1"/>
    <d v="2018-05-12T00:00:00"/>
    <s v="Empresa de embarque A"/>
    <s v="No definida"/>
    <s v="Galletas de chocolate"/>
    <x v="2"/>
    <n v="128.79999999999998"/>
    <n v="41"/>
    <x v="75"/>
    <n v="538.64160000000004"/>
  </r>
  <r>
    <n v="1114"/>
    <x v="40"/>
    <n v="28"/>
    <s v="Empresa BB"/>
    <s v="Toluca"/>
    <x v="6"/>
    <x v="5"/>
    <x v="3"/>
    <d v="2018-05-30T00:00:00"/>
    <s v="Empresa de embarque C"/>
    <s v="Tarjeta de crédito"/>
    <s v="Almejas"/>
    <x v="4"/>
    <n v="135.1"/>
    <n v="74"/>
    <x v="76"/>
    <n v="949.75300000000004"/>
  </r>
  <r>
    <n v="1115"/>
    <x v="40"/>
    <n v="28"/>
    <s v="Empresa BB"/>
    <s v="Toluca"/>
    <x v="6"/>
    <x v="5"/>
    <x v="3"/>
    <d v="2018-05-30T00:00:00"/>
    <s v="Empresa de embarque C"/>
    <s v="Tarjeta de crédito"/>
    <s v="Carne de cangrejo"/>
    <x v="8"/>
    <n v="257.59999999999997"/>
    <n v="25"/>
    <x v="77"/>
    <n v="650.44000000000005"/>
  </r>
  <r>
    <n v="1116"/>
    <x v="43"/>
    <n v="9"/>
    <s v="Empresa I"/>
    <s v="Guadalajara"/>
    <x v="3"/>
    <x v="7"/>
    <x v="0"/>
    <d v="2018-05-11T00:00:00"/>
    <s v="Empresa de embarque A"/>
    <s v="Cheque"/>
    <s v="Ravioli"/>
    <x v="9"/>
    <n v="273"/>
    <n v="82"/>
    <x v="78"/>
    <n v="2149.056"/>
  </r>
  <r>
    <n v="1117"/>
    <x v="43"/>
    <n v="9"/>
    <s v="Empresa I"/>
    <s v="Guadalajara"/>
    <x v="3"/>
    <x v="7"/>
    <x v="0"/>
    <d v="2018-05-11T00:00:00"/>
    <s v="Empresa de embarque A"/>
    <s v="Cheque"/>
    <s v="Mozzarella"/>
    <x v="10"/>
    <n v="487.19999999999993"/>
    <n v="37"/>
    <x v="79"/>
    <n v="1856.7191999999998"/>
  </r>
  <r>
    <n v="1118"/>
    <x v="39"/>
    <n v="6"/>
    <s v="Empresa F"/>
    <s v="Tijuana"/>
    <x v="5"/>
    <x v="4"/>
    <x v="2"/>
    <d v="2018-05-08T00:00:00"/>
    <s v="Empresa de embarque B"/>
    <s v="Tarjeta de crédito"/>
    <s v="Cerveza"/>
    <x v="0"/>
    <n v="196"/>
    <n v="84"/>
    <x v="80"/>
    <n v="1580.5440000000001"/>
  </r>
  <r>
    <n v="1119"/>
    <x v="41"/>
    <n v="8"/>
    <s v="Empresa H"/>
    <s v="Monterrey"/>
    <x v="2"/>
    <x v="2"/>
    <x v="2"/>
    <d v="2018-05-10T00:00:00"/>
    <s v="Empresa de embarque B"/>
    <s v="Cheque"/>
    <s v="Salsa curry"/>
    <x v="5"/>
    <n v="560"/>
    <n v="73"/>
    <x v="81"/>
    <n v="3965.36"/>
  </r>
  <r>
    <n v="1120"/>
    <x v="41"/>
    <n v="8"/>
    <s v="Empresa H"/>
    <s v="Monterrey"/>
    <x v="2"/>
    <x v="2"/>
    <x v="2"/>
    <d v="2018-05-10T00:00:00"/>
    <s v="Empresa de embarque B"/>
    <s v="Cheque"/>
    <s v="Galletas de chocolate"/>
    <x v="2"/>
    <n v="128.79999999999998"/>
    <n v="51"/>
    <x v="82"/>
    <n v="624.03599999999994"/>
  </r>
  <r>
    <n v="1121"/>
    <x v="44"/>
    <n v="25"/>
    <s v="Empresa Y"/>
    <s v="León"/>
    <x v="7"/>
    <x v="6"/>
    <x v="1"/>
    <d v="2018-05-27T00:00:00"/>
    <s v="Empresa de embarque A"/>
    <s v="Efectivo"/>
    <s v="Bolillos"/>
    <x v="2"/>
    <n v="140"/>
    <n v="66"/>
    <x v="74"/>
    <n v="960.96"/>
  </r>
  <r>
    <n v="1122"/>
    <x v="45"/>
    <n v="26"/>
    <s v="Empresa Z"/>
    <s v="Ciudad de México"/>
    <x v="8"/>
    <x v="5"/>
    <x v="3"/>
    <d v="2018-05-28T00:00:00"/>
    <s v="Empresa de embarque C"/>
    <s v="Tarjeta de crédito"/>
    <s v="Aceite de oliva"/>
    <x v="13"/>
    <n v="298.90000000000003"/>
    <n v="36"/>
    <x v="83"/>
    <n v="1043.7588000000001"/>
  </r>
  <r>
    <n v="1123"/>
    <x v="45"/>
    <n v="26"/>
    <s v="Empresa Z"/>
    <s v="Ciudad de México"/>
    <x v="8"/>
    <x v="5"/>
    <x v="3"/>
    <d v="2018-05-28T00:00:00"/>
    <s v="Empresa de embarque C"/>
    <s v="Tarjeta de crédito"/>
    <s v="Almejas"/>
    <x v="4"/>
    <n v="135.1"/>
    <n v="87"/>
    <x v="84"/>
    <n v="1222.3848"/>
  </r>
  <r>
    <n v="1124"/>
    <x v="45"/>
    <n v="26"/>
    <s v="Empresa Z"/>
    <s v="Ciudad de México"/>
    <x v="8"/>
    <x v="5"/>
    <x v="3"/>
    <d v="2018-05-28T00:00:00"/>
    <s v="Empresa de embarque C"/>
    <s v="Tarjeta de crédito"/>
    <s v="Carne de cangrejo"/>
    <x v="8"/>
    <n v="257.59999999999997"/>
    <n v="64"/>
    <x v="85"/>
    <n v="1615.6671999999999"/>
  </r>
  <r>
    <n v="1125"/>
    <x v="37"/>
    <n v="29"/>
    <s v="Empresa CC"/>
    <s v="Puerto Vallarta"/>
    <x v="3"/>
    <x v="3"/>
    <x v="0"/>
    <d v="2018-05-31T00:00:00"/>
    <s v="Empresa de embarque B"/>
    <s v="Cheque"/>
    <s v="Cerveza"/>
    <x v="0"/>
    <n v="196"/>
    <n v="21"/>
    <x v="86"/>
    <n v="432.18000000000006"/>
  </r>
  <r>
    <n v="1126"/>
    <x v="39"/>
    <n v="6"/>
    <s v="Empresa F"/>
    <s v="Tijuana"/>
    <x v="5"/>
    <x v="4"/>
    <x v="2"/>
    <d v="2018-05-08T00:00:00"/>
    <s v="Empresa de embarque C"/>
    <s v="Cheque"/>
    <s v="Chocolate"/>
    <x v="3"/>
    <n v="178.5"/>
    <n v="19"/>
    <x v="87"/>
    <n v="342.54149999999998"/>
  </r>
  <r>
    <n v="1128"/>
    <x v="46"/>
    <n v="4"/>
    <s v="Empresa D"/>
    <s v="Querétaro"/>
    <x v="1"/>
    <x v="1"/>
    <x v="1"/>
    <d v="2018-05-06T00:00:00"/>
    <s v="Empresa de embarque A"/>
    <s v="Tarjeta de crédito"/>
    <s v="Mermelada de zarzamora"/>
    <x v="6"/>
    <n v="1134"/>
    <n v="23"/>
    <x v="88"/>
    <n v="2738.61"/>
  </r>
  <r>
    <n v="1129"/>
    <x v="46"/>
    <n v="4"/>
    <s v="Empresa D"/>
    <s v="Querétaro"/>
    <x v="1"/>
    <x v="1"/>
    <x v="1"/>
    <d v="2018-05-06T00:00:00"/>
    <s v="Empresa de embarque A"/>
    <s v="Tarjeta de crédito"/>
    <s v="Arroz de grano largo"/>
    <x v="14"/>
    <n v="98"/>
    <n v="72"/>
    <x v="89"/>
    <n v="726.76800000000003"/>
  </r>
  <r>
    <n v="1131"/>
    <x v="41"/>
    <n v="8"/>
    <s v="Empresa H"/>
    <s v="Monterrey"/>
    <x v="2"/>
    <x v="2"/>
    <x v="2"/>
    <d v="2018-05-10T00:00:00"/>
    <s v="Empresa de embarque C"/>
    <s v="Tarjeta de crédito"/>
    <s v="Mozzarella"/>
    <x v="10"/>
    <n v="487.19999999999993"/>
    <n v="22"/>
    <x v="90"/>
    <n v="1050.4031999999997"/>
  </r>
  <r>
    <n v="1134"/>
    <x v="38"/>
    <n v="3"/>
    <s v="Empresa C"/>
    <s v="Acapulco"/>
    <x v="4"/>
    <x v="0"/>
    <x v="0"/>
    <d v="2018-05-05T00:00:00"/>
    <s v="Empresa de embarque B"/>
    <s v="Efectivo"/>
    <s v="Jarabe"/>
    <x v="7"/>
    <n v="140"/>
    <n v="82"/>
    <x v="91"/>
    <n v="1193.92"/>
  </r>
  <r>
    <n v="1135"/>
    <x v="38"/>
    <n v="3"/>
    <s v="Empresa C"/>
    <s v="Acapulco"/>
    <x v="4"/>
    <x v="0"/>
    <x v="0"/>
    <d v="2018-05-05T00:00:00"/>
    <s v="Empresa de embarque B"/>
    <s v="Efectivo"/>
    <s v="Salsa curry"/>
    <x v="5"/>
    <n v="560"/>
    <n v="98"/>
    <x v="92"/>
    <n v="5762.4000000000005"/>
  </r>
  <r>
    <n v="1139"/>
    <x v="47"/>
    <n v="10"/>
    <s v="Empresa J"/>
    <s v="León"/>
    <x v="7"/>
    <x v="6"/>
    <x v="1"/>
    <d v="2018-06-12T00:00:00"/>
    <s v="Empresa de embarque A"/>
    <s v="No definida"/>
    <s v="Jalea de fresa"/>
    <x v="6"/>
    <n v="350"/>
    <n v="40"/>
    <x v="93"/>
    <n v="1470"/>
  </r>
  <r>
    <n v="1140"/>
    <x v="47"/>
    <n v="10"/>
    <s v="Empresa J"/>
    <s v="León"/>
    <x v="7"/>
    <x v="6"/>
    <x v="1"/>
    <d v="2018-06-12T00:00:00"/>
    <s v="Empresa de embarque A"/>
    <s v="No definida"/>
    <s v="Condimento cajún"/>
    <x v="7"/>
    <n v="308"/>
    <n v="80"/>
    <x v="94"/>
    <n v="2414.7199999999998"/>
  </r>
  <r>
    <n v="1141"/>
    <x v="47"/>
    <n v="10"/>
    <s v="Empresa J"/>
    <s v="León"/>
    <x v="7"/>
    <x v="6"/>
    <x v="1"/>
    <d v="2018-06-12T00:00:00"/>
    <s v="Empresa de embarque A"/>
    <s v="No definida"/>
    <s v="Galletas de chocolate"/>
    <x v="2"/>
    <n v="128.79999999999998"/>
    <n v="38"/>
    <x v="7"/>
    <n v="464.96799999999996"/>
  </r>
  <r>
    <n v="1147"/>
    <x v="48"/>
    <n v="28"/>
    <s v="Empresa BB"/>
    <s v="Toluca"/>
    <x v="6"/>
    <x v="5"/>
    <x v="3"/>
    <d v="2018-06-30T00:00:00"/>
    <s v="Empresa de embarque C"/>
    <s v="Tarjeta de crédito"/>
    <s v="Almejas"/>
    <x v="4"/>
    <n v="135.1"/>
    <n v="60"/>
    <x v="95"/>
    <n v="802.49400000000003"/>
  </r>
  <r>
    <n v="1148"/>
    <x v="48"/>
    <n v="28"/>
    <s v="Empresa BB"/>
    <s v="Toluca"/>
    <x v="6"/>
    <x v="5"/>
    <x v="3"/>
    <d v="2018-06-30T00:00:00"/>
    <s v="Empresa de embarque C"/>
    <s v="Tarjeta de crédito"/>
    <s v="Carne de cangrejo"/>
    <x v="8"/>
    <n v="257.59999999999997"/>
    <n v="98"/>
    <x v="96"/>
    <n v="2574.9695999999999"/>
  </r>
  <r>
    <n v="1149"/>
    <x v="49"/>
    <n v="9"/>
    <s v="Empresa I"/>
    <s v="Guadalajara"/>
    <x v="3"/>
    <x v="7"/>
    <x v="0"/>
    <d v="2018-06-11T00:00:00"/>
    <s v="Empresa de embarque A"/>
    <s v="Cheque"/>
    <s v="Ravioli"/>
    <x v="9"/>
    <n v="273"/>
    <n v="27"/>
    <x v="97"/>
    <n v="714.98700000000008"/>
  </r>
  <r>
    <n v="1150"/>
    <x v="49"/>
    <n v="9"/>
    <s v="Empresa I"/>
    <s v="Guadalajara"/>
    <x v="3"/>
    <x v="7"/>
    <x v="0"/>
    <d v="2018-06-11T00:00:00"/>
    <s v="Empresa de embarque A"/>
    <s v="Cheque"/>
    <s v="Mozzarella"/>
    <x v="10"/>
    <n v="487.19999999999993"/>
    <n v="88"/>
    <x v="98"/>
    <n v="4244.4863999999989"/>
  </r>
  <r>
    <n v="1151"/>
    <x v="50"/>
    <n v="6"/>
    <s v="Empresa F"/>
    <s v="Tijuana"/>
    <x v="5"/>
    <x v="4"/>
    <x v="2"/>
    <d v="2018-06-08T00:00:00"/>
    <s v="Empresa de embarque B"/>
    <s v="Tarjeta de crédito"/>
    <s v="Cerveza"/>
    <x v="0"/>
    <n v="196"/>
    <n v="65"/>
    <x v="99"/>
    <n v="1337.7"/>
  </r>
  <r>
    <n v="1152"/>
    <x v="51"/>
    <n v="8"/>
    <s v="Empresa H"/>
    <s v="Monterrey"/>
    <x v="2"/>
    <x v="2"/>
    <x v="2"/>
    <d v="2018-06-10T00:00:00"/>
    <s v="Empresa de embarque B"/>
    <s v="Cheque"/>
    <s v="Salsa curry"/>
    <x v="5"/>
    <n v="560"/>
    <n v="38"/>
    <x v="100"/>
    <n v="2085.44"/>
  </r>
  <r>
    <n v="1153"/>
    <x v="51"/>
    <n v="8"/>
    <s v="Empresa H"/>
    <s v="Monterrey"/>
    <x v="2"/>
    <x v="2"/>
    <x v="2"/>
    <d v="2018-06-10T00:00:00"/>
    <s v="Empresa de embarque B"/>
    <s v="Cheque"/>
    <s v="Galletas de chocolate"/>
    <x v="2"/>
    <n v="128.79999999999998"/>
    <n v="80"/>
    <x v="101"/>
    <n v="989.18400000000008"/>
  </r>
  <r>
    <n v="1154"/>
    <x v="52"/>
    <n v="25"/>
    <s v="Empresa Y"/>
    <s v="León"/>
    <x v="7"/>
    <x v="6"/>
    <x v="1"/>
    <d v="2018-06-27T00:00:00"/>
    <s v="Empresa de embarque A"/>
    <s v="Efectivo"/>
    <s v="Bolillos"/>
    <x v="2"/>
    <n v="140"/>
    <n v="49"/>
    <x v="102"/>
    <n v="658.56"/>
  </r>
  <r>
    <n v="1155"/>
    <x v="53"/>
    <n v="26"/>
    <s v="Empresa Z"/>
    <s v="Ciudad de México"/>
    <x v="8"/>
    <x v="5"/>
    <x v="3"/>
    <d v="2018-06-28T00:00:00"/>
    <s v="Empresa de embarque C"/>
    <s v="Tarjeta de crédito"/>
    <s v="Aceite de oliva"/>
    <x v="13"/>
    <n v="298.90000000000003"/>
    <n v="90"/>
    <x v="103"/>
    <n v="2609.3970000000004"/>
  </r>
  <r>
    <n v="1156"/>
    <x v="53"/>
    <n v="26"/>
    <s v="Empresa Z"/>
    <s v="Ciudad de México"/>
    <x v="8"/>
    <x v="5"/>
    <x v="3"/>
    <d v="2018-06-28T00:00:00"/>
    <s v="Empresa de embarque C"/>
    <s v="Tarjeta de crédito"/>
    <s v="Almejas"/>
    <x v="4"/>
    <n v="135.1"/>
    <n v="60"/>
    <x v="95"/>
    <n v="834.91800000000012"/>
  </r>
  <r>
    <n v="1157"/>
    <x v="53"/>
    <n v="26"/>
    <s v="Empresa Z"/>
    <s v="Ciudad de México"/>
    <x v="8"/>
    <x v="5"/>
    <x v="3"/>
    <d v="2018-06-28T00:00:00"/>
    <s v="Empresa de embarque C"/>
    <s v="Tarjeta de crédito"/>
    <s v="Carne de cangrejo"/>
    <x v="8"/>
    <n v="257.59999999999997"/>
    <n v="39"/>
    <x v="104"/>
    <n v="1004.6399999999999"/>
  </r>
  <r>
    <n v="1158"/>
    <x v="54"/>
    <n v="29"/>
    <s v="Empresa CC"/>
    <s v="Puerto Vallarta"/>
    <x v="3"/>
    <x v="3"/>
    <x v="0"/>
    <d v="2018-07-01T00:00:00"/>
    <s v="Empresa de embarque B"/>
    <s v="Cheque"/>
    <s v="Cerveza"/>
    <x v="0"/>
    <n v="196"/>
    <n v="79"/>
    <x v="105"/>
    <n v="1594.8520000000001"/>
  </r>
  <r>
    <n v="1159"/>
    <x v="50"/>
    <n v="6"/>
    <s v="Empresa F"/>
    <s v="Tijuana"/>
    <x v="5"/>
    <x v="4"/>
    <x v="2"/>
    <d v="2018-06-08T00:00:00"/>
    <s v="Empresa de embarque C"/>
    <s v="Cheque"/>
    <s v="Chocolate"/>
    <x v="3"/>
    <n v="178.5"/>
    <n v="44"/>
    <x v="106"/>
    <n v="801.10800000000006"/>
  </r>
  <r>
    <n v="1161"/>
    <x v="55"/>
    <n v="4"/>
    <s v="Empresa D"/>
    <s v="Querétaro"/>
    <x v="1"/>
    <x v="1"/>
    <x v="1"/>
    <d v="2018-06-06T00:00:00"/>
    <s v="Empresa de embarque A"/>
    <s v="Tarjeta de crédito"/>
    <s v="Mermelada de zarzamora"/>
    <x v="6"/>
    <n v="1134"/>
    <n v="98"/>
    <x v="107"/>
    <n v="10779.804"/>
  </r>
  <r>
    <n v="1162"/>
    <x v="55"/>
    <n v="4"/>
    <s v="Empresa D"/>
    <s v="Querétaro"/>
    <x v="1"/>
    <x v="1"/>
    <x v="1"/>
    <d v="2018-06-06T00:00:00"/>
    <s v="Empresa de embarque A"/>
    <s v="Tarjeta de crédito"/>
    <s v="Arroz de grano largo"/>
    <x v="14"/>
    <n v="98"/>
    <n v="61"/>
    <x v="108"/>
    <n v="591.822"/>
  </r>
  <r>
    <n v="1164"/>
    <x v="51"/>
    <n v="8"/>
    <s v="Empresa H"/>
    <s v="Monterrey"/>
    <x v="2"/>
    <x v="2"/>
    <x v="2"/>
    <d v="2018-06-10T00:00:00"/>
    <s v="Empresa de embarque C"/>
    <s v="Tarjeta de crédito"/>
    <s v="Mozzarella"/>
    <x v="10"/>
    <n v="487.19999999999993"/>
    <n v="30"/>
    <x v="109"/>
    <n v="1534.68"/>
  </r>
  <r>
    <n v="1167"/>
    <x v="56"/>
    <n v="3"/>
    <s v="Empresa C"/>
    <s v="Acapulco"/>
    <x v="4"/>
    <x v="0"/>
    <x v="0"/>
    <d v="2018-06-05T00:00:00"/>
    <s v="Empresa de embarque B"/>
    <s v="Efectivo"/>
    <s v="Jarabe"/>
    <x v="7"/>
    <n v="140"/>
    <n v="24"/>
    <x v="110"/>
    <n v="352.80000000000007"/>
  </r>
  <r>
    <n v="1168"/>
    <x v="56"/>
    <n v="3"/>
    <s v="Empresa C"/>
    <s v="Acapulco"/>
    <x v="4"/>
    <x v="0"/>
    <x v="0"/>
    <d v="2018-06-05T00:00:00"/>
    <s v="Empresa de embarque B"/>
    <s v="Efectivo"/>
    <s v="Salsa curry"/>
    <x v="5"/>
    <n v="560"/>
    <n v="28"/>
    <x v="111"/>
    <n v="1536.6399999999999"/>
  </r>
  <r>
    <n v="1172"/>
    <x v="47"/>
    <n v="10"/>
    <s v="Empresa J"/>
    <s v="León"/>
    <x v="7"/>
    <x v="6"/>
    <x v="1"/>
    <d v="2018-06-12T00:00:00"/>
    <s v="Empresa de embarque B"/>
    <s v="Tarjeta de crédito"/>
    <s v="Almendras"/>
    <x v="1"/>
    <n v="140"/>
    <n v="74"/>
    <x v="112"/>
    <n v="1004.9200000000001"/>
  </r>
  <r>
    <n v="1177"/>
    <x v="48"/>
    <n v="28"/>
    <s v="Empresa BB"/>
    <s v="Toluca"/>
    <x v="6"/>
    <x v="5"/>
    <x v="3"/>
    <d v="2018-06-30T00:00:00"/>
    <s v="Empresa de embarque C"/>
    <s v="Tarjeta de crédito"/>
    <s v="Café"/>
    <x v="0"/>
    <n v="644"/>
    <n v="74"/>
    <x v="113"/>
    <n v="4765.6000000000004"/>
  </r>
  <r>
    <n v="1178"/>
    <x v="49"/>
    <n v="9"/>
    <s v="Empresa I"/>
    <s v="Guadalajara"/>
    <x v="3"/>
    <x v="7"/>
    <x v="0"/>
    <d v="2018-06-11T00:00:00"/>
    <s v="Empresa de embarque A"/>
    <s v="Cheque"/>
    <s v="Almejas"/>
    <x v="4"/>
    <n v="135.1"/>
    <n v="76"/>
    <x v="114"/>
    <n v="1016.4924"/>
  </r>
  <r>
    <n v="1179"/>
    <x v="50"/>
    <n v="6"/>
    <s v="Empresa F"/>
    <s v="Tijuana"/>
    <x v="5"/>
    <x v="4"/>
    <x v="2"/>
    <d v="2018-06-08T00:00:00"/>
    <s v="Empresa de embarque B"/>
    <s v="Tarjeta de crédito"/>
    <s v="Chocolate"/>
    <x v="3"/>
    <n v="178.5"/>
    <n v="96"/>
    <x v="115"/>
    <n v="1730.7360000000001"/>
  </r>
  <r>
    <n v="1180"/>
    <x v="51"/>
    <n v="8"/>
    <s v="Empresa H"/>
    <s v="Monterrey"/>
    <x v="2"/>
    <x v="2"/>
    <x v="2"/>
    <d v="2018-06-10T00:00:00"/>
    <s v="Empresa de embarque B"/>
    <s v="Cheque"/>
    <s v="Chocolate"/>
    <x v="3"/>
    <n v="178.5"/>
    <n v="92"/>
    <x v="116"/>
    <n v="1625.7780000000002"/>
  </r>
  <r>
    <n v="1181"/>
    <x v="52"/>
    <n v="25"/>
    <s v="Empresa Y"/>
    <s v="León"/>
    <x v="7"/>
    <x v="6"/>
    <x v="1"/>
    <d v="2018-06-27T00:00:00"/>
    <s v="Empresa de embarque A"/>
    <s v="Efectivo"/>
    <s v="Condimento cajún"/>
    <x v="7"/>
    <n v="308"/>
    <n v="93"/>
    <x v="117"/>
    <n v="2807.1120000000001"/>
  </r>
  <r>
    <n v="1182"/>
    <x v="53"/>
    <n v="26"/>
    <s v="Empresa Z"/>
    <s v="Ciudad de México"/>
    <x v="8"/>
    <x v="5"/>
    <x v="3"/>
    <d v="2018-06-28T00:00:00"/>
    <s v="Empresa de embarque C"/>
    <s v="Tarjeta de crédito"/>
    <s v="Jalea de fresa"/>
    <x v="6"/>
    <n v="350"/>
    <n v="18"/>
    <x v="118"/>
    <n v="598.5"/>
  </r>
  <r>
    <n v="1183"/>
    <x v="54"/>
    <n v="29"/>
    <s v="Empresa CC"/>
    <s v="Puerto Vallarta"/>
    <x v="3"/>
    <x v="3"/>
    <x v="0"/>
    <d v="2018-07-01T00:00:00"/>
    <s v="Empresa de embarque B"/>
    <s v="Cheque"/>
    <s v="Cóctel de frutas"/>
    <x v="12"/>
    <n v="546"/>
    <n v="98"/>
    <x v="119"/>
    <n v="5564.8320000000003"/>
  </r>
  <r>
    <n v="1184"/>
    <x v="50"/>
    <n v="6"/>
    <s v="Empresa F"/>
    <s v="Tijuana"/>
    <x v="5"/>
    <x v="4"/>
    <x v="2"/>
    <d v="2018-06-08T00:00:00"/>
    <s v="Empresa de embarque C"/>
    <s v="Cheque"/>
    <s v="Peras secas"/>
    <x v="1"/>
    <n v="420"/>
    <n v="46"/>
    <x v="120"/>
    <n v="1893.3600000000001"/>
  </r>
  <r>
    <n v="1185"/>
    <x v="50"/>
    <n v="6"/>
    <s v="Empresa F"/>
    <s v="Tijuana"/>
    <x v="5"/>
    <x v="4"/>
    <x v="2"/>
    <d v="2018-06-08T00:00:00"/>
    <s v="Empresa de embarque C"/>
    <s v="Cheque"/>
    <s v="Manzanas secas"/>
    <x v="1"/>
    <n v="742"/>
    <n v="14"/>
    <x v="38"/>
    <n v="1038.8"/>
  </r>
  <r>
    <n v="1189"/>
    <x v="57"/>
    <n v="28"/>
    <s v="Empresa BB"/>
    <s v="Toluca"/>
    <x v="6"/>
    <x v="5"/>
    <x v="3"/>
    <d v="2018-07-30T00:00:00"/>
    <s v="Empresa de embarque C"/>
    <s v="Tarjeta de crédito"/>
    <s v="Almejas"/>
    <x v="4"/>
    <n v="135.1"/>
    <n v="33"/>
    <x v="121"/>
    <n v="423.5385"/>
  </r>
  <r>
    <n v="1190"/>
    <x v="57"/>
    <n v="28"/>
    <s v="Empresa BB"/>
    <s v="Toluca"/>
    <x v="6"/>
    <x v="5"/>
    <x v="3"/>
    <d v="2018-07-30T00:00:00"/>
    <s v="Empresa de embarque C"/>
    <s v="Tarjeta de crédito"/>
    <s v="Carne de cangrejo"/>
    <x v="8"/>
    <n v="257.59999999999997"/>
    <n v="47"/>
    <x v="122"/>
    <n v="1271.2560000000001"/>
  </r>
  <r>
    <n v="1191"/>
    <x v="58"/>
    <n v="9"/>
    <s v="Empresa I"/>
    <s v="Guadalajara"/>
    <x v="3"/>
    <x v="7"/>
    <x v="0"/>
    <d v="2018-07-11T00:00:00"/>
    <s v="Empresa de embarque A"/>
    <s v="Cheque"/>
    <s v="Ravioli"/>
    <x v="9"/>
    <n v="273"/>
    <n v="61"/>
    <x v="123"/>
    <n v="1731.9120000000003"/>
  </r>
  <r>
    <n v="1192"/>
    <x v="58"/>
    <n v="9"/>
    <s v="Empresa I"/>
    <s v="Guadalajara"/>
    <x v="3"/>
    <x v="7"/>
    <x v="0"/>
    <d v="2018-07-11T00:00:00"/>
    <s v="Empresa de embarque A"/>
    <s v="Cheque"/>
    <s v="Mozzarella"/>
    <x v="10"/>
    <n v="487.19999999999993"/>
    <n v="27"/>
    <x v="124"/>
    <n v="1341.7487999999998"/>
  </r>
  <r>
    <n v="1193"/>
    <x v="59"/>
    <n v="6"/>
    <s v="Empresa F"/>
    <s v="Tijuana"/>
    <x v="5"/>
    <x v="4"/>
    <x v="2"/>
    <d v="2018-07-08T00:00:00"/>
    <s v="Empresa de embarque B"/>
    <s v="Tarjeta de crédito"/>
    <s v="Cerveza"/>
    <x v="0"/>
    <n v="196"/>
    <n v="84"/>
    <x v="80"/>
    <n v="1662.864"/>
  </r>
  <r>
    <n v="1194"/>
    <x v="60"/>
    <n v="8"/>
    <s v="Empresa H"/>
    <s v="Monterrey"/>
    <x v="2"/>
    <x v="2"/>
    <x v="2"/>
    <d v="2018-07-10T00:00:00"/>
    <s v="Empresa de embarque B"/>
    <s v="Cheque"/>
    <s v="Salsa curry"/>
    <x v="5"/>
    <n v="560"/>
    <n v="91"/>
    <x v="125"/>
    <n v="5045.04"/>
  </r>
  <r>
    <n v="1195"/>
    <x v="60"/>
    <n v="8"/>
    <s v="Empresa H"/>
    <s v="Monterrey"/>
    <x v="2"/>
    <x v="2"/>
    <x v="2"/>
    <d v="2018-07-10T00:00:00"/>
    <s v="Empresa de embarque B"/>
    <s v="Cheque"/>
    <s v="Galletas de chocolate"/>
    <x v="2"/>
    <n v="128.79999999999998"/>
    <n v="36"/>
    <x v="126"/>
    <n v="482.22720000000004"/>
  </r>
  <r>
    <n v="1196"/>
    <x v="61"/>
    <n v="25"/>
    <s v="Empresa Y"/>
    <s v="León"/>
    <x v="7"/>
    <x v="6"/>
    <x v="1"/>
    <d v="2018-07-27T00:00:00"/>
    <s v="Empresa de embarque A"/>
    <s v="Efectivo"/>
    <s v="Bolillos"/>
    <x v="2"/>
    <n v="140"/>
    <n v="34"/>
    <x v="127"/>
    <n v="480.76000000000005"/>
  </r>
  <r>
    <n v="1197"/>
    <x v="62"/>
    <n v="26"/>
    <s v="Empresa Z"/>
    <s v="Ciudad de México"/>
    <x v="8"/>
    <x v="5"/>
    <x v="3"/>
    <d v="2018-07-28T00:00:00"/>
    <s v="Empresa de embarque C"/>
    <s v="Tarjeta de crédito"/>
    <s v="Aceite de oliva"/>
    <x v="13"/>
    <n v="298.90000000000003"/>
    <n v="81"/>
    <x v="128"/>
    <n v="2493.7227000000003"/>
  </r>
  <r>
    <n v="1198"/>
    <x v="62"/>
    <n v="26"/>
    <s v="Empresa Z"/>
    <s v="Ciudad de México"/>
    <x v="8"/>
    <x v="5"/>
    <x v="3"/>
    <d v="2018-07-28T00:00:00"/>
    <s v="Empresa de embarque C"/>
    <s v="Tarjeta de crédito"/>
    <s v="Almejas"/>
    <x v="4"/>
    <n v="135.1"/>
    <n v="25"/>
    <x v="129"/>
    <n v="327.61750000000001"/>
  </r>
  <r>
    <n v="1199"/>
    <x v="62"/>
    <n v="26"/>
    <s v="Empresa Z"/>
    <s v="Ciudad de México"/>
    <x v="8"/>
    <x v="5"/>
    <x v="3"/>
    <d v="2018-07-28T00:00:00"/>
    <s v="Empresa de embarque C"/>
    <s v="Tarjeta de crédito"/>
    <s v="Carne de cangrejo"/>
    <x v="8"/>
    <n v="257.59999999999997"/>
    <n v="12"/>
    <x v="130"/>
    <n v="309.12"/>
  </r>
  <r>
    <n v="1200"/>
    <x v="63"/>
    <n v="29"/>
    <s v="Empresa CC"/>
    <s v="Puerto Vallarta"/>
    <x v="3"/>
    <x v="3"/>
    <x v="0"/>
    <d v="2018-07-31T00:00:00"/>
    <s v="Empresa de embarque B"/>
    <s v="Cheque"/>
    <s v="Cerveza"/>
    <x v="0"/>
    <n v="196"/>
    <n v="23"/>
    <x v="131"/>
    <n v="432.76800000000003"/>
  </r>
  <r>
    <n v="1201"/>
    <x v="59"/>
    <n v="6"/>
    <s v="Empresa F"/>
    <s v="Tijuana"/>
    <x v="5"/>
    <x v="4"/>
    <x v="2"/>
    <d v="2018-07-08T00:00:00"/>
    <s v="Empresa de embarque C"/>
    <s v="Cheque"/>
    <s v="Chocolate"/>
    <x v="3"/>
    <n v="178.5"/>
    <n v="76"/>
    <x v="132"/>
    <n v="1370.1659999999999"/>
  </r>
  <r>
    <n v="1203"/>
    <x v="64"/>
    <n v="4"/>
    <s v="Empresa D"/>
    <s v="Querétaro"/>
    <x v="1"/>
    <x v="1"/>
    <x v="1"/>
    <d v="2018-07-06T00:00:00"/>
    <s v="Empresa de embarque A"/>
    <s v="Tarjeta de crédito"/>
    <s v="Mermelada de zarzamora"/>
    <x v="6"/>
    <n v="1134"/>
    <n v="55"/>
    <x v="133"/>
    <n v="6237"/>
  </r>
  <r>
    <n v="1204"/>
    <x v="64"/>
    <n v="4"/>
    <s v="Empresa D"/>
    <s v="Querétaro"/>
    <x v="1"/>
    <x v="1"/>
    <x v="1"/>
    <d v="2018-07-06T00:00:00"/>
    <s v="Empresa de embarque A"/>
    <s v="Tarjeta de crédito"/>
    <s v="Arroz de grano largo"/>
    <x v="14"/>
    <n v="98"/>
    <n v="19"/>
    <x v="134"/>
    <n v="180.614"/>
  </r>
  <r>
    <n v="1206"/>
    <x v="60"/>
    <n v="8"/>
    <s v="Empresa H"/>
    <s v="Monterrey"/>
    <x v="2"/>
    <x v="2"/>
    <x v="2"/>
    <d v="2018-07-10T00:00:00"/>
    <s v="Empresa de embarque C"/>
    <s v="Tarjeta de crédito"/>
    <s v="Mozzarella"/>
    <x v="10"/>
    <n v="487.19999999999993"/>
    <n v="27"/>
    <x v="124"/>
    <n v="1249.6679999999999"/>
  </r>
  <r>
    <n v="1209"/>
    <x v="65"/>
    <n v="3"/>
    <s v="Empresa C"/>
    <s v="Acapulco"/>
    <x v="4"/>
    <x v="0"/>
    <x v="0"/>
    <d v="2018-07-05T00:00:00"/>
    <s v="Empresa de embarque B"/>
    <s v="Efectivo"/>
    <s v="Jarabe"/>
    <x v="7"/>
    <n v="140"/>
    <n v="99"/>
    <x v="135"/>
    <n v="1330.56"/>
  </r>
  <r>
    <n v="1210"/>
    <x v="65"/>
    <n v="3"/>
    <s v="Empresa C"/>
    <s v="Acapulco"/>
    <x v="4"/>
    <x v="0"/>
    <x v="0"/>
    <d v="2018-07-05T00:00:00"/>
    <s v="Empresa de embarque B"/>
    <s v="Efectivo"/>
    <s v="Salsa curry"/>
    <x v="5"/>
    <n v="560"/>
    <n v="10"/>
    <x v="136"/>
    <n v="560"/>
  </r>
  <r>
    <n v="1214"/>
    <x v="66"/>
    <n v="10"/>
    <s v="Empresa J"/>
    <s v="León"/>
    <x v="7"/>
    <x v="6"/>
    <x v="1"/>
    <d v="2018-07-12T00:00:00"/>
    <s v="Empresa de embarque B"/>
    <s v="Tarjeta de crédito"/>
    <s v="Almendras"/>
    <x v="1"/>
    <n v="140"/>
    <n v="80"/>
    <x v="137"/>
    <n v="1086.3999999999999"/>
  </r>
  <r>
    <n v="1219"/>
    <x v="57"/>
    <n v="28"/>
    <s v="Empresa BB"/>
    <s v="Toluca"/>
    <x v="6"/>
    <x v="5"/>
    <x v="3"/>
    <d v="2018-07-30T00:00:00"/>
    <s v="Empresa de embarque C"/>
    <s v="Tarjeta de crédito"/>
    <s v="Café"/>
    <x v="0"/>
    <n v="644"/>
    <n v="24"/>
    <x v="138"/>
    <n v="1483.7759999999998"/>
  </r>
  <r>
    <n v="1220"/>
    <x v="58"/>
    <n v="9"/>
    <s v="Empresa I"/>
    <s v="Guadalajara"/>
    <x v="3"/>
    <x v="7"/>
    <x v="0"/>
    <d v="2018-07-11T00:00:00"/>
    <s v="Empresa de embarque A"/>
    <s v="Cheque"/>
    <s v="Almejas"/>
    <x v="4"/>
    <n v="135.1"/>
    <n v="90"/>
    <x v="139"/>
    <n v="1167.2640000000001"/>
  </r>
  <r>
    <n v="1221"/>
    <x v="59"/>
    <n v="6"/>
    <s v="Empresa F"/>
    <s v="Tijuana"/>
    <x v="5"/>
    <x v="4"/>
    <x v="2"/>
    <d v="2018-07-08T00:00:00"/>
    <s v="Empresa de embarque B"/>
    <s v="Tarjeta de crédito"/>
    <s v="Chocolate"/>
    <x v="3"/>
    <n v="178.5"/>
    <n v="28"/>
    <x v="140"/>
    <n v="499.80000000000007"/>
  </r>
  <r>
    <n v="1222"/>
    <x v="67"/>
    <n v="28"/>
    <s v="Empresa BB"/>
    <s v="Toluca"/>
    <x v="6"/>
    <x v="5"/>
    <x v="3"/>
    <d v="2018-08-30T00:00:00"/>
    <s v="Empresa de embarque C"/>
    <s v="Cheque"/>
    <s v="Café"/>
    <x v="0"/>
    <n v="644"/>
    <n v="28"/>
    <x v="141"/>
    <n v="1875.3280000000004"/>
  </r>
  <r>
    <n v="1223"/>
    <x v="68"/>
    <n v="8"/>
    <s v="Empresa H"/>
    <s v="Monterrey"/>
    <x v="2"/>
    <x v="2"/>
    <x v="2"/>
    <d v="2018-08-10T00:00:00"/>
    <s v="Empresa de embarque C"/>
    <s v="Cheque"/>
    <s v="Chocolate"/>
    <x v="3"/>
    <n v="178.5"/>
    <n v="57"/>
    <x v="142"/>
    <n v="976.75199999999995"/>
  </r>
  <r>
    <n v="1224"/>
    <x v="69"/>
    <n v="10"/>
    <s v="Empresa J"/>
    <s v="León"/>
    <x v="7"/>
    <x v="6"/>
    <x v="1"/>
    <d v="2018-08-12T00:00:00"/>
    <s v="Empresa de embarque B"/>
    <s v="Tarjeta de crédito"/>
    <s v="Té verde"/>
    <x v="0"/>
    <n v="41.86"/>
    <n v="23"/>
    <x v="143"/>
    <n v="93.389660000000021"/>
  </r>
  <r>
    <n v="1226"/>
    <x v="69"/>
    <n v="10"/>
    <s v="Empresa J"/>
    <s v="León"/>
    <x v="7"/>
    <x v="6"/>
    <x v="1"/>
    <d v="2018-08-12T00:00:00"/>
    <s v="Empresa de embarque A"/>
    <s v="No definida"/>
    <s v="Jalea de fresa"/>
    <x v="6"/>
    <n v="350"/>
    <n v="47"/>
    <x v="144"/>
    <n v="1628.55"/>
  </r>
  <r>
    <n v="1227"/>
    <x v="69"/>
    <n v="10"/>
    <s v="Empresa J"/>
    <s v="León"/>
    <x v="7"/>
    <x v="6"/>
    <x v="1"/>
    <d v="2018-08-12T00:00:00"/>
    <s v="Empresa de embarque A"/>
    <s v="No definida"/>
    <s v="Condimento cajún"/>
    <x v="7"/>
    <n v="308"/>
    <n v="97"/>
    <x v="145"/>
    <n v="3107.1040000000003"/>
  </r>
  <r>
    <n v="1228"/>
    <x v="69"/>
    <n v="10"/>
    <s v="Empresa J"/>
    <s v="León"/>
    <x v="7"/>
    <x v="6"/>
    <x v="1"/>
    <d v="2018-08-12T00:00:00"/>
    <s v="Empresa de embarque A"/>
    <s v="No definida"/>
    <s v="Galletas de chocolate"/>
    <x v="2"/>
    <n v="128.79999999999998"/>
    <n v="96"/>
    <x v="146"/>
    <n v="1211.7503999999999"/>
  </r>
  <r>
    <n v="1234"/>
    <x v="67"/>
    <n v="28"/>
    <s v="Empresa BB"/>
    <s v="Toluca"/>
    <x v="6"/>
    <x v="5"/>
    <x v="3"/>
    <d v="2018-08-30T00:00:00"/>
    <s v="Empresa de embarque C"/>
    <s v="Tarjeta de crédito"/>
    <s v="Almejas"/>
    <x v="4"/>
    <n v="135.1"/>
    <n v="97"/>
    <x v="43"/>
    <n v="1336.6794000000002"/>
  </r>
  <r>
    <n v="1235"/>
    <x v="67"/>
    <n v="28"/>
    <s v="Empresa BB"/>
    <s v="Toluca"/>
    <x v="6"/>
    <x v="5"/>
    <x v="3"/>
    <d v="2018-08-30T00:00:00"/>
    <s v="Empresa de embarque C"/>
    <s v="Tarjeta de crédito"/>
    <s v="Carne de cangrejo"/>
    <x v="8"/>
    <n v="257.59999999999997"/>
    <n v="80"/>
    <x v="147"/>
    <n v="2102.0160000000005"/>
  </r>
  <r>
    <n v="1236"/>
    <x v="70"/>
    <n v="9"/>
    <s v="Empresa I"/>
    <s v="Guadalajara"/>
    <x v="3"/>
    <x v="7"/>
    <x v="0"/>
    <d v="2018-08-11T00:00:00"/>
    <s v="Empresa de embarque A"/>
    <s v="Cheque"/>
    <s v="Ravioli"/>
    <x v="9"/>
    <n v="273"/>
    <n v="66"/>
    <x v="148"/>
    <n v="1855.854"/>
  </r>
  <r>
    <n v="1237"/>
    <x v="70"/>
    <n v="9"/>
    <s v="Empresa I"/>
    <s v="Guadalajara"/>
    <x v="3"/>
    <x v="7"/>
    <x v="0"/>
    <d v="2018-08-11T00:00:00"/>
    <s v="Empresa de embarque A"/>
    <s v="Cheque"/>
    <s v="Mozzarella"/>
    <x v="10"/>
    <n v="487.19999999999993"/>
    <n v="32"/>
    <x v="149"/>
    <n v="1559.04"/>
  </r>
  <r>
    <n v="1238"/>
    <x v="71"/>
    <n v="6"/>
    <s v="Empresa F"/>
    <s v="Tijuana"/>
    <x v="5"/>
    <x v="4"/>
    <x v="2"/>
    <d v="2018-08-08T00:00:00"/>
    <s v="Empresa de embarque B"/>
    <s v="Tarjeta de crédito"/>
    <s v="Cerveza"/>
    <x v="0"/>
    <n v="196"/>
    <n v="52"/>
    <x v="150"/>
    <n v="1019.1999999999999"/>
  </r>
  <r>
    <n v="1239"/>
    <x v="68"/>
    <n v="8"/>
    <s v="Empresa H"/>
    <s v="Monterrey"/>
    <x v="2"/>
    <x v="2"/>
    <x v="2"/>
    <d v="2018-08-10T00:00:00"/>
    <s v="Empresa de embarque B"/>
    <s v="Cheque"/>
    <s v="Salsa curry"/>
    <x v="5"/>
    <n v="560"/>
    <n v="78"/>
    <x v="151"/>
    <n v="4455.3600000000006"/>
  </r>
  <r>
    <n v="1240"/>
    <x v="68"/>
    <n v="8"/>
    <s v="Empresa H"/>
    <s v="Monterrey"/>
    <x v="2"/>
    <x v="2"/>
    <x v="2"/>
    <d v="2018-08-10T00:00:00"/>
    <s v="Empresa de embarque B"/>
    <s v="Cheque"/>
    <s v="Galletas de chocolate"/>
    <x v="2"/>
    <n v="128.79999999999998"/>
    <n v="54"/>
    <x v="152"/>
    <n v="688.56479999999999"/>
  </r>
  <r>
    <n v="1241"/>
    <x v="72"/>
    <n v="25"/>
    <s v="Empresa Y"/>
    <s v="León"/>
    <x v="7"/>
    <x v="6"/>
    <x v="1"/>
    <d v="2018-08-27T00:00:00"/>
    <s v="Empresa de embarque A"/>
    <s v="Efectivo"/>
    <s v="Bolillos"/>
    <x v="2"/>
    <n v="140"/>
    <n v="55"/>
    <x v="52"/>
    <n v="731.5"/>
  </r>
  <r>
    <n v="1242"/>
    <x v="73"/>
    <n v="26"/>
    <s v="Empresa Z"/>
    <s v="Ciudad de México"/>
    <x v="8"/>
    <x v="5"/>
    <x v="3"/>
    <d v="2018-08-28T00:00:00"/>
    <s v="Empresa de embarque C"/>
    <s v="Tarjeta de crédito"/>
    <s v="Aceite de oliva"/>
    <x v="13"/>
    <n v="298.90000000000003"/>
    <n v="60"/>
    <x v="153"/>
    <n v="1811.3340000000001"/>
  </r>
  <r>
    <n v="1243"/>
    <x v="73"/>
    <n v="26"/>
    <s v="Empresa Z"/>
    <s v="Ciudad de México"/>
    <x v="8"/>
    <x v="5"/>
    <x v="3"/>
    <d v="2018-08-28T00:00:00"/>
    <s v="Empresa de embarque C"/>
    <s v="Tarjeta de crédito"/>
    <s v="Almejas"/>
    <x v="4"/>
    <n v="135.1"/>
    <n v="19"/>
    <x v="154"/>
    <n v="243.85550000000001"/>
  </r>
  <r>
    <n v="1244"/>
    <x v="73"/>
    <n v="26"/>
    <s v="Empresa Z"/>
    <s v="Ciudad de México"/>
    <x v="8"/>
    <x v="5"/>
    <x v="3"/>
    <d v="2018-08-28T00:00:00"/>
    <s v="Empresa de embarque C"/>
    <s v="Tarjeta de crédito"/>
    <s v="Carne de cangrejo"/>
    <x v="8"/>
    <n v="257.59999999999997"/>
    <n v="66"/>
    <x v="155"/>
    <n v="1751.1648"/>
  </r>
  <r>
    <n v="1245"/>
    <x v="74"/>
    <n v="29"/>
    <s v="Empresa CC"/>
    <s v="Puerto Vallarta"/>
    <x v="3"/>
    <x v="3"/>
    <x v="0"/>
    <d v="2018-08-31T00:00:00"/>
    <s v="Empresa de embarque B"/>
    <s v="Cheque"/>
    <s v="Cerveza"/>
    <x v="0"/>
    <n v="196"/>
    <n v="42"/>
    <x v="156"/>
    <n v="831.43200000000002"/>
  </r>
  <r>
    <n v="1246"/>
    <x v="71"/>
    <n v="6"/>
    <s v="Empresa F"/>
    <s v="Tijuana"/>
    <x v="5"/>
    <x v="4"/>
    <x v="2"/>
    <d v="2018-08-08T00:00:00"/>
    <s v="Empresa de embarque C"/>
    <s v="Cheque"/>
    <s v="Chocolate"/>
    <x v="3"/>
    <n v="178.5"/>
    <n v="72"/>
    <x v="157"/>
    <n v="1246.644"/>
  </r>
  <r>
    <n v="1248"/>
    <x v="75"/>
    <n v="4"/>
    <s v="Empresa D"/>
    <s v="Querétaro"/>
    <x v="1"/>
    <x v="1"/>
    <x v="1"/>
    <d v="2018-08-06T00:00:00"/>
    <s v="Empresa de embarque A"/>
    <s v="Tarjeta de crédito"/>
    <s v="Mermelada de zarzamora"/>
    <x v="6"/>
    <n v="1134"/>
    <n v="32"/>
    <x v="158"/>
    <n v="3519.9359999999997"/>
  </r>
  <r>
    <n v="1249"/>
    <x v="75"/>
    <n v="4"/>
    <s v="Empresa D"/>
    <s v="Querétaro"/>
    <x v="1"/>
    <x v="1"/>
    <x v="1"/>
    <d v="2018-08-06T00:00:00"/>
    <s v="Empresa de embarque A"/>
    <s v="Tarjeta de crédito"/>
    <s v="Arroz de grano largo"/>
    <x v="14"/>
    <n v="98"/>
    <n v="76"/>
    <x v="159"/>
    <n v="752.24800000000005"/>
  </r>
  <r>
    <n v="1250"/>
    <x v="76"/>
    <n v="10"/>
    <s v="Empresa J"/>
    <s v="León"/>
    <x v="7"/>
    <x v="6"/>
    <x v="1"/>
    <d v="2018-09-12T00:00:00"/>
    <s v="Empresa de embarque A"/>
    <s v="No definida"/>
    <s v="Galletas de chocolate"/>
    <x v="2"/>
    <n v="128.79999999999998"/>
    <n v="83"/>
    <x v="160"/>
    <n v="1047.6591999999998"/>
  </r>
  <r>
    <n v="1256"/>
    <x v="77"/>
    <n v="28"/>
    <s v="Empresa BB"/>
    <s v="Toluca"/>
    <x v="6"/>
    <x v="5"/>
    <x v="3"/>
    <d v="2018-09-30T00:00:00"/>
    <s v="Empresa de embarque C"/>
    <s v="Tarjeta de crédito"/>
    <s v="Almejas"/>
    <x v="4"/>
    <n v="135.1"/>
    <n v="68"/>
    <x v="161"/>
    <n v="900.30640000000017"/>
  </r>
  <r>
    <n v="1257"/>
    <x v="77"/>
    <n v="28"/>
    <s v="Empresa BB"/>
    <s v="Toluca"/>
    <x v="6"/>
    <x v="5"/>
    <x v="3"/>
    <d v="2018-09-30T00:00:00"/>
    <s v="Empresa de embarque C"/>
    <s v="Tarjeta de crédito"/>
    <s v="Carne de cangrejo"/>
    <x v="8"/>
    <n v="257.59999999999997"/>
    <n v="32"/>
    <x v="162"/>
    <n v="824.31999999999994"/>
  </r>
  <r>
    <n v="1258"/>
    <x v="78"/>
    <n v="9"/>
    <s v="Empresa I"/>
    <s v="Guadalajara"/>
    <x v="3"/>
    <x v="7"/>
    <x v="0"/>
    <d v="2018-09-11T00:00:00"/>
    <s v="Empresa de embarque A"/>
    <s v="Cheque"/>
    <s v="Ravioli"/>
    <x v="9"/>
    <n v="273"/>
    <n v="48"/>
    <x v="163"/>
    <n v="1323.5040000000001"/>
  </r>
  <r>
    <n v="1259"/>
    <x v="78"/>
    <n v="9"/>
    <s v="Empresa I"/>
    <s v="Guadalajara"/>
    <x v="3"/>
    <x v="7"/>
    <x v="0"/>
    <d v="2018-09-11T00:00:00"/>
    <s v="Empresa de embarque A"/>
    <s v="Cheque"/>
    <s v="Mozzarella"/>
    <x v="10"/>
    <n v="487.19999999999993"/>
    <n v="57"/>
    <x v="164"/>
    <n v="2721.4992000000002"/>
  </r>
  <r>
    <n v="1260"/>
    <x v="79"/>
    <n v="6"/>
    <s v="Empresa F"/>
    <s v="Tijuana"/>
    <x v="5"/>
    <x v="4"/>
    <x v="2"/>
    <d v="2018-09-08T00:00:00"/>
    <s v="Empresa de embarque B"/>
    <s v="Tarjeta de crédito"/>
    <s v="Cerveza"/>
    <x v="0"/>
    <n v="196"/>
    <n v="67"/>
    <x v="165"/>
    <n v="1378.8600000000001"/>
  </r>
  <r>
    <n v="1261"/>
    <x v="80"/>
    <n v="8"/>
    <s v="Empresa H"/>
    <s v="Monterrey"/>
    <x v="2"/>
    <x v="2"/>
    <x v="2"/>
    <d v="2018-09-10T00:00:00"/>
    <s v="Empresa de embarque B"/>
    <s v="Cheque"/>
    <s v="Salsa curry"/>
    <x v="5"/>
    <n v="560"/>
    <n v="48"/>
    <x v="166"/>
    <n v="2634.24"/>
  </r>
  <r>
    <n v="1262"/>
    <x v="80"/>
    <n v="8"/>
    <s v="Empresa H"/>
    <s v="Monterrey"/>
    <x v="2"/>
    <x v="2"/>
    <x v="2"/>
    <d v="2018-09-10T00:00:00"/>
    <s v="Empresa de embarque B"/>
    <s v="Cheque"/>
    <s v="Galletas de chocolate"/>
    <x v="2"/>
    <n v="128.79999999999998"/>
    <n v="77"/>
    <x v="167"/>
    <n v="1011.5952"/>
  </r>
  <r>
    <n v="1263"/>
    <x v="81"/>
    <n v="25"/>
    <s v="Empresa Y"/>
    <s v="León"/>
    <x v="7"/>
    <x v="6"/>
    <x v="1"/>
    <d v="2018-09-27T00:00:00"/>
    <s v="Empresa de embarque A"/>
    <s v="Efectivo"/>
    <s v="Bolillos"/>
    <x v="2"/>
    <n v="140"/>
    <n v="94"/>
    <x v="168"/>
    <n v="1368.64"/>
  </r>
  <r>
    <n v="1264"/>
    <x v="82"/>
    <n v="26"/>
    <s v="Empresa Z"/>
    <s v="Ciudad de México"/>
    <x v="8"/>
    <x v="5"/>
    <x v="3"/>
    <d v="2018-09-28T00:00:00"/>
    <s v="Empresa de embarque C"/>
    <s v="Tarjeta de crédito"/>
    <s v="Aceite de oliva"/>
    <x v="13"/>
    <n v="298.90000000000003"/>
    <n v="54"/>
    <x v="169"/>
    <n v="1694.7630000000004"/>
  </r>
  <r>
    <n v="1265"/>
    <x v="82"/>
    <n v="26"/>
    <s v="Empresa Z"/>
    <s v="Ciudad de México"/>
    <x v="8"/>
    <x v="5"/>
    <x v="3"/>
    <d v="2018-09-28T00:00:00"/>
    <s v="Empresa de embarque C"/>
    <s v="Tarjeta de crédito"/>
    <s v="Almejas"/>
    <x v="4"/>
    <n v="135.1"/>
    <n v="43"/>
    <x v="68"/>
    <n v="563.50210000000004"/>
  </r>
  <r>
    <n v="1266"/>
    <x v="82"/>
    <n v="26"/>
    <s v="Empresa Z"/>
    <s v="Ciudad de México"/>
    <x v="8"/>
    <x v="5"/>
    <x v="3"/>
    <d v="2018-09-28T00:00:00"/>
    <s v="Empresa de embarque C"/>
    <s v="Tarjeta de crédito"/>
    <s v="Carne de cangrejo"/>
    <x v="8"/>
    <n v="257.59999999999997"/>
    <n v="71"/>
    <x v="170"/>
    <n v="1883.8287999999998"/>
  </r>
  <r>
    <n v="1267"/>
    <x v="83"/>
    <n v="29"/>
    <s v="Empresa CC"/>
    <s v="Puerto Vallarta"/>
    <x v="3"/>
    <x v="3"/>
    <x v="0"/>
    <d v="2018-10-01T00:00:00"/>
    <s v="Empresa de embarque B"/>
    <s v="Cheque"/>
    <s v="Cerveza"/>
    <x v="0"/>
    <n v="196"/>
    <n v="50"/>
    <x v="171"/>
    <n v="940.80000000000007"/>
  </r>
  <r>
    <n v="1268"/>
    <x v="79"/>
    <n v="6"/>
    <s v="Empresa F"/>
    <s v="Tijuana"/>
    <x v="5"/>
    <x v="4"/>
    <x v="2"/>
    <d v="2018-09-08T00:00:00"/>
    <s v="Empresa de embarque C"/>
    <s v="Cheque"/>
    <s v="Chocolate"/>
    <x v="3"/>
    <n v="178.5"/>
    <n v="96"/>
    <x v="115"/>
    <n v="1679.328"/>
  </r>
  <r>
    <n v="1270"/>
    <x v="84"/>
    <n v="4"/>
    <s v="Empresa D"/>
    <s v="Querétaro"/>
    <x v="1"/>
    <x v="1"/>
    <x v="1"/>
    <d v="2018-09-06T00:00:00"/>
    <s v="Empresa de embarque A"/>
    <s v="Tarjeta de crédito"/>
    <s v="Mermelada de zarzamora"/>
    <x v="6"/>
    <n v="1134"/>
    <n v="54"/>
    <x v="172"/>
    <n v="6123.6"/>
  </r>
  <r>
    <n v="1271"/>
    <x v="84"/>
    <n v="4"/>
    <s v="Empresa D"/>
    <s v="Querétaro"/>
    <x v="1"/>
    <x v="1"/>
    <x v="1"/>
    <d v="2018-09-06T00:00:00"/>
    <s v="Empresa de embarque A"/>
    <s v="Tarjeta de crédito"/>
    <s v="Arroz de grano largo"/>
    <x v="14"/>
    <n v="98"/>
    <n v="39"/>
    <x v="173"/>
    <n v="382.2"/>
  </r>
  <r>
    <n v="1273"/>
    <x v="80"/>
    <n v="8"/>
    <s v="Empresa H"/>
    <s v="Monterrey"/>
    <x v="2"/>
    <x v="2"/>
    <x v="2"/>
    <d v="2018-09-10T00:00:00"/>
    <s v="Empresa de embarque C"/>
    <s v="Tarjeta de crédito"/>
    <s v="Mozzarella"/>
    <x v="10"/>
    <n v="487.19999999999993"/>
    <n v="63"/>
    <x v="49"/>
    <n v="3222.828"/>
  </r>
  <r>
    <n v="1276"/>
    <x v="85"/>
    <n v="3"/>
    <s v="Empresa C"/>
    <s v="Acapulco"/>
    <x v="4"/>
    <x v="0"/>
    <x v="0"/>
    <d v="2018-09-05T00:00:00"/>
    <s v="Empresa de embarque B"/>
    <s v="Efectivo"/>
    <s v="Jarabe"/>
    <x v="7"/>
    <n v="140"/>
    <n v="71"/>
    <x v="174"/>
    <n v="1023.8199999999999"/>
  </r>
  <r>
    <n v="1277"/>
    <x v="85"/>
    <n v="3"/>
    <s v="Empresa C"/>
    <s v="Acapulco"/>
    <x v="4"/>
    <x v="0"/>
    <x v="0"/>
    <d v="2018-09-05T00:00:00"/>
    <s v="Empresa de embarque B"/>
    <s v="Efectivo"/>
    <s v="Salsa curry"/>
    <x v="5"/>
    <n v="560"/>
    <n v="88"/>
    <x v="175"/>
    <n v="5125.1200000000008"/>
  </r>
  <r>
    <n v="1281"/>
    <x v="76"/>
    <n v="10"/>
    <s v="Empresa J"/>
    <s v="León"/>
    <x v="7"/>
    <x v="6"/>
    <x v="1"/>
    <d v="2018-09-12T00:00:00"/>
    <s v="Empresa de embarque B"/>
    <s v="Tarjeta de crédito"/>
    <s v="Almendras"/>
    <x v="1"/>
    <n v="140"/>
    <n v="59"/>
    <x v="176"/>
    <n v="834.26"/>
  </r>
  <r>
    <n v="1282"/>
    <x v="86"/>
    <n v="6"/>
    <s v="Empresa F"/>
    <s v="Tijuana"/>
    <x v="5"/>
    <x v="4"/>
    <x v="2"/>
    <d v="2018-10-08T00:00:00"/>
    <s v="Empresa de embarque B"/>
    <s v="Tarjeta de crédito"/>
    <s v="Salsa curry"/>
    <x v="5"/>
    <n v="560"/>
    <n v="94"/>
    <x v="177"/>
    <n v="5264"/>
  </r>
  <r>
    <n v="1283"/>
    <x v="87"/>
    <n v="28"/>
    <s v="Empresa BB"/>
    <s v="Toluca"/>
    <x v="6"/>
    <x v="5"/>
    <x v="3"/>
    <d v="2018-10-30T00:00:00"/>
    <s v="Empresa de embarque C"/>
    <s v="Cheque"/>
    <s v="Café"/>
    <x v="0"/>
    <n v="644"/>
    <n v="86"/>
    <x v="178"/>
    <n v="5316.8640000000005"/>
  </r>
  <r>
    <n v="1284"/>
    <x v="88"/>
    <n v="8"/>
    <s v="Empresa H"/>
    <s v="Monterrey"/>
    <x v="2"/>
    <x v="2"/>
    <x v="2"/>
    <d v="2018-10-10T00:00:00"/>
    <s v="Empresa de embarque C"/>
    <s v="Cheque"/>
    <s v="Chocolate"/>
    <x v="3"/>
    <n v="178.5"/>
    <n v="61"/>
    <x v="179"/>
    <n v="1099.7384999999999"/>
  </r>
  <r>
    <n v="1285"/>
    <x v="89"/>
    <n v="10"/>
    <s v="Empresa J"/>
    <s v="León"/>
    <x v="7"/>
    <x v="6"/>
    <x v="1"/>
    <d v="2018-10-12T00:00:00"/>
    <s v="Empresa de embarque B"/>
    <s v="Tarjeta de crédito"/>
    <s v="Té verde"/>
    <x v="0"/>
    <n v="41.86"/>
    <n v="32"/>
    <x v="180"/>
    <n v="136.63104000000001"/>
  </r>
  <r>
    <n v="1287"/>
    <x v="89"/>
    <n v="10"/>
    <s v="Empresa J"/>
    <s v="León"/>
    <x v="7"/>
    <x v="6"/>
    <x v="1"/>
    <d v="2018-10-12T00:00:00"/>
    <s v="Empresa de embarque A"/>
    <s v="No definida"/>
    <s v="Jalea de fresa"/>
    <x v="6"/>
    <n v="350"/>
    <n v="60"/>
    <x v="181"/>
    <n v="2163"/>
  </r>
  <r>
    <n v="1288"/>
    <x v="89"/>
    <n v="10"/>
    <s v="Empresa J"/>
    <s v="León"/>
    <x v="7"/>
    <x v="6"/>
    <x v="1"/>
    <d v="2018-10-12T00:00:00"/>
    <s v="Empresa de embarque A"/>
    <s v="No definida"/>
    <s v="Condimento cajún"/>
    <x v="7"/>
    <n v="308"/>
    <n v="51"/>
    <x v="182"/>
    <n v="1539.384"/>
  </r>
  <r>
    <n v="1289"/>
    <x v="89"/>
    <n v="10"/>
    <s v="Empresa J"/>
    <s v="León"/>
    <x v="7"/>
    <x v="6"/>
    <x v="1"/>
    <d v="2018-10-12T00:00:00"/>
    <s v="Empresa de embarque A"/>
    <s v="No definida"/>
    <s v="Galletas de chocolate"/>
    <x v="2"/>
    <n v="128.79999999999998"/>
    <n v="49"/>
    <x v="183"/>
    <n v="624.80880000000002"/>
  </r>
  <r>
    <n v="1295"/>
    <x v="87"/>
    <n v="28"/>
    <s v="Empresa BB"/>
    <s v="Toluca"/>
    <x v="6"/>
    <x v="5"/>
    <x v="3"/>
    <d v="2018-10-30T00:00:00"/>
    <s v="Empresa de embarque C"/>
    <s v="Tarjeta de crédito"/>
    <s v="Almejas"/>
    <x v="4"/>
    <n v="135.1"/>
    <n v="44"/>
    <x v="184"/>
    <n v="618.21760000000006"/>
  </r>
  <r>
    <n v="1296"/>
    <x v="87"/>
    <n v="28"/>
    <s v="Empresa BB"/>
    <s v="Toluca"/>
    <x v="6"/>
    <x v="5"/>
    <x v="3"/>
    <d v="2018-10-30T00:00:00"/>
    <s v="Empresa de embarque C"/>
    <s v="Tarjeta de crédito"/>
    <s v="Carne de cangrejo"/>
    <x v="8"/>
    <n v="257.59999999999997"/>
    <n v="24"/>
    <x v="185"/>
    <n v="599.69279999999992"/>
  </r>
  <r>
    <n v="1297"/>
    <x v="90"/>
    <n v="9"/>
    <s v="Empresa I"/>
    <s v="Guadalajara"/>
    <x v="3"/>
    <x v="7"/>
    <x v="0"/>
    <d v="2018-10-11T00:00:00"/>
    <s v="Empresa de embarque A"/>
    <s v="Cheque"/>
    <s v="Ravioli"/>
    <x v="9"/>
    <n v="273"/>
    <n v="64"/>
    <x v="186"/>
    <n v="1677.3120000000001"/>
  </r>
  <r>
    <n v="1298"/>
    <x v="90"/>
    <n v="9"/>
    <s v="Empresa I"/>
    <s v="Guadalajara"/>
    <x v="3"/>
    <x v="7"/>
    <x v="0"/>
    <d v="2018-10-11T00:00:00"/>
    <s v="Empresa de embarque A"/>
    <s v="Cheque"/>
    <s v="Mozzarella"/>
    <x v="10"/>
    <n v="487.19999999999993"/>
    <n v="70"/>
    <x v="187"/>
    <n v="3444.5040000000004"/>
  </r>
  <r>
    <n v="1299"/>
    <x v="86"/>
    <n v="6"/>
    <s v="Empresa F"/>
    <s v="Tijuana"/>
    <x v="5"/>
    <x v="4"/>
    <x v="2"/>
    <d v="2018-10-08T00:00:00"/>
    <s v="Empresa de embarque B"/>
    <s v="Tarjeta de crédito"/>
    <s v="Cerveza"/>
    <x v="0"/>
    <n v="196"/>
    <n v="98"/>
    <x v="188"/>
    <n v="1940.0080000000005"/>
  </r>
  <r>
    <n v="1300"/>
    <x v="88"/>
    <n v="8"/>
    <s v="Empresa H"/>
    <s v="Monterrey"/>
    <x v="2"/>
    <x v="2"/>
    <x v="2"/>
    <d v="2018-10-10T00:00:00"/>
    <s v="Empresa de embarque B"/>
    <s v="Cheque"/>
    <s v="Salsa curry"/>
    <x v="5"/>
    <n v="560"/>
    <n v="48"/>
    <x v="166"/>
    <n v="2634.24"/>
  </r>
  <r>
    <n v="1301"/>
    <x v="88"/>
    <n v="8"/>
    <s v="Empresa H"/>
    <s v="Monterrey"/>
    <x v="2"/>
    <x v="2"/>
    <x v="2"/>
    <d v="2018-10-10T00:00:00"/>
    <s v="Empresa de embarque B"/>
    <s v="Cheque"/>
    <s v="Galletas de chocolate"/>
    <x v="2"/>
    <n v="128.79999999999998"/>
    <n v="100"/>
    <x v="189"/>
    <n v="1275.1199999999999"/>
  </r>
  <r>
    <n v="1302"/>
    <x v="91"/>
    <n v="25"/>
    <s v="Empresa Y"/>
    <s v="León"/>
    <x v="7"/>
    <x v="6"/>
    <x v="1"/>
    <d v="2018-10-27T00:00:00"/>
    <s v="Empresa de embarque A"/>
    <s v="Efectivo"/>
    <s v="Bolillos"/>
    <x v="2"/>
    <n v="140"/>
    <n v="90"/>
    <x v="190"/>
    <n v="1222.2"/>
  </r>
  <r>
    <n v="1303"/>
    <x v="92"/>
    <n v="26"/>
    <s v="Empresa Z"/>
    <s v="Ciudad de México"/>
    <x v="8"/>
    <x v="5"/>
    <x v="3"/>
    <d v="2018-10-28T00:00:00"/>
    <s v="Empresa de embarque C"/>
    <s v="Tarjeta de crédito"/>
    <s v="Aceite de oliva"/>
    <x v="13"/>
    <n v="298.90000000000003"/>
    <n v="49"/>
    <x v="191"/>
    <n v="1435.3178"/>
  </r>
  <r>
    <n v="1304"/>
    <x v="92"/>
    <n v="26"/>
    <s v="Empresa Z"/>
    <s v="Ciudad de México"/>
    <x v="8"/>
    <x v="5"/>
    <x v="3"/>
    <d v="2018-10-28T00:00:00"/>
    <s v="Empresa de embarque C"/>
    <s v="Tarjeta de crédito"/>
    <s v="Almejas"/>
    <x v="4"/>
    <n v="135.1"/>
    <n v="71"/>
    <x v="192"/>
    <n v="920.84159999999997"/>
  </r>
  <r>
    <n v="1305"/>
    <x v="92"/>
    <n v="26"/>
    <s v="Empresa Z"/>
    <s v="Ciudad de México"/>
    <x v="8"/>
    <x v="5"/>
    <x v="3"/>
    <d v="2018-10-28T00:00:00"/>
    <s v="Empresa de embarque C"/>
    <s v="Tarjeta de crédito"/>
    <s v="Carne de cangrejo"/>
    <x v="8"/>
    <n v="257.59999999999997"/>
    <n v="10"/>
    <x v="193"/>
    <n v="267.90400000000005"/>
  </r>
  <r>
    <n v="1306"/>
    <x v="93"/>
    <n v="29"/>
    <s v="Empresa CC"/>
    <s v="Puerto Vallarta"/>
    <x v="3"/>
    <x v="3"/>
    <x v="0"/>
    <d v="2018-10-31T00:00:00"/>
    <s v="Empresa de embarque B"/>
    <s v="Cheque"/>
    <s v="Cerveza"/>
    <x v="0"/>
    <n v="196"/>
    <n v="78"/>
    <x v="194"/>
    <n v="1574.664"/>
  </r>
  <r>
    <n v="1307"/>
    <x v="86"/>
    <n v="6"/>
    <s v="Empresa F"/>
    <s v="Tijuana"/>
    <x v="5"/>
    <x v="4"/>
    <x v="2"/>
    <d v="2018-10-08T00:00:00"/>
    <s v="Empresa de embarque C"/>
    <s v="Cheque"/>
    <s v="Chocolate"/>
    <x v="3"/>
    <n v="178.5"/>
    <n v="44"/>
    <x v="106"/>
    <n v="753.98400000000004"/>
  </r>
  <r>
    <n v="1309"/>
    <x v="94"/>
    <n v="4"/>
    <s v="Empresa D"/>
    <s v="Querétaro"/>
    <x v="1"/>
    <x v="1"/>
    <x v="1"/>
    <d v="2018-10-06T00:00:00"/>
    <s v="Empresa de embarque A"/>
    <s v="Tarjeta de crédito"/>
    <s v="Mermelada de zarzamora"/>
    <x v="6"/>
    <n v="1134"/>
    <n v="82"/>
    <x v="195"/>
    <n v="9763.7400000000016"/>
  </r>
  <r>
    <n v="1310"/>
    <x v="94"/>
    <n v="4"/>
    <s v="Empresa D"/>
    <s v="Querétaro"/>
    <x v="1"/>
    <x v="1"/>
    <x v="1"/>
    <d v="2018-10-06T00:00:00"/>
    <s v="Empresa de embarque A"/>
    <s v="Tarjeta de crédito"/>
    <s v="Arroz de grano largo"/>
    <x v="14"/>
    <n v="98"/>
    <n v="29"/>
    <x v="196"/>
    <n v="284.2"/>
  </r>
  <r>
    <n v="1312"/>
    <x v="88"/>
    <n v="8"/>
    <s v="Empresa H"/>
    <s v="Monterrey"/>
    <x v="2"/>
    <x v="2"/>
    <x v="2"/>
    <d v="2018-10-10T00:00:00"/>
    <s v="Empresa de embarque C"/>
    <s v="Tarjeta de crédito"/>
    <s v="Mozzarella"/>
    <x v="10"/>
    <n v="487.19999999999993"/>
    <n v="93"/>
    <x v="197"/>
    <n v="4395.0311999999994"/>
  </r>
  <r>
    <n v="1315"/>
    <x v="95"/>
    <n v="3"/>
    <s v="Empresa C"/>
    <s v="Acapulco"/>
    <x v="4"/>
    <x v="0"/>
    <x v="0"/>
    <d v="2018-10-05T00:00:00"/>
    <s v="Empresa de embarque B"/>
    <s v="Efectivo"/>
    <s v="Jarabe"/>
    <x v="7"/>
    <n v="140"/>
    <n v="11"/>
    <x v="198"/>
    <n v="160.16000000000003"/>
  </r>
  <r>
    <n v="1316"/>
    <x v="95"/>
    <n v="3"/>
    <s v="Empresa C"/>
    <s v="Acapulco"/>
    <x v="4"/>
    <x v="0"/>
    <x v="0"/>
    <d v="2018-10-05T00:00:00"/>
    <s v="Empresa de embarque B"/>
    <s v="Efectivo"/>
    <s v="Salsa curry"/>
    <x v="5"/>
    <n v="560"/>
    <n v="91"/>
    <x v="125"/>
    <n v="5096"/>
  </r>
  <r>
    <n v="1320"/>
    <x v="89"/>
    <n v="10"/>
    <s v="Empresa J"/>
    <s v="León"/>
    <x v="7"/>
    <x v="6"/>
    <x v="1"/>
    <d v="2018-10-12T00:00:00"/>
    <s v="Empresa de embarque B"/>
    <s v="Tarjeta de crédito"/>
    <s v="Almendras"/>
    <x v="1"/>
    <n v="140"/>
    <n v="12"/>
    <x v="199"/>
    <n v="173.04"/>
  </r>
  <r>
    <n v="1325"/>
    <x v="87"/>
    <n v="28"/>
    <s v="Empresa BB"/>
    <s v="Toluca"/>
    <x v="6"/>
    <x v="5"/>
    <x v="3"/>
    <d v="2018-10-30T00:00:00"/>
    <s v="Empresa de embarque C"/>
    <s v="Tarjeta de crédito"/>
    <s v="Café"/>
    <x v="0"/>
    <n v="644"/>
    <n v="34"/>
    <x v="200"/>
    <n v="2211.4960000000001"/>
  </r>
  <r>
    <n v="1326"/>
    <x v="90"/>
    <n v="9"/>
    <s v="Empresa I"/>
    <s v="Guadalajara"/>
    <x v="3"/>
    <x v="7"/>
    <x v="0"/>
    <d v="2018-10-11T00:00:00"/>
    <s v="Empresa de embarque A"/>
    <s v="Cheque"/>
    <s v="Almejas"/>
    <x v="4"/>
    <n v="135.1"/>
    <n v="89"/>
    <x v="201"/>
    <n v="1214.4139"/>
  </r>
  <r>
    <n v="1327"/>
    <x v="86"/>
    <n v="6"/>
    <s v="Empresa F"/>
    <s v="Tijuana"/>
    <x v="5"/>
    <x v="4"/>
    <x v="2"/>
    <d v="2018-10-08T00:00:00"/>
    <s v="Empresa de embarque B"/>
    <s v="Tarjeta de crédito"/>
    <s v="Chocolate"/>
    <x v="3"/>
    <n v="178.5"/>
    <n v="82"/>
    <x v="202"/>
    <n v="1449.0630000000001"/>
  </r>
  <r>
    <n v="1328"/>
    <x v="88"/>
    <n v="8"/>
    <s v="Empresa H"/>
    <s v="Monterrey"/>
    <x v="2"/>
    <x v="2"/>
    <x v="2"/>
    <d v="2018-10-10T00:00:00"/>
    <s v="Empresa de embarque B"/>
    <s v="Cheque"/>
    <s v="Chocolate"/>
    <x v="3"/>
    <n v="178.5"/>
    <n v="43"/>
    <x v="203"/>
    <n v="736.84799999999996"/>
  </r>
  <r>
    <n v="1329"/>
    <x v="96"/>
    <n v="10"/>
    <s v="Empresa J"/>
    <s v="León"/>
    <x v="7"/>
    <x v="6"/>
    <x v="1"/>
    <d v="2018-11-12T00:00:00"/>
    <s v="Empresa de embarque A"/>
    <s v="No definida"/>
    <s v="Condimento cajún"/>
    <x v="7"/>
    <n v="308"/>
    <n v="96"/>
    <x v="204"/>
    <n v="3104.6400000000003"/>
  </r>
  <r>
    <n v="1330"/>
    <x v="96"/>
    <n v="10"/>
    <s v="Empresa J"/>
    <s v="León"/>
    <x v="7"/>
    <x v="6"/>
    <x v="1"/>
    <d v="2018-11-12T00:00:00"/>
    <s v="Empresa de embarque A"/>
    <s v="No definida"/>
    <s v="Galletas de chocolate"/>
    <x v="2"/>
    <n v="128.79999999999998"/>
    <n v="34"/>
    <x v="205"/>
    <n v="437.91999999999996"/>
  </r>
  <r>
    <n v="1336"/>
    <x v="97"/>
    <n v="28"/>
    <s v="Empresa BB"/>
    <s v="Toluca"/>
    <x v="6"/>
    <x v="5"/>
    <x v="3"/>
    <d v="2018-11-30T00:00:00"/>
    <s v="Empresa de embarque C"/>
    <s v="Tarjeta de crédito"/>
    <s v="Almejas"/>
    <x v="4"/>
    <n v="135.1"/>
    <n v="46"/>
    <x v="206"/>
    <n v="640.10380000000009"/>
  </r>
  <r>
    <n v="1337"/>
    <x v="97"/>
    <n v="28"/>
    <s v="Empresa BB"/>
    <s v="Toluca"/>
    <x v="6"/>
    <x v="5"/>
    <x v="3"/>
    <d v="2018-11-30T00:00:00"/>
    <s v="Empresa de embarque C"/>
    <s v="Tarjeta de crédito"/>
    <s v="Carne de cangrejo"/>
    <x v="8"/>
    <n v="257.59999999999997"/>
    <n v="100"/>
    <x v="207"/>
    <n v="2576"/>
  </r>
  <r>
    <n v="1338"/>
    <x v="98"/>
    <n v="9"/>
    <s v="Empresa I"/>
    <s v="Guadalajara"/>
    <x v="3"/>
    <x v="7"/>
    <x v="0"/>
    <d v="2018-11-11T00:00:00"/>
    <s v="Empresa de embarque A"/>
    <s v="Cheque"/>
    <s v="Ravioli"/>
    <x v="9"/>
    <n v="273"/>
    <n v="87"/>
    <x v="208"/>
    <n v="2446.3530000000001"/>
  </r>
  <r>
    <n v="1339"/>
    <x v="98"/>
    <n v="9"/>
    <s v="Empresa I"/>
    <s v="Guadalajara"/>
    <x v="3"/>
    <x v="7"/>
    <x v="0"/>
    <d v="2018-11-11T00:00:00"/>
    <s v="Empresa de embarque A"/>
    <s v="Cheque"/>
    <s v="Mozzarella"/>
    <x v="10"/>
    <n v="487.19999999999993"/>
    <n v="58"/>
    <x v="209"/>
    <n v="2882.2752"/>
  </r>
  <r>
    <n v="1340"/>
    <x v="99"/>
    <n v="6"/>
    <s v="Empresa F"/>
    <s v="Tijuana"/>
    <x v="5"/>
    <x v="4"/>
    <x v="2"/>
    <d v="2018-11-08T00:00:00"/>
    <s v="Empresa de embarque B"/>
    <s v="Tarjeta de crédito"/>
    <s v="Cerveza"/>
    <x v="0"/>
    <n v="196"/>
    <n v="85"/>
    <x v="210"/>
    <n v="1682.6599999999999"/>
  </r>
  <r>
    <n v="1341"/>
    <x v="100"/>
    <n v="8"/>
    <s v="Empresa H"/>
    <s v="Monterrey"/>
    <x v="2"/>
    <x v="2"/>
    <x v="2"/>
    <d v="2018-11-10T00:00:00"/>
    <s v="Empresa de embarque B"/>
    <s v="Cheque"/>
    <s v="Salsa curry"/>
    <x v="5"/>
    <n v="560"/>
    <n v="28"/>
    <x v="111"/>
    <n v="1552.32"/>
  </r>
  <r>
    <n v="1342"/>
    <x v="100"/>
    <n v="8"/>
    <s v="Empresa H"/>
    <s v="Monterrey"/>
    <x v="2"/>
    <x v="2"/>
    <x v="2"/>
    <d v="2018-11-10T00:00:00"/>
    <s v="Empresa de embarque B"/>
    <s v="Cheque"/>
    <s v="Galletas de chocolate"/>
    <x v="2"/>
    <n v="128.79999999999998"/>
    <n v="19"/>
    <x v="211"/>
    <n v="239.82560000000001"/>
  </r>
  <r>
    <n v="1343"/>
    <x v="101"/>
    <n v="25"/>
    <s v="Empresa Y"/>
    <s v="León"/>
    <x v="7"/>
    <x v="6"/>
    <x v="1"/>
    <d v="2018-11-27T00:00:00"/>
    <s v="Empresa de embarque A"/>
    <s v="Efectivo"/>
    <s v="Bolillos"/>
    <x v="2"/>
    <n v="140"/>
    <n v="99"/>
    <x v="135"/>
    <n v="1441.44"/>
  </r>
  <r>
    <n v="1344"/>
    <x v="102"/>
    <n v="26"/>
    <s v="Empresa Z"/>
    <s v="Ciudad de México"/>
    <x v="8"/>
    <x v="5"/>
    <x v="3"/>
    <d v="2018-11-28T00:00:00"/>
    <s v="Empresa de embarque C"/>
    <s v="Tarjeta de crédito"/>
    <s v="Aceite de oliva"/>
    <x v="13"/>
    <n v="298.90000000000003"/>
    <n v="69"/>
    <x v="212"/>
    <n v="2144.9064000000008"/>
  </r>
  <r>
    <n v="1345"/>
    <x v="102"/>
    <n v="26"/>
    <s v="Empresa Z"/>
    <s v="Ciudad de México"/>
    <x v="8"/>
    <x v="5"/>
    <x v="3"/>
    <d v="2018-11-28T00:00:00"/>
    <s v="Empresa de embarque C"/>
    <s v="Tarjeta de crédito"/>
    <s v="Almejas"/>
    <x v="4"/>
    <n v="135.1"/>
    <n v="37"/>
    <x v="213"/>
    <n v="474.87650000000002"/>
  </r>
  <r>
    <n v="1346"/>
    <x v="102"/>
    <n v="26"/>
    <s v="Empresa Z"/>
    <s v="Ciudad de México"/>
    <x v="8"/>
    <x v="5"/>
    <x v="3"/>
    <d v="2018-11-28T00:00:00"/>
    <s v="Empresa de embarque C"/>
    <s v="Tarjeta de crédito"/>
    <s v="Carne de cangrejo"/>
    <x v="8"/>
    <n v="257.59999999999997"/>
    <n v="64"/>
    <x v="85"/>
    <n v="1665.1263999999999"/>
  </r>
  <r>
    <n v="1347"/>
    <x v="103"/>
    <n v="29"/>
    <s v="Empresa CC"/>
    <s v="Puerto Vallarta"/>
    <x v="3"/>
    <x v="3"/>
    <x v="0"/>
    <d v="2018-12-01T00:00:00"/>
    <s v="Empresa de embarque B"/>
    <s v="Cheque"/>
    <s v="Cerveza"/>
    <x v="0"/>
    <n v="196"/>
    <n v="38"/>
    <x v="159"/>
    <n v="774.5920000000001"/>
  </r>
  <r>
    <n v="1348"/>
    <x v="99"/>
    <n v="6"/>
    <s v="Empresa F"/>
    <s v="Tijuana"/>
    <x v="5"/>
    <x v="4"/>
    <x v="2"/>
    <d v="2018-11-08T00:00:00"/>
    <s v="Empresa de embarque C"/>
    <s v="Cheque"/>
    <s v="Chocolate"/>
    <x v="3"/>
    <n v="178.5"/>
    <n v="15"/>
    <x v="214"/>
    <n v="259.71749999999997"/>
  </r>
  <r>
    <n v="1350"/>
    <x v="104"/>
    <n v="4"/>
    <s v="Empresa D"/>
    <s v="Querétaro"/>
    <x v="1"/>
    <x v="1"/>
    <x v="1"/>
    <d v="2018-11-06T00:00:00"/>
    <s v="Empresa de embarque A"/>
    <s v="Tarjeta de crédito"/>
    <s v="Mermelada de zarzamora"/>
    <x v="6"/>
    <n v="1134"/>
    <n v="52"/>
    <x v="215"/>
    <n v="5778.8640000000005"/>
  </r>
  <r>
    <n v="1351"/>
    <x v="104"/>
    <n v="4"/>
    <s v="Empresa D"/>
    <s v="Querétaro"/>
    <x v="1"/>
    <x v="1"/>
    <x v="1"/>
    <d v="2018-11-06T00:00:00"/>
    <s v="Empresa de embarque A"/>
    <s v="Tarjeta de crédito"/>
    <s v="Arroz de grano largo"/>
    <x v="14"/>
    <n v="98"/>
    <n v="37"/>
    <x v="48"/>
    <n v="355.34800000000001"/>
  </r>
  <r>
    <n v="1353"/>
    <x v="100"/>
    <n v="8"/>
    <s v="Empresa H"/>
    <s v="Monterrey"/>
    <x v="2"/>
    <x v="2"/>
    <x v="2"/>
    <d v="2018-11-10T00:00:00"/>
    <s v="Empresa de embarque C"/>
    <s v="Tarjeta de crédito"/>
    <s v="Mozzarella"/>
    <x v="10"/>
    <n v="487.19999999999993"/>
    <n v="24"/>
    <x v="216"/>
    <n v="1122.5087999999998"/>
  </r>
  <r>
    <n v="1356"/>
    <x v="105"/>
    <n v="3"/>
    <s v="Empresa C"/>
    <s v="Acapulco"/>
    <x v="4"/>
    <x v="0"/>
    <x v="0"/>
    <d v="2018-11-05T00:00:00"/>
    <s v="Empresa de embarque B"/>
    <s v="Efectivo"/>
    <s v="Jarabe"/>
    <x v="7"/>
    <n v="140"/>
    <n v="36"/>
    <x v="217"/>
    <n v="519.12"/>
  </r>
  <r>
    <n v="1357"/>
    <x v="105"/>
    <n v="3"/>
    <s v="Empresa C"/>
    <s v="Acapulco"/>
    <x v="4"/>
    <x v="0"/>
    <x v="0"/>
    <d v="2018-11-05T00:00:00"/>
    <s v="Empresa de embarque B"/>
    <s v="Efectivo"/>
    <s v="Salsa curry"/>
    <x v="5"/>
    <n v="560"/>
    <n v="24"/>
    <x v="218"/>
    <n v="1344"/>
  </r>
  <r>
    <n v="1361"/>
    <x v="96"/>
    <n v="10"/>
    <s v="Empresa J"/>
    <s v="León"/>
    <x v="7"/>
    <x v="6"/>
    <x v="1"/>
    <d v="2018-11-12T00:00:00"/>
    <s v="Empresa de embarque B"/>
    <s v="Tarjeta de crédito"/>
    <s v="Almendras"/>
    <x v="1"/>
    <n v="140"/>
    <n v="20"/>
    <x v="219"/>
    <n v="280"/>
  </r>
  <r>
    <n v="1366"/>
    <x v="97"/>
    <n v="28"/>
    <s v="Empresa BB"/>
    <s v="Toluca"/>
    <x v="6"/>
    <x v="5"/>
    <x v="3"/>
    <d v="2018-11-30T00:00:00"/>
    <s v="Empresa de embarque C"/>
    <s v="Tarjeta de crédito"/>
    <s v="Café"/>
    <x v="0"/>
    <n v="644"/>
    <n v="57"/>
    <x v="220"/>
    <n v="3817.6319999999996"/>
  </r>
  <r>
    <n v="1367"/>
    <x v="98"/>
    <n v="9"/>
    <s v="Empresa I"/>
    <s v="Guadalajara"/>
    <x v="3"/>
    <x v="7"/>
    <x v="0"/>
    <d v="2018-11-11T00:00:00"/>
    <s v="Empresa de embarque A"/>
    <s v="Cheque"/>
    <s v="Almejas"/>
    <x v="4"/>
    <n v="135.1"/>
    <n v="14"/>
    <x v="221"/>
    <n v="181.5744"/>
  </r>
  <r>
    <n v="1368"/>
    <x v="106"/>
    <n v="27"/>
    <s v="Empresa AA"/>
    <s v="Mazatlán"/>
    <x v="0"/>
    <x v="0"/>
    <x v="0"/>
    <d v="2018-12-29T00:00:00"/>
    <s v="Empresa de embarque B"/>
    <s v="Cheque"/>
    <s v="Cerveza"/>
    <x v="0"/>
    <n v="196"/>
    <n v="14"/>
    <x v="222"/>
    <n v="277.14400000000006"/>
  </r>
  <r>
    <n v="1369"/>
    <x v="106"/>
    <n v="27"/>
    <s v="Empresa AA"/>
    <s v="Mazatlán"/>
    <x v="0"/>
    <x v="0"/>
    <x v="0"/>
    <d v="2018-12-29T00:00:00"/>
    <s v="Empresa de embarque B"/>
    <s v="Cheque"/>
    <s v="Ciruelas secas"/>
    <x v="1"/>
    <n v="49"/>
    <n v="70"/>
    <x v="223"/>
    <n v="353.28999999999996"/>
  </r>
  <r>
    <n v="1370"/>
    <x v="107"/>
    <n v="4"/>
    <s v="Empresa D"/>
    <s v="Querétaro"/>
    <x v="1"/>
    <x v="1"/>
    <x v="1"/>
    <d v="2018-12-06T00:00:00"/>
    <s v="Empresa de embarque A"/>
    <s v="Tarjeta de crédito"/>
    <s v="Peras secas"/>
    <x v="1"/>
    <n v="420"/>
    <n v="100"/>
    <x v="224"/>
    <n v="4074"/>
  </r>
  <r>
    <n v="1371"/>
    <x v="107"/>
    <n v="4"/>
    <s v="Empresa D"/>
    <s v="Querétaro"/>
    <x v="1"/>
    <x v="1"/>
    <x v="1"/>
    <d v="2018-12-06T00:00:00"/>
    <s v="Empresa de embarque A"/>
    <s v="Tarjeta de crédito"/>
    <s v="Manzanas secas"/>
    <x v="1"/>
    <n v="742"/>
    <n v="27"/>
    <x v="225"/>
    <n v="2003.3999999999999"/>
  </r>
  <r>
    <n v="1372"/>
    <x v="107"/>
    <n v="4"/>
    <s v="Empresa D"/>
    <s v="Querétaro"/>
    <x v="1"/>
    <x v="1"/>
    <x v="1"/>
    <d v="2018-12-06T00:00:00"/>
    <s v="Empresa de embarque A"/>
    <s v="Tarjeta de crédito"/>
    <s v="Ciruelas secas"/>
    <x v="1"/>
    <n v="49"/>
    <n v="70"/>
    <x v="223"/>
    <n v="336.14"/>
  </r>
  <r>
    <n v="1373"/>
    <x v="108"/>
    <n v="12"/>
    <s v="Empresa L"/>
    <s v="Mazatlán"/>
    <x v="0"/>
    <x v="0"/>
    <x v="0"/>
    <d v="2018-12-14T00:00:00"/>
    <s v="Empresa de embarque B"/>
    <s v="Tarjeta de crédito"/>
    <s v="Té chai"/>
    <x v="0"/>
    <n v="252"/>
    <n v="57"/>
    <x v="226"/>
    <n v="1436.4"/>
  </r>
  <r>
    <n v="1374"/>
    <x v="108"/>
    <n v="12"/>
    <s v="Empresa L"/>
    <s v="Mazatlán"/>
    <x v="0"/>
    <x v="0"/>
    <x v="0"/>
    <d v="2018-12-14T00:00:00"/>
    <s v="Empresa de embarque B"/>
    <s v="Tarjeta de crédito"/>
    <s v="Café"/>
    <x v="0"/>
    <n v="644"/>
    <n v="83"/>
    <x v="227"/>
    <n v="5238.2960000000003"/>
  </r>
  <r>
    <n v="1375"/>
    <x v="109"/>
    <n v="8"/>
    <s v="Empresa H"/>
    <s v="Monterrey"/>
    <x v="2"/>
    <x v="2"/>
    <x v="2"/>
    <d v="2018-12-10T00:00:00"/>
    <s v="Empresa de embarque C"/>
    <s v="Tarjeta de crédito"/>
    <s v="Galletas de chocolate"/>
    <x v="2"/>
    <n v="128.79999999999998"/>
    <n v="76"/>
    <x v="228"/>
    <n v="939.72479999999996"/>
  </r>
  <r>
    <n v="1376"/>
    <x v="107"/>
    <n v="4"/>
    <s v="Empresa D"/>
    <s v="Querétaro"/>
    <x v="1"/>
    <x v="1"/>
    <x v="1"/>
    <d v="2018-12-06T00:00:00"/>
    <s v="Empresa de embarque C"/>
    <s v="Cheque"/>
    <s v="Galletas de chocolate"/>
    <x v="2"/>
    <n v="128.79999999999998"/>
    <n v="80"/>
    <x v="101"/>
    <n v="1020.096"/>
  </r>
  <r>
    <n v="1377"/>
    <x v="110"/>
    <n v="29"/>
    <s v="Empresa CC"/>
    <s v="Puerto Vallarta"/>
    <x v="3"/>
    <x v="3"/>
    <x v="0"/>
    <d v="2018-12-31T00:00:00"/>
    <s v="Empresa de embarque B"/>
    <s v="Cheque"/>
    <s v="Chocolate"/>
    <x v="3"/>
    <n v="178.5"/>
    <n v="47"/>
    <x v="13"/>
    <n v="830.56050000000005"/>
  </r>
  <r>
    <n v="1378"/>
    <x v="111"/>
    <n v="3"/>
    <s v="Empresa C"/>
    <s v="Acapulco"/>
    <x v="4"/>
    <x v="0"/>
    <x v="0"/>
    <d v="2018-12-05T00:00:00"/>
    <s v="Empresa de embarque B"/>
    <s v="Efectivo"/>
    <s v="Almejas"/>
    <x v="4"/>
    <n v="135.1"/>
    <n v="96"/>
    <x v="229"/>
    <n v="1322.8992000000003"/>
  </r>
  <r>
    <n v="1379"/>
    <x v="112"/>
    <n v="6"/>
    <s v="Empresa F"/>
    <s v="Tijuana"/>
    <x v="5"/>
    <x v="4"/>
    <x v="2"/>
    <d v="2018-12-08T00:00:00"/>
    <s v="Empresa de embarque B"/>
    <s v="Tarjeta de crédito"/>
    <s v="Salsa curry"/>
    <x v="5"/>
    <n v="560"/>
    <n v="32"/>
    <x v="11"/>
    <n v="1881.6000000000001"/>
  </r>
  <r>
    <n v="1380"/>
    <x v="113"/>
    <n v="28"/>
    <s v="Empresa BB"/>
    <s v="Toluca"/>
    <x v="6"/>
    <x v="5"/>
    <x v="3"/>
    <d v="2018-12-30T00:00:00"/>
    <s v="Empresa de embarque C"/>
    <s v="Cheque"/>
    <s v="Café"/>
    <x v="0"/>
    <n v="644"/>
    <n v="16"/>
    <x v="230"/>
    <n v="1030.4000000000001"/>
  </r>
  <r>
    <n v="1381"/>
    <x v="109"/>
    <n v="8"/>
    <s v="Empresa H"/>
    <s v="Monterrey"/>
    <x v="2"/>
    <x v="2"/>
    <x v="2"/>
    <d v="2018-12-10T00:00:00"/>
    <s v="Empresa de embarque C"/>
    <s v="Cheque"/>
    <s v="Chocolate"/>
    <x v="3"/>
    <n v="178.5"/>
    <n v="41"/>
    <x v="71"/>
    <n v="717.21299999999997"/>
  </r>
  <r>
    <n v="1382"/>
    <x v="114"/>
    <n v="10"/>
    <s v="Empresa J"/>
    <s v="León"/>
    <x v="7"/>
    <x v="6"/>
    <x v="1"/>
    <d v="2018-12-12T00:00:00"/>
    <s v="Empresa de embarque B"/>
    <s v="Tarjeta de crédito"/>
    <s v="Té verde"/>
    <x v="0"/>
    <n v="41.86"/>
    <n v="41"/>
    <x v="231"/>
    <n v="180.20730000000003"/>
  </r>
  <r>
    <n v="1384"/>
    <x v="114"/>
    <n v="10"/>
    <s v="Empresa J"/>
    <s v="León"/>
    <x v="7"/>
    <x v="6"/>
    <x v="1"/>
    <d v="2018-12-12T00:00:00"/>
    <s v="Empresa de embarque A"/>
    <s v="No definida"/>
    <s v="Jalea de fresa"/>
    <x v="6"/>
    <n v="350"/>
    <n v="94"/>
    <x v="232"/>
    <n v="3290"/>
  </r>
  <r>
    <n v="1385"/>
    <x v="114"/>
    <n v="10"/>
    <s v="Empresa J"/>
    <s v="León"/>
    <x v="7"/>
    <x v="6"/>
    <x v="1"/>
    <d v="2018-12-12T00:00:00"/>
    <s v="Empresa de embarque A"/>
    <s v="No definida"/>
    <s v="Condimento cajún"/>
    <x v="7"/>
    <n v="308"/>
    <n v="20"/>
    <x v="233"/>
    <n v="646.80000000000007"/>
  </r>
  <r>
    <n v="1386"/>
    <x v="114"/>
    <n v="10"/>
    <s v="Empresa J"/>
    <s v="León"/>
    <x v="7"/>
    <x v="6"/>
    <x v="1"/>
    <d v="2018-12-12T00:00:00"/>
    <s v="Empresa de embarque A"/>
    <s v="No definida"/>
    <s v="Galletas de chocolate"/>
    <x v="2"/>
    <n v="128.79999999999998"/>
    <n v="13"/>
    <x v="234"/>
    <n v="174.13760000000002"/>
  </r>
  <r>
    <n v="1392"/>
    <x v="113"/>
    <n v="28"/>
    <s v="Empresa BB"/>
    <s v="Toluca"/>
    <x v="6"/>
    <x v="5"/>
    <x v="3"/>
    <d v="2018-12-30T00:00:00"/>
    <s v="Empresa de embarque C"/>
    <s v="Tarjeta de crédito"/>
    <s v="Almejas"/>
    <x v="4"/>
    <n v="135.1"/>
    <n v="98"/>
    <x v="235"/>
    <n v="1350.4596000000001"/>
  </r>
  <r>
    <n v="1393"/>
    <x v="113"/>
    <n v="28"/>
    <s v="Empresa BB"/>
    <s v="Toluca"/>
    <x v="6"/>
    <x v="5"/>
    <x v="3"/>
    <d v="2018-12-30T00:00:00"/>
    <s v="Empresa de embarque C"/>
    <s v="Tarjeta de crédito"/>
    <s v="Carne de cangrejo"/>
    <x v="8"/>
    <n v="257.59999999999997"/>
    <n v="86"/>
    <x v="236"/>
    <n v="2171.0527999999999"/>
  </r>
  <r>
    <n v="1394"/>
    <x v="115"/>
    <n v="9"/>
    <s v="Empresa I"/>
    <s v="Guadalajara"/>
    <x v="3"/>
    <x v="7"/>
    <x v="0"/>
    <d v="2018-12-11T00:00:00"/>
    <s v="Empresa de embarque A"/>
    <s v="Cheque"/>
    <s v="Ravioli"/>
    <x v="9"/>
    <n v="273"/>
    <n v="20"/>
    <x v="237"/>
    <n v="573.30000000000007"/>
  </r>
  <r>
    <n v="1395"/>
    <x v="115"/>
    <n v="9"/>
    <s v="Empresa I"/>
    <s v="Guadalajara"/>
    <x v="3"/>
    <x v="7"/>
    <x v="0"/>
    <d v="2018-12-11T00:00:00"/>
    <s v="Empresa de embarque A"/>
    <s v="Cheque"/>
    <s v="Mozzarella"/>
    <x v="10"/>
    <n v="487.19999999999993"/>
    <n v="69"/>
    <x v="238"/>
    <n v="3361.6800000000003"/>
  </r>
  <r>
    <n v="1396"/>
    <x v="112"/>
    <n v="6"/>
    <s v="Empresa F"/>
    <s v="Tijuana"/>
    <x v="5"/>
    <x v="4"/>
    <x v="2"/>
    <d v="2018-12-08T00:00:00"/>
    <s v="Empresa de embarque B"/>
    <s v="Tarjeta de crédito"/>
    <s v="Cerveza"/>
    <x v="0"/>
    <n v="196"/>
    <n v="68"/>
    <x v="239"/>
    <n v="1279.4879999999998"/>
  </r>
  <r>
    <n v="1397"/>
    <x v="109"/>
    <n v="8"/>
    <s v="Empresa H"/>
    <s v="Monterrey"/>
    <x v="2"/>
    <x v="2"/>
    <x v="2"/>
    <d v="2018-12-10T00:00:00"/>
    <s v="Empresa de embarque B"/>
    <s v="Cheque"/>
    <s v="Salsa curry"/>
    <x v="5"/>
    <n v="560"/>
    <n v="52"/>
    <x v="240"/>
    <n v="2853.76"/>
  </r>
  <r>
    <n v="1398"/>
    <x v="109"/>
    <n v="8"/>
    <s v="Empresa H"/>
    <s v="Monterrey"/>
    <x v="2"/>
    <x v="2"/>
    <x v="2"/>
    <d v="2018-12-10T00:00:00"/>
    <s v="Empresa de embarque B"/>
    <s v="Cheque"/>
    <s v="Galletas de chocolate"/>
    <x v="2"/>
    <n v="128.79999999999998"/>
    <n v="40"/>
    <x v="241"/>
    <n v="540.96000000000015"/>
  </r>
  <r>
    <n v="1399"/>
    <x v="116"/>
    <n v="25"/>
    <s v="Empresa Y"/>
    <s v="León"/>
    <x v="7"/>
    <x v="6"/>
    <x v="1"/>
    <d v="2018-12-27T00:00:00"/>
    <s v="Empresa de embarque A"/>
    <s v="Efectivo"/>
    <s v="Bolillos"/>
    <x v="2"/>
    <n v="140"/>
    <n v="100"/>
    <x v="93"/>
    <n v="1372"/>
  </r>
  <r>
    <n v="1400"/>
    <x v="117"/>
    <n v="26"/>
    <s v="Empresa Z"/>
    <s v="Ciudad de México"/>
    <x v="8"/>
    <x v="5"/>
    <x v="3"/>
    <d v="2018-12-28T00:00:00"/>
    <s v="Empresa de embarque C"/>
    <s v="Tarjeta de crédito"/>
    <s v="Aceite de oliva"/>
    <x v="13"/>
    <n v="298.90000000000003"/>
    <n v="88"/>
    <x v="242"/>
    <n v="2577.7136000000005"/>
  </r>
  <r>
    <n v="1401"/>
    <x v="117"/>
    <n v="26"/>
    <s v="Empresa Z"/>
    <s v="Ciudad de México"/>
    <x v="8"/>
    <x v="5"/>
    <x v="3"/>
    <d v="2018-12-28T00:00:00"/>
    <s v="Empresa de embarque C"/>
    <s v="Tarjeta de crédito"/>
    <s v="Almejas"/>
    <x v="4"/>
    <n v="135.1"/>
    <n v="46"/>
    <x v="206"/>
    <n v="596.60160000000008"/>
  </r>
  <r>
    <n v="1402"/>
    <x v="117"/>
    <n v="26"/>
    <s v="Empresa Z"/>
    <s v="Ciudad de México"/>
    <x v="8"/>
    <x v="5"/>
    <x v="3"/>
    <d v="2018-12-28T00:00:00"/>
    <s v="Empresa de embarque C"/>
    <s v="Tarjeta de crédito"/>
    <s v="Carne de cangrejo"/>
    <x v="8"/>
    <n v="257.59999999999997"/>
    <n v="93"/>
    <x v="243"/>
    <n v="2347.7664"/>
  </r>
  <r>
    <n v="1403"/>
    <x v="110"/>
    <n v="29"/>
    <s v="Empresa CC"/>
    <s v="Puerto Vallarta"/>
    <x v="3"/>
    <x v="3"/>
    <x v="0"/>
    <d v="2018-12-31T00:00:00"/>
    <s v="Empresa de embarque B"/>
    <s v="Cheque"/>
    <s v="Cerveza"/>
    <x v="0"/>
    <n v="196"/>
    <n v="96"/>
    <x v="244"/>
    <n v="1975.68"/>
  </r>
  <r>
    <n v="1404"/>
    <x v="112"/>
    <n v="6"/>
    <s v="Empresa F"/>
    <s v="Tijuana"/>
    <x v="5"/>
    <x v="4"/>
    <x v="2"/>
    <d v="2018-12-08T00:00:00"/>
    <s v="Empresa de embarque C"/>
    <s v="Cheque"/>
    <s v="Chocolate"/>
    <x v="3"/>
    <n v="178.5"/>
    <n v="12"/>
    <x v="245"/>
    <n v="224.91000000000003"/>
  </r>
  <r>
    <n v="1406"/>
    <x v="107"/>
    <n v="4"/>
    <s v="Empresa D"/>
    <s v="Querétaro"/>
    <x v="1"/>
    <x v="1"/>
    <x v="1"/>
    <d v="2018-12-06T00:00:00"/>
    <s v="Empresa de embarque A"/>
    <s v="Tarjeta de crédito"/>
    <s v="Mermelada de zarzamora"/>
    <x v="6"/>
    <n v="1134"/>
    <n v="38"/>
    <x v="246"/>
    <n v="4093.7400000000002"/>
  </r>
  <r>
    <n v="1407"/>
    <x v="107"/>
    <n v="4"/>
    <s v="Empresa D"/>
    <s v="Querétaro"/>
    <x v="1"/>
    <x v="1"/>
    <x v="1"/>
    <d v="2018-12-06T00:00:00"/>
    <s v="Empresa de embarque A"/>
    <s v="Tarjeta de crédito"/>
    <s v="Arroz de grano largo"/>
    <x v="14"/>
    <n v="98"/>
    <n v="42"/>
    <x v="86"/>
    <n v="407.48400000000004"/>
  </r>
  <r>
    <n v="1409"/>
    <x v="109"/>
    <n v="8"/>
    <s v="Empresa H"/>
    <s v="Monterrey"/>
    <x v="2"/>
    <x v="2"/>
    <x v="2"/>
    <d v="2018-12-10T00:00:00"/>
    <s v="Empresa de embarque C"/>
    <s v="Tarjeta de crédito"/>
    <s v="Mozzarella"/>
    <x v="10"/>
    <n v="487.19999999999993"/>
    <n v="100"/>
    <x v="247"/>
    <n v="4823.28"/>
  </r>
  <r>
    <n v="1412"/>
    <x v="111"/>
    <n v="3"/>
    <s v="Empresa C"/>
    <s v="Acapulco"/>
    <x v="4"/>
    <x v="0"/>
    <x v="0"/>
    <d v="2018-12-05T00:00:00"/>
    <s v="Empresa de embarque B"/>
    <s v="Efectivo"/>
    <s v="Jarabe"/>
    <x v="7"/>
    <n v="140"/>
    <n v="89"/>
    <x v="248"/>
    <n v="1221.08"/>
  </r>
  <r>
    <n v="1413"/>
    <x v="111"/>
    <n v="3"/>
    <s v="Empresa C"/>
    <s v="Acapulco"/>
    <x v="4"/>
    <x v="0"/>
    <x v="0"/>
    <d v="2018-12-05T00:00:00"/>
    <s v="Empresa de embarque B"/>
    <s v="Efectivo"/>
    <s v="Salsa curry"/>
    <x v="5"/>
    <n v="560"/>
    <n v="12"/>
    <x v="50"/>
    <n v="651.84"/>
  </r>
  <r>
    <n v="1417"/>
    <x v="114"/>
    <n v="10"/>
    <s v="Empresa J"/>
    <s v="León"/>
    <x v="7"/>
    <x v="6"/>
    <x v="1"/>
    <d v="2018-12-12T00:00:00"/>
    <s v="Empresa de embarque B"/>
    <s v="Tarjeta de crédito"/>
    <s v="Almendras"/>
    <x v="1"/>
    <n v="140"/>
    <n v="97"/>
    <x v="249"/>
    <n v="1412.3200000000002"/>
  </r>
  <r>
    <n v="1422"/>
    <x v="113"/>
    <n v="28"/>
    <s v="Empresa BB"/>
    <s v="Toluca"/>
    <x v="6"/>
    <x v="5"/>
    <x v="3"/>
    <d v="2018-12-30T00:00:00"/>
    <s v="Empresa de embarque C"/>
    <s v="Tarjeta de crédito"/>
    <s v="Café"/>
    <x v="0"/>
    <n v="644"/>
    <n v="43"/>
    <x v="250"/>
    <n v="2769.2000000000003"/>
  </r>
  <r>
    <n v="1423"/>
    <x v="115"/>
    <n v="9"/>
    <s v="Empresa I"/>
    <s v="Guadalajara"/>
    <x v="3"/>
    <x v="7"/>
    <x v="0"/>
    <d v="2018-12-11T00:00:00"/>
    <s v="Empresa de embarque A"/>
    <s v="Cheque"/>
    <s v="Almejas"/>
    <x v="4"/>
    <n v="135.1"/>
    <n v="18"/>
    <x v="251"/>
    <n v="231.02100000000002"/>
  </r>
  <r>
    <n v="1424"/>
    <x v="112"/>
    <n v="6"/>
    <s v="Empresa F"/>
    <s v="Tijuana"/>
    <x v="5"/>
    <x v="4"/>
    <x v="2"/>
    <d v="2018-12-08T00:00:00"/>
    <s v="Empresa de embarque B"/>
    <s v="Tarjeta de crédito"/>
    <s v="Chocolate"/>
    <x v="3"/>
    <n v="178.5"/>
    <n v="41"/>
    <x v="71"/>
    <n v="709.89450000000011"/>
  </r>
  <r>
    <n v="1425"/>
    <x v="109"/>
    <n v="8"/>
    <s v="Empresa H"/>
    <s v="Monterrey"/>
    <x v="2"/>
    <x v="2"/>
    <x v="2"/>
    <d v="2018-12-10T00:00:00"/>
    <s v="Empresa de embarque B"/>
    <s v="Cheque"/>
    <s v="Chocolate"/>
    <x v="3"/>
    <n v="178.5"/>
    <n v="19"/>
    <x v="87"/>
    <n v="335.75850000000003"/>
  </r>
  <r>
    <n v="1426"/>
    <x v="116"/>
    <n v="25"/>
    <s v="Empresa Y"/>
    <s v="León"/>
    <x v="7"/>
    <x v="6"/>
    <x v="1"/>
    <d v="2018-12-27T00:00:00"/>
    <s v="Empresa de embarque A"/>
    <s v="Efectivo"/>
    <s v="Condimento cajún"/>
    <x v="7"/>
    <n v="308"/>
    <n v="65"/>
    <x v="252"/>
    <n v="1941.94"/>
  </r>
  <r>
    <n v="1427"/>
    <x v="117"/>
    <n v="26"/>
    <s v="Empresa Z"/>
    <s v="Ciudad de México"/>
    <x v="8"/>
    <x v="5"/>
    <x v="3"/>
    <d v="2018-12-28T00:00:00"/>
    <s v="Empresa de embarque C"/>
    <s v="Tarjeta de crédito"/>
    <s v="Jalea de fresa"/>
    <x v="6"/>
    <n v="350"/>
    <n v="13"/>
    <x v="253"/>
    <n v="450.44999999999993"/>
  </r>
  <r>
    <n v="1428"/>
    <x v="110"/>
    <n v="29"/>
    <s v="Empresa CC"/>
    <s v="Puerto Vallarta"/>
    <x v="3"/>
    <x v="3"/>
    <x v="0"/>
    <d v="2018-12-31T00:00:00"/>
    <s v="Empresa de embarque B"/>
    <s v="Cheque"/>
    <s v="Cóctel de frutas"/>
    <x v="12"/>
    <n v="546"/>
    <n v="54"/>
    <x v="254"/>
    <n v="3007.3680000000004"/>
  </r>
  <r>
    <n v="1429"/>
    <x v="112"/>
    <n v="6"/>
    <s v="Empresa F"/>
    <s v="Tijuana"/>
    <x v="5"/>
    <x v="4"/>
    <x v="2"/>
    <d v="2018-12-08T00:00:00"/>
    <s v="Empresa de embarque C"/>
    <s v="Cheque"/>
    <s v="Peras secas"/>
    <x v="1"/>
    <n v="420"/>
    <n v="33"/>
    <x v="135"/>
    <n v="1330.56"/>
  </r>
  <r>
    <n v="1430"/>
    <x v="112"/>
    <n v="6"/>
    <s v="Empresa F"/>
    <s v="Tijuana"/>
    <x v="5"/>
    <x v="4"/>
    <x v="2"/>
    <d v="2018-12-08T00:00:00"/>
    <s v="Empresa de embarque C"/>
    <s v="Cheque"/>
    <s v="Manzanas secas"/>
    <x v="1"/>
    <n v="742"/>
    <n v="34"/>
    <x v="255"/>
    <n v="2598.484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7AAFE-F2C7-4725-94A9-71C9F4471383}" name="PivotTable7" cacheId="13"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5">
  <location ref="A68:B74"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5" showAll="0"/>
    <pivotField showAll="0"/>
    <pivotField axis="axisRow" dataField="1" numFmtId="165" showAll="0">
      <items count="8">
        <item x="0"/>
        <item x="1"/>
        <item x="2"/>
        <item x="3"/>
        <item x="4"/>
        <item x="5"/>
        <item x="6"/>
        <item t="default"/>
      </items>
    </pivotField>
    <pivotField numFmtId="165" showAll="0"/>
    <pivotField showAll="0" defaultSubtotal="0"/>
  </pivotFields>
  <rowFields count="1">
    <field x="15"/>
  </rowFields>
  <rowItems count="6">
    <i>
      <x v="1"/>
    </i>
    <i>
      <x v="2"/>
    </i>
    <i>
      <x v="3"/>
    </i>
    <i>
      <x v="4"/>
    </i>
    <i>
      <x v="5"/>
    </i>
    <i t="grand">
      <x/>
    </i>
  </rowItems>
  <colItems count="1">
    <i/>
  </colItems>
  <dataFields count="1">
    <dataField name="Summe von Ingresos" fld="15" baseField="15" baseItem="2" numFmtId="165"/>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5" count="1" selected="0">
            <x v="1"/>
          </reference>
        </references>
      </pivotArea>
    </chartFormat>
    <chartFormat chart="3" format="9">
      <pivotArea type="data" outline="0" fieldPosition="0">
        <references count="2">
          <reference field="4294967294" count="1" selected="0">
            <x v="0"/>
          </reference>
          <reference field="15" count="1" selected="0">
            <x v="2"/>
          </reference>
        </references>
      </pivotArea>
    </chartFormat>
    <chartFormat chart="3" format="10">
      <pivotArea type="data" outline="0" fieldPosition="0">
        <references count="2">
          <reference field="4294967294" count="1" selected="0">
            <x v="0"/>
          </reference>
          <reference field="15" count="1" selected="0">
            <x v="3"/>
          </reference>
        </references>
      </pivotArea>
    </chartFormat>
    <chartFormat chart="3" format="11">
      <pivotArea type="data" outline="0" fieldPosition="0">
        <references count="2">
          <reference field="4294967294" count="1" selected="0">
            <x v="0"/>
          </reference>
          <reference field="15" count="1" selected="0">
            <x v="4"/>
          </reference>
        </references>
      </pivotArea>
    </chartFormat>
    <chartFormat chart="3" format="12">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681BD-2218-4A7E-9C01-14D52BCC497E}" name="PivotTable6" cacheId="13"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54:B64" firstHeaderRow="1" firstDataRow="1" firstDataCol="1"/>
  <pivotFields count="18">
    <pivotField showAll="0"/>
    <pivotField numFmtId="14" showAll="0"/>
    <pivotField showAll="0"/>
    <pivotField showAll="0"/>
    <pivotField showAll="0"/>
    <pivotField axis="axisRow" showAll="0">
      <items count="10">
        <item x="5"/>
        <item x="8"/>
        <item x="6"/>
        <item x="7"/>
        <item x="4"/>
        <item x="3"/>
        <item x="2"/>
        <item x="1"/>
        <item x="0"/>
        <item t="default"/>
      </items>
    </pivotField>
    <pivotField showAll="0"/>
    <pivotField showAll="0"/>
    <pivotField numFmtId="14" showAll="0"/>
    <pivotField showAll="0"/>
    <pivotField showAll="0"/>
    <pivotField showAll="0"/>
    <pivotField showAll="0"/>
    <pivotField numFmtId="165" showAll="0"/>
    <pivotField showAll="0"/>
    <pivotField dataField="1" numFmtId="165" showAll="0">
      <items count="8">
        <item x="0"/>
        <item x="1"/>
        <item x="2"/>
        <item x="3"/>
        <item x="4"/>
        <item x="5"/>
        <item x="6"/>
        <item t="default"/>
      </items>
    </pivotField>
    <pivotField numFmtId="165" showAll="0"/>
    <pivotField showAll="0" defaultSubtotal="0"/>
  </pivotFields>
  <rowFields count="1">
    <field x="5"/>
  </rowFields>
  <rowItems count="10">
    <i>
      <x/>
    </i>
    <i>
      <x v="1"/>
    </i>
    <i>
      <x v="2"/>
    </i>
    <i>
      <x v="3"/>
    </i>
    <i>
      <x v="4"/>
    </i>
    <i>
      <x v="5"/>
    </i>
    <i>
      <x v="6"/>
    </i>
    <i>
      <x v="7"/>
    </i>
    <i>
      <x v="8"/>
    </i>
    <i t="grand">
      <x/>
    </i>
  </rowItems>
  <colItems count="1">
    <i/>
  </colItems>
  <dataFields count="1">
    <dataField name="Summe von Ingresos" fld="15"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0CA47-B215-421F-A5A9-665A36830078}" name="PivotTable4" cacheId="13"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7">
  <location ref="A34:B50"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axis="axisRow" showAll="0" sortType="ascending">
      <items count="16">
        <item x="13"/>
        <item x="0"/>
        <item x="8"/>
        <item x="7"/>
        <item x="3"/>
        <item x="1"/>
        <item x="12"/>
        <item x="14"/>
        <item x="6"/>
        <item x="9"/>
        <item x="2"/>
        <item x="10"/>
        <item x="5"/>
        <item x="4"/>
        <item x="11"/>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165" showAll="0">
      <items count="8">
        <item x="0"/>
        <item x="1"/>
        <item x="2"/>
        <item x="3"/>
        <item x="4"/>
        <item x="5"/>
        <item x="6"/>
        <item t="default"/>
      </items>
    </pivotField>
    <pivotField numFmtId="165" showAll="0"/>
    <pivotField showAll="0" defaultSubtotal="0"/>
  </pivotFields>
  <rowFields count="1">
    <field x="12"/>
  </rowFields>
  <rowItems count="16">
    <i>
      <x v="14"/>
    </i>
    <i>
      <x v="7"/>
    </i>
    <i>
      <x v="6"/>
    </i>
    <i>
      <x v="9"/>
    </i>
    <i>
      <x/>
    </i>
    <i>
      <x v="13"/>
    </i>
    <i>
      <x v="4"/>
    </i>
    <i>
      <x v="10"/>
    </i>
    <i>
      <x v="2"/>
    </i>
    <i>
      <x v="3"/>
    </i>
    <i>
      <x v="5"/>
    </i>
    <i>
      <x v="11"/>
    </i>
    <i>
      <x v="12"/>
    </i>
    <i>
      <x v="8"/>
    </i>
    <i>
      <x v="1"/>
    </i>
    <i t="grand">
      <x/>
    </i>
  </rowItems>
  <colItems count="1">
    <i/>
  </colItems>
  <dataFields count="1">
    <dataField name="Summe von Ingresos" fld="15" baseField="12" baseItem="0" numFmtId="165"/>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212D4-3950-4B90-AE3C-DA614A324D9A}" name="PivotTable3" cacheId="13"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4">
  <location ref="A18:B27"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sortType="ascending">
      <items count="9">
        <item x="5"/>
        <item x="1"/>
        <item x="3"/>
        <item x="6"/>
        <item x="4"/>
        <item x="0"/>
        <item x="2"/>
        <item x="7"/>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5" showAll="0"/>
    <pivotField showAll="0"/>
    <pivotField dataField="1" numFmtId="165" showAll="0">
      <items count="8">
        <item x="0"/>
        <item x="1"/>
        <item x="2"/>
        <item x="3"/>
        <item x="4"/>
        <item x="5"/>
        <item x="6"/>
        <item t="default"/>
      </items>
    </pivotField>
    <pivotField numFmtId="165" showAll="0"/>
    <pivotField showAll="0" defaultSubtotal="0"/>
  </pivotFields>
  <rowFields count="1">
    <field x="6"/>
  </rowFields>
  <rowItems count="9">
    <i>
      <x v="2"/>
    </i>
    <i>
      <x v="7"/>
    </i>
    <i>
      <x v="4"/>
    </i>
    <i>
      <x v="3"/>
    </i>
    <i>
      <x v="5"/>
    </i>
    <i>
      <x v="6"/>
    </i>
    <i>
      <x v="1"/>
    </i>
    <i>
      <x/>
    </i>
    <i t="grand">
      <x/>
    </i>
  </rowItems>
  <colItems count="1">
    <i/>
  </colItems>
  <dataFields count="1">
    <dataField name="Summe von Ingresos" fld="15" baseField="6"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CEAF2-905A-4E91-86C2-24C4E7958556}" name="PivotTable1" cacheId="13"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4">
  <location ref="A3:B16" firstHeaderRow="1" firstDataRow="1" firstDataCol="1"/>
  <pivotFields count="18">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5" showAll="0"/>
    <pivotField showAll="0"/>
    <pivotField dataField="1" numFmtId="165" showAll="0">
      <items count="8">
        <item x="0"/>
        <item x="1"/>
        <item x="2"/>
        <item x="3"/>
        <item x="4"/>
        <item x="5"/>
        <item x="6"/>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
  </rowFields>
  <rowItems count="13">
    <i>
      <x v="1"/>
    </i>
    <i>
      <x v="2"/>
    </i>
    <i>
      <x v="3"/>
    </i>
    <i>
      <x v="4"/>
    </i>
    <i>
      <x v="5"/>
    </i>
    <i>
      <x v="6"/>
    </i>
    <i>
      <x v="7"/>
    </i>
    <i>
      <x v="8"/>
    </i>
    <i>
      <x v="9"/>
    </i>
    <i>
      <x v="10"/>
    </i>
    <i>
      <x v="11"/>
    </i>
    <i>
      <x v="12"/>
    </i>
    <i t="grand">
      <x/>
    </i>
  </rowItems>
  <colItems count="1">
    <i/>
  </colItems>
  <dataFields count="1">
    <dataField name="Summe von Ingresos" fld="15" baseField="17" baseItem="1" numFmtId="165"/>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61B2218-FB44-480D-8000-08CA4E625BDA}" autoFormatId="16" applyNumberFormats="0" applyBorderFormats="0" applyFontFormats="0" applyPatternFormats="0" applyAlignmentFormats="0" applyWidthHeightFormats="0">
  <queryTableRefresh nextId="18">
    <queryTableFields count="17">
      <queryTableField id="1" name="Folio" tableColumnId="1"/>
      <queryTableField id="2" name="Fecha de orden" tableColumnId="2"/>
      <queryTableField id="3" name="Num. cliente" tableColumnId="3"/>
      <queryTableField id="4" name="Nombre cliente" tableColumnId="4"/>
      <queryTableField id="5" name="Ciudad" tableColumnId="5"/>
      <queryTableField id="6" name="Estado" tableColumnId="6"/>
      <queryTableField id="7" name="Vendedor" tableColumnId="7"/>
      <queryTableField id="8" name="Region" tableColumnId="8"/>
      <queryTableField id="9" name="Fecha de embarque" tableColumnId="9"/>
      <queryTableField id="10" name="Empresa fletera" tableColumnId="10"/>
      <queryTableField id="11" name="Forma de pago" tableColumnId="11"/>
      <queryTableField id="12" name="Nombre del producto" tableColumnId="12"/>
      <queryTableField id="13" name="Categoría" tableColumnId="13"/>
      <queryTableField id="14" name="Precio unitario" tableColumnId="14"/>
      <queryTableField id="15" name="Cantidad" tableColumnId="15"/>
      <queryTableField id="16" name="Ingresos" tableColumnId="16"/>
      <queryTableField id="17" name="Tarifa de envío"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Vendedor" xr10:uid="{C8C47738-7F34-4AD0-8CEB-0206A8A312E2}" sourceName="Vendedor">
  <pivotTables>
    <pivotTable tabId="3" name="PivotTable1"/>
    <pivotTable tabId="3" name="PivotTable3"/>
    <pivotTable tabId="3" name="PivotTable7"/>
    <pivotTable tabId="3" name="PivotTable4"/>
  </pivotTables>
  <data>
    <tabular pivotCacheId="2018075934">
      <items count="8">
        <i x="5" s="1"/>
        <i x="1" s="1"/>
        <i x="3" s="1"/>
        <i x="6" s="1"/>
        <i x="4"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523D2EDA-C31D-4622-A7F6-3607819908DC}" sourceName="Region">
  <pivotTables>
    <pivotTable tabId="3" name="PivotTable1"/>
    <pivotTable tabId="3" name="PivotTable3"/>
    <pivotTable tabId="3" name="PivotTable7"/>
    <pivotTable tabId="3" name="PivotTable4"/>
  </pivotTables>
  <data>
    <tabular pivotCacheId="2018075934">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ía" xr10:uid="{2CB2BDC6-46E4-433A-9837-F149945F010A}" sourceName="Categoría">
  <pivotTables>
    <pivotTable tabId="3" name="PivotTable1"/>
    <pivotTable tabId="3" name="PivotTable3"/>
    <pivotTable tabId="3" name="PivotTable7"/>
    <pivotTable tabId="3" name="PivotTable4"/>
  </pivotTables>
  <data>
    <tabular pivotCacheId="2018075934">
      <items count="15">
        <i x="13" s="1"/>
        <i x="0" s="1"/>
        <i x="8" s="1"/>
        <i x="7" s="1"/>
        <i x="3" s="1"/>
        <i x="1" s="1"/>
        <i x="12" s="1"/>
        <i x="14" s="1"/>
        <i x="6" s="1"/>
        <i x="9" s="1"/>
        <i x="2" s="1"/>
        <i x="10"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AB01FAD4-9B0C-417D-8A2A-9C5F7D78B993}" cache="Datenschnitt_Vendedor" caption="Vendedor" style="SlicerStyleDark1 2" rowHeight="241300"/>
  <slicer name="Region" xr10:uid="{06B813B4-5C68-46CB-88F4-8B6CA9050C56}" cache="Datenschnitt_Region" caption="Region" columnCount="4" style="SlicerStyleDark1 2" rowHeight="241300"/>
  <slicer name="Categoría" xr10:uid="{7AA450EF-5C94-4455-B4D0-E1424F7178EA}" cache="Datenschnitt_Categoría" caption="Categoría" columnCount="5"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B363B-C017-4EB3-BF60-9E5FAA65EAB1}" name="ordenesDeCompra" displayName="ordenesDeCompra" ref="B7:R298" tableType="queryTable" totalsRowShown="0">
  <autoFilter ref="B7:R298" xr:uid="{2CBB363B-C017-4EB3-BF60-9E5FAA65EAB1}">
    <filterColumn colId="11">
      <customFilters>
        <customFilter operator="notEqual" val=" "/>
      </customFilters>
    </filterColumn>
  </autoFilter>
  <tableColumns count="17">
    <tableColumn id="1" xr3:uid="{126B532A-277C-40A4-B819-F7C5DF70BF27}" uniqueName="1" name="Folio" queryTableFieldId="1"/>
    <tableColumn id="2" xr3:uid="{81ED87C9-EAC9-4DB8-837D-714D0DAE9876}" uniqueName="2" name="Fecha de orden" queryTableFieldId="2" dataDxfId="15"/>
    <tableColumn id="3" xr3:uid="{1C1A47EE-8F88-403B-AA44-A016001C4C9C}" uniqueName="3" name="Num. cliente" queryTableFieldId="3"/>
    <tableColumn id="4" xr3:uid="{C03BABF1-C6B6-49E3-AE85-BE344F8BF4E0}" uniqueName="4" name="Nombre cliente" queryTableFieldId="4" dataDxfId="14"/>
    <tableColumn id="5" xr3:uid="{5C4E074A-C1E3-42B9-A9B6-14E4D99E104C}" uniqueName="5" name="Ciudad" queryTableFieldId="5" dataDxfId="13"/>
    <tableColumn id="6" xr3:uid="{3D31173B-1201-4F75-A931-24115C23D152}" uniqueName="6" name="Estado" queryTableFieldId="6" dataDxfId="12"/>
    <tableColumn id="7" xr3:uid="{86E1BFF0-B7DE-4798-8BB1-A37EB6DAC858}" uniqueName="7" name="Vendedor" queryTableFieldId="7" dataDxfId="11"/>
    <tableColumn id="8" xr3:uid="{DC6FDA37-207D-44F9-9C82-89E54BFC3D31}" uniqueName="8" name="Region" queryTableFieldId="8" dataDxfId="10"/>
    <tableColumn id="9" xr3:uid="{55301807-B25A-4ED0-A71E-4324BD16E5A5}" uniqueName="9" name="Fecha de embarque" queryTableFieldId="9" dataDxfId="9"/>
    <tableColumn id="10" xr3:uid="{EC059620-4A07-495C-A074-6C7DC54081EB}" uniqueName="10" name="Empresa fletera" queryTableFieldId="10" dataDxfId="8"/>
    <tableColumn id="11" xr3:uid="{189672DF-2EEF-4F5C-8B10-1F8C4320AF2F}" uniqueName="11" name="Forma de pago" queryTableFieldId="11" dataDxfId="7"/>
    <tableColumn id="12" xr3:uid="{69DF13E7-508F-4D76-AC75-720313FDA8E8}" uniqueName="12" name="Nombre del producto" queryTableFieldId="12" dataDxfId="6"/>
    <tableColumn id="13" xr3:uid="{FD5AFAEF-51EC-445B-82EF-F721B05F2374}" uniqueName="13" name="Categoría" queryTableFieldId="13" dataDxfId="3"/>
    <tableColumn id="14" xr3:uid="{E99E981C-78A3-4BD9-9677-72AB31231B2E}" uniqueName="14" name="Precio unitario" queryTableFieldId="14" dataDxfId="2"/>
    <tableColumn id="15" xr3:uid="{373B3622-0269-487A-AFD2-9333B7034CF7}" uniqueName="15" name="Cantidad" queryTableFieldId="15"/>
    <tableColumn id="16" xr3:uid="{51CC4EE5-197F-4647-886B-AA21DCB4F0C6}" uniqueName="16" name="Ingresos" queryTableFieldId="16" dataDxfId="4"/>
    <tableColumn id="17" xr3:uid="{54D34833-029D-4CAC-BC5C-42C2E413B661}" uniqueName="17" name="Tarifa de envío" queryTableFieldId="17" dataDxfId="5"/>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FEB2F-1203-40FE-82B7-7E2570BE1DAE}">
  <sheetPr>
    <tabColor rgb="FFFFFF00"/>
  </sheetPr>
  <dimension ref="A3:E74"/>
  <sheetViews>
    <sheetView workbookViewId="0">
      <selection activeCell="A69" sqref="A69"/>
    </sheetView>
  </sheetViews>
  <sheetFormatPr baseColWidth="10" defaultRowHeight="15" x14ac:dyDescent="0.25"/>
  <cols>
    <col min="1" max="1" width="22.42578125" bestFit="1" customWidth="1"/>
    <col min="2" max="2" width="19.42578125" bestFit="1" customWidth="1"/>
  </cols>
  <sheetData>
    <row r="3" spans="1:2" x14ac:dyDescent="0.25">
      <c r="A3" s="5" t="s">
        <v>104</v>
      </c>
      <c r="B3" t="s">
        <v>118</v>
      </c>
    </row>
    <row r="4" spans="1:2" x14ac:dyDescent="0.25">
      <c r="A4" s="6" t="s">
        <v>106</v>
      </c>
      <c r="B4" s="4">
        <v>388493.00000000006</v>
      </c>
    </row>
    <row r="5" spans="1:2" x14ac:dyDescent="0.25">
      <c r="A5" s="6" t="s">
        <v>107</v>
      </c>
      <c r="B5" s="4">
        <v>179095.7</v>
      </c>
    </row>
    <row r="6" spans="1:2" x14ac:dyDescent="0.25">
      <c r="A6" s="6" t="s">
        <v>108</v>
      </c>
      <c r="B6" s="4">
        <v>374067.39999999997</v>
      </c>
    </row>
    <row r="7" spans="1:2" x14ac:dyDescent="0.25">
      <c r="A7" s="6" t="s">
        <v>109</v>
      </c>
      <c r="B7" s="4">
        <v>231786.38</v>
      </c>
    </row>
    <row r="8" spans="1:2" x14ac:dyDescent="0.25">
      <c r="A8" s="6" t="s">
        <v>110</v>
      </c>
      <c r="B8" s="4">
        <v>395003.7</v>
      </c>
    </row>
    <row r="9" spans="1:2" x14ac:dyDescent="0.25">
      <c r="A9" s="6" t="s">
        <v>111</v>
      </c>
      <c r="B9" s="4">
        <v>617472.79999999993</v>
      </c>
    </row>
    <row r="10" spans="1:2" x14ac:dyDescent="0.25">
      <c r="A10" s="6" t="s">
        <v>112</v>
      </c>
      <c r="B10" s="4">
        <v>312606.7</v>
      </c>
    </row>
    <row r="11" spans="1:2" x14ac:dyDescent="0.25">
      <c r="A11" s="6" t="s">
        <v>113</v>
      </c>
      <c r="B11" s="4">
        <v>326030.88</v>
      </c>
    </row>
    <row r="12" spans="1:2" x14ac:dyDescent="0.25">
      <c r="A12" s="6" t="s">
        <v>114</v>
      </c>
      <c r="B12" s="4">
        <v>362491.5</v>
      </c>
    </row>
    <row r="13" spans="1:2" x14ac:dyDescent="0.25">
      <c r="A13" s="6" t="s">
        <v>115</v>
      </c>
      <c r="B13" s="4">
        <v>600050.22</v>
      </c>
    </row>
    <row r="14" spans="1:2" x14ac:dyDescent="0.25">
      <c r="A14" s="6" t="s">
        <v>116</v>
      </c>
      <c r="B14" s="4">
        <v>352978.5</v>
      </c>
    </row>
    <row r="15" spans="1:2" x14ac:dyDescent="0.25">
      <c r="A15" s="6" t="s">
        <v>117</v>
      </c>
      <c r="B15" s="4">
        <v>735065.65999999992</v>
      </c>
    </row>
    <row r="16" spans="1:2" x14ac:dyDescent="0.25">
      <c r="A16" s="6" t="s">
        <v>105</v>
      </c>
      <c r="B16" s="4">
        <v>4875142.4400000004</v>
      </c>
    </row>
    <row r="18" spans="1:2" x14ac:dyDescent="0.25">
      <c r="A18" s="5" t="s">
        <v>104</v>
      </c>
      <c r="B18" t="s">
        <v>118</v>
      </c>
    </row>
    <row r="19" spans="1:2" x14ac:dyDescent="0.25">
      <c r="A19" s="6" t="s">
        <v>50</v>
      </c>
      <c r="B19" s="4">
        <v>228907</v>
      </c>
    </row>
    <row r="20" spans="1:2" x14ac:dyDescent="0.25">
      <c r="A20" s="6" t="s">
        <v>84</v>
      </c>
      <c r="B20" s="4">
        <v>455428.4</v>
      </c>
    </row>
    <row r="21" spans="1:2" x14ac:dyDescent="0.25">
      <c r="A21" s="6" t="s">
        <v>62</v>
      </c>
      <c r="B21" s="4">
        <v>523852</v>
      </c>
    </row>
    <row r="22" spans="1:2" x14ac:dyDescent="0.25">
      <c r="A22" s="6" t="s">
        <v>73</v>
      </c>
      <c r="B22" s="4">
        <v>559209.14000000013</v>
      </c>
    </row>
    <row r="23" spans="1:2" x14ac:dyDescent="0.25">
      <c r="A23" s="6" t="s">
        <v>20</v>
      </c>
      <c r="B23" s="4">
        <v>585364.5</v>
      </c>
    </row>
    <row r="24" spans="1:2" x14ac:dyDescent="0.25">
      <c r="A24" s="6" t="s">
        <v>42</v>
      </c>
      <c r="B24" s="4">
        <v>702776.9</v>
      </c>
    </row>
    <row r="25" spans="1:2" x14ac:dyDescent="0.25">
      <c r="A25" s="6" t="s">
        <v>30</v>
      </c>
      <c r="B25" s="4">
        <v>812847</v>
      </c>
    </row>
    <row r="26" spans="1:2" x14ac:dyDescent="0.25">
      <c r="A26" s="6" t="s">
        <v>68</v>
      </c>
      <c r="B26" s="4">
        <v>1006757.5</v>
      </c>
    </row>
    <row r="27" spans="1:2" x14ac:dyDescent="0.25">
      <c r="A27" s="6" t="s">
        <v>105</v>
      </c>
      <c r="B27" s="4">
        <v>4875142.4400000004</v>
      </c>
    </row>
    <row r="34" spans="1:2" x14ac:dyDescent="0.25">
      <c r="A34" s="5" t="s">
        <v>104</v>
      </c>
      <c r="B34" t="s">
        <v>118</v>
      </c>
    </row>
    <row r="35" spans="1:2" x14ac:dyDescent="0.25">
      <c r="A35" s="6" t="s">
        <v>16</v>
      </c>
      <c r="B35" s="4">
        <v>0</v>
      </c>
    </row>
    <row r="36" spans="1:2" x14ac:dyDescent="0.25">
      <c r="A36" s="6" t="s">
        <v>101</v>
      </c>
      <c r="B36" s="4">
        <v>40376</v>
      </c>
    </row>
    <row r="37" spans="1:2" x14ac:dyDescent="0.25">
      <c r="A37" s="6" t="s">
        <v>95</v>
      </c>
      <c r="B37" s="4">
        <v>97188</v>
      </c>
    </row>
    <row r="38" spans="1:2" x14ac:dyDescent="0.25">
      <c r="A38" s="6" t="s">
        <v>86</v>
      </c>
      <c r="B38" s="4">
        <v>154791</v>
      </c>
    </row>
    <row r="39" spans="1:2" x14ac:dyDescent="0.25">
      <c r="A39" s="6" t="s">
        <v>98</v>
      </c>
      <c r="B39" s="4">
        <v>186513.60000000003</v>
      </c>
    </row>
    <row r="40" spans="1:2" x14ac:dyDescent="0.25">
      <c r="A40" s="6" t="s">
        <v>58</v>
      </c>
      <c r="B40" s="4">
        <v>235614.39999999997</v>
      </c>
    </row>
    <row r="41" spans="1:2" x14ac:dyDescent="0.25">
      <c r="A41" s="6" t="s">
        <v>52</v>
      </c>
      <c r="B41" s="4">
        <v>249721.5</v>
      </c>
    </row>
    <row r="42" spans="1:2" x14ac:dyDescent="0.25">
      <c r="A42" s="6" t="s">
        <v>46</v>
      </c>
      <c r="B42" s="4">
        <v>266750.40000000002</v>
      </c>
    </row>
    <row r="43" spans="1:2" x14ac:dyDescent="0.25">
      <c r="A43" s="6" t="s">
        <v>81</v>
      </c>
      <c r="B43" s="4">
        <v>267646.40000000002</v>
      </c>
    </row>
    <row r="44" spans="1:2" x14ac:dyDescent="0.25">
      <c r="A44" s="6" t="s">
        <v>79</v>
      </c>
      <c r="B44" s="4">
        <v>283892</v>
      </c>
    </row>
    <row r="45" spans="1:2" x14ac:dyDescent="0.25">
      <c r="A45" s="6" t="s">
        <v>27</v>
      </c>
      <c r="B45" s="4">
        <v>352254</v>
      </c>
    </row>
    <row r="46" spans="1:2" x14ac:dyDescent="0.25">
      <c r="A46" s="6" t="s">
        <v>88</v>
      </c>
      <c r="B46" s="4">
        <v>463814.39999999985</v>
      </c>
    </row>
    <row r="47" spans="1:2" x14ac:dyDescent="0.25">
      <c r="A47" s="6" t="s">
        <v>64</v>
      </c>
      <c r="B47" s="4">
        <v>707280</v>
      </c>
    </row>
    <row r="48" spans="1:2" x14ac:dyDescent="0.25">
      <c r="A48" s="6" t="s">
        <v>77</v>
      </c>
      <c r="B48" s="4">
        <v>721574</v>
      </c>
    </row>
    <row r="49" spans="1:5" x14ac:dyDescent="0.25">
      <c r="A49" s="6" t="s">
        <v>25</v>
      </c>
      <c r="B49" s="4">
        <v>847726.74</v>
      </c>
    </row>
    <row r="50" spans="1:5" x14ac:dyDescent="0.25">
      <c r="A50" s="6" t="s">
        <v>105</v>
      </c>
      <c r="B50" s="4">
        <v>4875142.4400000004</v>
      </c>
    </row>
    <row r="54" spans="1:5" x14ac:dyDescent="0.25">
      <c r="A54" s="5" t="s">
        <v>104</v>
      </c>
      <c r="B54" t="s">
        <v>118</v>
      </c>
      <c r="D54" t="s">
        <v>119</v>
      </c>
      <c r="E54" t="s">
        <v>120</v>
      </c>
    </row>
    <row r="55" spans="1:5" x14ac:dyDescent="0.25">
      <c r="A55" s="6" t="s">
        <v>61</v>
      </c>
      <c r="B55" s="4">
        <v>523852</v>
      </c>
      <c r="D55" s="6" t="str">
        <f>A55</f>
        <v>Baja California</v>
      </c>
      <c r="E55" s="4">
        <f>GETPIVOTDATA("Ingresos",$A$54,"Estado","Baja California")</f>
        <v>523852</v>
      </c>
    </row>
    <row r="56" spans="1:5" x14ac:dyDescent="0.25">
      <c r="A56" s="6" t="s">
        <v>93</v>
      </c>
      <c r="B56" s="4">
        <v>394915.49999999994</v>
      </c>
      <c r="D56" s="6" t="str">
        <f>A56</f>
        <v>Ciudad de México</v>
      </c>
      <c r="E56" s="4">
        <f>GETPIVOTDATA("Ingresos",$A$54,"Estado","Ciudad de México")</f>
        <v>394915.49999999994</v>
      </c>
    </row>
    <row r="57" spans="1:5" x14ac:dyDescent="0.25">
      <c r="A57" s="6" t="s">
        <v>67</v>
      </c>
      <c r="B57" s="4">
        <v>611842.00000000012</v>
      </c>
      <c r="D57" s="6" t="str">
        <f>A57</f>
        <v>Estado de México</v>
      </c>
      <c r="E57" s="4">
        <f>GETPIVOTDATA("Ingresos",$A$54,"Estado","Estado de México")</f>
        <v>611842.00000000012</v>
      </c>
    </row>
    <row r="58" spans="1:5" x14ac:dyDescent="0.25">
      <c r="A58" s="6" t="s">
        <v>72</v>
      </c>
      <c r="B58" s="4">
        <v>559209.14000000013</v>
      </c>
      <c r="D58" s="6" t="str">
        <f>A58</f>
        <v>Guanajuato</v>
      </c>
      <c r="E58" s="4">
        <f>GETPIVOTDATA("Ingresos",$A$54,"Estado","Guanajuato")</f>
        <v>559209.14000000013</v>
      </c>
    </row>
    <row r="59" spans="1:5" x14ac:dyDescent="0.25">
      <c r="A59" s="6" t="s">
        <v>55</v>
      </c>
      <c r="B59" s="4">
        <v>370247.5</v>
      </c>
      <c r="D59" s="6" t="str">
        <f>A59</f>
        <v>Guerrero</v>
      </c>
      <c r="E59" s="4">
        <f>GETPIVOTDATA("Ingresos",$A$54,"Estado","Guerrero")</f>
        <v>370247.5</v>
      </c>
    </row>
    <row r="60" spans="1:5" x14ac:dyDescent="0.25">
      <c r="A60" s="6" t="s">
        <v>49</v>
      </c>
      <c r="B60" s="4">
        <v>684335.40000000014</v>
      </c>
      <c r="D60" s="6" t="str">
        <f>A60</f>
        <v>Jalisco</v>
      </c>
      <c r="E60" s="4">
        <f>GETPIVOTDATA("Ingresos",$A$54,"Estado","Jalisco")</f>
        <v>684335.40000000014</v>
      </c>
    </row>
    <row r="61" spans="1:5" x14ac:dyDescent="0.25">
      <c r="A61" s="6" t="s">
        <v>41</v>
      </c>
      <c r="B61" s="4">
        <v>702776.9</v>
      </c>
      <c r="D61" s="6" t="str">
        <f>A61</f>
        <v>Nuevo León</v>
      </c>
      <c r="E61" s="4">
        <f>GETPIVOTDATA("Ingresos",$A$54,"Estado","Nuevo León")</f>
        <v>702776.9</v>
      </c>
    </row>
    <row r="62" spans="1:5" x14ac:dyDescent="0.25">
      <c r="A62" s="6" t="s">
        <v>29</v>
      </c>
      <c r="B62" s="4">
        <v>812847</v>
      </c>
      <c r="D62" s="6" t="str">
        <f>A62</f>
        <v>Querétaro</v>
      </c>
      <c r="E62" s="4">
        <f>GETPIVOTDATA("Ingresos",$A$54,"Estado","Querétaro")</f>
        <v>812847</v>
      </c>
    </row>
    <row r="63" spans="1:5" x14ac:dyDescent="0.25">
      <c r="A63" s="6" t="s">
        <v>19</v>
      </c>
      <c r="B63" s="4">
        <v>215117</v>
      </c>
      <c r="D63" s="6" t="str">
        <f>A63</f>
        <v>Sinaloa</v>
      </c>
      <c r="E63" s="4">
        <f>GETPIVOTDATA("Ingresos",$A$54,"Estado","Sinaloa")</f>
        <v>215117</v>
      </c>
    </row>
    <row r="64" spans="1:5" x14ac:dyDescent="0.25">
      <c r="A64" s="6" t="s">
        <v>105</v>
      </c>
      <c r="B64" s="4">
        <v>4875142.4399999995</v>
      </c>
    </row>
    <row r="68" spans="1:2" x14ac:dyDescent="0.25">
      <c r="A68" s="5" t="s">
        <v>104</v>
      </c>
      <c r="B68" t="s">
        <v>118</v>
      </c>
    </row>
    <row r="69" spans="1:2" x14ac:dyDescent="0.25">
      <c r="A69" s="7" t="s">
        <v>121</v>
      </c>
      <c r="B69" s="4">
        <v>2407137.7399999988</v>
      </c>
    </row>
    <row r="70" spans="1:2" x14ac:dyDescent="0.25">
      <c r="A70" s="7" t="s">
        <v>122</v>
      </c>
      <c r="B70" s="4">
        <v>1432522.7</v>
      </c>
    </row>
    <row r="71" spans="1:2" x14ac:dyDescent="0.25">
      <c r="A71" s="7" t="s">
        <v>123</v>
      </c>
      <c r="B71" s="4">
        <v>744044</v>
      </c>
    </row>
    <row r="72" spans="1:2" x14ac:dyDescent="0.25">
      <c r="A72" s="7" t="s">
        <v>124</v>
      </c>
      <c r="B72" s="4">
        <v>180306</v>
      </c>
    </row>
    <row r="73" spans="1:2" x14ac:dyDescent="0.25">
      <c r="A73" s="7" t="s">
        <v>125</v>
      </c>
      <c r="B73" s="4">
        <v>111132</v>
      </c>
    </row>
    <row r="74" spans="1:2" x14ac:dyDescent="0.25">
      <c r="A74" s="7" t="s">
        <v>105</v>
      </c>
      <c r="B74" s="4">
        <v>4875142.4399999985</v>
      </c>
    </row>
  </sheetData>
  <pageMargins left="0.7" right="0.7" top="0.78740157499999996" bottom="0.78740157499999996"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825F2-7B79-4BE2-BB7F-B2DDE5588CB5}">
  <dimension ref="B2:R298"/>
  <sheetViews>
    <sheetView showGridLines="0" topLeftCell="B8" workbookViewId="0">
      <selection activeCell="B7" sqref="B7:R298"/>
    </sheetView>
  </sheetViews>
  <sheetFormatPr baseColWidth="10" defaultRowHeight="15" x14ac:dyDescent="0.25"/>
  <cols>
    <col min="1" max="1" width="3.85546875" customWidth="1"/>
    <col min="2" max="2" width="7.7109375" bestFit="1" customWidth="1"/>
    <col min="3" max="3" width="16.85546875" bestFit="1" customWidth="1"/>
    <col min="4" max="4" width="14.7109375" bestFit="1" customWidth="1"/>
    <col min="5" max="5" width="17.140625" bestFit="1" customWidth="1"/>
    <col min="6" max="7" width="16.85546875" bestFit="1" customWidth="1"/>
    <col min="8" max="8" width="23.140625" bestFit="1" customWidth="1"/>
    <col min="9" max="9" width="10" bestFit="1" customWidth="1"/>
    <col min="10" max="10" width="20.85546875" bestFit="1" customWidth="1"/>
    <col min="11" max="11" width="22.85546875" bestFit="1" customWidth="1"/>
    <col min="12" max="12" width="16.7109375" bestFit="1" customWidth="1"/>
    <col min="13" max="13" width="23.5703125" bestFit="1" customWidth="1"/>
    <col min="14" max="14" width="19.85546875" bestFit="1" customWidth="1"/>
    <col min="15" max="15" width="16.28515625" bestFit="1" customWidth="1"/>
    <col min="16" max="16" width="11.140625" bestFit="1" customWidth="1"/>
    <col min="17" max="17" width="11.5703125" bestFit="1" customWidth="1"/>
    <col min="18" max="18" width="16.42578125" bestFit="1" customWidth="1"/>
  </cols>
  <sheetData>
    <row r="2" spans="2:18" x14ac:dyDescent="0.25">
      <c r="B2" s="3" t="s">
        <v>102</v>
      </c>
      <c r="C2" s="3"/>
      <c r="D2" s="3"/>
    </row>
    <row r="3" spans="2:18" x14ac:dyDescent="0.25">
      <c r="B3" s="3" t="s">
        <v>103</v>
      </c>
      <c r="C3" s="3"/>
      <c r="D3" s="3"/>
    </row>
    <row r="7" spans="2:18" x14ac:dyDescent="0.25">
      <c r="B7" t="s">
        <v>0</v>
      </c>
      <c r="C7" t="s">
        <v>1</v>
      </c>
      <c r="D7" t="s">
        <v>2</v>
      </c>
      <c r="E7" t="s">
        <v>3</v>
      </c>
      <c r="F7" t="s">
        <v>4</v>
      </c>
      <c r="G7" t="s">
        <v>5</v>
      </c>
      <c r="H7" t="s">
        <v>6</v>
      </c>
      <c r="I7" t="s">
        <v>7</v>
      </c>
      <c r="J7" t="s">
        <v>8</v>
      </c>
      <c r="K7" t="s">
        <v>9</v>
      </c>
      <c r="L7" t="s">
        <v>10</v>
      </c>
      <c r="M7" t="s">
        <v>11</v>
      </c>
      <c r="N7" t="s">
        <v>12</v>
      </c>
      <c r="O7" t="s">
        <v>13</v>
      </c>
      <c r="P7" t="s">
        <v>14</v>
      </c>
      <c r="Q7" t="s">
        <v>15</v>
      </c>
      <c r="R7" t="s">
        <v>16</v>
      </c>
    </row>
    <row r="8" spans="2:18" x14ac:dyDescent="0.25">
      <c r="B8">
        <v>1001</v>
      </c>
      <c r="C8" s="1">
        <v>43127</v>
      </c>
      <c r="D8">
        <v>27</v>
      </c>
      <c r="E8" s="2" t="s">
        <v>17</v>
      </c>
      <c r="F8" s="2" t="s">
        <v>18</v>
      </c>
      <c r="G8" s="2" t="s">
        <v>19</v>
      </c>
      <c r="H8" s="2" t="s">
        <v>20</v>
      </c>
      <c r="I8" s="2" t="s">
        <v>21</v>
      </c>
      <c r="J8" s="1">
        <v>43129</v>
      </c>
      <c r="K8" s="2" t="s">
        <v>22</v>
      </c>
      <c r="L8" s="2" t="s">
        <v>23</v>
      </c>
      <c r="M8" s="2" t="s">
        <v>24</v>
      </c>
      <c r="N8" s="2" t="s">
        <v>25</v>
      </c>
      <c r="O8" s="4">
        <v>196</v>
      </c>
      <c r="P8">
        <v>49</v>
      </c>
      <c r="Q8" s="4">
        <v>9604</v>
      </c>
      <c r="R8" s="4">
        <v>931.58799999999997</v>
      </c>
    </row>
    <row r="9" spans="2:18" x14ac:dyDescent="0.25">
      <c r="B9">
        <v>1002</v>
      </c>
      <c r="C9" s="1">
        <v>43127</v>
      </c>
      <c r="D9">
        <v>27</v>
      </c>
      <c r="E9" s="2" t="s">
        <v>17</v>
      </c>
      <c r="F9" s="2" t="s">
        <v>18</v>
      </c>
      <c r="G9" s="2" t="s">
        <v>19</v>
      </c>
      <c r="H9" s="2" t="s">
        <v>20</v>
      </c>
      <c r="I9" s="2" t="s">
        <v>21</v>
      </c>
      <c r="J9" s="1">
        <v>43129</v>
      </c>
      <c r="K9" s="2" t="s">
        <v>22</v>
      </c>
      <c r="L9" s="2" t="s">
        <v>23</v>
      </c>
      <c r="M9" s="2" t="s">
        <v>26</v>
      </c>
      <c r="N9" s="2" t="s">
        <v>27</v>
      </c>
      <c r="O9" s="4">
        <v>49</v>
      </c>
      <c r="P9">
        <v>47</v>
      </c>
      <c r="Q9" s="4">
        <v>2303</v>
      </c>
      <c r="R9" s="4">
        <v>232.60300000000001</v>
      </c>
    </row>
    <row r="10" spans="2:18" x14ac:dyDescent="0.25">
      <c r="B10">
        <v>1003</v>
      </c>
      <c r="C10" s="1">
        <v>43104</v>
      </c>
      <c r="D10">
        <v>4</v>
      </c>
      <c r="E10" s="2" t="s">
        <v>28</v>
      </c>
      <c r="F10" s="2" t="s">
        <v>29</v>
      </c>
      <c r="G10" s="2" t="s">
        <v>29</v>
      </c>
      <c r="H10" s="2" t="s">
        <v>30</v>
      </c>
      <c r="I10" s="2" t="s">
        <v>31</v>
      </c>
      <c r="J10" s="1">
        <v>43106</v>
      </c>
      <c r="K10" s="2" t="s">
        <v>32</v>
      </c>
      <c r="L10" s="2" t="s">
        <v>33</v>
      </c>
      <c r="M10" s="2" t="s">
        <v>34</v>
      </c>
      <c r="N10" s="2" t="s">
        <v>27</v>
      </c>
      <c r="O10" s="4">
        <v>420</v>
      </c>
      <c r="P10">
        <v>69</v>
      </c>
      <c r="Q10" s="4">
        <v>28980</v>
      </c>
      <c r="R10" s="4">
        <v>2782.08</v>
      </c>
    </row>
    <row r="11" spans="2:18" x14ac:dyDescent="0.25">
      <c r="B11">
        <v>1004</v>
      </c>
      <c r="C11" s="1">
        <v>43104</v>
      </c>
      <c r="D11">
        <v>4</v>
      </c>
      <c r="E11" s="2" t="s">
        <v>28</v>
      </c>
      <c r="F11" s="2" t="s">
        <v>29</v>
      </c>
      <c r="G11" s="2" t="s">
        <v>29</v>
      </c>
      <c r="H11" s="2" t="s">
        <v>30</v>
      </c>
      <c r="I11" s="2" t="s">
        <v>31</v>
      </c>
      <c r="J11" s="1">
        <v>43106</v>
      </c>
      <c r="K11" s="2" t="s">
        <v>32</v>
      </c>
      <c r="L11" s="2" t="s">
        <v>33</v>
      </c>
      <c r="M11" s="2" t="s">
        <v>35</v>
      </c>
      <c r="N11" s="2" t="s">
        <v>27</v>
      </c>
      <c r="O11" s="4">
        <v>742</v>
      </c>
      <c r="P11">
        <v>89</v>
      </c>
      <c r="Q11" s="4">
        <v>66038</v>
      </c>
      <c r="R11" s="4">
        <v>6273.6100000000006</v>
      </c>
    </row>
    <row r="12" spans="2:18" x14ac:dyDescent="0.25">
      <c r="B12">
        <v>1005</v>
      </c>
      <c r="C12" s="1">
        <v>43104</v>
      </c>
      <c r="D12">
        <v>4</v>
      </c>
      <c r="E12" s="2" t="s">
        <v>28</v>
      </c>
      <c r="F12" s="2" t="s">
        <v>29</v>
      </c>
      <c r="G12" s="2" t="s">
        <v>29</v>
      </c>
      <c r="H12" s="2" t="s">
        <v>30</v>
      </c>
      <c r="I12" s="2" t="s">
        <v>31</v>
      </c>
      <c r="J12" s="1">
        <v>43106</v>
      </c>
      <c r="K12" s="2" t="s">
        <v>32</v>
      </c>
      <c r="L12" s="2" t="s">
        <v>33</v>
      </c>
      <c r="M12" s="2" t="s">
        <v>26</v>
      </c>
      <c r="N12" s="2" t="s">
        <v>27</v>
      </c>
      <c r="O12" s="4">
        <v>49</v>
      </c>
      <c r="P12">
        <v>11</v>
      </c>
      <c r="Q12" s="4">
        <v>539</v>
      </c>
      <c r="R12" s="4">
        <v>52.283000000000001</v>
      </c>
    </row>
    <row r="13" spans="2:18" x14ac:dyDescent="0.25">
      <c r="B13">
        <v>1006</v>
      </c>
      <c r="C13" s="1">
        <v>43112</v>
      </c>
      <c r="D13">
        <v>12</v>
      </c>
      <c r="E13" s="2" t="s">
        <v>36</v>
      </c>
      <c r="F13" s="2" t="s">
        <v>18</v>
      </c>
      <c r="G13" s="2" t="s">
        <v>19</v>
      </c>
      <c r="H13" s="2" t="s">
        <v>20</v>
      </c>
      <c r="I13" s="2" t="s">
        <v>21</v>
      </c>
      <c r="J13" s="1">
        <v>43114</v>
      </c>
      <c r="K13" s="2" t="s">
        <v>22</v>
      </c>
      <c r="L13" s="2" t="s">
        <v>33</v>
      </c>
      <c r="M13" s="2" t="s">
        <v>37</v>
      </c>
      <c r="N13" s="2" t="s">
        <v>25</v>
      </c>
      <c r="O13" s="4">
        <v>252</v>
      </c>
      <c r="P13">
        <v>81</v>
      </c>
      <c r="Q13" s="4">
        <v>20412</v>
      </c>
      <c r="R13" s="4">
        <v>1979.9640000000002</v>
      </c>
    </row>
    <row r="14" spans="2:18" x14ac:dyDescent="0.25">
      <c r="B14">
        <v>1007</v>
      </c>
      <c r="C14" s="1">
        <v>43112</v>
      </c>
      <c r="D14">
        <v>12</v>
      </c>
      <c r="E14" s="2" t="s">
        <v>36</v>
      </c>
      <c r="F14" s="2" t="s">
        <v>18</v>
      </c>
      <c r="G14" s="2" t="s">
        <v>19</v>
      </c>
      <c r="H14" s="2" t="s">
        <v>20</v>
      </c>
      <c r="I14" s="2" t="s">
        <v>21</v>
      </c>
      <c r="J14" s="1">
        <v>43114</v>
      </c>
      <c r="K14" s="2" t="s">
        <v>22</v>
      </c>
      <c r="L14" s="2" t="s">
        <v>33</v>
      </c>
      <c r="M14" s="2" t="s">
        <v>38</v>
      </c>
      <c r="N14" s="2" t="s">
        <v>25</v>
      </c>
      <c r="O14" s="4">
        <v>644</v>
      </c>
      <c r="P14">
        <v>44</v>
      </c>
      <c r="Q14" s="4">
        <v>28336</v>
      </c>
      <c r="R14" s="4">
        <v>2776.9279999999999</v>
      </c>
    </row>
    <row r="15" spans="2:18" x14ac:dyDescent="0.25">
      <c r="B15">
        <v>1008</v>
      </c>
      <c r="C15" s="1">
        <v>43108</v>
      </c>
      <c r="D15">
        <v>8</v>
      </c>
      <c r="E15" s="2" t="s">
        <v>39</v>
      </c>
      <c r="F15" s="2" t="s">
        <v>40</v>
      </c>
      <c r="G15" s="2" t="s">
        <v>41</v>
      </c>
      <c r="H15" s="2" t="s">
        <v>42</v>
      </c>
      <c r="I15" s="2" t="s">
        <v>43</v>
      </c>
      <c r="J15" s="1">
        <v>43110</v>
      </c>
      <c r="K15" s="2" t="s">
        <v>44</v>
      </c>
      <c r="L15" s="2" t="s">
        <v>33</v>
      </c>
      <c r="M15" s="2" t="s">
        <v>45</v>
      </c>
      <c r="N15" s="2" t="s">
        <v>46</v>
      </c>
      <c r="O15" s="4">
        <v>128.79999999999998</v>
      </c>
      <c r="P15">
        <v>38</v>
      </c>
      <c r="Q15" s="4">
        <v>4894.3999999999996</v>
      </c>
      <c r="R15" s="4">
        <v>504.1232</v>
      </c>
    </row>
    <row r="16" spans="2:18" x14ac:dyDescent="0.25">
      <c r="B16">
        <v>1009</v>
      </c>
      <c r="C16" s="1">
        <v>43104</v>
      </c>
      <c r="D16">
        <v>4</v>
      </c>
      <c r="E16" s="2" t="s">
        <v>28</v>
      </c>
      <c r="F16" s="2" t="s">
        <v>29</v>
      </c>
      <c r="G16" s="2" t="s">
        <v>29</v>
      </c>
      <c r="H16" s="2" t="s">
        <v>30</v>
      </c>
      <c r="I16" s="2" t="s">
        <v>31</v>
      </c>
      <c r="J16" s="1">
        <v>43106</v>
      </c>
      <c r="K16" s="2" t="s">
        <v>44</v>
      </c>
      <c r="L16" s="2" t="s">
        <v>23</v>
      </c>
      <c r="M16" s="2" t="s">
        <v>45</v>
      </c>
      <c r="N16" s="2" t="s">
        <v>46</v>
      </c>
      <c r="O16" s="4">
        <v>128.79999999999998</v>
      </c>
      <c r="P16">
        <v>88</v>
      </c>
      <c r="Q16" s="4">
        <v>11334.399999999998</v>
      </c>
      <c r="R16" s="4">
        <v>1110.7711999999999</v>
      </c>
    </row>
    <row r="17" spans="2:18" x14ac:dyDescent="0.25">
      <c r="B17">
        <v>1010</v>
      </c>
      <c r="C17" s="1">
        <v>43129</v>
      </c>
      <c r="D17">
        <v>29</v>
      </c>
      <c r="E17" s="2" t="s">
        <v>47</v>
      </c>
      <c r="F17" s="2" t="s">
        <v>48</v>
      </c>
      <c r="G17" s="2" t="s">
        <v>49</v>
      </c>
      <c r="H17" s="2" t="s">
        <v>50</v>
      </c>
      <c r="I17" s="2" t="s">
        <v>21</v>
      </c>
      <c r="J17" s="1">
        <v>43131</v>
      </c>
      <c r="K17" s="2" t="s">
        <v>22</v>
      </c>
      <c r="L17" s="2" t="s">
        <v>23</v>
      </c>
      <c r="M17" s="2" t="s">
        <v>51</v>
      </c>
      <c r="N17" s="2" t="s">
        <v>52</v>
      </c>
      <c r="O17" s="4">
        <v>178.5</v>
      </c>
      <c r="P17">
        <v>94</v>
      </c>
      <c r="Q17" s="4">
        <v>16779</v>
      </c>
      <c r="R17" s="4">
        <v>1711.4580000000001</v>
      </c>
    </row>
    <row r="18" spans="2:18" x14ac:dyDescent="0.25">
      <c r="B18">
        <v>1011</v>
      </c>
      <c r="C18" s="1">
        <v>43103</v>
      </c>
      <c r="D18">
        <v>3</v>
      </c>
      <c r="E18" s="2" t="s">
        <v>53</v>
      </c>
      <c r="F18" s="2" t="s">
        <v>54</v>
      </c>
      <c r="G18" s="2" t="s">
        <v>55</v>
      </c>
      <c r="H18" s="2" t="s">
        <v>20</v>
      </c>
      <c r="I18" s="2" t="s">
        <v>21</v>
      </c>
      <c r="J18" s="1">
        <v>43105</v>
      </c>
      <c r="K18" s="2" t="s">
        <v>22</v>
      </c>
      <c r="L18" s="2" t="s">
        <v>56</v>
      </c>
      <c r="M18" s="2" t="s">
        <v>57</v>
      </c>
      <c r="N18" s="2" t="s">
        <v>58</v>
      </c>
      <c r="O18" s="4">
        <v>135.1</v>
      </c>
      <c r="P18">
        <v>91</v>
      </c>
      <c r="Q18" s="4">
        <v>12294.1</v>
      </c>
      <c r="R18" s="4">
        <v>1290.8805</v>
      </c>
    </row>
    <row r="19" spans="2:18" x14ac:dyDescent="0.25">
      <c r="B19">
        <v>1012</v>
      </c>
      <c r="C19" s="1">
        <v>43106</v>
      </c>
      <c r="D19">
        <v>6</v>
      </c>
      <c r="E19" s="2" t="s">
        <v>59</v>
      </c>
      <c r="F19" s="2" t="s">
        <v>60</v>
      </c>
      <c r="G19" s="2" t="s">
        <v>61</v>
      </c>
      <c r="H19" s="2" t="s">
        <v>62</v>
      </c>
      <c r="I19" s="2" t="s">
        <v>43</v>
      </c>
      <c r="J19" s="1">
        <v>43108</v>
      </c>
      <c r="K19" s="2" t="s">
        <v>22</v>
      </c>
      <c r="L19" s="2" t="s">
        <v>33</v>
      </c>
      <c r="M19" s="2" t="s">
        <v>63</v>
      </c>
      <c r="N19" s="2" t="s">
        <v>64</v>
      </c>
      <c r="O19" s="4">
        <v>560</v>
      </c>
      <c r="P19">
        <v>32</v>
      </c>
      <c r="Q19" s="4">
        <v>17920</v>
      </c>
      <c r="R19" s="4">
        <v>1863.68</v>
      </c>
    </row>
    <row r="20" spans="2:18" x14ac:dyDescent="0.25">
      <c r="B20">
        <v>1013</v>
      </c>
      <c r="C20" s="1">
        <v>43128</v>
      </c>
      <c r="D20">
        <v>28</v>
      </c>
      <c r="E20" s="2" t="s">
        <v>65</v>
      </c>
      <c r="F20" s="2" t="s">
        <v>66</v>
      </c>
      <c r="G20" s="2" t="s">
        <v>67</v>
      </c>
      <c r="H20" s="2" t="s">
        <v>68</v>
      </c>
      <c r="I20" s="2" t="s">
        <v>69</v>
      </c>
      <c r="J20" s="1">
        <v>43130</v>
      </c>
      <c r="K20" s="2" t="s">
        <v>44</v>
      </c>
      <c r="L20" s="2" t="s">
        <v>23</v>
      </c>
      <c r="M20" s="2" t="s">
        <v>38</v>
      </c>
      <c r="N20" s="2" t="s">
        <v>25</v>
      </c>
      <c r="O20" s="4">
        <v>644</v>
      </c>
      <c r="P20">
        <v>55</v>
      </c>
      <c r="Q20" s="4">
        <v>35420</v>
      </c>
      <c r="R20" s="4">
        <v>3542</v>
      </c>
    </row>
    <row r="21" spans="2:18" x14ac:dyDescent="0.25">
      <c r="B21">
        <v>1014</v>
      </c>
      <c r="C21" s="1">
        <v>43108</v>
      </c>
      <c r="D21">
        <v>8</v>
      </c>
      <c r="E21" s="2" t="s">
        <v>39</v>
      </c>
      <c r="F21" s="2" t="s">
        <v>40</v>
      </c>
      <c r="G21" s="2" t="s">
        <v>41</v>
      </c>
      <c r="H21" s="2" t="s">
        <v>42</v>
      </c>
      <c r="I21" s="2" t="s">
        <v>43</v>
      </c>
      <c r="J21" s="1">
        <v>43110</v>
      </c>
      <c r="K21" s="2" t="s">
        <v>44</v>
      </c>
      <c r="L21" s="2" t="s">
        <v>23</v>
      </c>
      <c r="M21" s="2" t="s">
        <v>51</v>
      </c>
      <c r="N21" s="2" t="s">
        <v>52</v>
      </c>
      <c r="O21" s="4">
        <v>178.5</v>
      </c>
      <c r="P21">
        <v>47</v>
      </c>
      <c r="Q21" s="4">
        <v>8389.5</v>
      </c>
      <c r="R21" s="4">
        <v>864.11850000000004</v>
      </c>
    </row>
    <row r="22" spans="2:18" x14ac:dyDescent="0.25">
      <c r="B22">
        <v>1015</v>
      </c>
      <c r="C22" s="1">
        <v>43110</v>
      </c>
      <c r="D22">
        <v>10</v>
      </c>
      <c r="E22" s="2" t="s">
        <v>70</v>
      </c>
      <c r="F22" s="2" t="s">
        <v>71</v>
      </c>
      <c r="G22" s="2" t="s">
        <v>72</v>
      </c>
      <c r="H22" s="2" t="s">
        <v>73</v>
      </c>
      <c r="I22" s="2" t="s">
        <v>31</v>
      </c>
      <c r="J22" s="1">
        <v>43112</v>
      </c>
      <c r="K22" s="2" t="s">
        <v>22</v>
      </c>
      <c r="L22" s="2" t="s">
        <v>33</v>
      </c>
      <c r="M22" s="2" t="s">
        <v>74</v>
      </c>
      <c r="N22" s="2" t="s">
        <v>25</v>
      </c>
      <c r="O22" s="4">
        <v>41.86</v>
      </c>
      <c r="P22">
        <v>90</v>
      </c>
      <c r="Q22" s="4">
        <v>3767.4</v>
      </c>
      <c r="R22" s="4">
        <v>388.04220000000009</v>
      </c>
    </row>
    <row r="23" spans="2:18" x14ac:dyDescent="0.25">
      <c r="B23">
        <v>1017</v>
      </c>
      <c r="C23" s="1">
        <v>43110</v>
      </c>
      <c r="D23">
        <v>10</v>
      </c>
      <c r="E23" s="2" t="s">
        <v>70</v>
      </c>
      <c r="F23" s="2" t="s">
        <v>71</v>
      </c>
      <c r="G23" s="2" t="s">
        <v>72</v>
      </c>
      <c r="H23" s="2" t="s">
        <v>73</v>
      </c>
      <c r="I23" s="2" t="s">
        <v>31</v>
      </c>
      <c r="J23" s="1">
        <v>43112</v>
      </c>
      <c r="K23" s="2" t="s">
        <v>32</v>
      </c>
      <c r="L23" s="2" t="s">
        <v>75</v>
      </c>
      <c r="M23" s="2" t="s">
        <v>76</v>
      </c>
      <c r="N23" s="2" t="s">
        <v>77</v>
      </c>
      <c r="O23" s="4">
        <v>350</v>
      </c>
      <c r="P23">
        <v>34</v>
      </c>
      <c r="Q23" s="4">
        <v>11900</v>
      </c>
      <c r="R23" s="4">
        <v>1130.5</v>
      </c>
    </row>
    <row r="24" spans="2:18" x14ac:dyDescent="0.25">
      <c r="B24">
        <v>1018</v>
      </c>
      <c r="C24" s="1">
        <v>43110</v>
      </c>
      <c r="D24">
        <v>10</v>
      </c>
      <c r="E24" s="2" t="s">
        <v>70</v>
      </c>
      <c r="F24" s="2" t="s">
        <v>71</v>
      </c>
      <c r="G24" s="2" t="s">
        <v>72</v>
      </c>
      <c r="H24" s="2" t="s">
        <v>73</v>
      </c>
      <c r="I24" s="2" t="s">
        <v>31</v>
      </c>
      <c r="J24" s="1">
        <v>43112</v>
      </c>
      <c r="K24" s="2" t="s">
        <v>32</v>
      </c>
      <c r="L24" s="2" t="s">
        <v>75</v>
      </c>
      <c r="M24" s="2" t="s">
        <v>78</v>
      </c>
      <c r="N24" s="2" t="s">
        <v>79</v>
      </c>
      <c r="O24" s="4">
        <v>308</v>
      </c>
      <c r="P24">
        <v>17</v>
      </c>
      <c r="Q24" s="4">
        <v>5236</v>
      </c>
      <c r="R24" s="4">
        <v>502.65599999999995</v>
      </c>
    </row>
    <row r="25" spans="2:18" x14ac:dyDescent="0.25">
      <c r="B25">
        <v>1019</v>
      </c>
      <c r="C25" s="1">
        <v>43110</v>
      </c>
      <c r="D25">
        <v>10</v>
      </c>
      <c r="E25" s="2" t="s">
        <v>70</v>
      </c>
      <c r="F25" s="2" t="s">
        <v>71</v>
      </c>
      <c r="G25" s="2" t="s">
        <v>72</v>
      </c>
      <c r="H25" s="2" t="s">
        <v>73</v>
      </c>
      <c r="I25" s="2" t="s">
        <v>31</v>
      </c>
      <c r="J25" s="1">
        <v>43112</v>
      </c>
      <c r="K25" s="2" t="s">
        <v>32</v>
      </c>
      <c r="L25" s="2" t="s">
        <v>75</v>
      </c>
      <c r="M25" s="2" t="s">
        <v>45</v>
      </c>
      <c r="N25" s="2" t="s">
        <v>46</v>
      </c>
      <c r="O25" s="4">
        <v>128.79999999999998</v>
      </c>
      <c r="P25">
        <v>44</v>
      </c>
      <c r="Q25" s="4">
        <v>5667.1999999999989</v>
      </c>
      <c r="R25" s="4">
        <v>589.38879999999995</v>
      </c>
    </row>
    <row r="26" spans="2:18" x14ac:dyDescent="0.25">
      <c r="B26">
        <v>1025</v>
      </c>
      <c r="C26" s="1">
        <v>43128</v>
      </c>
      <c r="D26">
        <v>28</v>
      </c>
      <c r="E26" s="2" t="s">
        <v>65</v>
      </c>
      <c r="F26" s="2" t="s">
        <v>66</v>
      </c>
      <c r="G26" s="2" t="s">
        <v>67</v>
      </c>
      <c r="H26" s="2" t="s">
        <v>68</v>
      </c>
      <c r="I26" s="2" t="s">
        <v>69</v>
      </c>
      <c r="J26" s="1">
        <v>43130</v>
      </c>
      <c r="K26" s="2" t="s">
        <v>44</v>
      </c>
      <c r="L26" s="2" t="s">
        <v>33</v>
      </c>
      <c r="M26" s="2" t="s">
        <v>57</v>
      </c>
      <c r="N26" s="2" t="s">
        <v>58</v>
      </c>
      <c r="O26" s="4">
        <v>135.1</v>
      </c>
      <c r="P26">
        <v>100</v>
      </c>
      <c r="Q26" s="4">
        <v>13510</v>
      </c>
      <c r="R26" s="4">
        <v>1310.47</v>
      </c>
    </row>
    <row r="27" spans="2:18" x14ac:dyDescent="0.25">
      <c r="B27">
        <v>1026</v>
      </c>
      <c r="C27" s="1">
        <v>43128</v>
      </c>
      <c r="D27">
        <v>28</v>
      </c>
      <c r="E27" s="2" t="s">
        <v>65</v>
      </c>
      <c r="F27" s="2" t="s">
        <v>66</v>
      </c>
      <c r="G27" s="2" t="s">
        <v>67</v>
      </c>
      <c r="H27" s="2" t="s">
        <v>68</v>
      </c>
      <c r="I27" s="2" t="s">
        <v>69</v>
      </c>
      <c r="J27" s="1">
        <v>43130</v>
      </c>
      <c r="K27" s="2" t="s">
        <v>44</v>
      </c>
      <c r="L27" s="2" t="s">
        <v>33</v>
      </c>
      <c r="M27" s="2" t="s">
        <v>80</v>
      </c>
      <c r="N27" s="2" t="s">
        <v>81</v>
      </c>
      <c r="O27" s="4">
        <v>257.59999999999997</v>
      </c>
      <c r="P27">
        <v>63</v>
      </c>
      <c r="Q27" s="4">
        <v>16228.799999999997</v>
      </c>
      <c r="R27" s="4">
        <v>1606.6511999999998</v>
      </c>
    </row>
    <row r="28" spans="2:18" x14ac:dyDescent="0.25">
      <c r="B28">
        <v>1027</v>
      </c>
      <c r="C28" s="1">
        <v>43109</v>
      </c>
      <c r="D28">
        <v>9</v>
      </c>
      <c r="E28" s="2" t="s">
        <v>82</v>
      </c>
      <c r="F28" s="2" t="s">
        <v>83</v>
      </c>
      <c r="G28" s="2" t="s">
        <v>49</v>
      </c>
      <c r="H28" s="2" t="s">
        <v>84</v>
      </c>
      <c r="I28" s="2" t="s">
        <v>21</v>
      </c>
      <c r="J28" s="1">
        <v>43111</v>
      </c>
      <c r="K28" s="2" t="s">
        <v>32</v>
      </c>
      <c r="L28" s="2" t="s">
        <v>23</v>
      </c>
      <c r="M28" s="2" t="s">
        <v>85</v>
      </c>
      <c r="N28" s="2" t="s">
        <v>86</v>
      </c>
      <c r="O28" s="4">
        <v>273</v>
      </c>
      <c r="P28">
        <v>57</v>
      </c>
      <c r="Q28" s="4">
        <v>15561</v>
      </c>
      <c r="R28" s="4">
        <v>1540.539</v>
      </c>
    </row>
    <row r="29" spans="2:18" x14ac:dyDescent="0.25">
      <c r="B29">
        <v>1028</v>
      </c>
      <c r="C29" s="1">
        <v>43109</v>
      </c>
      <c r="D29">
        <v>9</v>
      </c>
      <c r="E29" s="2" t="s">
        <v>82</v>
      </c>
      <c r="F29" s="2" t="s">
        <v>83</v>
      </c>
      <c r="G29" s="2" t="s">
        <v>49</v>
      </c>
      <c r="H29" s="2" t="s">
        <v>84</v>
      </c>
      <c r="I29" s="2" t="s">
        <v>21</v>
      </c>
      <c r="J29" s="1">
        <v>43111</v>
      </c>
      <c r="K29" s="2" t="s">
        <v>32</v>
      </c>
      <c r="L29" s="2" t="s">
        <v>23</v>
      </c>
      <c r="M29" s="2" t="s">
        <v>87</v>
      </c>
      <c r="N29" s="2" t="s">
        <v>88</v>
      </c>
      <c r="O29" s="4">
        <v>487.19999999999993</v>
      </c>
      <c r="P29">
        <v>81</v>
      </c>
      <c r="Q29" s="4">
        <v>39463.199999999997</v>
      </c>
      <c r="R29" s="4">
        <v>4143.6359999999995</v>
      </c>
    </row>
    <row r="30" spans="2:18" x14ac:dyDescent="0.25">
      <c r="B30">
        <v>1029</v>
      </c>
      <c r="C30" s="1">
        <v>43106</v>
      </c>
      <c r="D30">
        <v>6</v>
      </c>
      <c r="E30" s="2" t="s">
        <v>59</v>
      </c>
      <c r="F30" s="2" t="s">
        <v>60</v>
      </c>
      <c r="G30" s="2" t="s">
        <v>61</v>
      </c>
      <c r="H30" s="2" t="s">
        <v>62</v>
      </c>
      <c r="I30" s="2" t="s">
        <v>43</v>
      </c>
      <c r="J30" s="1">
        <v>43108</v>
      </c>
      <c r="K30" s="2" t="s">
        <v>22</v>
      </c>
      <c r="L30" s="2" t="s">
        <v>33</v>
      </c>
      <c r="M30" s="2" t="s">
        <v>24</v>
      </c>
      <c r="N30" s="2" t="s">
        <v>25</v>
      </c>
      <c r="O30" s="4">
        <v>196</v>
      </c>
      <c r="P30">
        <v>71</v>
      </c>
      <c r="Q30" s="4">
        <v>13916</v>
      </c>
      <c r="R30" s="4">
        <v>1335.9360000000001</v>
      </c>
    </row>
    <row r="31" spans="2:18" x14ac:dyDescent="0.25">
      <c r="B31">
        <v>1030</v>
      </c>
      <c r="C31" s="1">
        <v>43139</v>
      </c>
      <c r="D31">
        <v>8</v>
      </c>
      <c r="E31" s="2" t="s">
        <v>39</v>
      </c>
      <c r="F31" s="2" t="s">
        <v>40</v>
      </c>
      <c r="G31" s="2" t="s">
        <v>41</v>
      </c>
      <c r="H31" s="2" t="s">
        <v>42</v>
      </c>
      <c r="I31" s="2" t="s">
        <v>43</v>
      </c>
      <c r="J31" s="1">
        <v>43141</v>
      </c>
      <c r="K31" s="2" t="s">
        <v>22</v>
      </c>
      <c r="L31" s="2" t="s">
        <v>23</v>
      </c>
      <c r="M31" s="2" t="s">
        <v>63</v>
      </c>
      <c r="N31" s="2" t="s">
        <v>64</v>
      </c>
      <c r="O31" s="4">
        <v>560</v>
      </c>
      <c r="P31">
        <v>32</v>
      </c>
      <c r="Q31" s="4">
        <v>17920</v>
      </c>
      <c r="R31" s="4">
        <v>1809.92</v>
      </c>
    </row>
    <row r="32" spans="2:18" x14ac:dyDescent="0.25">
      <c r="B32">
        <v>1031</v>
      </c>
      <c r="C32" s="1">
        <v>43134</v>
      </c>
      <c r="D32">
        <v>3</v>
      </c>
      <c r="E32" s="2" t="s">
        <v>53</v>
      </c>
      <c r="F32" s="2" t="s">
        <v>54</v>
      </c>
      <c r="G32" s="2" t="s">
        <v>55</v>
      </c>
      <c r="H32" s="2" t="s">
        <v>20</v>
      </c>
      <c r="I32" s="2" t="s">
        <v>21</v>
      </c>
      <c r="J32" s="1">
        <v>43136</v>
      </c>
      <c r="K32" s="2" t="s">
        <v>22</v>
      </c>
      <c r="L32" s="2" t="s">
        <v>56</v>
      </c>
      <c r="M32" s="2" t="s">
        <v>89</v>
      </c>
      <c r="N32" s="2" t="s">
        <v>79</v>
      </c>
      <c r="O32" s="4">
        <v>140</v>
      </c>
      <c r="P32">
        <v>63</v>
      </c>
      <c r="Q32" s="4">
        <v>8820</v>
      </c>
      <c r="R32" s="4">
        <v>917.28</v>
      </c>
    </row>
    <row r="33" spans="2:18" x14ac:dyDescent="0.25">
      <c r="B33">
        <v>1032</v>
      </c>
      <c r="C33" s="1">
        <v>43134</v>
      </c>
      <c r="D33">
        <v>3</v>
      </c>
      <c r="E33" s="2" t="s">
        <v>53</v>
      </c>
      <c r="F33" s="2" t="s">
        <v>54</v>
      </c>
      <c r="G33" s="2" t="s">
        <v>55</v>
      </c>
      <c r="H33" s="2" t="s">
        <v>20</v>
      </c>
      <c r="I33" s="2" t="s">
        <v>21</v>
      </c>
      <c r="J33" s="1">
        <v>43136</v>
      </c>
      <c r="K33" s="2" t="s">
        <v>22</v>
      </c>
      <c r="L33" s="2" t="s">
        <v>56</v>
      </c>
      <c r="M33" s="2" t="s">
        <v>63</v>
      </c>
      <c r="N33" s="2" t="s">
        <v>64</v>
      </c>
      <c r="O33" s="4">
        <v>560</v>
      </c>
      <c r="P33">
        <v>30</v>
      </c>
      <c r="Q33" s="4">
        <v>16800</v>
      </c>
      <c r="R33" s="4">
        <v>1680</v>
      </c>
    </row>
    <row r="34" spans="2:18" hidden="1" x14ac:dyDescent="0.25">
      <c r="B34">
        <v>1033</v>
      </c>
      <c r="C34" s="1">
        <v>43137</v>
      </c>
      <c r="D34">
        <v>6</v>
      </c>
      <c r="E34" s="2" t="s">
        <v>59</v>
      </c>
      <c r="F34" s="2" t="s">
        <v>60</v>
      </c>
      <c r="G34" s="2" t="s">
        <v>61</v>
      </c>
      <c r="H34" s="2" t="s">
        <v>62</v>
      </c>
      <c r="I34" s="2" t="s">
        <v>43</v>
      </c>
      <c r="J34" s="1">
        <v>43139</v>
      </c>
      <c r="K34" s="2" t="s">
        <v>22</v>
      </c>
      <c r="L34" s="2" t="s">
        <v>33</v>
      </c>
      <c r="M34" s="2"/>
      <c r="N34" s="2" t="s">
        <v>16</v>
      </c>
      <c r="O34" s="4">
        <v>0</v>
      </c>
      <c r="P34">
        <v>0</v>
      </c>
      <c r="Q34" s="4">
        <v>0</v>
      </c>
      <c r="R34" s="4">
        <v>602</v>
      </c>
    </row>
    <row r="35" spans="2:18" hidden="1" x14ac:dyDescent="0.25">
      <c r="B35">
        <v>1034</v>
      </c>
      <c r="C35" s="1">
        <v>43159</v>
      </c>
      <c r="D35">
        <v>28</v>
      </c>
      <c r="E35" s="2" t="s">
        <v>65</v>
      </c>
      <c r="F35" s="2" t="s">
        <v>66</v>
      </c>
      <c r="G35" s="2" t="s">
        <v>67</v>
      </c>
      <c r="H35" s="2" t="s">
        <v>68</v>
      </c>
      <c r="I35" s="2" t="s">
        <v>69</v>
      </c>
      <c r="J35" s="1">
        <v>43161</v>
      </c>
      <c r="K35" s="2" t="s">
        <v>44</v>
      </c>
      <c r="L35" s="2" t="s">
        <v>23</v>
      </c>
      <c r="M35" s="2"/>
      <c r="N35" s="2" t="s">
        <v>16</v>
      </c>
      <c r="O35" s="4">
        <v>0</v>
      </c>
      <c r="P35">
        <v>0</v>
      </c>
      <c r="Q35" s="4">
        <v>0</v>
      </c>
      <c r="R35" s="4">
        <v>434</v>
      </c>
    </row>
    <row r="36" spans="2:18" hidden="1" x14ac:dyDescent="0.25">
      <c r="B36">
        <v>1035</v>
      </c>
      <c r="C36" s="1">
        <v>43139</v>
      </c>
      <c r="D36">
        <v>8</v>
      </c>
      <c r="E36" s="2" t="s">
        <v>39</v>
      </c>
      <c r="F36" s="2" t="s">
        <v>40</v>
      </c>
      <c r="G36" s="2" t="s">
        <v>41</v>
      </c>
      <c r="H36" s="2" t="s">
        <v>42</v>
      </c>
      <c r="I36" s="2" t="s">
        <v>43</v>
      </c>
      <c r="J36" s="1">
        <v>43141</v>
      </c>
      <c r="K36" s="2" t="s">
        <v>44</v>
      </c>
      <c r="L36" s="2" t="s">
        <v>23</v>
      </c>
      <c r="M36" s="2"/>
      <c r="N36" s="2" t="s">
        <v>16</v>
      </c>
      <c r="O36" s="4">
        <v>0</v>
      </c>
      <c r="P36">
        <v>0</v>
      </c>
      <c r="Q36" s="4">
        <v>0</v>
      </c>
      <c r="R36" s="4">
        <v>644</v>
      </c>
    </row>
    <row r="37" spans="2:18" x14ac:dyDescent="0.25">
      <c r="B37">
        <v>1036</v>
      </c>
      <c r="C37" s="1">
        <v>43141</v>
      </c>
      <c r="D37">
        <v>10</v>
      </c>
      <c r="E37" s="2" t="s">
        <v>70</v>
      </c>
      <c r="F37" s="2" t="s">
        <v>71</v>
      </c>
      <c r="G37" s="2" t="s">
        <v>72</v>
      </c>
      <c r="H37" s="2" t="s">
        <v>73</v>
      </c>
      <c r="I37" s="2" t="s">
        <v>31</v>
      </c>
      <c r="J37" s="1">
        <v>43143</v>
      </c>
      <c r="K37" s="2" t="s">
        <v>22</v>
      </c>
      <c r="L37" s="2" t="s">
        <v>33</v>
      </c>
      <c r="M37" s="2" t="s">
        <v>90</v>
      </c>
      <c r="N37" s="2" t="s">
        <v>27</v>
      </c>
      <c r="O37" s="4">
        <v>140</v>
      </c>
      <c r="P37">
        <v>47</v>
      </c>
      <c r="Q37" s="4">
        <v>6580</v>
      </c>
      <c r="R37" s="4">
        <v>684.32</v>
      </c>
    </row>
    <row r="38" spans="2:18" x14ac:dyDescent="0.25">
      <c r="B38">
        <v>1041</v>
      </c>
      <c r="C38" s="1">
        <v>43159</v>
      </c>
      <c r="D38">
        <v>28</v>
      </c>
      <c r="E38" s="2" t="s">
        <v>65</v>
      </c>
      <c r="F38" s="2" t="s">
        <v>66</v>
      </c>
      <c r="G38" s="2" t="s">
        <v>67</v>
      </c>
      <c r="H38" s="2" t="s">
        <v>68</v>
      </c>
      <c r="I38" s="2" t="s">
        <v>69</v>
      </c>
      <c r="J38" s="1">
        <v>43161</v>
      </c>
      <c r="K38" s="2" t="s">
        <v>44</v>
      </c>
      <c r="L38" s="2" t="s">
        <v>33</v>
      </c>
      <c r="M38" s="2" t="s">
        <v>38</v>
      </c>
      <c r="N38" s="2" t="s">
        <v>25</v>
      </c>
      <c r="O38" s="4">
        <v>644</v>
      </c>
      <c r="P38">
        <v>32</v>
      </c>
      <c r="Q38" s="4">
        <v>20608</v>
      </c>
      <c r="R38" s="4">
        <v>2081.4080000000004</v>
      </c>
    </row>
    <row r="39" spans="2:18" x14ac:dyDescent="0.25">
      <c r="B39">
        <v>1042</v>
      </c>
      <c r="C39" s="1">
        <v>43140</v>
      </c>
      <c r="D39">
        <v>9</v>
      </c>
      <c r="E39" s="2" t="s">
        <v>82</v>
      </c>
      <c r="F39" s="2" t="s">
        <v>83</v>
      </c>
      <c r="G39" s="2" t="s">
        <v>49</v>
      </c>
      <c r="H39" s="2" t="s">
        <v>84</v>
      </c>
      <c r="I39" s="2" t="s">
        <v>21</v>
      </c>
      <c r="J39" s="1">
        <v>43142</v>
      </c>
      <c r="K39" s="2" t="s">
        <v>32</v>
      </c>
      <c r="L39" s="2" t="s">
        <v>23</v>
      </c>
      <c r="M39" s="2" t="s">
        <v>57</v>
      </c>
      <c r="N39" s="2" t="s">
        <v>58</v>
      </c>
      <c r="O39" s="4">
        <v>135.1</v>
      </c>
      <c r="P39">
        <v>27</v>
      </c>
      <c r="Q39" s="4">
        <v>3647.7</v>
      </c>
      <c r="R39" s="4">
        <v>346.53150000000005</v>
      </c>
    </row>
    <row r="40" spans="2:18" x14ac:dyDescent="0.25">
      <c r="B40">
        <v>1043</v>
      </c>
      <c r="C40" s="1">
        <v>43137</v>
      </c>
      <c r="D40">
        <v>6</v>
      </c>
      <c r="E40" s="2" t="s">
        <v>59</v>
      </c>
      <c r="F40" s="2" t="s">
        <v>60</v>
      </c>
      <c r="G40" s="2" t="s">
        <v>61</v>
      </c>
      <c r="H40" s="2" t="s">
        <v>62</v>
      </c>
      <c r="I40" s="2" t="s">
        <v>43</v>
      </c>
      <c r="J40" s="1">
        <v>43139</v>
      </c>
      <c r="K40" s="2" t="s">
        <v>22</v>
      </c>
      <c r="L40" s="2" t="s">
        <v>33</v>
      </c>
      <c r="M40" s="2" t="s">
        <v>51</v>
      </c>
      <c r="N40" s="2" t="s">
        <v>52</v>
      </c>
      <c r="O40" s="4">
        <v>178.5</v>
      </c>
      <c r="P40">
        <v>71</v>
      </c>
      <c r="Q40" s="4">
        <v>12673.5</v>
      </c>
      <c r="R40" s="4">
        <v>1280.0235</v>
      </c>
    </row>
    <row r="41" spans="2:18" x14ac:dyDescent="0.25">
      <c r="B41">
        <v>1044</v>
      </c>
      <c r="C41" s="1">
        <v>43139</v>
      </c>
      <c r="D41">
        <v>8</v>
      </c>
      <c r="E41" s="2" t="s">
        <v>39</v>
      </c>
      <c r="F41" s="2" t="s">
        <v>40</v>
      </c>
      <c r="G41" s="2" t="s">
        <v>41</v>
      </c>
      <c r="H41" s="2" t="s">
        <v>42</v>
      </c>
      <c r="I41" s="2" t="s">
        <v>43</v>
      </c>
      <c r="J41" s="1">
        <v>43141</v>
      </c>
      <c r="K41" s="2" t="s">
        <v>22</v>
      </c>
      <c r="L41" s="2" t="s">
        <v>23</v>
      </c>
      <c r="M41" s="2" t="s">
        <v>51</v>
      </c>
      <c r="N41" s="2" t="s">
        <v>52</v>
      </c>
      <c r="O41" s="4">
        <v>178.5</v>
      </c>
      <c r="P41">
        <v>13</v>
      </c>
      <c r="Q41" s="4">
        <v>2320.5</v>
      </c>
      <c r="R41" s="4">
        <v>220.44749999999996</v>
      </c>
    </row>
    <row r="42" spans="2:18" x14ac:dyDescent="0.25">
      <c r="B42">
        <v>1045</v>
      </c>
      <c r="C42" s="1">
        <v>43156</v>
      </c>
      <c r="D42">
        <v>25</v>
      </c>
      <c r="E42" s="2" t="s">
        <v>91</v>
      </c>
      <c r="F42" s="2" t="s">
        <v>71</v>
      </c>
      <c r="G42" s="2" t="s">
        <v>72</v>
      </c>
      <c r="H42" s="2" t="s">
        <v>73</v>
      </c>
      <c r="I42" s="2" t="s">
        <v>31</v>
      </c>
      <c r="J42" s="1">
        <v>43158</v>
      </c>
      <c r="K42" s="2" t="s">
        <v>32</v>
      </c>
      <c r="L42" s="2" t="s">
        <v>56</v>
      </c>
      <c r="M42" s="2" t="s">
        <v>78</v>
      </c>
      <c r="N42" s="2" t="s">
        <v>79</v>
      </c>
      <c r="O42" s="4">
        <v>308</v>
      </c>
      <c r="P42">
        <v>98</v>
      </c>
      <c r="Q42" s="4">
        <v>30184</v>
      </c>
      <c r="R42" s="4">
        <v>2867.4800000000005</v>
      </c>
    </row>
    <row r="43" spans="2:18" x14ac:dyDescent="0.25">
      <c r="B43">
        <v>1046</v>
      </c>
      <c r="C43" s="1">
        <v>43157</v>
      </c>
      <c r="D43">
        <v>26</v>
      </c>
      <c r="E43" s="2" t="s">
        <v>92</v>
      </c>
      <c r="F43" s="2" t="s">
        <v>93</v>
      </c>
      <c r="G43" s="2" t="s">
        <v>93</v>
      </c>
      <c r="H43" s="2" t="s">
        <v>68</v>
      </c>
      <c r="I43" s="2" t="s">
        <v>69</v>
      </c>
      <c r="J43" s="1">
        <v>43159</v>
      </c>
      <c r="K43" s="2" t="s">
        <v>44</v>
      </c>
      <c r="L43" s="2" t="s">
        <v>33</v>
      </c>
      <c r="M43" s="2" t="s">
        <v>76</v>
      </c>
      <c r="N43" s="2" t="s">
        <v>77</v>
      </c>
      <c r="O43" s="4">
        <v>350</v>
      </c>
      <c r="P43">
        <v>21</v>
      </c>
      <c r="Q43" s="4">
        <v>7350</v>
      </c>
      <c r="R43" s="4">
        <v>749.7</v>
      </c>
    </row>
    <row r="44" spans="2:18" x14ac:dyDescent="0.25">
      <c r="B44">
        <v>1047</v>
      </c>
      <c r="C44" s="1">
        <v>43160</v>
      </c>
      <c r="D44">
        <v>29</v>
      </c>
      <c r="E44" s="2" t="s">
        <v>47</v>
      </c>
      <c r="F44" s="2" t="s">
        <v>48</v>
      </c>
      <c r="G44" s="2" t="s">
        <v>49</v>
      </c>
      <c r="H44" s="2" t="s">
        <v>50</v>
      </c>
      <c r="I44" s="2" t="s">
        <v>21</v>
      </c>
      <c r="J44" s="1">
        <v>43162</v>
      </c>
      <c r="K44" s="2" t="s">
        <v>22</v>
      </c>
      <c r="L44" s="2" t="s">
        <v>23</v>
      </c>
      <c r="M44" s="2" t="s">
        <v>94</v>
      </c>
      <c r="N44" s="2" t="s">
        <v>95</v>
      </c>
      <c r="O44" s="4">
        <v>546</v>
      </c>
      <c r="P44">
        <v>26</v>
      </c>
      <c r="Q44" s="4">
        <v>14196</v>
      </c>
      <c r="R44" s="4">
        <v>1490.5800000000002</v>
      </c>
    </row>
    <row r="45" spans="2:18" x14ac:dyDescent="0.25">
      <c r="B45">
        <v>1048</v>
      </c>
      <c r="C45" s="1">
        <v>43137</v>
      </c>
      <c r="D45">
        <v>6</v>
      </c>
      <c r="E45" s="2" t="s">
        <v>59</v>
      </c>
      <c r="F45" s="2" t="s">
        <v>60</v>
      </c>
      <c r="G45" s="2" t="s">
        <v>61</v>
      </c>
      <c r="H45" s="2" t="s">
        <v>62</v>
      </c>
      <c r="I45" s="2" t="s">
        <v>43</v>
      </c>
      <c r="J45" s="1">
        <v>43139</v>
      </c>
      <c r="K45" s="2" t="s">
        <v>44</v>
      </c>
      <c r="L45" s="2" t="s">
        <v>23</v>
      </c>
      <c r="M45" s="2" t="s">
        <v>34</v>
      </c>
      <c r="N45" s="2" t="s">
        <v>27</v>
      </c>
      <c r="O45" s="4">
        <v>420</v>
      </c>
      <c r="P45">
        <v>96</v>
      </c>
      <c r="Q45" s="4">
        <v>40320</v>
      </c>
      <c r="R45" s="4">
        <v>4152.96</v>
      </c>
    </row>
    <row r="46" spans="2:18" x14ac:dyDescent="0.25">
      <c r="B46">
        <v>1049</v>
      </c>
      <c r="C46" s="1">
        <v>43137</v>
      </c>
      <c r="D46">
        <v>6</v>
      </c>
      <c r="E46" s="2" t="s">
        <v>59</v>
      </c>
      <c r="F46" s="2" t="s">
        <v>60</v>
      </c>
      <c r="G46" s="2" t="s">
        <v>61</v>
      </c>
      <c r="H46" s="2" t="s">
        <v>62</v>
      </c>
      <c r="I46" s="2" t="s">
        <v>43</v>
      </c>
      <c r="J46" s="1">
        <v>43139</v>
      </c>
      <c r="K46" s="2" t="s">
        <v>44</v>
      </c>
      <c r="L46" s="2" t="s">
        <v>23</v>
      </c>
      <c r="M46" s="2" t="s">
        <v>35</v>
      </c>
      <c r="N46" s="2" t="s">
        <v>27</v>
      </c>
      <c r="O46" s="4">
        <v>742</v>
      </c>
      <c r="P46">
        <v>16</v>
      </c>
      <c r="Q46" s="4">
        <v>11872</v>
      </c>
      <c r="R46" s="4">
        <v>1234.6880000000003</v>
      </c>
    </row>
    <row r="47" spans="2:18" x14ac:dyDescent="0.25">
      <c r="B47">
        <v>1052</v>
      </c>
      <c r="C47" s="1">
        <v>43168</v>
      </c>
      <c r="D47">
        <v>9</v>
      </c>
      <c r="E47" s="2" t="s">
        <v>82</v>
      </c>
      <c r="F47" s="2" t="s">
        <v>83</v>
      </c>
      <c r="G47" s="2" t="s">
        <v>49</v>
      </c>
      <c r="H47" s="2" t="s">
        <v>84</v>
      </c>
      <c r="I47" s="2" t="s">
        <v>21</v>
      </c>
      <c r="J47" s="1">
        <v>43170</v>
      </c>
      <c r="K47" s="2" t="s">
        <v>32</v>
      </c>
      <c r="L47" s="2" t="s">
        <v>23</v>
      </c>
      <c r="M47" s="2" t="s">
        <v>85</v>
      </c>
      <c r="N47" s="2" t="s">
        <v>86</v>
      </c>
      <c r="O47" s="4">
        <v>273</v>
      </c>
      <c r="P47">
        <v>55</v>
      </c>
      <c r="Q47" s="4">
        <v>15015</v>
      </c>
      <c r="R47" s="4">
        <v>1516.5150000000001</v>
      </c>
    </row>
    <row r="48" spans="2:18" x14ac:dyDescent="0.25">
      <c r="B48">
        <v>1053</v>
      </c>
      <c r="C48" s="1">
        <v>43168</v>
      </c>
      <c r="D48">
        <v>9</v>
      </c>
      <c r="E48" s="2" t="s">
        <v>82</v>
      </c>
      <c r="F48" s="2" t="s">
        <v>83</v>
      </c>
      <c r="G48" s="2" t="s">
        <v>49</v>
      </c>
      <c r="H48" s="2" t="s">
        <v>84</v>
      </c>
      <c r="I48" s="2" t="s">
        <v>21</v>
      </c>
      <c r="J48" s="1">
        <v>43170</v>
      </c>
      <c r="K48" s="2" t="s">
        <v>32</v>
      </c>
      <c r="L48" s="2" t="s">
        <v>23</v>
      </c>
      <c r="M48" s="2" t="s">
        <v>87</v>
      </c>
      <c r="N48" s="2" t="s">
        <v>88</v>
      </c>
      <c r="O48" s="4">
        <v>487.19999999999993</v>
      </c>
      <c r="P48">
        <v>11</v>
      </c>
      <c r="Q48" s="4">
        <v>5359.1999999999989</v>
      </c>
      <c r="R48" s="4">
        <v>514.4831999999999</v>
      </c>
    </row>
    <row r="49" spans="2:18" x14ac:dyDescent="0.25">
      <c r="B49">
        <v>1054</v>
      </c>
      <c r="C49" s="1">
        <v>43165</v>
      </c>
      <c r="D49">
        <v>6</v>
      </c>
      <c r="E49" s="2" t="s">
        <v>59</v>
      </c>
      <c r="F49" s="2" t="s">
        <v>60</v>
      </c>
      <c r="G49" s="2" t="s">
        <v>61</v>
      </c>
      <c r="H49" s="2" t="s">
        <v>62</v>
      </c>
      <c r="I49" s="2" t="s">
        <v>43</v>
      </c>
      <c r="J49" s="1">
        <v>43167</v>
      </c>
      <c r="K49" s="2" t="s">
        <v>22</v>
      </c>
      <c r="L49" s="2" t="s">
        <v>33</v>
      </c>
      <c r="M49" s="2" t="s">
        <v>24</v>
      </c>
      <c r="N49" s="2" t="s">
        <v>25</v>
      </c>
      <c r="O49" s="4">
        <v>196</v>
      </c>
      <c r="P49">
        <v>53</v>
      </c>
      <c r="Q49" s="4">
        <v>10388</v>
      </c>
      <c r="R49" s="4">
        <v>1007.6360000000001</v>
      </c>
    </row>
    <row r="50" spans="2:18" x14ac:dyDescent="0.25">
      <c r="B50">
        <v>1055</v>
      </c>
      <c r="C50" s="1">
        <v>43167</v>
      </c>
      <c r="D50">
        <v>8</v>
      </c>
      <c r="E50" s="2" t="s">
        <v>39</v>
      </c>
      <c r="F50" s="2" t="s">
        <v>40</v>
      </c>
      <c r="G50" s="2" t="s">
        <v>41</v>
      </c>
      <c r="H50" s="2" t="s">
        <v>42</v>
      </c>
      <c r="I50" s="2" t="s">
        <v>43</v>
      </c>
      <c r="J50" s="1">
        <v>43169</v>
      </c>
      <c r="K50" s="2" t="s">
        <v>22</v>
      </c>
      <c r="L50" s="2" t="s">
        <v>23</v>
      </c>
      <c r="M50" s="2" t="s">
        <v>63</v>
      </c>
      <c r="N50" s="2" t="s">
        <v>64</v>
      </c>
      <c r="O50" s="4">
        <v>560</v>
      </c>
      <c r="P50">
        <v>85</v>
      </c>
      <c r="Q50" s="4">
        <v>47600</v>
      </c>
      <c r="R50" s="4">
        <v>4998</v>
      </c>
    </row>
    <row r="51" spans="2:18" x14ac:dyDescent="0.25">
      <c r="B51">
        <v>1056</v>
      </c>
      <c r="C51" s="1">
        <v>43167</v>
      </c>
      <c r="D51">
        <v>8</v>
      </c>
      <c r="E51" s="2" t="s">
        <v>39</v>
      </c>
      <c r="F51" s="2" t="s">
        <v>40</v>
      </c>
      <c r="G51" s="2" t="s">
        <v>41</v>
      </c>
      <c r="H51" s="2" t="s">
        <v>42</v>
      </c>
      <c r="I51" s="2" t="s">
        <v>43</v>
      </c>
      <c r="J51" s="1">
        <v>43169</v>
      </c>
      <c r="K51" s="2" t="s">
        <v>22</v>
      </c>
      <c r="L51" s="2" t="s">
        <v>23</v>
      </c>
      <c r="M51" s="2" t="s">
        <v>45</v>
      </c>
      <c r="N51" s="2" t="s">
        <v>46</v>
      </c>
      <c r="O51" s="4">
        <v>128.79999999999998</v>
      </c>
      <c r="P51">
        <v>97</v>
      </c>
      <c r="Q51" s="4">
        <v>12493.599999999999</v>
      </c>
      <c r="R51" s="4">
        <v>1274.3472000000002</v>
      </c>
    </row>
    <row r="52" spans="2:18" x14ac:dyDescent="0.25">
      <c r="B52">
        <v>1057</v>
      </c>
      <c r="C52" s="1">
        <v>43184</v>
      </c>
      <c r="D52">
        <v>25</v>
      </c>
      <c r="E52" s="2" t="s">
        <v>91</v>
      </c>
      <c r="F52" s="2" t="s">
        <v>71</v>
      </c>
      <c r="G52" s="2" t="s">
        <v>72</v>
      </c>
      <c r="H52" s="2" t="s">
        <v>73</v>
      </c>
      <c r="I52" s="2" t="s">
        <v>31</v>
      </c>
      <c r="J52" s="1">
        <v>43186</v>
      </c>
      <c r="K52" s="2" t="s">
        <v>32</v>
      </c>
      <c r="L52" s="2" t="s">
        <v>56</v>
      </c>
      <c r="M52" s="2" t="s">
        <v>96</v>
      </c>
      <c r="N52" s="2" t="s">
        <v>46</v>
      </c>
      <c r="O52" s="4">
        <v>140</v>
      </c>
      <c r="P52">
        <v>46</v>
      </c>
      <c r="Q52" s="4">
        <v>6440</v>
      </c>
      <c r="R52" s="4">
        <v>650.44000000000005</v>
      </c>
    </row>
    <row r="53" spans="2:18" x14ac:dyDescent="0.25">
      <c r="B53">
        <v>1058</v>
      </c>
      <c r="C53" s="1">
        <v>43185</v>
      </c>
      <c r="D53">
        <v>26</v>
      </c>
      <c r="E53" s="2" t="s">
        <v>92</v>
      </c>
      <c r="F53" s="2" t="s">
        <v>93</v>
      </c>
      <c r="G53" s="2" t="s">
        <v>93</v>
      </c>
      <c r="H53" s="2" t="s">
        <v>68</v>
      </c>
      <c r="I53" s="2" t="s">
        <v>69</v>
      </c>
      <c r="J53" s="1">
        <v>43187</v>
      </c>
      <c r="K53" s="2" t="s">
        <v>44</v>
      </c>
      <c r="L53" s="2" t="s">
        <v>33</v>
      </c>
      <c r="M53" s="2" t="s">
        <v>97</v>
      </c>
      <c r="N53" s="2" t="s">
        <v>98</v>
      </c>
      <c r="O53" s="4">
        <v>298.90000000000003</v>
      </c>
      <c r="P53">
        <v>97</v>
      </c>
      <c r="Q53" s="4">
        <v>28993.300000000003</v>
      </c>
      <c r="R53" s="4">
        <v>2754.3634999999999</v>
      </c>
    </row>
    <row r="54" spans="2:18" x14ac:dyDescent="0.25">
      <c r="B54">
        <v>1059</v>
      </c>
      <c r="C54" s="1">
        <v>43185</v>
      </c>
      <c r="D54">
        <v>26</v>
      </c>
      <c r="E54" s="2" t="s">
        <v>92</v>
      </c>
      <c r="F54" s="2" t="s">
        <v>93</v>
      </c>
      <c r="G54" s="2" t="s">
        <v>93</v>
      </c>
      <c r="H54" s="2" t="s">
        <v>68</v>
      </c>
      <c r="I54" s="2" t="s">
        <v>69</v>
      </c>
      <c r="J54" s="1">
        <v>43187</v>
      </c>
      <c r="K54" s="2" t="s">
        <v>44</v>
      </c>
      <c r="L54" s="2" t="s">
        <v>33</v>
      </c>
      <c r="M54" s="2" t="s">
        <v>57</v>
      </c>
      <c r="N54" s="2" t="s">
        <v>58</v>
      </c>
      <c r="O54" s="4">
        <v>135.1</v>
      </c>
      <c r="P54">
        <v>97</v>
      </c>
      <c r="Q54" s="4">
        <v>13104.699999999999</v>
      </c>
      <c r="R54" s="4">
        <v>1336.6794000000002</v>
      </c>
    </row>
    <row r="55" spans="2:18" x14ac:dyDescent="0.25">
      <c r="B55">
        <v>1060</v>
      </c>
      <c r="C55" s="1">
        <v>43185</v>
      </c>
      <c r="D55">
        <v>26</v>
      </c>
      <c r="E55" s="2" t="s">
        <v>92</v>
      </c>
      <c r="F55" s="2" t="s">
        <v>93</v>
      </c>
      <c r="G55" s="2" t="s">
        <v>93</v>
      </c>
      <c r="H55" s="2" t="s">
        <v>68</v>
      </c>
      <c r="I55" s="2" t="s">
        <v>69</v>
      </c>
      <c r="J55" s="1">
        <v>43187</v>
      </c>
      <c r="K55" s="2" t="s">
        <v>44</v>
      </c>
      <c r="L55" s="2" t="s">
        <v>33</v>
      </c>
      <c r="M55" s="2" t="s">
        <v>80</v>
      </c>
      <c r="N55" s="2" t="s">
        <v>81</v>
      </c>
      <c r="O55" s="4">
        <v>257.59999999999997</v>
      </c>
      <c r="P55">
        <v>65</v>
      </c>
      <c r="Q55" s="4">
        <v>16743.999999999996</v>
      </c>
      <c r="R55" s="4">
        <v>1724.6320000000003</v>
      </c>
    </row>
    <row r="56" spans="2:18" x14ac:dyDescent="0.25">
      <c r="B56">
        <v>1061</v>
      </c>
      <c r="C56" s="1">
        <v>43188</v>
      </c>
      <c r="D56">
        <v>29</v>
      </c>
      <c r="E56" s="2" t="s">
        <v>47</v>
      </c>
      <c r="F56" s="2" t="s">
        <v>48</v>
      </c>
      <c r="G56" s="2" t="s">
        <v>49</v>
      </c>
      <c r="H56" s="2" t="s">
        <v>50</v>
      </c>
      <c r="I56" s="2" t="s">
        <v>21</v>
      </c>
      <c r="J56" s="1">
        <v>43190</v>
      </c>
      <c r="K56" s="2" t="s">
        <v>22</v>
      </c>
      <c r="L56" s="2" t="s">
        <v>23</v>
      </c>
      <c r="M56" s="2" t="s">
        <v>24</v>
      </c>
      <c r="N56" s="2" t="s">
        <v>25</v>
      </c>
      <c r="O56" s="4">
        <v>196</v>
      </c>
      <c r="P56">
        <v>72</v>
      </c>
      <c r="Q56" s="4">
        <v>14112</v>
      </c>
      <c r="R56" s="4">
        <v>1411.2000000000003</v>
      </c>
    </row>
    <row r="57" spans="2:18" x14ac:dyDescent="0.25">
      <c r="B57">
        <v>1062</v>
      </c>
      <c r="C57" s="1">
        <v>43165</v>
      </c>
      <c r="D57">
        <v>6</v>
      </c>
      <c r="E57" s="2" t="s">
        <v>59</v>
      </c>
      <c r="F57" s="2" t="s">
        <v>60</v>
      </c>
      <c r="G57" s="2" t="s">
        <v>61</v>
      </c>
      <c r="H57" s="2" t="s">
        <v>62</v>
      </c>
      <c r="I57" s="2" t="s">
        <v>43</v>
      </c>
      <c r="J57" s="1">
        <v>43167</v>
      </c>
      <c r="K57" s="2" t="s">
        <v>44</v>
      </c>
      <c r="L57" s="2" t="s">
        <v>23</v>
      </c>
      <c r="M57" s="2" t="s">
        <v>51</v>
      </c>
      <c r="N57" s="2" t="s">
        <v>52</v>
      </c>
      <c r="O57" s="4">
        <v>178.5</v>
      </c>
      <c r="P57">
        <v>16</v>
      </c>
      <c r="Q57" s="4">
        <v>2856</v>
      </c>
      <c r="R57" s="4">
        <v>282.74400000000003</v>
      </c>
    </row>
    <row r="58" spans="2:18" x14ac:dyDescent="0.25">
      <c r="B58">
        <v>1064</v>
      </c>
      <c r="C58" s="1">
        <v>43163</v>
      </c>
      <c r="D58">
        <v>4</v>
      </c>
      <c r="E58" s="2" t="s">
        <v>28</v>
      </c>
      <c r="F58" s="2" t="s">
        <v>29</v>
      </c>
      <c r="G58" s="2" t="s">
        <v>29</v>
      </c>
      <c r="H58" s="2" t="s">
        <v>30</v>
      </c>
      <c r="I58" s="2" t="s">
        <v>31</v>
      </c>
      <c r="J58" s="1">
        <v>43165</v>
      </c>
      <c r="K58" s="2" t="s">
        <v>32</v>
      </c>
      <c r="L58" s="2" t="s">
        <v>33</v>
      </c>
      <c r="M58" s="2" t="s">
        <v>99</v>
      </c>
      <c r="N58" s="2" t="s">
        <v>77</v>
      </c>
      <c r="O58" s="4">
        <v>1134</v>
      </c>
      <c r="P58">
        <v>77</v>
      </c>
      <c r="Q58" s="4">
        <v>87318</v>
      </c>
      <c r="R58" s="4">
        <v>8993.7540000000008</v>
      </c>
    </row>
    <row r="59" spans="2:18" x14ac:dyDescent="0.25">
      <c r="B59">
        <v>1065</v>
      </c>
      <c r="C59" s="1">
        <v>43163</v>
      </c>
      <c r="D59">
        <v>4</v>
      </c>
      <c r="E59" s="2" t="s">
        <v>28</v>
      </c>
      <c r="F59" s="2" t="s">
        <v>29</v>
      </c>
      <c r="G59" s="2" t="s">
        <v>29</v>
      </c>
      <c r="H59" s="2" t="s">
        <v>30</v>
      </c>
      <c r="I59" s="2" t="s">
        <v>31</v>
      </c>
      <c r="J59" s="1">
        <v>43165</v>
      </c>
      <c r="K59" s="2" t="s">
        <v>32</v>
      </c>
      <c r="L59" s="2" t="s">
        <v>33</v>
      </c>
      <c r="M59" s="2" t="s">
        <v>100</v>
      </c>
      <c r="N59" s="2" t="s">
        <v>101</v>
      </c>
      <c r="O59" s="4">
        <v>98</v>
      </c>
      <c r="P59">
        <v>37</v>
      </c>
      <c r="Q59" s="4">
        <v>3626</v>
      </c>
      <c r="R59" s="4">
        <v>344.47</v>
      </c>
    </row>
    <row r="60" spans="2:18" x14ac:dyDescent="0.25">
      <c r="B60">
        <v>1067</v>
      </c>
      <c r="C60" s="1">
        <v>43167</v>
      </c>
      <c r="D60">
        <v>8</v>
      </c>
      <c r="E60" s="2" t="s">
        <v>39</v>
      </c>
      <c r="F60" s="2" t="s">
        <v>40</v>
      </c>
      <c r="G60" s="2" t="s">
        <v>41</v>
      </c>
      <c r="H60" s="2" t="s">
        <v>42</v>
      </c>
      <c r="I60" s="2" t="s">
        <v>43</v>
      </c>
      <c r="J60" s="1">
        <v>43169</v>
      </c>
      <c r="K60" s="2" t="s">
        <v>44</v>
      </c>
      <c r="L60" s="2" t="s">
        <v>33</v>
      </c>
      <c r="M60" s="2" t="s">
        <v>87</v>
      </c>
      <c r="N60" s="2" t="s">
        <v>88</v>
      </c>
      <c r="O60" s="4">
        <v>487.19999999999993</v>
      </c>
      <c r="P60">
        <v>63</v>
      </c>
      <c r="Q60" s="4">
        <v>30693.599999999995</v>
      </c>
      <c r="R60" s="4">
        <v>3038.6664000000001</v>
      </c>
    </row>
    <row r="61" spans="2:18" x14ac:dyDescent="0.25">
      <c r="B61">
        <v>1070</v>
      </c>
      <c r="C61" s="1">
        <v>43162</v>
      </c>
      <c r="D61">
        <v>3</v>
      </c>
      <c r="E61" s="2" t="s">
        <v>53</v>
      </c>
      <c r="F61" s="2" t="s">
        <v>54</v>
      </c>
      <c r="G61" s="2" t="s">
        <v>55</v>
      </c>
      <c r="H61" s="2" t="s">
        <v>20</v>
      </c>
      <c r="I61" s="2" t="s">
        <v>21</v>
      </c>
      <c r="J61" s="1">
        <v>43164</v>
      </c>
      <c r="K61" s="2" t="s">
        <v>22</v>
      </c>
      <c r="L61" s="2" t="s">
        <v>56</v>
      </c>
      <c r="M61" s="2" t="s">
        <v>89</v>
      </c>
      <c r="N61" s="2" t="s">
        <v>79</v>
      </c>
      <c r="O61" s="4">
        <v>140</v>
      </c>
      <c r="P61">
        <v>48</v>
      </c>
      <c r="Q61" s="4">
        <v>6720</v>
      </c>
      <c r="R61" s="4">
        <v>672</v>
      </c>
    </row>
    <row r="62" spans="2:18" x14ac:dyDescent="0.25">
      <c r="B62">
        <v>1071</v>
      </c>
      <c r="C62" s="1">
        <v>43162</v>
      </c>
      <c r="D62">
        <v>3</v>
      </c>
      <c r="E62" s="2" t="s">
        <v>53</v>
      </c>
      <c r="F62" s="2" t="s">
        <v>54</v>
      </c>
      <c r="G62" s="2" t="s">
        <v>55</v>
      </c>
      <c r="H62" s="2" t="s">
        <v>20</v>
      </c>
      <c r="I62" s="2" t="s">
        <v>21</v>
      </c>
      <c r="J62" s="1">
        <v>43164</v>
      </c>
      <c r="K62" s="2" t="s">
        <v>22</v>
      </c>
      <c r="L62" s="2" t="s">
        <v>56</v>
      </c>
      <c r="M62" s="2" t="s">
        <v>63</v>
      </c>
      <c r="N62" s="2" t="s">
        <v>64</v>
      </c>
      <c r="O62" s="4">
        <v>560</v>
      </c>
      <c r="P62">
        <v>71</v>
      </c>
      <c r="Q62" s="4">
        <v>39760</v>
      </c>
      <c r="R62" s="4">
        <v>4135.04</v>
      </c>
    </row>
    <row r="63" spans="2:18" x14ac:dyDescent="0.25">
      <c r="B63">
        <v>1075</v>
      </c>
      <c r="C63" s="1">
        <v>43169</v>
      </c>
      <c r="D63">
        <v>10</v>
      </c>
      <c r="E63" s="2" t="s">
        <v>70</v>
      </c>
      <c r="F63" s="2" t="s">
        <v>71</v>
      </c>
      <c r="G63" s="2" t="s">
        <v>72</v>
      </c>
      <c r="H63" s="2" t="s">
        <v>73</v>
      </c>
      <c r="I63" s="2" t="s">
        <v>31</v>
      </c>
      <c r="J63" s="1">
        <v>43171</v>
      </c>
      <c r="K63" s="2" t="s">
        <v>22</v>
      </c>
      <c r="L63" s="2" t="s">
        <v>33</v>
      </c>
      <c r="M63" s="2" t="s">
        <v>90</v>
      </c>
      <c r="N63" s="2" t="s">
        <v>27</v>
      </c>
      <c r="O63" s="4">
        <v>140</v>
      </c>
      <c r="P63">
        <v>55</v>
      </c>
      <c r="Q63" s="4">
        <v>7700</v>
      </c>
      <c r="R63" s="4">
        <v>770</v>
      </c>
    </row>
    <row r="64" spans="2:18" x14ac:dyDescent="0.25">
      <c r="B64">
        <v>1080</v>
      </c>
      <c r="C64" s="1">
        <v>43187</v>
      </c>
      <c r="D64">
        <v>28</v>
      </c>
      <c r="E64" s="2" t="s">
        <v>65</v>
      </c>
      <c r="F64" s="2" t="s">
        <v>66</v>
      </c>
      <c r="G64" s="2" t="s">
        <v>67</v>
      </c>
      <c r="H64" s="2" t="s">
        <v>68</v>
      </c>
      <c r="I64" s="2" t="s">
        <v>69</v>
      </c>
      <c r="J64" s="1">
        <v>43189</v>
      </c>
      <c r="K64" s="2" t="s">
        <v>44</v>
      </c>
      <c r="L64" s="2" t="s">
        <v>33</v>
      </c>
      <c r="M64" s="2" t="s">
        <v>38</v>
      </c>
      <c r="N64" s="2" t="s">
        <v>25</v>
      </c>
      <c r="O64" s="4">
        <v>644</v>
      </c>
      <c r="P64">
        <v>17</v>
      </c>
      <c r="Q64" s="4">
        <v>10948</v>
      </c>
      <c r="R64" s="4">
        <v>1127.644</v>
      </c>
    </row>
    <row r="65" spans="2:18" x14ac:dyDescent="0.25">
      <c r="B65">
        <v>1081</v>
      </c>
      <c r="C65" s="1">
        <v>43194</v>
      </c>
      <c r="D65">
        <v>4</v>
      </c>
      <c r="E65" s="2" t="s">
        <v>28</v>
      </c>
      <c r="F65" s="2" t="s">
        <v>29</v>
      </c>
      <c r="G65" s="2" t="s">
        <v>29</v>
      </c>
      <c r="H65" s="2" t="s">
        <v>30</v>
      </c>
      <c r="I65" s="2" t="s">
        <v>31</v>
      </c>
      <c r="J65" s="1">
        <v>43196</v>
      </c>
      <c r="K65" s="2" t="s">
        <v>32</v>
      </c>
      <c r="L65" s="2" t="s">
        <v>33</v>
      </c>
      <c r="M65" s="2" t="s">
        <v>26</v>
      </c>
      <c r="N65" s="2" t="s">
        <v>27</v>
      </c>
      <c r="O65" s="4">
        <v>49</v>
      </c>
      <c r="P65">
        <v>48</v>
      </c>
      <c r="Q65" s="4">
        <v>2352</v>
      </c>
      <c r="R65" s="4">
        <v>228.14400000000001</v>
      </c>
    </row>
    <row r="66" spans="2:18" x14ac:dyDescent="0.25">
      <c r="B66">
        <v>1082</v>
      </c>
      <c r="C66" s="1">
        <v>43202</v>
      </c>
      <c r="D66">
        <v>12</v>
      </c>
      <c r="E66" s="2" t="s">
        <v>36</v>
      </c>
      <c r="F66" s="2" t="s">
        <v>18</v>
      </c>
      <c r="G66" s="2" t="s">
        <v>19</v>
      </c>
      <c r="H66" s="2" t="s">
        <v>20</v>
      </c>
      <c r="I66" s="2" t="s">
        <v>21</v>
      </c>
      <c r="J66" s="1">
        <v>43204</v>
      </c>
      <c r="K66" s="2" t="s">
        <v>22</v>
      </c>
      <c r="L66" s="2" t="s">
        <v>33</v>
      </c>
      <c r="M66" s="2" t="s">
        <v>37</v>
      </c>
      <c r="N66" s="2" t="s">
        <v>25</v>
      </c>
      <c r="O66" s="4">
        <v>252</v>
      </c>
      <c r="P66">
        <v>74</v>
      </c>
      <c r="Q66" s="4">
        <v>18648</v>
      </c>
      <c r="R66" s="4">
        <v>1920.7440000000004</v>
      </c>
    </row>
    <row r="67" spans="2:18" x14ac:dyDescent="0.25">
      <c r="B67">
        <v>1083</v>
      </c>
      <c r="C67" s="1">
        <v>43202</v>
      </c>
      <c r="D67">
        <v>12</v>
      </c>
      <c r="E67" s="2" t="s">
        <v>36</v>
      </c>
      <c r="F67" s="2" t="s">
        <v>18</v>
      </c>
      <c r="G67" s="2" t="s">
        <v>19</v>
      </c>
      <c r="H67" s="2" t="s">
        <v>20</v>
      </c>
      <c r="I67" s="2" t="s">
        <v>21</v>
      </c>
      <c r="J67" s="1">
        <v>43204</v>
      </c>
      <c r="K67" s="2" t="s">
        <v>22</v>
      </c>
      <c r="L67" s="2" t="s">
        <v>33</v>
      </c>
      <c r="M67" s="2" t="s">
        <v>38</v>
      </c>
      <c r="N67" s="2" t="s">
        <v>25</v>
      </c>
      <c r="O67" s="4">
        <v>644</v>
      </c>
      <c r="P67">
        <v>96</v>
      </c>
      <c r="Q67" s="4">
        <v>61824</v>
      </c>
      <c r="R67" s="4">
        <v>5996.9280000000008</v>
      </c>
    </row>
    <row r="68" spans="2:18" x14ac:dyDescent="0.25">
      <c r="B68">
        <v>1084</v>
      </c>
      <c r="C68" s="1">
        <v>43198</v>
      </c>
      <c r="D68">
        <v>8</v>
      </c>
      <c r="E68" s="2" t="s">
        <v>39</v>
      </c>
      <c r="F68" s="2" t="s">
        <v>40</v>
      </c>
      <c r="G68" s="2" t="s">
        <v>41</v>
      </c>
      <c r="H68" s="2" t="s">
        <v>42</v>
      </c>
      <c r="I68" s="2" t="s">
        <v>43</v>
      </c>
      <c r="J68" s="1">
        <v>43200</v>
      </c>
      <c r="K68" s="2" t="s">
        <v>44</v>
      </c>
      <c r="L68" s="2" t="s">
        <v>33</v>
      </c>
      <c r="M68" s="2" t="s">
        <v>45</v>
      </c>
      <c r="N68" s="2" t="s">
        <v>46</v>
      </c>
      <c r="O68" s="4">
        <v>128.79999999999998</v>
      </c>
      <c r="P68">
        <v>12</v>
      </c>
      <c r="Q68" s="4">
        <v>1545.6</v>
      </c>
      <c r="R68" s="4">
        <v>159.1968</v>
      </c>
    </row>
    <row r="69" spans="2:18" x14ac:dyDescent="0.25">
      <c r="B69">
        <v>1085</v>
      </c>
      <c r="C69" s="1">
        <v>43194</v>
      </c>
      <c r="D69">
        <v>4</v>
      </c>
      <c r="E69" s="2" t="s">
        <v>28</v>
      </c>
      <c r="F69" s="2" t="s">
        <v>29</v>
      </c>
      <c r="G69" s="2" t="s">
        <v>29</v>
      </c>
      <c r="H69" s="2" t="s">
        <v>30</v>
      </c>
      <c r="I69" s="2" t="s">
        <v>31</v>
      </c>
      <c r="J69" s="1">
        <v>43196</v>
      </c>
      <c r="K69" s="2" t="s">
        <v>44</v>
      </c>
      <c r="L69" s="2" t="s">
        <v>23</v>
      </c>
      <c r="M69" s="2" t="s">
        <v>45</v>
      </c>
      <c r="N69" s="2" t="s">
        <v>46</v>
      </c>
      <c r="O69" s="4">
        <v>128.79999999999998</v>
      </c>
      <c r="P69">
        <v>62</v>
      </c>
      <c r="Q69" s="4">
        <v>7985.5999999999985</v>
      </c>
      <c r="R69" s="4">
        <v>822.51679999999999</v>
      </c>
    </row>
    <row r="70" spans="2:18" x14ac:dyDescent="0.25">
      <c r="B70">
        <v>1086</v>
      </c>
      <c r="C70" s="1">
        <v>43219</v>
      </c>
      <c r="D70">
        <v>29</v>
      </c>
      <c r="E70" s="2" t="s">
        <v>47</v>
      </c>
      <c r="F70" s="2" t="s">
        <v>48</v>
      </c>
      <c r="G70" s="2" t="s">
        <v>49</v>
      </c>
      <c r="H70" s="2" t="s">
        <v>50</v>
      </c>
      <c r="I70" s="2" t="s">
        <v>21</v>
      </c>
      <c r="J70" s="1">
        <v>43221</v>
      </c>
      <c r="K70" s="2" t="s">
        <v>22</v>
      </c>
      <c r="L70" s="2" t="s">
        <v>23</v>
      </c>
      <c r="M70" s="2" t="s">
        <v>51</v>
      </c>
      <c r="N70" s="2" t="s">
        <v>52</v>
      </c>
      <c r="O70" s="4">
        <v>178.5</v>
      </c>
      <c r="P70">
        <v>35</v>
      </c>
      <c r="Q70" s="4">
        <v>6247.5</v>
      </c>
      <c r="R70" s="4">
        <v>643.49250000000006</v>
      </c>
    </row>
    <row r="71" spans="2:18" x14ac:dyDescent="0.25">
      <c r="B71">
        <v>1087</v>
      </c>
      <c r="C71" s="1">
        <v>43193</v>
      </c>
      <c r="D71">
        <v>3</v>
      </c>
      <c r="E71" s="2" t="s">
        <v>53</v>
      </c>
      <c r="F71" s="2" t="s">
        <v>54</v>
      </c>
      <c r="G71" s="2" t="s">
        <v>55</v>
      </c>
      <c r="H71" s="2" t="s">
        <v>20</v>
      </c>
      <c r="I71" s="2" t="s">
        <v>21</v>
      </c>
      <c r="J71" s="1">
        <v>43195</v>
      </c>
      <c r="K71" s="2" t="s">
        <v>22</v>
      </c>
      <c r="L71" s="2" t="s">
        <v>56</v>
      </c>
      <c r="M71" s="2" t="s">
        <v>57</v>
      </c>
      <c r="N71" s="2" t="s">
        <v>58</v>
      </c>
      <c r="O71" s="4">
        <v>135.1</v>
      </c>
      <c r="P71">
        <v>95</v>
      </c>
      <c r="Q71" s="4">
        <v>12834.5</v>
      </c>
      <c r="R71" s="4">
        <v>1283.4500000000003</v>
      </c>
    </row>
    <row r="72" spans="2:18" x14ac:dyDescent="0.25">
      <c r="B72">
        <v>1088</v>
      </c>
      <c r="C72" s="1">
        <v>43196</v>
      </c>
      <c r="D72">
        <v>6</v>
      </c>
      <c r="E72" s="2" t="s">
        <v>59</v>
      </c>
      <c r="F72" s="2" t="s">
        <v>60</v>
      </c>
      <c r="G72" s="2" t="s">
        <v>61</v>
      </c>
      <c r="H72" s="2" t="s">
        <v>62</v>
      </c>
      <c r="I72" s="2" t="s">
        <v>43</v>
      </c>
      <c r="J72" s="1">
        <v>43198</v>
      </c>
      <c r="K72" s="2" t="s">
        <v>22</v>
      </c>
      <c r="L72" s="2" t="s">
        <v>33</v>
      </c>
      <c r="M72" s="2" t="s">
        <v>63</v>
      </c>
      <c r="N72" s="2" t="s">
        <v>64</v>
      </c>
      <c r="O72" s="4">
        <v>560</v>
      </c>
      <c r="P72">
        <v>17</v>
      </c>
      <c r="Q72" s="4">
        <v>9520</v>
      </c>
      <c r="R72" s="4">
        <v>961.5200000000001</v>
      </c>
    </row>
    <row r="73" spans="2:18" x14ac:dyDescent="0.25">
      <c r="B73">
        <v>1089</v>
      </c>
      <c r="C73" s="1">
        <v>43218</v>
      </c>
      <c r="D73">
        <v>28</v>
      </c>
      <c r="E73" s="2" t="s">
        <v>65</v>
      </c>
      <c r="F73" s="2" t="s">
        <v>66</v>
      </c>
      <c r="G73" s="2" t="s">
        <v>67</v>
      </c>
      <c r="H73" s="2" t="s">
        <v>68</v>
      </c>
      <c r="I73" s="2" t="s">
        <v>69</v>
      </c>
      <c r="J73" s="1">
        <v>43220</v>
      </c>
      <c r="K73" s="2" t="s">
        <v>44</v>
      </c>
      <c r="L73" s="2" t="s">
        <v>23</v>
      </c>
      <c r="M73" s="2" t="s">
        <v>38</v>
      </c>
      <c r="N73" s="2" t="s">
        <v>25</v>
      </c>
      <c r="O73" s="4">
        <v>644</v>
      </c>
      <c r="P73">
        <v>96</v>
      </c>
      <c r="Q73" s="4">
        <v>61824</v>
      </c>
      <c r="R73" s="4">
        <v>6491.52</v>
      </c>
    </row>
    <row r="74" spans="2:18" x14ac:dyDescent="0.25">
      <c r="B74">
        <v>1090</v>
      </c>
      <c r="C74" s="1">
        <v>43198</v>
      </c>
      <c r="D74">
        <v>8</v>
      </c>
      <c r="E74" s="2" t="s">
        <v>39</v>
      </c>
      <c r="F74" s="2" t="s">
        <v>40</v>
      </c>
      <c r="G74" s="2" t="s">
        <v>41</v>
      </c>
      <c r="H74" s="2" t="s">
        <v>42</v>
      </c>
      <c r="I74" s="2" t="s">
        <v>43</v>
      </c>
      <c r="J74" s="1">
        <v>43200</v>
      </c>
      <c r="K74" s="2" t="s">
        <v>44</v>
      </c>
      <c r="L74" s="2" t="s">
        <v>23</v>
      </c>
      <c r="M74" s="2" t="s">
        <v>51</v>
      </c>
      <c r="N74" s="2" t="s">
        <v>52</v>
      </c>
      <c r="O74" s="4">
        <v>178.5</v>
      </c>
      <c r="P74">
        <v>83</v>
      </c>
      <c r="Q74" s="4">
        <v>14815.5</v>
      </c>
      <c r="R74" s="4">
        <v>1437.1034999999999</v>
      </c>
    </row>
    <row r="75" spans="2:18" x14ac:dyDescent="0.25">
      <c r="B75">
        <v>1091</v>
      </c>
      <c r="C75" s="1">
        <v>43200</v>
      </c>
      <c r="D75">
        <v>10</v>
      </c>
      <c r="E75" s="2" t="s">
        <v>70</v>
      </c>
      <c r="F75" s="2" t="s">
        <v>71</v>
      </c>
      <c r="G75" s="2" t="s">
        <v>72</v>
      </c>
      <c r="H75" s="2" t="s">
        <v>73</v>
      </c>
      <c r="I75" s="2" t="s">
        <v>31</v>
      </c>
      <c r="J75" s="1">
        <v>43202</v>
      </c>
      <c r="K75" s="2" t="s">
        <v>22</v>
      </c>
      <c r="L75" s="2" t="s">
        <v>33</v>
      </c>
      <c r="M75" s="2" t="s">
        <v>74</v>
      </c>
      <c r="N75" s="2" t="s">
        <v>25</v>
      </c>
      <c r="O75" s="4">
        <v>41.86</v>
      </c>
      <c r="P75">
        <v>88</v>
      </c>
      <c r="Q75" s="4">
        <v>3683.68</v>
      </c>
      <c r="R75" s="4">
        <v>364.68432000000001</v>
      </c>
    </row>
    <row r="76" spans="2:18" x14ac:dyDescent="0.25">
      <c r="B76">
        <v>1093</v>
      </c>
      <c r="C76" s="1">
        <v>43200</v>
      </c>
      <c r="D76">
        <v>10</v>
      </c>
      <c r="E76" s="2" t="s">
        <v>70</v>
      </c>
      <c r="F76" s="2" t="s">
        <v>71</v>
      </c>
      <c r="G76" s="2" t="s">
        <v>72</v>
      </c>
      <c r="H76" s="2" t="s">
        <v>73</v>
      </c>
      <c r="I76" s="2" t="s">
        <v>31</v>
      </c>
      <c r="J76" s="1">
        <v>43202</v>
      </c>
      <c r="K76" s="2" t="s">
        <v>32</v>
      </c>
      <c r="L76" s="2" t="s">
        <v>75</v>
      </c>
      <c r="M76" s="2" t="s">
        <v>76</v>
      </c>
      <c r="N76" s="2" t="s">
        <v>77</v>
      </c>
      <c r="O76" s="4">
        <v>350</v>
      </c>
      <c r="P76">
        <v>27</v>
      </c>
      <c r="Q76" s="4">
        <v>9450</v>
      </c>
      <c r="R76" s="4">
        <v>963.89999999999986</v>
      </c>
    </row>
    <row r="77" spans="2:18" x14ac:dyDescent="0.25">
      <c r="B77">
        <v>1094</v>
      </c>
      <c r="C77" s="1">
        <v>43200</v>
      </c>
      <c r="D77">
        <v>10</v>
      </c>
      <c r="E77" s="2" t="s">
        <v>70</v>
      </c>
      <c r="F77" s="2" t="s">
        <v>71</v>
      </c>
      <c r="G77" s="2" t="s">
        <v>72</v>
      </c>
      <c r="H77" s="2" t="s">
        <v>73</v>
      </c>
      <c r="I77" s="2" t="s">
        <v>31</v>
      </c>
      <c r="J77" s="1">
        <v>43202</v>
      </c>
      <c r="K77" s="2" t="s">
        <v>32</v>
      </c>
      <c r="L77" s="2" t="s">
        <v>75</v>
      </c>
      <c r="M77" s="2" t="s">
        <v>78</v>
      </c>
      <c r="N77" s="2" t="s">
        <v>79</v>
      </c>
      <c r="O77" s="4">
        <v>308</v>
      </c>
      <c r="P77">
        <v>37</v>
      </c>
      <c r="Q77" s="4">
        <v>11396</v>
      </c>
      <c r="R77" s="4">
        <v>1196.5800000000002</v>
      </c>
    </row>
    <row r="78" spans="2:18" x14ac:dyDescent="0.25">
      <c r="B78">
        <v>1095</v>
      </c>
      <c r="C78" s="1">
        <v>43200</v>
      </c>
      <c r="D78">
        <v>10</v>
      </c>
      <c r="E78" s="2" t="s">
        <v>70</v>
      </c>
      <c r="F78" s="2" t="s">
        <v>71</v>
      </c>
      <c r="G78" s="2" t="s">
        <v>72</v>
      </c>
      <c r="H78" s="2" t="s">
        <v>73</v>
      </c>
      <c r="I78" s="2" t="s">
        <v>31</v>
      </c>
      <c r="J78" s="1">
        <v>43202</v>
      </c>
      <c r="K78" s="2" t="s">
        <v>32</v>
      </c>
      <c r="L78" s="2" t="s">
        <v>75</v>
      </c>
      <c r="M78" s="2" t="s">
        <v>45</v>
      </c>
      <c r="N78" s="2" t="s">
        <v>46</v>
      </c>
      <c r="O78" s="4">
        <v>128.79999999999998</v>
      </c>
      <c r="P78">
        <v>75</v>
      </c>
      <c r="Q78" s="4">
        <v>9659.9999999999982</v>
      </c>
      <c r="R78" s="4">
        <v>966</v>
      </c>
    </row>
    <row r="79" spans="2:18" x14ac:dyDescent="0.25">
      <c r="B79">
        <v>1099</v>
      </c>
      <c r="C79" s="1">
        <v>43249</v>
      </c>
      <c r="D79">
        <v>29</v>
      </c>
      <c r="E79" s="2" t="s">
        <v>47</v>
      </c>
      <c r="F79" s="2" t="s">
        <v>48</v>
      </c>
      <c r="G79" s="2" t="s">
        <v>49</v>
      </c>
      <c r="H79" s="2" t="s">
        <v>50</v>
      </c>
      <c r="I79" s="2" t="s">
        <v>21</v>
      </c>
      <c r="J79" s="1">
        <v>43251</v>
      </c>
      <c r="K79" s="2" t="s">
        <v>22</v>
      </c>
      <c r="L79" s="2" t="s">
        <v>23</v>
      </c>
      <c r="M79" s="2" t="s">
        <v>51</v>
      </c>
      <c r="N79" s="2" t="s">
        <v>52</v>
      </c>
      <c r="O79" s="4">
        <v>178.5</v>
      </c>
      <c r="P79">
        <v>14</v>
      </c>
      <c r="Q79" s="4">
        <v>2499</v>
      </c>
      <c r="R79" s="4">
        <v>237.405</v>
      </c>
    </row>
    <row r="80" spans="2:18" x14ac:dyDescent="0.25">
      <c r="B80">
        <v>1100</v>
      </c>
      <c r="C80" s="1">
        <v>43223</v>
      </c>
      <c r="D80">
        <v>3</v>
      </c>
      <c r="E80" s="2" t="s">
        <v>53</v>
      </c>
      <c r="F80" s="2" t="s">
        <v>54</v>
      </c>
      <c r="G80" s="2" t="s">
        <v>55</v>
      </c>
      <c r="H80" s="2" t="s">
        <v>20</v>
      </c>
      <c r="I80" s="2" t="s">
        <v>21</v>
      </c>
      <c r="J80" s="1">
        <v>43225</v>
      </c>
      <c r="K80" s="2" t="s">
        <v>22</v>
      </c>
      <c r="L80" s="2" t="s">
        <v>56</v>
      </c>
      <c r="M80" s="2" t="s">
        <v>57</v>
      </c>
      <c r="N80" s="2" t="s">
        <v>58</v>
      </c>
      <c r="O80" s="4">
        <v>135.1</v>
      </c>
      <c r="P80">
        <v>43</v>
      </c>
      <c r="Q80" s="4">
        <v>5809.3</v>
      </c>
      <c r="R80" s="4">
        <v>592.54860000000008</v>
      </c>
    </row>
    <row r="81" spans="2:18" x14ac:dyDescent="0.25">
      <c r="B81">
        <v>1101</v>
      </c>
      <c r="C81" s="1">
        <v>43226</v>
      </c>
      <c r="D81">
        <v>6</v>
      </c>
      <c r="E81" s="2" t="s">
        <v>59</v>
      </c>
      <c r="F81" s="2" t="s">
        <v>60</v>
      </c>
      <c r="G81" s="2" t="s">
        <v>61</v>
      </c>
      <c r="H81" s="2" t="s">
        <v>62</v>
      </c>
      <c r="I81" s="2" t="s">
        <v>43</v>
      </c>
      <c r="J81" s="1">
        <v>43228</v>
      </c>
      <c r="K81" s="2" t="s">
        <v>22</v>
      </c>
      <c r="L81" s="2" t="s">
        <v>33</v>
      </c>
      <c r="M81" s="2" t="s">
        <v>63</v>
      </c>
      <c r="N81" s="2" t="s">
        <v>64</v>
      </c>
      <c r="O81" s="4">
        <v>560</v>
      </c>
      <c r="P81">
        <v>63</v>
      </c>
      <c r="Q81" s="4">
        <v>35280</v>
      </c>
      <c r="R81" s="4">
        <v>3563.28</v>
      </c>
    </row>
    <row r="82" spans="2:18" x14ac:dyDescent="0.25">
      <c r="B82">
        <v>1102</v>
      </c>
      <c r="C82" s="1">
        <v>43248</v>
      </c>
      <c r="D82">
        <v>28</v>
      </c>
      <c r="E82" s="2" t="s">
        <v>65</v>
      </c>
      <c r="F82" s="2" t="s">
        <v>66</v>
      </c>
      <c r="G82" s="2" t="s">
        <v>67</v>
      </c>
      <c r="H82" s="2" t="s">
        <v>68</v>
      </c>
      <c r="I82" s="2" t="s">
        <v>69</v>
      </c>
      <c r="J82" s="1">
        <v>43250</v>
      </c>
      <c r="K82" s="2" t="s">
        <v>44</v>
      </c>
      <c r="L82" s="2" t="s">
        <v>23</v>
      </c>
      <c r="M82" s="2" t="s">
        <v>38</v>
      </c>
      <c r="N82" s="2" t="s">
        <v>25</v>
      </c>
      <c r="O82" s="4">
        <v>644</v>
      </c>
      <c r="P82">
        <v>36</v>
      </c>
      <c r="Q82" s="4">
        <v>23184</v>
      </c>
      <c r="R82" s="4">
        <v>2318.4000000000005</v>
      </c>
    </row>
    <row r="83" spans="2:18" x14ac:dyDescent="0.25">
      <c r="B83">
        <v>1103</v>
      </c>
      <c r="C83" s="1">
        <v>43228</v>
      </c>
      <c r="D83">
        <v>8</v>
      </c>
      <c r="E83" s="2" t="s">
        <v>39</v>
      </c>
      <c r="F83" s="2" t="s">
        <v>40</v>
      </c>
      <c r="G83" s="2" t="s">
        <v>41</v>
      </c>
      <c r="H83" s="2" t="s">
        <v>42</v>
      </c>
      <c r="I83" s="2" t="s">
        <v>43</v>
      </c>
      <c r="J83" s="1">
        <v>43230</v>
      </c>
      <c r="K83" s="2" t="s">
        <v>44</v>
      </c>
      <c r="L83" s="2" t="s">
        <v>23</v>
      </c>
      <c r="M83" s="2" t="s">
        <v>51</v>
      </c>
      <c r="N83" s="2" t="s">
        <v>52</v>
      </c>
      <c r="O83" s="4">
        <v>178.5</v>
      </c>
      <c r="P83">
        <v>41</v>
      </c>
      <c r="Q83" s="4">
        <v>7318.5</v>
      </c>
      <c r="R83" s="4">
        <v>761.12400000000014</v>
      </c>
    </row>
    <row r="84" spans="2:18" x14ac:dyDescent="0.25">
      <c r="B84">
        <v>1104</v>
      </c>
      <c r="C84" s="1">
        <v>43230</v>
      </c>
      <c r="D84">
        <v>10</v>
      </c>
      <c r="E84" s="2" t="s">
        <v>70</v>
      </c>
      <c r="F84" s="2" t="s">
        <v>71</v>
      </c>
      <c r="G84" s="2" t="s">
        <v>72</v>
      </c>
      <c r="H84" s="2" t="s">
        <v>73</v>
      </c>
      <c r="I84" s="2" t="s">
        <v>31</v>
      </c>
      <c r="J84" s="1">
        <v>43232</v>
      </c>
      <c r="K84" s="2" t="s">
        <v>22</v>
      </c>
      <c r="L84" s="2" t="s">
        <v>33</v>
      </c>
      <c r="M84" s="2" t="s">
        <v>74</v>
      </c>
      <c r="N84" s="2" t="s">
        <v>25</v>
      </c>
      <c r="O84" s="4">
        <v>41.86</v>
      </c>
      <c r="P84">
        <v>35</v>
      </c>
      <c r="Q84" s="4">
        <v>1465.1</v>
      </c>
      <c r="R84" s="4">
        <v>143.57980000000001</v>
      </c>
    </row>
    <row r="85" spans="2:18" x14ac:dyDescent="0.25">
      <c r="B85">
        <v>1106</v>
      </c>
      <c r="C85" s="1">
        <v>43230</v>
      </c>
      <c r="D85">
        <v>10</v>
      </c>
      <c r="E85" s="2" t="s">
        <v>70</v>
      </c>
      <c r="F85" s="2" t="s">
        <v>71</v>
      </c>
      <c r="G85" s="2" t="s">
        <v>72</v>
      </c>
      <c r="H85" s="2" t="s">
        <v>73</v>
      </c>
      <c r="I85" s="2" t="s">
        <v>31</v>
      </c>
      <c r="J85" s="1">
        <v>43232</v>
      </c>
      <c r="K85" s="2" t="s">
        <v>32</v>
      </c>
      <c r="L85" s="2" t="s">
        <v>75</v>
      </c>
      <c r="M85" s="2" t="s">
        <v>76</v>
      </c>
      <c r="N85" s="2" t="s">
        <v>77</v>
      </c>
      <c r="O85" s="4">
        <v>350</v>
      </c>
      <c r="P85">
        <v>52</v>
      </c>
      <c r="Q85" s="4">
        <v>18200</v>
      </c>
      <c r="R85" s="4">
        <v>1729</v>
      </c>
    </row>
    <row r="86" spans="2:18" x14ac:dyDescent="0.25">
      <c r="B86">
        <v>1107</v>
      </c>
      <c r="C86" s="1">
        <v>43230</v>
      </c>
      <c r="D86">
        <v>10</v>
      </c>
      <c r="E86" s="2" t="s">
        <v>70</v>
      </c>
      <c r="F86" s="2" t="s">
        <v>71</v>
      </c>
      <c r="G86" s="2" t="s">
        <v>72</v>
      </c>
      <c r="H86" s="2" t="s">
        <v>73</v>
      </c>
      <c r="I86" s="2" t="s">
        <v>31</v>
      </c>
      <c r="J86" s="1">
        <v>43232</v>
      </c>
      <c r="K86" s="2" t="s">
        <v>32</v>
      </c>
      <c r="L86" s="2" t="s">
        <v>75</v>
      </c>
      <c r="M86" s="2" t="s">
        <v>78</v>
      </c>
      <c r="N86" s="2" t="s">
        <v>79</v>
      </c>
      <c r="O86" s="4">
        <v>308</v>
      </c>
      <c r="P86">
        <v>30</v>
      </c>
      <c r="Q86" s="4">
        <v>9240</v>
      </c>
      <c r="R86" s="4">
        <v>942.48000000000013</v>
      </c>
    </row>
    <row r="87" spans="2:18" x14ac:dyDescent="0.25">
      <c r="B87">
        <v>1108</v>
      </c>
      <c r="C87" s="1">
        <v>43230</v>
      </c>
      <c r="D87">
        <v>10</v>
      </c>
      <c r="E87" s="2" t="s">
        <v>70</v>
      </c>
      <c r="F87" s="2" t="s">
        <v>71</v>
      </c>
      <c r="G87" s="2" t="s">
        <v>72</v>
      </c>
      <c r="H87" s="2" t="s">
        <v>73</v>
      </c>
      <c r="I87" s="2" t="s">
        <v>31</v>
      </c>
      <c r="J87" s="1">
        <v>43232</v>
      </c>
      <c r="K87" s="2" t="s">
        <v>32</v>
      </c>
      <c r="L87" s="2" t="s">
        <v>75</v>
      </c>
      <c r="M87" s="2" t="s">
        <v>45</v>
      </c>
      <c r="N87" s="2" t="s">
        <v>46</v>
      </c>
      <c r="O87" s="4">
        <v>128.79999999999998</v>
      </c>
      <c r="P87">
        <v>41</v>
      </c>
      <c r="Q87" s="4">
        <v>5280.7999999999993</v>
      </c>
      <c r="R87" s="4">
        <v>538.64160000000004</v>
      </c>
    </row>
    <row r="88" spans="2:18" x14ac:dyDescent="0.25">
      <c r="B88">
        <v>1114</v>
      </c>
      <c r="C88" s="1">
        <v>43248</v>
      </c>
      <c r="D88">
        <v>28</v>
      </c>
      <c r="E88" s="2" t="s">
        <v>65</v>
      </c>
      <c r="F88" s="2" t="s">
        <v>66</v>
      </c>
      <c r="G88" s="2" t="s">
        <v>67</v>
      </c>
      <c r="H88" s="2" t="s">
        <v>68</v>
      </c>
      <c r="I88" s="2" t="s">
        <v>69</v>
      </c>
      <c r="J88" s="1">
        <v>43250</v>
      </c>
      <c r="K88" s="2" t="s">
        <v>44</v>
      </c>
      <c r="L88" s="2" t="s">
        <v>33</v>
      </c>
      <c r="M88" s="2" t="s">
        <v>57</v>
      </c>
      <c r="N88" s="2" t="s">
        <v>58</v>
      </c>
      <c r="O88" s="4">
        <v>135.1</v>
      </c>
      <c r="P88">
        <v>74</v>
      </c>
      <c r="Q88" s="4">
        <v>9997.4</v>
      </c>
      <c r="R88" s="4">
        <v>949.75300000000004</v>
      </c>
    </row>
    <row r="89" spans="2:18" x14ac:dyDescent="0.25">
      <c r="B89">
        <v>1115</v>
      </c>
      <c r="C89" s="1">
        <v>43248</v>
      </c>
      <c r="D89">
        <v>28</v>
      </c>
      <c r="E89" s="2" t="s">
        <v>65</v>
      </c>
      <c r="F89" s="2" t="s">
        <v>66</v>
      </c>
      <c r="G89" s="2" t="s">
        <v>67</v>
      </c>
      <c r="H89" s="2" t="s">
        <v>68</v>
      </c>
      <c r="I89" s="2" t="s">
        <v>69</v>
      </c>
      <c r="J89" s="1">
        <v>43250</v>
      </c>
      <c r="K89" s="2" t="s">
        <v>44</v>
      </c>
      <c r="L89" s="2" t="s">
        <v>33</v>
      </c>
      <c r="M89" s="2" t="s">
        <v>80</v>
      </c>
      <c r="N89" s="2" t="s">
        <v>81</v>
      </c>
      <c r="O89" s="4">
        <v>257.59999999999997</v>
      </c>
      <c r="P89">
        <v>25</v>
      </c>
      <c r="Q89" s="4">
        <v>6439.9999999999991</v>
      </c>
      <c r="R89" s="4">
        <v>650.44000000000005</v>
      </c>
    </row>
    <row r="90" spans="2:18" x14ac:dyDescent="0.25">
      <c r="B90">
        <v>1116</v>
      </c>
      <c r="C90" s="1">
        <v>43229</v>
      </c>
      <c r="D90">
        <v>9</v>
      </c>
      <c r="E90" s="2" t="s">
        <v>82</v>
      </c>
      <c r="F90" s="2" t="s">
        <v>83</v>
      </c>
      <c r="G90" s="2" t="s">
        <v>49</v>
      </c>
      <c r="H90" s="2" t="s">
        <v>84</v>
      </c>
      <c r="I90" s="2" t="s">
        <v>21</v>
      </c>
      <c r="J90" s="1">
        <v>43231</v>
      </c>
      <c r="K90" s="2" t="s">
        <v>32</v>
      </c>
      <c r="L90" s="2" t="s">
        <v>23</v>
      </c>
      <c r="M90" s="2" t="s">
        <v>85</v>
      </c>
      <c r="N90" s="2" t="s">
        <v>86</v>
      </c>
      <c r="O90" s="4">
        <v>273</v>
      </c>
      <c r="P90">
        <v>82</v>
      </c>
      <c r="Q90" s="4">
        <v>22386</v>
      </c>
      <c r="R90" s="4">
        <v>2149.056</v>
      </c>
    </row>
    <row r="91" spans="2:18" x14ac:dyDescent="0.25">
      <c r="B91">
        <v>1117</v>
      </c>
      <c r="C91" s="1">
        <v>43229</v>
      </c>
      <c r="D91">
        <v>9</v>
      </c>
      <c r="E91" s="2" t="s">
        <v>82</v>
      </c>
      <c r="F91" s="2" t="s">
        <v>83</v>
      </c>
      <c r="G91" s="2" t="s">
        <v>49</v>
      </c>
      <c r="H91" s="2" t="s">
        <v>84</v>
      </c>
      <c r="I91" s="2" t="s">
        <v>21</v>
      </c>
      <c r="J91" s="1">
        <v>43231</v>
      </c>
      <c r="K91" s="2" t="s">
        <v>32</v>
      </c>
      <c r="L91" s="2" t="s">
        <v>23</v>
      </c>
      <c r="M91" s="2" t="s">
        <v>87</v>
      </c>
      <c r="N91" s="2" t="s">
        <v>88</v>
      </c>
      <c r="O91" s="4">
        <v>487.19999999999993</v>
      </c>
      <c r="P91">
        <v>37</v>
      </c>
      <c r="Q91" s="4">
        <v>18026.399999999998</v>
      </c>
      <c r="R91" s="4">
        <v>1856.7191999999998</v>
      </c>
    </row>
    <row r="92" spans="2:18" x14ac:dyDescent="0.25">
      <c r="B92">
        <v>1118</v>
      </c>
      <c r="C92" s="1">
        <v>43226</v>
      </c>
      <c r="D92">
        <v>6</v>
      </c>
      <c r="E92" s="2" t="s">
        <v>59</v>
      </c>
      <c r="F92" s="2" t="s">
        <v>60</v>
      </c>
      <c r="G92" s="2" t="s">
        <v>61</v>
      </c>
      <c r="H92" s="2" t="s">
        <v>62</v>
      </c>
      <c r="I92" s="2" t="s">
        <v>43</v>
      </c>
      <c r="J92" s="1">
        <v>43228</v>
      </c>
      <c r="K92" s="2" t="s">
        <v>22</v>
      </c>
      <c r="L92" s="2" t="s">
        <v>33</v>
      </c>
      <c r="M92" s="2" t="s">
        <v>24</v>
      </c>
      <c r="N92" s="2" t="s">
        <v>25</v>
      </c>
      <c r="O92" s="4">
        <v>196</v>
      </c>
      <c r="P92">
        <v>84</v>
      </c>
      <c r="Q92" s="4">
        <v>16464</v>
      </c>
      <c r="R92" s="4">
        <v>1580.5440000000001</v>
      </c>
    </row>
    <row r="93" spans="2:18" x14ac:dyDescent="0.25">
      <c r="B93">
        <v>1119</v>
      </c>
      <c r="C93" s="1">
        <v>43228</v>
      </c>
      <c r="D93">
        <v>8</v>
      </c>
      <c r="E93" s="2" t="s">
        <v>39</v>
      </c>
      <c r="F93" s="2" t="s">
        <v>40</v>
      </c>
      <c r="G93" s="2" t="s">
        <v>41</v>
      </c>
      <c r="H93" s="2" t="s">
        <v>42</v>
      </c>
      <c r="I93" s="2" t="s">
        <v>43</v>
      </c>
      <c r="J93" s="1">
        <v>43230</v>
      </c>
      <c r="K93" s="2" t="s">
        <v>22</v>
      </c>
      <c r="L93" s="2" t="s">
        <v>23</v>
      </c>
      <c r="M93" s="2" t="s">
        <v>63</v>
      </c>
      <c r="N93" s="2" t="s">
        <v>64</v>
      </c>
      <c r="O93" s="4">
        <v>560</v>
      </c>
      <c r="P93">
        <v>73</v>
      </c>
      <c r="Q93" s="4">
        <v>40880</v>
      </c>
      <c r="R93" s="4">
        <v>3965.36</v>
      </c>
    </row>
    <row r="94" spans="2:18" x14ac:dyDescent="0.25">
      <c r="B94">
        <v>1120</v>
      </c>
      <c r="C94" s="1">
        <v>43228</v>
      </c>
      <c r="D94">
        <v>8</v>
      </c>
      <c r="E94" s="2" t="s">
        <v>39</v>
      </c>
      <c r="F94" s="2" t="s">
        <v>40</v>
      </c>
      <c r="G94" s="2" t="s">
        <v>41</v>
      </c>
      <c r="H94" s="2" t="s">
        <v>42</v>
      </c>
      <c r="I94" s="2" t="s">
        <v>43</v>
      </c>
      <c r="J94" s="1">
        <v>43230</v>
      </c>
      <c r="K94" s="2" t="s">
        <v>22</v>
      </c>
      <c r="L94" s="2" t="s">
        <v>23</v>
      </c>
      <c r="M94" s="2" t="s">
        <v>45</v>
      </c>
      <c r="N94" s="2" t="s">
        <v>46</v>
      </c>
      <c r="O94" s="4">
        <v>128.79999999999998</v>
      </c>
      <c r="P94">
        <v>51</v>
      </c>
      <c r="Q94" s="4">
        <v>6568.7999999999993</v>
      </c>
      <c r="R94" s="4">
        <v>624.03599999999994</v>
      </c>
    </row>
    <row r="95" spans="2:18" x14ac:dyDescent="0.25">
      <c r="B95">
        <v>1121</v>
      </c>
      <c r="C95" s="1">
        <v>43245</v>
      </c>
      <c r="D95">
        <v>25</v>
      </c>
      <c r="E95" s="2" t="s">
        <v>91</v>
      </c>
      <c r="F95" s="2" t="s">
        <v>71</v>
      </c>
      <c r="G95" s="2" t="s">
        <v>72</v>
      </c>
      <c r="H95" s="2" t="s">
        <v>73</v>
      </c>
      <c r="I95" s="2" t="s">
        <v>31</v>
      </c>
      <c r="J95" s="1">
        <v>43247</v>
      </c>
      <c r="K95" s="2" t="s">
        <v>32</v>
      </c>
      <c r="L95" s="2" t="s">
        <v>56</v>
      </c>
      <c r="M95" s="2" t="s">
        <v>96</v>
      </c>
      <c r="N95" s="2" t="s">
        <v>46</v>
      </c>
      <c r="O95" s="4">
        <v>140</v>
      </c>
      <c r="P95">
        <v>66</v>
      </c>
      <c r="Q95" s="4">
        <v>9240</v>
      </c>
      <c r="R95" s="4">
        <v>960.96</v>
      </c>
    </row>
    <row r="96" spans="2:18" x14ac:dyDescent="0.25">
      <c r="B96">
        <v>1122</v>
      </c>
      <c r="C96" s="1">
        <v>43246</v>
      </c>
      <c r="D96">
        <v>26</v>
      </c>
      <c r="E96" s="2" t="s">
        <v>92</v>
      </c>
      <c r="F96" s="2" t="s">
        <v>93</v>
      </c>
      <c r="G96" s="2" t="s">
        <v>93</v>
      </c>
      <c r="H96" s="2" t="s">
        <v>68</v>
      </c>
      <c r="I96" s="2" t="s">
        <v>69</v>
      </c>
      <c r="J96" s="1">
        <v>43248</v>
      </c>
      <c r="K96" s="2" t="s">
        <v>44</v>
      </c>
      <c r="L96" s="2" t="s">
        <v>33</v>
      </c>
      <c r="M96" s="2" t="s">
        <v>97</v>
      </c>
      <c r="N96" s="2" t="s">
        <v>98</v>
      </c>
      <c r="O96" s="4">
        <v>298.90000000000003</v>
      </c>
      <c r="P96">
        <v>36</v>
      </c>
      <c r="Q96" s="4">
        <v>10760.400000000001</v>
      </c>
      <c r="R96" s="4">
        <v>1043.7588000000001</v>
      </c>
    </row>
    <row r="97" spans="2:18" x14ac:dyDescent="0.25">
      <c r="B97">
        <v>1123</v>
      </c>
      <c r="C97" s="1">
        <v>43246</v>
      </c>
      <c r="D97">
        <v>26</v>
      </c>
      <c r="E97" s="2" t="s">
        <v>92</v>
      </c>
      <c r="F97" s="2" t="s">
        <v>93</v>
      </c>
      <c r="G97" s="2" t="s">
        <v>93</v>
      </c>
      <c r="H97" s="2" t="s">
        <v>68</v>
      </c>
      <c r="I97" s="2" t="s">
        <v>69</v>
      </c>
      <c r="J97" s="1">
        <v>43248</v>
      </c>
      <c r="K97" s="2" t="s">
        <v>44</v>
      </c>
      <c r="L97" s="2" t="s">
        <v>33</v>
      </c>
      <c r="M97" s="2" t="s">
        <v>57</v>
      </c>
      <c r="N97" s="2" t="s">
        <v>58</v>
      </c>
      <c r="O97" s="4">
        <v>135.1</v>
      </c>
      <c r="P97">
        <v>87</v>
      </c>
      <c r="Q97" s="4">
        <v>11753.699999999999</v>
      </c>
      <c r="R97" s="4">
        <v>1222.3848</v>
      </c>
    </row>
    <row r="98" spans="2:18" x14ac:dyDescent="0.25">
      <c r="B98">
        <v>1124</v>
      </c>
      <c r="C98" s="1">
        <v>43246</v>
      </c>
      <c r="D98">
        <v>26</v>
      </c>
      <c r="E98" s="2" t="s">
        <v>92</v>
      </c>
      <c r="F98" s="2" t="s">
        <v>93</v>
      </c>
      <c r="G98" s="2" t="s">
        <v>93</v>
      </c>
      <c r="H98" s="2" t="s">
        <v>68</v>
      </c>
      <c r="I98" s="2" t="s">
        <v>69</v>
      </c>
      <c r="J98" s="1">
        <v>43248</v>
      </c>
      <c r="K98" s="2" t="s">
        <v>44</v>
      </c>
      <c r="L98" s="2" t="s">
        <v>33</v>
      </c>
      <c r="M98" s="2" t="s">
        <v>80</v>
      </c>
      <c r="N98" s="2" t="s">
        <v>81</v>
      </c>
      <c r="O98" s="4">
        <v>257.59999999999997</v>
      </c>
      <c r="P98">
        <v>64</v>
      </c>
      <c r="Q98" s="4">
        <v>16486.399999999998</v>
      </c>
      <c r="R98" s="4">
        <v>1615.6671999999999</v>
      </c>
    </row>
    <row r="99" spans="2:18" x14ac:dyDescent="0.25">
      <c r="B99">
        <v>1125</v>
      </c>
      <c r="C99" s="1">
        <v>43249</v>
      </c>
      <c r="D99">
        <v>29</v>
      </c>
      <c r="E99" s="2" t="s">
        <v>47</v>
      </c>
      <c r="F99" s="2" t="s">
        <v>48</v>
      </c>
      <c r="G99" s="2" t="s">
        <v>49</v>
      </c>
      <c r="H99" s="2" t="s">
        <v>50</v>
      </c>
      <c r="I99" s="2" t="s">
        <v>21</v>
      </c>
      <c r="J99" s="1">
        <v>43251</v>
      </c>
      <c r="K99" s="2" t="s">
        <v>22</v>
      </c>
      <c r="L99" s="2" t="s">
        <v>23</v>
      </c>
      <c r="M99" s="2" t="s">
        <v>24</v>
      </c>
      <c r="N99" s="2" t="s">
        <v>25</v>
      </c>
      <c r="O99" s="4">
        <v>196</v>
      </c>
      <c r="P99">
        <v>21</v>
      </c>
      <c r="Q99" s="4">
        <v>4116</v>
      </c>
      <c r="R99" s="4">
        <v>432.18000000000006</v>
      </c>
    </row>
    <row r="100" spans="2:18" x14ac:dyDescent="0.25">
      <c r="B100">
        <v>1126</v>
      </c>
      <c r="C100" s="1">
        <v>43226</v>
      </c>
      <c r="D100">
        <v>6</v>
      </c>
      <c r="E100" s="2" t="s">
        <v>59</v>
      </c>
      <c r="F100" s="2" t="s">
        <v>60</v>
      </c>
      <c r="G100" s="2" t="s">
        <v>61</v>
      </c>
      <c r="H100" s="2" t="s">
        <v>62</v>
      </c>
      <c r="I100" s="2" t="s">
        <v>43</v>
      </c>
      <c r="J100" s="1">
        <v>43228</v>
      </c>
      <c r="K100" s="2" t="s">
        <v>44</v>
      </c>
      <c r="L100" s="2" t="s">
        <v>23</v>
      </c>
      <c r="M100" s="2" t="s">
        <v>51</v>
      </c>
      <c r="N100" s="2" t="s">
        <v>52</v>
      </c>
      <c r="O100" s="4">
        <v>178.5</v>
      </c>
      <c r="P100">
        <v>19</v>
      </c>
      <c r="Q100" s="4">
        <v>3391.5</v>
      </c>
      <c r="R100" s="4">
        <v>342.54149999999998</v>
      </c>
    </row>
    <row r="101" spans="2:18" x14ac:dyDescent="0.25">
      <c r="B101">
        <v>1128</v>
      </c>
      <c r="C101" s="1">
        <v>43224</v>
      </c>
      <c r="D101">
        <v>4</v>
      </c>
      <c r="E101" s="2" t="s">
        <v>28</v>
      </c>
      <c r="F101" s="2" t="s">
        <v>29</v>
      </c>
      <c r="G101" s="2" t="s">
        <v>29</v>
      </c>
      <c r="H101" s="2" t="s">
        <v>30</v>
      </c>
      <c r="I101" s="2" t="s">
        <v>31</v>
      </c>
      <c r="J101" s="1">
        <v>43226</v>
      </c>
      <c r="K101" s="2" t="s">
        <v>32</v>
      </c>
      <c r="L101" s="2" t="s">
        <v>33</v>
      </c>
      <c r="M101" s="2" t="s">
        <v>99</v>
      </c>
      <c r="N101" s="2" t="s">
        <v>77</v>
      </c>
      <c r="O101" s="4">
        <v>1134</v>
      </c>
      <c r="P101">
        <v>23</v>
      </c>
      <c r="Q101" s="4">
        <v>26082</v>
      </c>
      <c r="R101" s="4">
        <v>2738.61</v>
      </c>
    </row>
    <row r="102" spans="2:18" x14ac:dyDescent="0.25">
      <c r="B102">
        <v>1129</v>
      </c>
      <c r="C102" s="1">
        <v>43224</v>
      </c>
      <c r="D102">
        <v>4</v>
      </c>
      <c r="E102" s="2" t="s">
        <v>28</v>
      </c>
      <c r="F102" s="2" t="s">
        <v>29</v>
      </c>
      <c r="G102" s="2" t="s">
        <v>29</v>
      </c>
      <c r="H102" s="2" t="s">
        <v>30</v>
      </c>
      <c r="I102" s="2" t="s">
        <v>31</v>
      </c>
      <c r="J102" s="1">
        <v>43226</v>
      </c>
      <c r="K102" s="2" t="s">
        <v>32</v>
      </c>
      <c r="L102" s="2" t="s">
        <v>33</v>
      </c>
      <c r="M102" s="2" t="s">
        <v>100</v>
      </c>
      <c r="N102" s="2" t="s">
        <v>101</v>
      </c>
      <c r="O102" s="4">
        <v>98</v>
      </c>
      <c r="P102">
        <v>72</v>
      </c>
      <c r="Q102" s="4">
        <v>7056</v>
      </c>
      <c r="R102" s="4">
        <v>726.76800000000003</v>
      </c>
    </row>
    <row r="103" spans="2:18" x14ac:dyDescent="0.25">
      <c r="B103">
        <v>1131</v>
      </c>
      <c r="C103" s="1">
        <v>43228</v>
      </c>
      <c r="D103">
        <v>8</v>
      </c>
      <c r="E103" s="2" t="s">
        <v>39</v>
      </c>
      <c r="F103" s="2" t="s">
        <v>40</v>
      </c>
      <c r="G103" s="2" t="s">
        <v>41</v>
      </c>
      <c r="H103" s="2" t="s">
        <v>42</v>
      </c>
      <c r="I103" s="2" t="s">
        <v>43</v>
      </c>
      <c r="J103" s="1">
        <v>43230</v>
      </c>
      <c r="K103" s="2" t="s">
        <v>44</v>
      </c>
      <c r="L103" s="2" t="s">
        <v>33</v>
      </c>
      <c r="M103" s="2" t="s">
        <v>87</v>
      </c>
      <c r="N103" s="2" t="s">
        <v>88</v>
      </c>
      <c r="O103" s="4">
        <v>487.19999999999993</v>
      </c>
      <c r="P103">
        <v>22</v>
      </c>
      <c r="Q103" s="4">
        <v>10718.399999999998</v>
      </c>
      <c r="R103" s="4">
        <v>1050.4031999999997</v>
      </c>
    </row>
    <row r="104" spans="2:18" x14ac:dyDescent="0.25">
      <c r="B104">
        <v>1134</v>
      </c>
      <c r="C104" s="1">
        <v>43223</v>
      </c>
      <c r="D104">
        <v>3</v>
      </c>
      <c r="E104" s="2" t="s">
        <v>53</v>
      </c>
      <c r="F104" s="2" t="s">
        <v>54</v>
      </c>
      <c r="G104" s="2" t="s">
        <v>55</v>
      </c>
      <c r="H104" s="2" t="s">
        <v>20</v>
      </c>
      <c r="I104" s="2" t="s">
        <v>21</v>
      </c>
      <c r="J104" s="1">
        <v>43225</v>
      </c>
      <c r="K104" s="2" t="s">
        <v>22</v>
      </c>
      <c r="L104" s="2" t="s">
        <v>56</v>
      </c>
      <c r="M104" s="2" t="s">
        <v>89</v>
      </c>
      <c r="N104" s="2" t="s">
        <v>79</v>
      </c>
      <c r="O104" s="4">
        <v>140</v>
      </c>
      <c r="P104">
        <v>82</v>
      </c>
      <c r="Q104" s="4">
        <v>11480</v>
      </c>
      <c r="R104" s="4">
        <v>1193.92</v>
      </c>
    </row>
    <row r="105" spans="2:18" x14ac:dyDescent="0.25">
      <c r="B105">
        <v>1135</v>
      </c>
      <c r="C105" s="1">
        <v>43223</v>
      </c>
      <c r="D105">
        <v>3</v>
      </c>
      <c r="E105" s="2" t="s">
        <v>53</v>
      </c>
      <c r="F105" s="2" t="s">
        <v>54</v>
      </c>
      <c r="G105" s="2" t="s">
        <v>55</v>
      </c>
      <c r="H105" s="2" t="s">
        <v>20</v>
      </c>
      <c r="I105" s="2" t="s">
        <v>21</v>
      </c>
      <c r="J105" s="1">
        <v>43225</v>
      </c>
      <c r="K105" s="2" t="s">
        <v>22</v>
      </c>
      <c r="L105" s="2" t="s">
        <v>56</v>
      </c>
      <c r="M105" s="2" t="s">
        <v>63</v>
      </c>
      <c r="N105" s="2" t="s">
        <v>64</v>
      </c>
      <c r="O105" s="4">
        <v>560</v>
      </c>
      <c r="P105">
        <v>98</v>
      </c>
      <c r="Q105" s="4">
        <v>54880</v>
      </c>
      <c r="R105" s="4">
        <v>5762.4000000000005</v>
      </c>
    </row>
    <row r="106" spans="2:18" x14ac:dyDescent="0.25">
      <c r="B106">
        <v>1139</v>
      </c>
      <c r="C106" s="1">
        <v>43261</v>
      </c>
      <c r="D106">
        <v>10</v>
      </c>
      <c r="E106" s="2" t="s">
        <v>70</v>
      </c>
      <c r="F106" s="2" t="s">
        <v>71</v>
      </c>
      <c r="G106" s="2" t="s">
        <v>72</v>
      </c>
      <c r="H106" s="2" t="s">
        <v>73</v>
      </c>
      <c r="I106" s="2" t="s">
        <v>31</v>
      </c>
      <c r="J106" s="1">
        <v>43263</v>
      </c>
      <c r="K106" s="2" t="s">
        <v>32</v>
      </c>
      <c r="L106" s="2" t="s">
        <v>75</v>
      </c>
      <c r="M106" s="2" t="s">
        <v>76</v>
      </c>
      <c r="N106" s="2" t="s">
        <v>77</v>
      </c>
      <c r="O106" s="4">
        <v>350</v>
      </c>
      <c r="P106">
        <v>40</v>
      </c>
      <c r="Q106" s="4">
        <v>14000</v>
      </c>
      <c r="R106" s="4">
        <v>1470</v>
      </c>
    </row>
    <row r="107" spans="2:18" x14ac:dyDescent="0.25">
      <c r="B107">
        <v>1140</v>
      </c>
      <c r="C107" s="1">
        <v>43261</v>
      </c>
      <c r="D107">
        <v>10</v>
      </c>
      <c r="E107" s="2" t="s">
        <v>70</v>
      </c>
      <c r="F107" s="2" t="s">
        <v>71</v>
      </c>
      <c r="G107" s="2" t="s">
        <v>72</v>
      </c>
      <c r="H107" s="2" t="s">
        <v>73</v>
      </c>
      <c r="I107" s="2" t="s">
        <v>31</v>
      </c>
      <c r="J107" s="1">
        <v>43263</v>
      </c>
      <c r="K107" s="2" t="s">
        <v>32</v>
      </c>
      <c r="L107" s="2" t="s">
        <v>75</v>
      </c>
      <c r="M107" s="2" t="s">
        <v>78</v>
      </c>
      <c r="N107" s="2" t="s">
        <v>79</v>
      </c>
      <c r="O107" s="4">
        <v>308</v>
      </c>
      <c r="P107">
        <v>80</v>
      </c>
      <c r="Q107" s="4">
        <v>24640</v>
      </c>
      <c r="R107" s="4">
        <v>2414.7199999999998</v>
      </c>
    </row>
    <row r="108" spans="2:18" x14ac:dyDescent="0.25">
      <c r="B108">
        <v>1141</v>
      </c>
      <c r="C108" s="1">
        <v>43261</v>
      </c>
      <c r="D108">
        <v>10</v>
      </c>
      <c r="E108" s="2" t="s">
        <v>70</v>
      </c>
      <c r="F108" s="2" t="s">
        <v>71</v>
      </c>
      <c r="G108" s="2" t="s">
        <v>72</v>
      </c>
      <c r="H108" s="2" t="s">
        <v>73</v>
      </c>
      <c r="I108" s="2" t="s">
        <v>31</v>
      </c>
      <c r="J108" s="1">
        <v>43263</v>
      </c>
      <c r="K108" s="2" t="s">
        <v>32</v>
      </c>
      <c r="L108" s="2" t="s">
        <v>75</v>
      </c>
      <c r="M108" s="2" t="s">
        <v>45</v>
      </c>
      <c r="N108" s="2" t="s">
        <v>46</v>
      </c>
      <c r="O108" s="4">
        <v>128.79999999999998</v>
      </c>
      <c r="P108">
        <v>38</v>
      </c>
      <c r="Q108" s="4">
        <v>4894.3999999999996</v>
      </c>
      <c r="R108" s="4">
        <v>464.96799999999996</v>
      </c>
    </row>
    <row r="109" spans="2:18" x14ac:dyDescent="0.25">
      <c r="B109">
        <v>1147</v>
      </c>
      <c r="C109" s="1">
        <v>43279</v>
      </c>
      <c r="D109">
        <v>28</v>
      </c>
      <c r="E109" s="2" t="s">
        <v>65</v>
      </c>
      <c r="F109" s="2" t="s">
        <v>66</v>
      </c>
      <c r="G109" s="2" t="s">
        <v>67</v>
      </c>
      <c r="H109" s="2" t="s">
        <v>68</v>
      </c>
      <c r="I109" s="2" t="s">
        <v>69</v>
      </c>
      <c r="J109" s="1">
        <v>43281</v>
      </c>
      <c r="K109" s="2" t="s">
        <v>44</v>
      </c>
      <c r="L109" s="2" t="s">
        <v>33</v>
      </c>
      <c r="M109" s="2" t="s">
        <v>57</v>
      </c>
      <c r="N109" s="2" t="s">
        <v>58</v>
      </c>
      <c r="O109" s="4">
        <v>135.1</v>
      </c>
      <c r="P109">
        <v>60</v>
      </c>
      <c r="Q109" s="4">
        <v>8106</v>
      </c>
      <c r="R109" s="4">
        <v>802.49400000000003</v>
      </c>
    </row>
    <row r="110" spans="2:18" x14ac:dyDescent="0.25">
      <c r="B110">
        <v>1148</v>
      </c>
      <c r="C110" s="1">
        <v>43279</v>
      </c>
      <c r="D110">
        <v>28</v>
      </c>
      <c r="E110" s="2" t="s">
        <v>65</v>
      </c>
      <c r="F110" s="2" t="s">
        <v>66</v>
      </c>
      <c r="G110" s="2" t="s">
        <v>67</v>
      </c>
      <c r="H110" s="2" t="s">
        <v>68</v>
      </c>
      <c r="I110" s="2" t="s">
        <v>69</v>
      </c>
      <c r="J110" s="1">
        <v>43281</v>
      </c>
      <c r="K110" s="2" t="s">
        <v>44</v>
      </c>
      <c r="L110" s="2" t="s">
        <v>33</v>
      </c>
      <c r="M110" s="2" t="s">
        <v>80</v>
      </c>
      <c r="N110" s="2" t="s">
        <v>81</v>
      </c>
      <c r="O110" s="4">
        <v>257.59999999999997</v>
      </c>
      <c r="P110">
        <v>98</v>
      </c>
      <c r="Q110" s="4">
        <v>25244.799999999996</v>
      </c>
      <c r="R110" s="4">
        <v>2574.9695999999999</v>
      </c>
    </row>
    <row r="111" spans="2:18" x14ac:dyDescent="0.25">
      <c r="B111">
        <v>1149</v>
      </c>
      <c r="C111" s="1">
        <v>43260</v>
      </c>
      <c r="D111">
        <v>9</v>
      </c>
      <c r="E111" s="2" t="s">
        <v>82</v>
      </c>
      <c r="F111" s="2" t="s">
        <v>83</v>
      </c>
      <c r="G111" s="2" t="s">
        <v>49</v>
      </c>
      <c r="H111" s="2" t="s">
        <v>84</v>
      </c>
      <c r="I111" s="2" t="s">
        <v>21</v>
      </c>
      <c r="J111" s="1">
        <v>43262</v>
      </c>
      <c r="K111" s="2" t="s">
        <v>32</v>
      </c>
      <c r="L111" s="2" t="s">
        <v>23</v>
      </c>
      <c r="M111" s="2" t="s">
        <v>85</v>
      </c>
      <c r="N111" s="2" t="s">
        <v>86</v>
      </c>
      <c r="O111" s="4">
        <v>273</v>
      </c>
      <c r="P111">
        <v>27</v>
      </c>
      <c r="Q111" s="4">
        <v>7371</v>
      </c>
      <c r="R111" s="4">
        <v>714.98700000000008</v>
      </c>
    </row>
    <row r="112" spans="2:18" x14ac:dyDescent="0.25">
      <c r="B112">
        <v>1150</v>
      </c>
      <c r="C112" s="1">
        <v>43260</v>
      </c>
      <c r="D112">
        <v>9</v>
      </c>
      <c r="E112" s="2" t="s">
        <v>82</v>
      </c>
      <c r="F112" s="2" t="s">
        <v>83</v>
      </c>
      <c r="G112" s="2" t="s">
        <v>49</v>
      </c>
      <c r="H112" s="2" t="s">
        <v>84</v>
      </c>
      <c r="I112" s="2" t="s">
        <v>21</v>
      </c>
      <c r="J112" s="1">
        <v>43262</v>
      </c>
      <c r="K112" s="2" t="s">
        <v>32</v>
      </c>
      <c r="L112" s="2" t="s">
        <v>23</v>
      </c>
      <c r="M112" s="2" t="s">
        <v>87</v>
      </c>
      <c r="N112" s="2" t="s">
        <v>88</v>
      </c>
      <c r="O112" s="4">
        <v>487.19999999999993</v>
      </c>
      <c r="P112">
        <v>88</v>
      </c>
      <c r="Q112" s="4">
        <v>42873.599999999991</v>
      </c>
      <c r="R112" s="4">
        <v>4244.4863999999989</v>
      </c>
    </row>
    <row r="113" spans="2:18" x14ac:dyDescent="0.25">
      <c r="B113">
        <v>1151</v>
      </c>
      <c r="C113" s="1">
        <v>43257</v>
      </c>
      <c r="D113">
        <v>6</v>
      </c>
      <c r="E113" s="2" t="s">
        <v>59</v>
      </c>
      <c r="F113" s="2" t="s">
        <v>60</v>
      </c>
      <c r="G113" s="2" t="s">
        <v>61</v>
      </c>
      <c r="H113" s="2" t="s">
        <v>62</v>
      </c>
      <c r="I113" s="2" t="s">
        <v>43</v>
      </c>
      <c r="J113" s="1">
        <v>43259</v>
      </c>
      <c r="K113" s="2" t="s">
        <v>22</v>
      </c>
      <c r="L113" s="2" t="s">
        <v>33</v>
      </c>
      <c r="M113" s="2" t="s">
        <v>24</v>
      </c>
      <c r="N113" s="2" t="s">
        <v>25</v>
      </c>
      <c r="O113" s="4">
        <v>196</v>
      </c>
      <c r="P113">
        <v>65</v>
      </c>
      <c r="Q113" s="4">
        <v>12740</v>
      </c>
      <c r="R113" s="4">
        <v>1337.7</v>
      </c>
    </row>
    <row r="114" spans="2:18" x14ac:dyDescent="0.25">
      <c r="B114">
        <v>1152</v>
      </c>
      <c r="C114" s="1">
        <v>43259</v>
      </c>
      <c r="D114">
        <v>8</v>
      </c>
      <c r="E114" s="2" t="s">
        <v>39</v>
      </c>
      <c r="F114" s="2" t="s">
        <v>40</v>
      </c>
      <c r="G114" s="2" t="s">
        <v>41</v>
      </c>
      <c r="H114" s="2" t="s">
        <v>42</v>
      </c>
      <c r="I114" s="2" t="s">
        <v>43</v>
      </c>
      <c r="J114" s="1">
        <v>43261</v>
      </c>
      <c r="K114" s="2" t="s">
        <v>22</v>
      </c>
      <c r="L114" s="2" t="s">
        <v>23</v>
      </c>
      <c r="M114" s="2" t="s">
        <v>63</v>
      </c>
      <c r="N114" s="2" t="s">
        <v>64</v>
      </c>
      <c r="O114" s="4">
        <v>560</v>
      </c>
      <c r="P114">
        <v>38</v>
      </c>
      <c r="Q114" s="4">
        <v>21280</v>
      </c>
      <c r="R114" s="4">
        <v>2085.44</v>
      </c>
    </row>
    <row r="115" spans="2:18" x14ac:dyDescent="0.25">
      <c r="B115">
        <v>1153</v>
      </c>
      <c r="C115" s="1">
        <v>43259</v>
      </c>
      <c r="D115">
        <v>8</v>
      </c>
      <c r="E115" s="2" t="s">
        <v>39</v>
      </c>
      <c r="F115" s="2" t="s">
        <v>40</v>
      </c>
      <c r="G115" s="2" t="s">
        <v>41</v>
      </c>
      <c r="H115" s="2" t="s">
        <v>42</v>
      </c>
      <c r="I115" s="2" t="s">
        <v>43</v>
      </c>
      <c r="J115" s="1">
        <v>43261</v>
      </c>
      <c r="K115" s="2" t="s">
        <v>22</v>
      </c>
      <c r="L115" s="2" t="s">
        <v>23</v>
      </c>
      <c r="M115" s="2" t="s">
        <v>45</v>
      </c>
      <c r="N115" s="2" t="s">
        <v>46</v>
      </c>
      <c r="O115" s="4">
        <v>128.79999999999998</v>
      </c>
      <c r="P115">
        <v>80</v>
      </c>
      <c r="Q115" s="4">
        <v>10303.999999999998</v>
      </c>
      <c r="R115" s="4">
        <v>989.18400000000008</v>
      </c>
    </row>
    <row r="116" spans="2:18" x14ac:dyDescent="0.25">
      <c r="B116">
        <v>1154</v>
      </c>
      <c r="C116" s="1">
        <v>43276</v>
      </c>
      <c r="D116">
        <v>25</v>
      </c>
      <c r="E116" s="2" t="s">
        <v>91</v>
      </c>
      <c r="F116" s="2" t="s">
        <v>71</v>
      </c>
      <c r="G116" s="2" t="s">
        <v>72</v>
      </c>
      <c r="H116" s="2" t="s">
        <v>73</v>
      </c>
      <c r="I116" s="2" t="s">
        <v>31</v>
      </c>
      <c r="J116" s="1">
        <v>43278</v>
      </c>
      <c r="K116" s="2" t="s">
        <v>32</v>
      </c>
      <c r="L116" s="2" t="s">
        <v>56</v>
      </c>
      <c r="M116" s="2" t="s">
        <v>96</v>
      </c>
      <c r="N116" s="2" t="s">
        <v>46</v>
      </c>
      <c r="O116" s="4">
        <v>140</v>
      </c>
      <c r="P116">
        <v>49</v>
      </c>
      <c r="Q116" s="4">
        <v>6860</v>
      </c>
      <c r="R116" s="4">
        <v>658.56</v>
      </c>
    </row>
    <row r="117" spans="2:18" x14ac:dyDescent="0.25">
      <c r="B117">
        <v>1155</v>
      </c>
      <c r="C117" s="1">
        <v>43277</v>
      </c>
      <c r="D117">
        <v>26</v>
      </c>
      <c r="E117" s="2" t="s">
        <v>92</v>
      </c>
      <c r="F117" s="2" t="s">
        <v>93</v>
      </c>
      <c r="G117" s="2" t="s">
        <v>93</v>
      </c>
      <c r="H117" s="2" t="s">
        <v>68</v>
      </c>
      <c r="I117" s="2" t="s">
        <v>69</v>
      </c>
      <c r="J117" s="1">
        <v>43279</v>
      </c>
      <c r="K117" s="2" t="s">
        <v>44</v>
      </c>
      <c r="L117" s="2" t="s">
        <v>33</v>
      </c>
      <c r="M117" s="2" t="s">
        <v>97</v>
      </c>
      <c r="N117" s="2" t="s">
        <v>98</v>
      </c>
      <c r="O117" s="4">
        <v>298.90000000000003</v>
      </c>
      <c r="P117">
        <v>90</v>
      </c>
      <c r="Q117" s="4">
        <v>26901.000000000004</v>
      </c>
      <c r="R117" s="4">
        <v>2609.3970000000004</v>
      </c>
    </row>
    <row r="118" spans="2:18" x14ac:dyDescent="0.25">
      <c r="B118">
        <v>1156</v>
      </c>
      <c r="C118" s="1">
        <v>43277</v>
      </c>
      <c r="D118">
        <v>26</v>
      </c>
      <c r="E118" s="2" t="s">
        <v>92</v>
      </c>
      <c r="F118" s="2" t="s">
        <v>93</v>
      </c>
      <c r="G118" s="2" t="s">
        <v>93</v>
      </c>
      <c r="H118" s="2" t="s">
        <v>68</v>
      </c>
      <c r="I118" s="2" t="s">
        <v>69</v>
      </c>
      <c r="J118" s="1">
        <v>43279</v>
      </c>
      <c r="K118" s="2" t="s">
        <v>44</v>
      </c>
      <c r="L118" s="2" t="s">
        <v>33</v>
      </c>
      <c r="M118" s="2" t="s">
        <v>57</v>
      </c>
      <c r="N118" s="2" t="s">
        <v>58</v>
      </c>
      <c r="O118" s="4">
        <v>135.1</v>
      </c>
      <c r="P118">
        <v>60</v>
      </c>
      <c r="Q118" s="4">
        <v>8106</v>
      </c>
      <c r="R118" s="4">
        <v>834.91800000000012</v>
      </c>
    </row>
    <row r="119" spans="2:18" x14ac:dyDescent="0.25">
      <c r="B119">
        <v>1157</v>
      </c>
      <c r="C119" s="1">
        <v>43277</v>
      </c>
      <c r="D119">
        <v>26</v>
      </c>
      <c r="E119" s="2" t="s">
        <v>92</v>
      </c>
      <c r="F119" s="2" t="s">
        <v>93</v>
      </c>
      <c r="G119" s="2" t="s">
        <v>93</v>
      </c>
      <c r="H119" s="2" t="s">
        <v>68</v>
      </c>
      <c r="I119" s="2" t="s">
        <v>69</v>
      </c>
      <c r="J119" s="1">
        <v>43279</v>
      </c>
      <c r="K119" s="2" t="s">
        <v>44</v>
      </c>
      <c r="L119" s="2" t="s">
        <v>33</v>
      </c>
      <c r="M119" s="2" t="s">
        <v>80</v>
      </c>
      <c r="N119" s="2" t="s">
        <v>81</v>
      </c>
      <c r="O119" s="4">
        <v>257.59999999999997</v>
      </c>
      <c r="P119">
        <v>39</v>
      </c>
      <c r="Q119" s="4">
        <v>10046.399999999998</v>
      </c>
      <c r="R119" s="4">
        <v>1004.6399999999999</v>
      </c>
    </row>
    <row r="120" spans="2:18" x14ac:dyDescent="0.25">
      <c r="B120">
        <v>1158</v>
      </c>
      <c r="C120" s="1">
        <v>43280</v>
      </c>
      <c r="D120">
        <v>29</v>
      </c>
      <c r="E120" s="2" t="s">
        <v>47</v>
      </c>
      <c r="F120" s="2" t="s">
        <v>48</v>
      </c>
      <c r="G120" s="2" t="s">
        <v>49</v>
      </c>
      <c r="H120" s="2" t="s">
        <v>50</v>
      </c>
      <c r="I120" s="2" t="s">
        <v>21</v>
      </c>
      <c r="J120" s="1">
        <v>43282</v>
      </c>
      <c r="K120" s="2" t="s">
        <v>22</v>
      </c>
      <c r="L120" s="2" t="s">
        <v>23</v>
      </c>
      <c r="M120" s="2" t="s">
        <v>24</v>
      </c>
      <c r="N120" s="2" t="s">
        <v>25</v>
      </c>
      <c r="O120" s="4">
        <v>196</v>
      </c>
      <c r="P120">
        <v>79</v>
      </c>
      <c r="Q120" s="4">
        <v>15484</v>
      </c>
      <c r="R120" s="4">
        <v>1594.8520000000001</v>
      </c>
    </row>
    <row r="121" spans="2:18" x14ac:dyDescent="0.25">
      <c r="B121">
        <v>1159</v>
      </c>
      <c r="C121" s="1">
        <v>43257</v>
      </c>
      <c r="D121">
        <v>6</v>
      </c>
      <c r="E121" s="2" t="s">
        <v>59</v>
      </c>
      <c r="F121" s="2" t="s">
        <v>60</v>
      </c>
      <c r="G121" s="2" t="s">
        <v>61</v>
      </c>
      <c r="H121" s="2" t="s">
        <v>62</v>
      </c>
      <c r="I121" s="2" t="s">
        <v>43</v>
      </c>
      <c r="J121" s="1">
        <v>43259</v>
      </c>
      <c r="K121" s="2" t="s">
        <v>44</v>
      </c>
      <c r="L121" s="2" t="s">
        <v>23</v>
      </c>
      <c r="M121" s="2" t="s">
        <v>51</v>
      </c>
      <c r="N121" s="2" t="s">
        <v>52</v>
      </c>
      <c r="O121" s="4">
        <v>178.5</v>
      </c>
      <c r="P121">
        <v>44</v>
      </c>
      <c r="Q121" s="4">
        <v>7854</v>
      </c>
      <c r="R121" s="4">
        <v>801.10800000000006</v>
      </c>
    </row>
    <row r="122" spans="2:18" x14ac:dyDescent="0.25">
      <c r="B122">
        <v>1161</v>
      </c>
      <c r="C122" s="1">
        <v>43255</v>
      </c>
      <c r="D122">
        <v>4</v>
      </c>
      <c r="E122" s="2" t="s">
        <v>28</v>
      </c>
      <c r="F122" s="2" t="s">
        <v>29</v>
      </c>
      <c r="G122" s="2" t="s">
        <v>29</v>
      </c>
      <c r="H122" s="2" t="s">
        <v>30</v>
      </c>
      <c r="I122" s="2" t="s">
        <v>31</v>
      </c>
      <c r="J122" s="1">
        <v>43257</v>
      </c>
      <c r="K122" s="2" t="s">
        <v>32</v>
      </c>
      <c r="L122" s="2" t="s">
        <v>33</v>
      </c>
      <c r="M122" s="2" t="s">
        <v>99</v>
      </c>
      <c r="N122" s="2" t="s">
        <v>77</v>
      </c>
      <c r="O122" s="4">
        <v>1134</v>
      </c>
      <c r="P122">
        <v>98</v>
      </c>
      <c r="Q122" s="4">
        <v>111132</v>
      </c>
      <c r="R122" s="4">
        <v>10779.804</v>
      </c>
    </row>
    <row r="123" spans="2:18" x14ac:dyDescent="0.25">
      <c r="B123">
        <v>1162</v>
      </c>
      <c r="C123" s="1">
        <v>43255</v>
      </c>
      <c r="D123">
        <v>4</v>
      </c>
      <c r="E123" s="2" t="s">
        <v>28</v>
      </c>
      <c r="F123" s="2" t="s">
        <v>29</v>
      </c>
      <c r="G123" s="2" t="s">
        <v>29</v>
      </c>
      <c r="H123" s="2" t="s">
        <v>30</v>
      </c>
      <c r="I123" s="2" t="s">
        <v>31</v>
      </c>
      <c r="J123" s="1">
        <v>43257</v>
      </c>
      <c r="K123" s="2" t="s">
        <v>32</v>
      </c>
      <c r="L123" s="2" t="s">
        <v>33</v>
      </c>
      <c r="M123" s="2" t="s">
        <v>100</v>
      </c>
      <c r="N123" s="2" t="s">
        <v>101</v>
      </c>
      <c r="O123" s="4">
        <v>98</v>
      </c>
      <c r="P123">
        <v>61</v>
      </c>
      <c r="Q123" s="4">
        <v>5978</v>
      </c>
      <c r="R123" s="4">
        <v>591.822</v>
      </c>
    </row>
    <row r="124" spans="2:18" x14ac:dyDescent="0.25">
      <c r="B124">
        <v>1164</v>
      </c>
      <c r="C124" s="1">
        <v>43259</v>
      </c>
      <c r="D124">
        <v>8</v>
      </c>
      <c r="E124" s="2" t="s">
        <v>39</v>
      </c>
      <c r="F124" s="2" t="s">
        <v>40</v>
      </c>
      <c r="G124" s="2" t="s">
        <v>41</v>
      </c>
      <c r="H124" s="2" t="s">
        <v>42</v>
      </c>
      <c r="I124" s="2" t="s">
        <v>43</v>
      </c>
      <c r="J124" s="1">
        <v>43261</v>
      </c>
      <c r="K124" s="2" t="s">
        <v>44</v>
      </c>
      <c r="L124" s="2" t="s">
        <v>33</v>
      </c>
      <c r="M124" s="2" t="s">
        <v>87</v>
      </c>
      <c r="N124" s="2" t="s">
        <v>88</v>
      </c>
      <c r="O124" s="4">
        <v>487.19999999999993</v>
      </c>
      <c r="P124">
        <v>30</v>
      </c>
      <c r="Q124" s="4">
        <v>14615.999999999998</v>
      </c>
      <c r="R124" s="4">
        <v>1534.68</v>
      </c>
    </row>
    <row r="125" spans="2:18" x14ac:dyDescent="0.25">
      <c r="B125">
        <v>1167</v>
      </c>
      <c r="C125" s="1">
        <v>43254</v>
      </c>
      <c r="D125">
        <v>3</v>
      </c>
      <c r="E125" s="2" t="s">
        <v>53</v>
      </c>
      <c r="F125" s="2" t="s">
        <v>54</v>
      </c>
      <c r="G125" s="2" t="s">
        <v>55</v>
      </c>
      <c r="H125" s="2" t="s">
        <v>20</v>
      </c>
      <c r="I125" s="2" t="s">
        <v>21</v>
      </c>
      <c r="J125" s="1">
        <v>43256</v>
      </c>
      <c r="K125" s="2" t="s">
        <v>22</v>
      </c>
      <c r="L125" s="2" t="s">
        <v>56</v>
      </c>
      <c r="M125" s="2" t="s">
        <v>89</v>
      </c>
      <c r="N125" s="2" t="s">
        <v>79</v>
      </c>
      <c r="O125" s="4">
        <v>140</v>
      </c>
      <c r="P125">
        <v>24</v>
      </c>
      <c r="Q125" s="4">
        <v>3360</v>
      </c>
      <c r="R125" s="4">
        <v>352.80000000000007</v>
      </c>
    </row>
    <row r="126" spans="2:18" x14ac:dyDescent="0.25">
      <c r="B126">
        <v>1168</v>
      </c>
      <c r="C126" s="1">
        <v>43254</v>
      </c>
      <c r="D126">
        <v>3</v>
      </c>
      <c r="E126" s="2" t="s">
        <v>53</v>
      </c>
      <c r="F126" s="2" t="s">
        <v>54</v>
      </c>
      <c r="G126" s="2" t="s">
        <v>55</v>
      </c>
      <c r="H126" s="2" t="s">
        <v>20</v>
      </c>
      <c r="I126" s="2" t="s">
        <v>21</v>
      </c>
      <c r="J126" s="1">
        <v>43256</v>
      </c>
      <c r="K126" s="2" t="s">
        <v>22</v>
      </c>
      <c r="L126" s="2" t="s">
        <v>56</v>
      </c>
      <c r="M126" s="2" t="s">
        <v>63</v>
      </c>
      <c r="N126" s="2" t="s">
        <v>64</v>
      </c>
      <c r="O126" s="4">
        <v>560</v>
      </c>
      <c r="P126">
        <v>28</v>
      </c>
      <c r="Q126" s="4">
        <v>15680</v>
      </c>
      <c r="R126" s="4">
        <v>1536.6399999999999</v>
      </c>
    </row>
    <row r="127" spans="2:18" x14ac:dyDescent="0.25">
      <c r="B127">
        <v>1172</v>
      </c>
      <c r="C127" s="1">
        <v>43261</v>
      </c>
      <c r="D127">
        <v>10</v>
      </c>
      <c r="E127" s="2" t="s">
        <v>70</v>
      </c>
      <c r="F127" s="2" t="s">
        <v>71</v>
      </c>
      <c r="G127" s="2" t="s">
        <v>72</v>
      </c>
      <c r="H127" s="2" t="s">
        <v>73</v>
      </c>
      <c r="I127" s="2" t="s">
        <v>31</v>
      </c>
      <c r="J127" s="1">
        <v>43263</v>
      </c>
      <c r="K127" s="2" t="s">
        <v>22</v>
      </c>
      <c r="L127" s="2" t="s">
        <v>33</v>
      </c>
      <c r="M127" s="2" t="s">
        <v>90</v>
      </c>
      <c r="N127" s="2" t="s">
        <v>27</v>
      </c>
      <c r="O127" s="4">
        <v>140</v>
      </c>
      <c r="P127">
        <v>74</v>
      </c>
      <c r="Q127" s="4">
        <v>10360</v>
      </c>
      <c r="R127" s="4">
        <v>1004.9200000000001</v>
      </c>
    </row>
    <row r="128" spans="2:18" x14ac:dyDescent="0.25">
      <c r="B128">
        <v>1177</v>
      </c>
      <c r="C128" s="1">
        <v>43279</v>
      </c>
      <c r="D128">
        <v>28</v>
      </c>
      <c r="E128" s="2" t="s">
        <v>65</v>
      </c>
      <c r="F128" s="2" t="s">
        <v>66</v>
      </c>
      <c r="G128" s="2" t="s">
        <v>67</v>
      </c>
      <c r="H128" s="2" t="s">
        <v>68</v>
      </c>
      <c r="I128" s="2" t="s">
        <v>69</v>
      </c>
      <c r="J128" s="1">
        <v>43281</v>
      </c>
      <c r="K128" s="2" t="s">
        <v>44</v>
      </c>
      <c r="L128" s="2" t="s">
        <v>33</v>
      </c>
      <c r="M128" s="2" t="s">
        <v>38</v>
      </c>
      <c r="N128" s="2" t="s">
        <v>25</v>
      </c>
      <c r="O128" s="4">
        <v>644</v>
      </c>
      <c r="P128">
        <v>74</v>
      </c>
      <c r="Q128" s="4">
        <v>47656</v>
      </c>
      <c r="R128" s="4">
        <v>4765.6000000000004</v>
      </c>
    </row>
    <row r="129" spans="2:18" x14ac:dyDescent="0.25">
      <c r="B129">
        <v>1178</v>
      </c>
      <c r="C129" s="1">
        <v>43260</v>
      </c>
      <c r="D129">
        <v>9</v>
      </c>
      <c r="E129" s="2" t="s">
        <v>82</v>
      </c>
      <c r="F129" s="2" t="s">
        <v>83</v>
      </c>
      <c r="G129" s="2" t="s">
        <v>49</v>
      </c>
      <c r="H129" s="2" t="s">
        <v>84</v>
      </c>
      <c r="I129" s="2" t="s">
        <v>21</v>
      </c>
      <c r="J129" s="1">
        <v>43262</v>
      </c>
      <c r="K129" s="2" t="s">
        <v>32</v>
      </c>
      <c r="L129" s="2" t="s">
        <v>23</v>
      </c>
      <c r="M129" s="2" t="s">
        <v>57</v>
      </c>
      <c r="N129" s="2" t="s">
        <v>58</v>
      </c>
      <c r="O129" s="4">
        <v>135.1</v>
      </c>
      <c r="P129">
        <v>76</v>
      </c>
      <c r="Q129" s="4">
        <v>10267.6</v>
      </c>
      <c r="R129" s="4">
        <v>1016.4924</v>
      </c>
    </row>
    <row r="130" spans="2:18" x14ac:dyDescent="0.25">
      <c r="B130">
        <v>1179</v>
      </c>
      <c r="C130" s="1">
        <v>43257</v>
      </c>
      <c r="D130">
        <v>6</v>
      </c>
      <c r="E130" s="2" t="s">
        <v>59</v>
      </c>
      <c r="F130" s="2" t="s">
        <v>60</v>
      </c>
      <c r="G130" s="2" t="s">
        <v>61</v>
      </c>
      <c r="H130" s="2" t="s">
        <v>62</v>
      </c>
      <c r="I130" s="2" t="s">
        <v>43</v>
      </c>
      <c r="J130" s="1">
        <v>43259</v>
      </c>
      <c r="K130" s="2" t="s">
        <v>22</v>
      </c>
      <c r="L130" s="2" t="s">
        <v>33</v>
      </c>
      <c r="M130" s="2" t="s">
        <v>51</v>
      </c>
      <c r="N130" s="2" t="s">
        <v>52</v>
      </c>
      <c r="O130" s="4">
        <v>178.5</v>
      </c>
      <c r="P130">
        <v>96</v>
      </c>
      <c r="Q130" s="4">
        <v>17136</v>
      </c>
      <c r="R130" s="4">
        <v>1730.7360000000001</v>
      </c>
    </row>
    <row r="131" spans="2:18" x14ac:dyDescent="0.25">
      <c r="B131">
        <v>1180</v>
      </c>
      <c r="C131" s="1">
        <v>43259</v>
      </c>
      <c r="D131">
        <v>8</v>
      </c>
      <c r="E131" s="2" t="s">
        <v>39</v>
      </c>
      <c r="F131" s="2" t="s">
        <v>40</v>
      </c>
      <c r="G131" s="2" t="s">
        <v>41</v>
      </c>
      <c r="H131" s="2" t="s">
        <v>42</v>
      </c>
      <c r="I131" s="2" t="s">
        <v>43</v>
      </c>
      <c r="J131" s="1">
        <v>43261</v>
      </c>
      <c r="K131" s="2" t="s">
        <v>22</v>
      </c>
      <c r="L131" s="2" t="s">
        <v>23</v>
      </c>
      <c r="M131" s="2" t="s">
        <v>51</v>
      </c>
      <c r="N131" s="2" t="s">
        <v>52</v>
      </c>
      <c r="O131" s="4">
        <v>178.5</v>
      </c>
      <c r="P131">
        <v>92</v>
      </c>
      <c r="Q131" s="4">
        <v>16422</v>
      </c>
      <c r="R131" s="4">
        <v>1625.7780000000002</v>
      </c>
    </row>
    <row r="132" spans="2:18" x14ac:dyDescent="0.25">
      <c r="B132">
        <v>1181</v>
      </c>
      <c r="C132" s="1">
        <v>43276</v>
      </c>
      <c r="D132">
        <v>25</v>
      </c>
      <c r="E132" s="2" t="s">
        <v>91</v>
      </c>
      <c r="F132" s="2" t="s">
        <v>71</v>
      </c>
      <c r="G132" s="2" t="s">
        <v>72</v>
      </c>
      <c r="H132" s="2" t="s">
        <v>73</v>
      </c>
      <c r="I132" s="2" t="s">
        <v>31</v>
      </c>
      <c r="J132" s="1">
        <v>43278</v>
      </c>
      <c r="K132" s="2" t="s">
        <v>32</v>
      </c>
      <c r="L132" s="2" t="s">
        <v>56</v>
      </c>
      <c r="M132" s="2" t="s">
        <v>78</v>
      </c>
      <c r="N132" s="2" t="s">
        <v>79</v>
      </c>
      <c r="O132" s="4">
        <v>308</v>
      </c>
      <c r="P132">
        <v>93</v>
      </c>
      <c r="Q132" s="4">
        <v>28644</v>
      </c>
      <c r="R132" s="4">
        <v>2807.1120000000001</v>
      </c>
    </row>
    <row r="133" spans="2:18" x14ac:dyDescent="0.25">
      <c r="B133">
        <v>1182</v>
      </c>
      <c r="C133" s="1">
        <v>43277</v>
      </c>
      <c r="D133">
        <v>26</v>
      </c>
      <c r="E133" s="2" t="s">
        <v>92</v>
      </c>
      <c r="F133" s="2" t="s">
        <v>93</v>
      </c>
      <c r="G133" s="2" t="s">
        <v>93</v>
      </c>
      <c r="H133" s="2" t="s">
        <v>68</v>
      </c>
      <c r="I133" s="2" t="s">
        <v>69</v>
      </c>
      <c r="J133" s="1">
        <v>43279</v>
      </c>
      <c r="K133" s="2" t="s">
        <v>44</v>
      </c>
      <c r="L133" s="2" t="s">
        <v>33</v>
      </c>
      <c r="M133" s="2" t="s">
        <v>76</v>
      </c>
      <c r="N133" s="2" t="s">
        <v>77</v>
      </c>
      <c r="O133" s="4">
        <v>350</v>
      </c>
      <c r="P133">
        <v>18</v>
      </c>
      <c r="Q133" s="4">
        <v>6300</v>
      </c>
      <c r="R133" s="4">
        <v>598.5</v>
      </c>
    </row>
    <row r="134" spans="2:18" x14ac:dyDescent="0.25">
      <c r="B134">
        <v>1183</v>
      </c>
      <c r="C134" s="1">
        <v>43280</v>
      </c>
      <c r="D134">
        <v>29</v>
      </c>
      <c r="E134" s="2" t="s">
        <v>47</v>
      </c>
      <c r="F134" s="2" t="s">
        <v>48</v>
      </c>
      <c r="G134" s="2" t="s">
        <v>49</v>
      </c>
      <c r="H134" s="2" t="s">
        <v>50</v>
      </c>
      <c r="I134" s="2" t="s">
        <v>21</v>
      </c>
      <c r="J134" s="1">
        <v>43282</v>
      </c>
      <c r="K134" s="2" t="s">
        <v>22</v>
      </c>
      <c r="L134" s="2" t="s">
        <v>23</v>
      </c>
      <c r="M134" s="2" t="s">
        <v>94</v>
      </c>
      <c r="N134" s="2" t="s">
        <v>95</v>
      </c>
      <c r="O134" s="4">
        <v>546</v>
      </c>
      <c r="P134">
        <v>98</v>
      </c>
      <c r="Q134" s="4">
        <v>53508</v>
      </c>
      <c r="R134" s="4">
        <v>5564.8320000000003</v>
      </c>
    </row>
    <row r="135" spans="2:18" x14ac:dyDescent="0.25">
      <c r="B135">
        <v>1184</v>
      </c>
      <c r="C135" s="1">
        <v>43257</v>
      </c>
      <c r="D135">
        <v>6</v>
      </c>
      <c r="E135" s="2" t="s">
        <v>59</v>
      </c>
      <c r="F135" s="2" t="s">
        <v>60</v>
      </c>
      <c r="G135" s="2" t="s">
        <v>61</v>
      </c>
      <c r="H135" s="2" t="s">
        <v>62</v>
      </c>
      <c r="I135" s="2" t="s">
        <v>43</v>
      </c>
      <c r="J135" s="1">
        <v>43259</v>
      </c>
      <c r="K135" s="2" t="s">
        <v>44</v>
      </c>
      <c r="L135" s="2" t="s">
        <v>23</v>
      </c>
      <c r="M135" s="2" t="s">
        <v>34</v>
      </c>
      <c r="N135" s="2" t="s">
        <v>27</v>
      </c>
      <c r="O135" s="4">
        <v>420</v>
      </c>
      <c r="P135">
        <v>46</v>
      </c>
      <c r="Q135" s="4">
        <v>19320</v>
      </c>
      <c r="R135" s="4">
        <v>1893.3600000000001</v>
      </c>
    </row>
    <row r="136" spans="2:18" x14ac:dyDescent="0.25">
      <c r="B136">
        <v>1185</v>
      </c>
      <c r="C136" s="1">
        <v>43257</v>
      </c>
      <c r="D136">
        <v>6</v>
      </c>
      <c r="E136" s="2" t="s">
        <v>59</v>
      </c>
      <c r="F136" s="2" t="s">
        <v>60</v>
      </c>
      <c r="G136" s="2" t="s">
        <v>61</v>
      </c>
      <c r="H136" s="2" t="s">
        <v>62</v>
      </c>
      <c r="I136" s="2" t="s">
        <v>43</v>
      </c>
      <c r="J136" s="1">
        <v>43259</v>
      </c>
      <c r="K136" s="2" t="s">
        <v>44</v>
      </c>
      <c r="L136" s="2" t="s">
        <v>23</v>
      </c>
      <c r="M136" s="2" t="s">
        <v>35</v>
      </c>
      <c r="N136" s="2" t="s">
        <v>27</v>
      </c>
      <c r="O136" s="4">
        <v>742</v>
      </c>
      <c r="P136">
        <v>14</v>
      </c>
      <c r="Q136" s="4">
        <v>10388</v>
      </c>
      <c r="R136" s="4">
        <v>1038.8</v>
      </c>
    </row>
    <row r="137" spans="2:18" x14ac:dyDescent="0.25">
      <c r="B137">
        <v>1189</v>
      </c>
      <c r="C137" s="1">
        <v>43309</v>
      </c>
      <c r="D137">
        <v>28</v>
      </c>
      <c r="E137" s="2" t="s">
        <v>65</v>
      </c>
      <c r="F137" s="2" t="s">
        <v>66</v>
      </c>
      <c r="G137" s="2" t="s">
        <v>67</v>
      </c>
      <c r="H137" s="2" t="s">
        <v>68</v>
      </c>
      <c r="I137" s="2" t="s">
        <v>69</v>
      </c>
      <c r="J137" s="1">
        <v>43311</v>
      </c>
      <c r="K137" s="2" t="s">
        <v>44</v>
      </c>
      <c r="L137" s="2" t="s">
        <v>33</v>
      </c>
      <c r="M137" s="2" t="s">
        <v>57</v>
      </c>
      <c r="N137" s="2" t="s">
        <v>58</v>
      </c>
      <c r="O137" s="4">
        <v>135.1</v>
      </c>
      <c r="P137">
        <v>33</v>
      </c>
      <c r="Q137" s="4">
        <v>4458.3</v>
      </c>
      <c r="R137" s="4">
        <v>423.5385</v>
      </c>
    </row>
    <row r="138" spans="2:18" x14ac:dyDescent="0.25">
      <c r="B138">
        <v>1190</v>
      </c>
      <c r="C138" s="1">
        <v>43309</v>
      </c>
      <c r="D138">
        <v>28</v>
      </c>
      <c r="E138" s="2" t="s">
        <v>65</v>
      </c>
      <c r="F138" s="2" t="s">
        <v>66</v>
      </c>
      <c r="G138" s="2" t="s">
        <v>67</v>
      </c>
      <c r="H138" s="2" t="s">
        <v>68</v>
      </c>
      <c r="I138" s="2" t="s">
        <v>69</v>
      </c>
      <c r="J138" s="1">
        <v>43311</v>
      </c>
      <c r="K138" s="2" t="s">
        <v>44</v>
      </c>
      <c r="L138" s="2" t="s">
        <v>33</v>
      </c>
      <c r="M138" s="2" t="s">
        <v>80</v>
      </c>
      <c r="N138" s="2" t="s">
        <v>81</v>
      </c>
      <c r="O138" s="4">
        <v>257.59999999999997</v>
      </c>
      <c r="P138">
        <v>47</v>
      </c>
      <c r="Q138" s="4">
        <v>12107.199999999999</v>
      </c>
      <c r="R138" s="4">
        <v>1271.2560000000001</v>
      </c>
    </row>
    <row r="139" spans="2:18" x14ac:dyDescent="0.25">
      <c r="B139">
        <v>1191</v>
      </c>
      <c r="C139" s="1">
        <v>43290</v>
      </c>
      <c r="D139">
        <v>9</v>
      </c>
      <c r="E139" s="2" t="s">
        <v>82</v>
      </c>
      <c r="F139" s="2" t="s">
        <v>83</v>
      </c>
      <c r="G139" s="2" t="s">
        <v>49</v>
      </c>
      <c r="H139" s="2" t="s">
        <v>84</v>
      </c>
      <c r="I139" s="2" t="s">
        <v>21</v>
      </c>
      <c r="J139" s="1">
        <v>43292</v>
      </c>
      <c r="K139" s="2" t="s">
        <v>32</v>
      </c>
      <c r="L139" s="2" t="s">
        <v>23</v>
      </c>
      <c r="M139" s="2" t="s">
        <v>85</v>
      </c>
      <c r="N139" s="2" t="s">
        <v>86</v>
      </c>
      <c r="O139" s="4">
        <v>273</v>
      </c>
      <c r="P139">
        <v>61</v>
      </c>
      <c r="Q139" s="4">
        <v>16653</v>
      </c>
      <c r="R139" s="4">
        <v>1731.9120000000003</v>
      </c>
    </row>
    <row r="140" spans="2:18" x14ac:dyDescent="0.25">
      <c r="B140">
        <v>1192</v>
      </c>
      <c r="C140" s="1">
        <v>43290</v>
      </c>
      <c r="D140">
        <v>9</v>
      </c>
      <c r="E140" s="2" t="s">
        <v>82</v>
      </c>
      <c r="F140" s="2" t="s">
        <v>83</v>
      </c>
      <c r="G140" s="2" t="s">
        <v>49</v>
      </c>
      <c r="H140" s="2" t="s">
        <v>84</v>
      </c>
      <c r="I140" s="2" t="s">
        <v>21</v>
      </c>
      <c r="J140" s="1">
        <v>43292</v>
      </c>
      <c r="K140" s="2" t="s">
        <v>32</v>
      </c>
      <c r="L140" s="2" t="s">
        <v>23</v>
      </c>
      <c r="M140" s="2" t="s">
        <v>87</v>
      </c>
      <c r="N140" s="2" t="s">
        <v>88</v>
      </c>
      <c r="O140" s="4">
        <v>487.19999999999993</v>
      </c>
      <c r="P140">
        <v>27</v>
      </c>
      <c r="Q140" s="4">
        <v>13154.399999999998</v>
      </c>
      <c r="R140" s="4">
        <v>1341.7487999999998</v>
      </c>
    </row>
    <row r="141" spans="2:18" x14ac:dyDescent="0.25">
      <c r="B141">
        <v>1193</v>
      </c>
      <c r="C141" s="1">
        <v>43287</v>
      </c>
      <c r="D141">
        <v>6</v>
      </c>
      <c r="E141" s="2" t="s">
        <v>59</v>
      </c>
      <c r="F141" s="2" t="s">
        <v>60</v>
      </c>
      <c r="G141" s="2" t="s">
        <v>61</v>
      </c>
      <c r="H141" s="2" t="s">
        <v>62</v>
      </c>
      <c r="I141" s="2" t="s">
        <v>43</v>
      </c>
      <c r="J141" s="1">
        <v>43289</v>
      </c>
      <c r="K141" s="2" t="s">
        <v>22</v>
      </c>
      <c r="L141" s="2" t="s">
        <v>33</v>
      </c>
      <c r="M141" s="2" t="s">
        <v>24</v>
      </c>
      <c r="N141" s="2" t="s">
        <v>25</v>
      </c>
      <c r="O141" s="4">
        <v>196</v>
      </c>
      <c r="P141">
        <v>84</v>
      </c>
      <c r="Q141" s="4">
        <v>16464</v>
      </c>
      <c r="R141" s="4">
        <v>1662.864</v>
      </c>
    </row>
    <row r="142" spans="2:18" x14ac:dyDescent="0.25">
      <c r="B142">
        <v>1194</v>
      </c>
      <c r="C142" s="1">
        <v>43289</v>
      </c>
      <c r="D142">
        <v>8</v>
      </c>
      <c r="E142" s="2" t="s">
        <v>39</v>
      </c>
      <c r="F142" s="2" t="s">
        <v>40</v>
      </c>
      <c r="G142" s="2" t="s">
        <v>41</v>
      </c>
      <c r="H142" s="2" t="s">
        <v>42</v>
      </c>
      <c r="I142" s="2" t="s">
        <v>43</v>
      </c>
      <c r="J142" s="1">
        <v>43291</v>
      </c>
      <c r="K142" s="2" t="s">
        <v>22</v>
      </c>
      <c r="L142" s="2" t="s">
        <v>23</v>
      </c>
      <c r="M142" s="2" t="s">
        <v>63</v>
      </c>
      <c r="N142" s="2" t="s">
        <v>64</v>
      </c>
      <c r="O142" s="4">
        <v>560</v>
      </c>
      <c r="P142">
        <v>91</v>
      </c>
      <c r="Q142" s="4">
        <v>50960</v>
      </c>
      <c r="R142" s="4">
        <v>5045.04</v>
      </c>
    </row>
    <row r="143" spans="2:18" x14ac:dyDescent="0.25">
      <c r="B143">
        <v>1195</v>
      </c>
      <c r="C143" s="1">
        <v>43289</v>
      </c>
      <c r="D143">
        <v>8</v>
      </c>
      <c r="E143" s="2" t="s">
        <v>39</v>
      </c>
      <c r="F143" s="2" t="s">
        <v>40</v>
      </c>
      <c r="G143" s="2" t="s">
        <v>41</v>
      </c>
      <c r="H143" s="2" t="s">
        <v>42</v>
      </c>
      <c r="I143" s="2" t="s">
        <v>43</v>
      </c>
      <c r="J143" s="1">
        <v>43291</v>
      </c>
      <c r="K143" s="2" t="s">
        <v>22</v>
      </c>
      <c r="L143" s="2" t="s">
        <v>23</v>
      </c>
      <c r="M143" s="2" t="s">
        <v>45</v>
      </c>
      <c r="N143" s="2" t="s">
        <v>46</v>
      </c>
      <c r="O143" s="4">
        <v>128.79999999999998</v>
      </c>
      <c r="P143">
        <v>36</v>
      </c>
      <c r="Q143" s="4">
        <v>4636.7999999999993</v>
      </c>
      <c r="R143" s="4">
        <v>482.22720000000004</v>
      </c>
    </row>
    <row r="144" spans="2:18" x14ac:dyDescent="0.25">
      <c r="B144">
        <v>1196</v>
      </c>
      <c r="C144" s="1">
        <v>43306</v>
      </c>
      <c r="D144">
        <v>25</v>
      </c>
      <c r="E144" s="2" t="s">
        <v>91</v>
      </c>
      <c r="F144" s="2" t="s">
        <v>71</v>
      </c>
      <c r="G144" s="2" t="s">
        <v>72</v>
      </c>
      <c r="H144" s="2" t="s">
        <v>73</v>
      </c>
      <c r="I144" s="2" t="s">
        <v>31</v>
      </c>
      <c r="J144" s="1">
        <v>43308</v>
      </c>
      <c r="K144" s="2" t="s">
        <v>32</v>
      </c>
      <c r="L144" s="2" t="s">
        <v>56</v>
      </c>
      <c r="M144" s="2" t="s">
        <v>96</v>
      </c>
      <c r="N144" s="2" t="s">
        <v>46</v>
      </c>
      <c r="O144" s="4">
        <v>140</v>
      </c>
      <c r="P144">
        <v>34</v>
      </c>
      <c r="Q144" s="4">
        <v>4760</v>
      </c>
      <c r="R144" s="4">
        <v>480.76000000000005</v>
      </c>
    </row>
    <row r="145" spans="2:18" x14ac:dyDescent="0.25">
      <c r="B145">
        <v>1197</v>
      </c>
      <c r="C145" s="1">
        <v>43307</v>
      </c>
      <c r="D145">
        <v>26</v>
      </c>
      <c r="E145" s="2" t="s">
        <v>92</v>
      </c>
      <c r="F145" s="2" t="s">
        <v>93</v>
      </c>
      <c r="G145" s="2" t="s">
        <v>93</v>
      </c>
      <c r="H145" s="2" t="s">
        <v>68</v>
      </c>
      <c r="I145" s="2" t="s">
        <v>69</v>
      </c>
      <c r="J145" s="1">
        <v>43309</v>
      </c>
      <c r="K145" s="2" t="s">
        <v>44</v>
      </c>
      <c r="L145" s="2" t="s">
        <v>33</v>
      </c>
      <c r="M145" s="2" t="s">
        <v>97</v>
      </c>
      <c r="N145" s="2" t="s">
        <v>98</v>
      </c>
      <c r="O145" s="4">
        <v>298.90000000000003</v>
      </c>
      <c r="P145">
        <v>81</v>
      </c>
      <c r="Q145" s="4">
        <v>24210.9</v>
      </c>
      <c r="R145" s="4">
        <v>2493.7227000000003</v>
      </c>
    </row>
    <row r="146" spans="2:18" x14ac:dyDescent="0.25">
      <c r="B146">
        <v>1198</v>
      </c>
      <c r="C146" s="1">
        <v>43307</v>
      </c>
      <c r="D146">
        <v>26</v>
      </c>
      <c r="E146" s="2" t="s">
        <v>92</v>
      </c>
      <c r="F146" s="2" t="s">
        <v>93</v>
      </c>
      <c r="G146" s="2" t="s">
        <v>93</v>
      </c>
      <c r="H146" s="2" t="s">
        <v>68</v>
      </c>
      <c r="I146" s="2" t="s">
        <v>69</v>
      </c>
      <c r="J146" s="1">
        <v>43309</v>
      </c>
      <c r="K146" s="2" t="s">
        <v>44</v>
      </c>
      <c r="L146" s="2" t="s">
        <v>33</v>
      </c>
      <c r="M146" s="2" t="s">
        <v>57</v>
      </c>
      <c r="N146" s="2" t="s">
        <v>58</v>
      </c>
      <c r="O146" s="4">
        <v>135.1</v>
      </c>
      <c r="P146">
        <v>25</v>
      </c>
      <c r="Q146" s="4">
        <v>3377.5</v>
      </c>
      <c r="R146" s="4">
        <v>327.61750000000001</v>
      </c>
    </row>
    <row r="147" spans="2:18" x14ac:dyDescent="0.25">
      <c r="B147">
        <v>1199</v>
      </c>
      <c r="C147" s="1">
        <v>43307</v>
      </c>
      <c r="D147">
        <v>26</v>
      </c>
      <c r="E147" s="2" t="s">
        <v>92</v>
      </c>
      <c r="F147" s="2" t="s">
        <v>93</v>
      </c>
      <c r="G147" s="2" t="s">
        <v>93</v>
      </c>
      <c r="H147" s="2" t="s">
        <v>68</v>
      </c>
      <c r="I147" s="2" t="s">
        <v>69</v>
      </c>
      <c r="J147" s="1">
        <v>43309</v>
      </c>
      <c r="K147" s="2" t="s">
        <v>44</v>
      </c>
      <c r="L147" s="2" t="s">
        <v>33</v>
      </c>
      <c r="M147" s="2" t="s">
        <v>80</v>
      </c>
      <c r="N147" s="2" t="s">
        <v>81</v>
      </c>
      <c r="O147" s="4">
        <v>257.59999999999997</v>
      </c>
      <c r="P147">
        <v>12</v>
      </c>
      <c r="Q147" s="4">
        <v>3091.2</v>
      </c>
      <c r="R147" s="4">
        <v>309.12</v>
      </c>
    </row>
    <row r="148" spans="2:18" x14ac:dyDescent="0.25">
      <c r="B148">
        <v>1200</v>
      </c>
      <c r="C148" s="1">
        <v>43310</v>
      </c>
      <c r="D148">
        <v>29</v>
      </c>
      <c r="E148" s="2" t="s">
        <v>47</v>
      </c>
      <c r="F148" s="2" t="s">
        <v>48</v>
      </c>
      <c r="G148" s="2" t="s">
        <v>49</v>
      </c>
      <c r="H148" s="2" t="s">
        <v>50</v>
      </c>
      <c r="I148" s="2" t="s">
        <v>21</v>
      </c>
      <c r="J148" s="1">
        <v>43312</v>
      </c>
      <c r="K148" s="2" t="s">
        <v>22</v>
      </c>
      <c r="L148" s="2" t="s">
        <v>23</v>
      </c>
      <c r="M148" s="2" t="s">
        <v>24</v>
      </c>
      <c r="N148" s="2" t="s">
        <v>25</v>
      </c>
      <c r="O148" s="4">
        <v>196</v>
      </c>
      <c r="P148">
        <v>23</v>
      </c>
      <c r="Q148" s="4">
        <v>4508</v>
      </c>
      <c r="R148" s="4">
        <v>432.76800000000003</v>
      </c>
    </row>
    <row r="149" spans="2:18" x14ac:dyDescent="0.25">
      <c r="B149">
        <v>1201</v>
      </c>
      <c r="C149" s="1">
        <v>43287</v>
      </c>
      <c r="D149">
        <v>6</v>
      </c>
      <c r="E149" s="2" t="s">
        <v>59</v>
      </c>
      <c r="F149" s="2" t="s">
        <v>60</v>
      </c>
      <c r="G149" s="2" t="s">
        <v>61</v>
      </c>
      <c r="H149" s="2" t="s">
        <v>62</v>
      </c>
      <c r="I149" s="2" t="s">
        <v>43</v>
      </c>
      <c r="J149" s="1">
        <v>43289</v>
      </c>
      <c r="K149" s="2" t="s">
        <v>44</v>
      </c>
      <c r="L149" s="2" t="s">
        <v>23</v>
      </c>
      <c r="M149" s="2" t="s">
        <v>51</v>
      </c>
      <c r="N149" s="2" t="s">
        <v>52</v>
      </c>
      <c r="O149" s="4">
        <v>178.5</v>
      </c>
      <c r="P149">
        <v>76</v>
      </c>
      <c r="Q149" s="4">
        <v>13566</v>
      </c>
      <c r="R149" s="4">
        <v>1370.1659999999999</v>
      </c>
    </row>
    <row r="150" spans="2:18" x14ac:dyDescent="0.25">
      <c r="B150">
        <v>1203</v>
      </c>
      <c r="C150" s="1">
        <v>43285</v>
      </c>
      <c r="D150">
        <v>4</v>
      </c>
      <c r="E150" s="2" t="s">
        <v>28</v>
      </c>
      <c r="F150" s="2" t="s">
        <v>29</v>
      </c>
      <c r="G150" s="2" t="s">
        <v>29</v>
      </c>
      <c r="H150" s="2" t="s">
        <v>30</v>
      </c>
      <c r="I150" s="2" t="s">
        <v>31</v>
      </c>
      <c r="J150" s="1">
        <v>43287</v>
      </c>
      <c r="K150" s="2" t="s">
        <v>32</v>
      </c>
      <c r="L150" s="2" t="s">
        <v>33</v>
      </c>
      <c r="M150" s="2" t="s">
        <v>99</v>
      </c>
      <c r="N150" s="2" t="s">
        <v>77</v>
      </c>
      <c r="O150" s="4">
        <v>1134</v>
      </c>
      <c r="P150">
        <v>55</v>
      </c>
      <c r="Q150" s="4">
        <v>62370</v>
      </c>
      <c r="R150" s="4">
        <v>6237</v>
      </c>
    </row>
    <row r="151" spans="2:18" x14ac:dyDescent="0.25">
      <c r="B151">
        <v>1204</v>
      </c>
      <c r="C151" s="1">
        <v>43285</v>
      </c>
      <c r="D151">
        <v>4</v>
      </c>
      <c r="E151" s="2" t="s">
        <v>28</v>
      </c>
      <c r="F151" s="2" t="s">
        <v>29</v>
      </c>
      <c r="G151" s="2" t="s">
        <v>29</v>
      </c>
      <c r="H151" s="2" t="s">
        <v>30</v>
      </c>
      <c r="I151" s="2" t="s">
        <v>31</v>
      </c>
      <c r="J151" s="1">
        <v>43287</v>
      </c>
      <c r="K151" s="2" t="s">
        <v>32</v>
      </c>
      <c r="L151" s="2" t="s">
        <v>33</v>
      </c>
      <c r="M151" s="2" t="s">
        <v>100</v>
      </c>
      <c r="N151" s="2" t="s">
        <v>101</v>
      </c>
      <c r="O151" s="4">
        <v>98</v>
      </c>
      <c r="P151">
        <v>19</v>
      </c>
      <c r="Q151" s="4">
        <v>1862</v>
      </c>
      <c r="R151" s="4">
        <v>180.614</v>
      </c>
    </row>
    <row r="152" spans="2:18" x14ac:dyDescent="0.25">
      <c r="B152">
        <v>1206</v>
      </c>
      <c r="C152" s="1">
        <v>43289</v>
      </c>
      <c r="D152">
        <v>8</v>
      </c>
      <c r="E152" s="2" t="s">
        <v>39</v>
      </c>
      <c r="F152" s="2" t="s">
        <v>40</v>
      </c>
      <c r="G152" s="2" t="s">
        <v>41</v>
      </c>
      <c r="H152" s="2" t="s">
        <v>42</v>
      </c>
      <c r="I152" s="2" t="s">
        <v>43</v>
      </c>
      <c r="J152" s="1">
        <v>43291</v>
      </c>
      <c r="K152" s="2" t="s">
        <v>44</v>
      </c>
      <c r="L152" s="2" t="s">
        <v>33</v>
      </c>
      <c r="M152" s="2" t="s">
        <v>87</v>
      </c>
      <c r="N152" s="2" t="s">
        <v>88</v>
      </c>
      <c r="O152" s="4">
        <v>487.19999999999993</v>
      </c>
      <c r="P152">
        <v>27</v>
      </c>
      <c r="Q152" s="4">
        <v>13154.399999999998</v>
      </c>
      <c r="R152" s="4">
        <v>1249.6679999999999</v>
      </c>
    </row>
    <row r="153" spans="2:18" x14ac:dyDescent="0.25">
      <c r="B153">
        <v>1209</v>
      </c>
      <c r="C153" s="1">
        <v>43284</v>
      </c>
      <c r="D153">
        <v>3</v>
      </c>
      <c r="E153" s="2" t="s">
        <v>53</v>
      </c>
      <c r="F153" s="2" t="s">
        <v>54</v>
      </c>
      <c r="G153" s="2" t="s">
        <v>55</v>
      </c>
      <c r="H153" s="2" t="s">
        <v>20</v>
      </c>
      <c r="I153" s="2" t="s">
        <v>21</v>
      </c>
      <c r="J153" s="1">
        <v>43286</v>
      </c>
      <c r="K153" s="2" t="s">
        <v>22</v>
      </c>
      <c r="L153" s="2" t="s">
        <v>56</v>
      </c>
      <c r="M153" s="2" t="s">
        <v>89</v>
      </c>
      <c r="N153" s="2" t="s">
        <v>79</v>
      </c>
      <c r="O153" s="4">
        <v>140</v>
      </c>
      <c r="P153">
        <v>99</v>
      </c>
      <c r="Q153" s="4">
        <v>13860</v>
      </c>
      <c r="R153" s="4">
        <v>1330.56</v>
      </c>
    </row>
    <row r="154" spans="2:18" x14ac:dyDescent="0.25">
      <c r="B154">
        <v>1210</v>
      </c>
      <c r="C154" s="1">
        <v>43284</v>
      </c>
      <c r="D154">
        <v>3</v>
      </c>
      <c r="E154" s="2" t="s">
        <v>53</v>
      </c>
      <c r="F154" s="2" t="s">
        <v>54</v>
      </c>
      <c r="G154" s="2" t="s">
        <v>55</v>
      </c>
      <c r="H154" s="2" t="s">
        <v>20</v>
      </c>
      <c r="I154" s="2" t="s">
        <v>21</v>
      </c>
      <c r="J154" s="1">
        <v>43286</v>
      </c>
      <c r="K154" s="2" t="s">
        <v>22</v>
      </c>
      <c r="L154" s="2" t="s">
        <v>56</v>
      </c>
      <c r="M154" s="2" t="s">
        <v>63</v>
      </c>
      <c r="N154" s="2" t="s">
        <v>64</v>
      </c>
      <c r="O154" s="4">
        <v>560</v>
      </c>
      <c r="P154">
        <v>10</v>
      </c>
      <c r="Q154" s="4">
        <v>5600</v>
      </c>
      <c r="R154" s="4">
        <v>560</v>
      </c>
    </row>
    <row r="155" spans="2:18" x14ac:dyDescent="0.25">
      <c r="B155">
        <v>1214</v>
      </c>
      <c r="C155" s="1">
        <v>43291</v>
      </c>
      <c r="D155">
        <v>10</v>
      </c>
      <c r="E155" s="2" t="s">
        <v>70</v>
      </c>
      <c r="F155" s="2" t="s">
        <v>71</v>
      </c>
      <c r="G155" s="2" t="s">
        <v>72</v>
      </c>
      <c r="H155" s="2" t="s">
        <v>73</v>
      </c>
      <c r="I155" s="2" t="s">
        <v>31</v>
      </c>
      <c r="J155" s="1">
        <v>43293</v>
      </c>
      <c r="K155" s="2" t="s">
        <v>22</v>
      </c>
      <c r="L155" s="2" t="s">
        <v>33</v>
      </c>
      <c r="M155" s="2" t="s">
        <v>90</v>
      </c>
      <c r="N155" s="2" t="s">
        <v>27</v>
      </c>
      <c r="O155" s="4">
        <v>140</v>
      </c>
      <c r="P155">
        <v>80</v>
      </c>
      <c r="Q155" s="4">
        <v>11200</v>
      </c>
      <c r="R155" s="4">
        <v>1086.3999999999999</v>
      </c>
    </row>
    <row r="156" spans="2:18" x14ac:dyDescent="0.25">
      <c r="B156">
        <v>1219</v>
      </c>
      <c r="C156" s="1">
        <v>43309</v>
      </c>
      <c r="D156">
        <v>28</v>
      </c>
      <c r="E156" s="2" t="s">
        <v>65</v>
      </c>
      <c r="F156" s="2" t="s">
        <v>66</v>
      </c>
      <c r="G156" s="2" t="s">
        <v>67</v>
      </c>
      <c r="H156" s="2" t="s">
        <v>68</v>
      </c>
      <c r="I156" s="2" t="s">
        <v>69</v>
      </c>
      <c r="J156" s="1">
        <v>43311</v>
      </c>
      <c r="K156" s="2" t="s">
        <v>44</v>
      </c>
      <c r="L156" s="2" t="s">
        <v>33</v>
      </c>
      <c r="M156" s="2" t="s">
        <v>38</v>
      </c>
      <c r="N156" s="2" t="s">
        <v>25</v>
      </c>
      <c r="O156" s="4">
        <v>644</v>
      </c>
      <c r="P156">
        <v>24</v>
      </c>
      <c r="Q156" s="4">
        <v>15456</v>
      </c>
      <c r="R156" s="4">
        <v>1483.7759999999998</v>
      </c>
    </row>
    <row r="157" spans="2:18" x14ac:dyDescent="0.25">
      <c r="B157">
        <v>1220</v>
      </c>
      <c r="C157" s="1">
        <v>43290</v>
      </c>
      <c r="D157">
        <v>9</v>
      </c>
      <c r="E157" s="2" t="s">
        <v>82</v>
      </c>
      <c r="F157" s="2" t="s">
        <v>83</v>
      </c>
      <c r="G157" s="2" t="s">
        <v>49</v>
      </c>
      <c r="H157" s="2" t="s">
        <v>84</v>
      </c>
      <c r="I157" s="2" t="s">
        <v>21</v>
      </c>
      <c r="J157" s="1">
        <v>43292</v>
      </c>
      <c r="K157" s="2" t="s">
        <v>32</v>
      </c>
      <c r="L157" s="2" t="s">
        <v>23</v>
      </c>
      <c r="M157" s="2" t="s">
        <v>57</v>
      </c>
      <c r="N157" s="2" t="s">
        <v>58</v>
      </c>
      <c r="O157" s="4">
        <v>135.1</v>
      </c>
      <c r="P157">
        <v>90</v>
      </c>
      <c r="Q157" s="4">
        <v>12159</v>
      </c>
      <c r="R157" s="4">
        <v>1167.2640000000001</v>
      </c>
    </row>
    <row r="158" spans="2:18" x14ac:dyDescent="0.25">
      <c r="B158">
        <v>1221</v>
      </c>
      <c r="C158" s="1">
        <v>43287</v>
      </c>
      <c r="D158">
        <v>6</v>
      </c>
      <c r="E158" s="2" t="s">
        <v>59</v>
      </c>
      <c r="F158" s="2" t="s">
        <v>60</v>
      </c>
      <c r="G158" s="2" t="s">
        <v>61</v>
      </c>
      <c r="H158" s="2" t="s">
        <v>62</v>
      </c>
      <c r="I158" s="2" t="s">
        <v>43</v>
      </c>
      <c r="J158" s="1">
        <v>43289</v>
      </c>
      <c r="K158" s="2" t="s">
        <v>22</v>
      </c>
      <c r="L158" s="2" t="s">
        <v>33</v>
      </c>
      <c r="M158" s="2" t="s">
        <v>51</v>
      </c>
      <c r="N158" s="2" t="s">
        <v>52</v>
      </c>
      <c r="O158" s="4">
        <v>178.5</v>
      </c>
      <c r="P158">
        <v>28</v>
      </c>
      <c r="Q158" s="4">
        <v>4998</v>
      </c>
      <c r="R158" s="4">
        <v>499.80000000000007</v>
      </c>
    </row>
    <row r="159" spans="2:18" x14ac:dyDescent="0.25">
      <c r="B159">
        <v>1222</v>
      </c>
      <c r="C159" s="1">
        <v>43340</v>
      </c>
      <c r="D159">
        <v>28</v>
      </c>
      <c r="E159" s="2" t="s">
        <v>65</v>
      </c>
      <c r="F159" s="2" t="s">
        <v>66</v>
      </c>
      <c r="G159" s="2" t="s">
        <v>67</v>
      </c>
      <c r="H159" s="2" t="s">
        <v>68</v>
      </c>
      <c r="I159" s="2" t="s">
        <v>69</v>
      </c>
      <c r="J159" s="1">
        <v>43342</v>
      </c>
      <c r="K159" s="2" t="s">
        <v>44</v>
      </c>
      <c r="L159" s="2" t="s">
        <v>23</v>
      </c>
      <c r="M159" s="2" t="s">
        <v>38</v>
      </c>
      <c r="N159" s="2" t="s">
        <v>25</v>
      </c>
      <c r="O159" s="4">
        <v>644</v>
      </c>
      <c r="P159">
        <v>28</v>
      </c>
      <c r="Q159" s="4">
        <v>18032</v>
      </c>
      <c r="R159" s="4">
        <v>1875.3280000000004</v>
      </c>
    </row>
    <row r="160" spans="2:18" x14ac:dyDescent="0.25">
      <c r="B160">
        <v>1223</v>
      </c>
      <c r="C160" s="1">
        <v>43320</v>
      </c>
      <c r="D160">
        <v>8</v>
      </c>
      <c r="E160" s="2" t="s">
        <v>39</v>
      </c>
      <c r="F160" s="2" t="s">
        <v>40</v>
      </c>
      <c r="G160" s="2" t="s">
        <v>41</v>
      </c>
      <c r="H160" s="2" t="s">
        <v>42</v>
      </c>
      <c r="I160" s="2" t="s">
        <v>43</v>
      </c>
      <c r="J160" s="1">
        <v>43322</v>
      </c>
      <c r="K160" s="2" t="s">
        <v>44</v>
      </c>
      <c r="L160" s="2" t="s">
        <v>23</v>
      </c>
      <c r="M160" s="2" t="s">
        <v>51</v>
      </c>
      <c r="N160" s="2" t="s">
        <v>52</v>
      </c>
      <c r="O160" s="4">
        <v>178.5</v>
      </c>
      <c r="P160">
        <v>57</v>
      </c>
      <c r="Q160" s="4">
        <v>10174.5</v>
      </c>
      <c r="R160" s="4">
        <v>976.75199999999995</v>
      </c>
    </row>
    <row r="161" spans="2:18" x14ac:dyDescent="0.25">
      <c r="B161">
        <v>1224</v>
      </c>
      <c r="C161" s="1">
        <v>43322</v>
      </c>
      <c r="D161">
        <v>10</v>
      </c>
      <c r="E161" s="2" t="s">
        <v>70</v>
      </c>
      <c r="F161" s="2" t="s">
        <v>71</v>
      </c>
      <c r="G161" s="2" t="s">
        <v>72</v>
      </c>
      <c r="H161" s="2" t="s">
        <v>73</v>
      </c>
      <c r="I161" s="2" t="s">
        <v>31</v>
      </c>
      <c r="J161" s="1">
        <v>43324</v>
      </c>
      <c r="K161" s="2" t="s">
        <v>22</v>
      </c>
      <c r="L161" s="2" t="s">
        <v>33</v>
      </c>
      <c r="M161" s="2" t="s">
        <v>74</v>
      </c>
      <c r="N161" s="2" t="s">
        <v>25</v>
      </c>
      <c r="O161" s="4">
        <v>41.86</v>
      </c>
      <c r="P161">
        <v>23</v>
      </c>
      <c r="Q161" s="4">
        <v>962.78</v>
      </c>
      <c r="R161" s="4">
        <v>93.389660000000021</v>
      </c>
    </row>
    <row r="162" spans="2:18" x14ac:dyDescent="0.25">
      <c r="B162">
        <v>1226</v>
      </c>
      <c r="C162" s="1">
        <v>43322</v>
      </c>
      <c r="D162">
        <v>10</v>
      </c>
      <c r="E162" s="2" t="s">
        <v>70</v>
      </c>
      <c r="F162" s="2" t="s">
        <v>71</v>
      </c>
      <c r="G162" s="2" t="s">
        <v>72</v>
      </c>
      <c r="H162" s="2" t="s">
        <v>73</v>
      </c>
      <c r="I162" s="2" t="s">
        <v>31</v>
      </c>
      <c r="J162" s="1">
        <v>43324</v>
      </c>
      <c r="K162" s="2" t="s">
        <v>32</v>
      </c>
      <c r="L162" s="2" t="s">
        <v>75</v>
      </c>
      <c r="M162" s="2" t="s">
        <v>76</v>
      </c>
      <c r="N162" s="2" t="s">
        <v>77</v>
      </c>
      <c r="O162" s="4">
        <v>350</v>
      </c>
      <c r="P162">
        <v>47</v>
      </c>
      <c r="Q162" s="4">
        <v>16450</v>
      </c>
      <c r="R162" s="4">
        <v>1628.55</v>
      </c>
    </row>
    <row r="163" spans="2:18" x14ac:dyDescent="0.25">
      <c r="B163">
        <v>1227</v>
      </c>
      <c r="C163" s="1">
        <v>43322</v>
      </c>
      <c r="D163">
        <v>10</v>
      </c>
      <c r="E163" s="2" t="s">
        <v>70</v>
      </c>
      <c r="F163" s="2" t="s">
        <v>71</v>
      </c>
      <c r="G163" s="2" t="s">
        <v>72</v>
      </c>
      <c r="H163" s="2" t="s">
        <v>73</v>
      </c>
      <c r="I163" s="2" t="s">
        <v>31</v>
      </c>
      <c r="J163" s="1">
        <v>43324</v>
      </c>
      <c r="K163" s="2" t="s">
        <v>32</v>
      </c>
      <c r="L163" s="2" t="s">
        <v>75</v>
      </c>
      <c r="M163" s="2" t="s">
        <v>78</v>
      </c>
      <c r="N163" s="2" t="s">
        <v>79</v>
      </c>
      <c r="O163" s="4">
        <v>308</v>
      </c>
      <c r="P163">
        <v>97</v>
      </c>
      <c r="Q163" s="4">
        <v>29876</v>
      </c>
      <c r="R163" s="4">
        <v>3107.1040000000003</v>
      </c>
    </row>
    <row r="164" spans="2:18" x14ac:dyDescent="0.25">
      <c r="B164">
        <v>1228</v>
      </c>
      <c r="C164" s="1">
        <v>43322</v>
      </c>
      <c r="D164">
        <v>10</v>
      </c>
      <c r="E164" s="2" t="s">
        <v>70</v>
      </c>
      <c r="F164" s="2" t="s">
        <v>71</v>
      </c>
      <c r="G164" s="2" t="s">
        <v>72</v>
      </c>
      <c r="H164" s="2" t="s">
        <v>73</v>
      </c>
      <c r="I164" s="2" t="s">
        <v>31</v>
      </c>
      <c r="J164" s="1">
        <v>43324</v>
      </c>
      <c r="K164" s="2" t="s">
        <v>32</v>
      </c>
      <c r="L164" s="2" t="s">
        <v>75</v>
      </c>
      <c r="M164" s="2" t="s">
        <v>45</v>
      </c>
      <c r="N164" s="2" t="s">
        <v>46</v>
      </c>
      <c r="O164" s="4">
        <v>128.79999999999998</v>
      </c>
      <c r="P164">
        <v>96</v>
      </c>
      <c r="Q164" s="4">
        <v>12364.8</v>
      </c>
      <c r="R164" s="4">
        <v>1211.7503999999999</v>
      </c>
    </row>
    <row r="165" spans="2:18" x14ac:dyDescent="0.25">
      <c r="B165">
        <v>1234</v>
      </c>
      <c r="C165" s="1">
        <v>43340</v>
      </c>
      <c r="D165">
        <v>28</v>
      </c>
      <c r="E165" s="2" t="s">
        <v>65</v>
      </c>
      <c r="F165" s="2" t="s">
        <v>66</v>
      </c>
      <c r="G165" s="2" t="s">
        <v>67</v>
      </c>
      <c r="H165" s="2" t="s">
        <v>68</v>
      </c>
      <c r="I165" s="2" t="s">
        <v>69</v>
      </c>
      <c r="J165" s="1">
        <v>43342</v>
      </c>
      <c r="K165" s="2" t="s">
        <v>44</v>
      </c>
      <c r="L165" s="2" t="s">
        <v>33</v>
      </c>
      <c r="M165" s="2" t="s">
        <v>57</v>
      </c>
      <c r="N165" s="2" t="s">
        <v>58</v>
      </c>
      <c r="O165" s="4">
        <v>135.1</v>
      </c>
      <c r="P165">
        <v>97</v>
      </c>
      <c r="Q165" s="4">
        <v>13104.699999999999</v>
      </c>
      <c r="R165" s="4">
        <v>1336.6794000000002</v>
      </c>
    </row>
    <row r="166" spans="2:18" x14ac:dyDescent="0.25">
      <c r="B166">
        <v>1235</v>
      </c>
      <c r="C166" s="1">
        <v>43340</v>
      </c>
      <c r="D166">
        <v>28</v>
      </c>
      <c r="E166" s="2" t="s">
        <v>65</v>
      </c>
      <c r="F166" s="2" t="s">
        <v>66</v>
      </c>
      <c r="G166" s="2" t="s">
        <v>67</v>
      </c>
      <c r="H166" s="2" t="s">
        <v>68</v>
      </c>
      <c r="I166" s="2" t="s">
        <v>69</v>
      </c>
      <c r="J166" s="1">
        <v>43342</v>
      </c>
      <c r="K166" s="2" t="s">
        <v>44</v>
      </c>
      <c r="L166" s="2" t="s">
        <v>33</v>
      </c>
      <c r="M166" s="2" t="s">
        <v>80</v>
      </c>
      <c r="N166" s="2" t="s">
        <v>81</v>
      </c>
      <c r="O166" s="4">
        <v>257.59999999999997</v>
      </c>
      <c r="P166">
        <v>80</v>
      </c>
      <c r="Q166" s="4">
        <v>20607.999999999996</v>
      </c>
      <c r="R166" s="4">
        <v>2102.0160000000005</v>
      </c>
    </row>
    <row r="167" spans="2:18" x14ac:dyDescent="0.25">
      <c r="B167">
        <v>1236</v>
      </c>
      <c r="C167" s="1">
        <v>43321</v>
      </c>
      <c r="D167">
        <v>9</v>
      </c>
      <c r="E167" s="2" t="s">
        <v>82</v>
      </c>
      <c r="F167" s="2" t="s">
        <v>83</v>
      </c>
      <c r="G167" s="2" t="s">
        <v>49</v>
      </c>
      <c r="H167" s="2" t="s">
        <v>84</v>
      </c>
      <c r="I167" s="2" t="s">
        <v>21</v>
      </c>
      <c r="J167" s="1">
        <v>43323</v>
      </c>
      <c r="K167" s="2" t="s">
        <v>32</v>
      </c>
      <c r="L167" s="2" t="s">
        <v>23</v>
      </c>
      <c r="M167" s="2" t="s">
        <v>85</v>
      </c>
      <c r="N167" s="2" t="s">
        <v>86</v>
      </c>
      <c r="O167" s="4">
        <v>273</v>
      </c>
      <c r="P167">
        <v>66</v>
      </c>
      <c r="Q167" s="4">
        <v>18018</v>
      </c>
      <c r="R167" s="4">
        <v>1855.854</v>
      </c>
    </row>
    <row r="168" spans="2:18" x14ac:dyDescent="0.25">
      <c r="B168">
        <v>1237</v>
      </c>
      <c r="C168" s="1">
        <v>43321</v>
      </c>
      <c r="D168">
        <v>9</v>
      </c>
      <c r="E168" s="2" t="s">
        <v>82</v>
      </c>
      <c r="F168" s="2" t="s">
        <v>83</v>
      </c>
      <c r="G168" s="2" t="s">
        <v>49</v>
      </c>
      <c r="H168" s="2" t="s">
        <v>84</v>
      </c>
      <c r="I168" s="2" t="s">
        <v>21</v>
      </c>
      <c r="J168" s="1">
        <v>43323</v>
      </c>
      <c r="K168" s="2" t="s">
        <v>32</v>
      </c>
      <c r="L168" s="2" t="s">
        <v>23</v>
      </c>
      <c r="M168" s="2" t="s">
        <v>87</v>
      </c>
      <c r="N168" s="2" t="s">
        <v>88</v>
      </c>
      <c r="O168" s="4">
        <v>487.19999999999993</v>
      </c>
      <c r="P168">
        <v>32</v>
      </c>
      <c r="Q168" s="4">
        <v>15590.399999999998</v>
      </c>
      <c r="R168" s="4">
        <v>1559.04</v>
      </c>
    </row>
    <row r="169" spans="2:18" x14ac:dyDescent="0.25">
      <c r="B169">
        <v>1238</v>
      </c>
      <c r="C169" s="1">
        <v>43318</v>
      </c>
      <c r="D169">
        <v>6</v>
      </c>
      <c r="E169" s="2" t="s">
        <v>59</v>
      </c>
      <c r="F169" s="2" t="s">
        <v>60</v>
      </c>
      <c r="G169" s="2" t="s">
        <v>61</v>
      </c>
      <c r="H169" s="2" t="s">
        <v>62</v>
      </c>
      <c r="I169" s="2" t="s">
        <v>43</v>
      </c>
      <c r="J169" s="1">
        <v>43320</v>
      </c>
      <c r="K169" s="2" t="s">
        <v>22</v>
      </c>
      <c r="L169" s="2" t="s">
        <v>33</v>
      </c>
      <c r="M169" s="2" t="s">
        <v>24</v>
      </c>
      <c r="N169" s="2" t="s">
        <v>25</v>
      </c>
      <c r="O169" s="4">
        <v>196</v>
      </c>
      <c r="P169">
        <v>52</v>
      </c>
      <c r="Q169" s="4">
        <v>10192</v>
      </c>
      <c r="R169" s="4">
        <v>1019.1999999999999</v>
      </c>
    </row>
    <row r="170" spans="2:18" x14ac:dyDescent="0.25">
      <c r="B170">
        <v>1239</v>
      </c>
      <c r="C170" s="1">
        <v>43320</v>
      </c>
      <c r="D170">
        <v>8</v>
      </c>
      <c r="E170" s="2" t="s">
        <v>39</v>
      </c>
      <c r="F170" s="2" t="s">
        <v>40</v>
      </c>
      <c r="G170" s="2" t="s">
        <v>41</v>
      </c>
      <c r="H170" s="2" t="s">
        <v>42</v>
      </c>
      <c r="I170" s="2" t="s">
        <v>43</v>
      </c>
      <c r="J170" s="1">
        <v>43322</v>
      </c>
      <c r="K170" s="2" t="s">
        <v>22</v>
      </c>
      <c r="L170" s="2" t="s">
        <v>23</v>
      </c>
      <c r="M170" s="2" t="s">
        <v>63</v>
      </c>
      <c r="N170" s="2" t="s">
        <v>64</v>
      </c>
      <c r="O170" s="4">
        <v>560</v>
      </c>
      <c r="P170">
        <v>78</v>
      </c>
      <c r="Q170" s="4">
        <v>43680</v>
      </c>
      <c r="R170" s="4">
        <v>4455.3600000000006</v>
      </c>
    </row>
    <row r="171" spans="2:18" x14ac:dyDescent="0.25">
      <c r="B171">
        <v>1240</v>
      </c>
      <c r="C171" s="1">
        <v>43320</v>
      </c>
      <c r="D171">
        <v>8</v>
      </c>
      <c r="E171" s="2" t="s">
        <v>39</v>
      </c>
      <c r="F171" s="2" t="s">
        <v>40</v>
      </c>
      <c r="G171" s="2" t="s">
        <v>41</v>
      </c>
      <c r="H171" s="2" t="s">
        <v>42</v>
      </c>
      <c r="I171" s="2" t="s">
        <v>43</v>
      </c>
      <c r="J171" s="1">
        <v>43322</v>
      </c>
      <c r="K171" s="2" t="s">
        <v>22</v>
      </c>
      <c r="L171" s="2" t="s">
        <v>23</v>
      </c>
      <c r="M171" s="2" t="s">
        <v>45</v>
      </c>
      <c r="N171" s="2" t="s">
        <v>46</v>
      </c>
      <c r="O171" s="4">
        <v>128.79999999999998</v>
      </c>
      <c r="P171">
        <v>54</v>
      </c>
      <c r="Q171" s="4">
        <v>6955.1999999999989</v>
      </c>
      <c r="R171" s="4">
        <v>688.56479999999999</v>
      </c>
    </row>
    <row r="172" spans="2:18" x14ac:dyDescent="0.25">
      <c r="B172">
        <v>1241</v>
      </c>
      <c r="C172" s="1">
        <v>43337</v>
      </c>
      <c r="D172">
        <v>25</v>
      </c>
      <c r="E172" s="2" t="s">
        <v>91</v>
      </c>
      <c r="F172" s="2" t="s">
        <v>71</v>
      </c>
      <c r="G172" s="2" t="s">
        <v>72</v>
      </c>
      <c r="H172" s="2" t="s">
        <v>73</v>
      </c>
      <c r="I172" s="2" t="s">
        <v>31</v>
      </c>
      <c r="J172" s="1">
        <v>43339</v>
      </c>
      <c r="K172" s="2" t="s">
        <v>32</v>
      </c>
      <c r="L172" s="2" t="s">
        <v>56</v>
      </c>
      <c r="M172" s="2" t="s">
        <v>96</v>
      </c>
      <c r="N172" s="2" t="s">
        <v>46</v>
      </c>
      <c r="O172" s="4">
        <v>140</v>
      </c>
      <c r="P172">
        <v>55</v>
      </c>
      <c r="Q172" s="4">
        <v>7700</v>
      </c>
      <c r="R172" s="4">
        <v>731.5</v>
      </c>
    </row>
    <row r="173" spans="2:18" x14ac:dyDescent="0.25">
      <c r="B173">
        <v>1242</v>
      </c>
      <c r="C173" s="1">
        <v>43338</v>
      </c>
      <c r="D173">
        <v>26</v>
      </c>
      <c r="E173" s="2" t="s">
        <v>92</v>
      </c>
      <c r="F173" s="2" t="s">
        <v>93</v>
      </c>
      <c r="G173" s="2" t="s">
        <v>93</v>
      </c>
      <c r="H173" s="2" t="s">
        <v>68</v>
      </c>
      <c r="I173" s="2" t="s">
        <v>69</v>
      </c>
      <c r="J173" s="1">
        <v>43340</v>
      </c>
      <c r="K173" s="2" t="s">
        <v>44</v>
      </c>
      <c r="L173" s="2" t="s">
        <v>33</v>
      </c>
      <c r="M173" s="2" t="s">
        <v>97</v>
      </c>
      <c r="N173" s="2" t="s">
        <v>98</v>
      </c>
      <c r="O173" s="4">
        <v>298.90000000000003</v>
      </c>
      <c r="P173">
        <v>60</v>
      </c>
      <c r="Q173" s="4">
        <v>17934.000000000004</v>
      </c>
      <c r="R173" s="4">
        <v>1811.3340000000001</v>
      </c>
    </row>
    <row r="174" spans="2:18" x14ac:dyDescent="0.25">
      <c r="B174">
        <v>1243</v>
      </c>
      <c r="C174" s="1">
        <v>43338</v>
      </c>
      <c r="D174">
        <v>26</v>
      </c>
      <c r="E174" s="2" t="s">
        <v>92</v>
      </c>
      <c r="F174" s="2" t="s">
        <v>93</v>
      </c>
      <c r="G174" s="2" t="s">
        <v>93</v>
      </c>
      <c r="H174" s="2" t="s">
        <v>68</v>
      </c>
      <c r="I174" s="2" t="s">
        <v>69</v>
      </c>
      <c r="J174" s="1">
        <v>43340</v>
      </c>
      <c r="K174" s="2" t="s">
        <v>44</v>
      </c>
      <c r="L174" s="2" t="s">
        <v>33</v>
      </c>
      <c r="M174" s="2" t="s">
        <v>57</v>
      </c>
      <c r="N174" s="2" t="s">
        <v>58</v>
      </c>
      <c r="O174" s="4">
        <v>135.1</v>
      </c>
      <c r="P174">
        <v>19</v>
      </c>
      <c r="Q174" s="4">
        <v>2566.9</v>
      </c>
      <c r="R174" s="4">
        <v>243.85550000000001</v>
      </c>
    </row>
    <row r="175" spans="2:18" x14ac:dyDescent="0.25">
      <c r="B175">
        <v>1244</v>
      </c>
      <c r="C175" s="1">
        <v>43338</v>
      </c>
      <c r="D175">
        <v>26</v>
      </c>
      <c r="E175" s="2" t="s">
        <v>92</v>
      </c>
      <c r="F175" s="2" t="s">
        <v>93</v>
      </c>
      <c r="G175" s="2" t="s">
        <v>93</v>
      </c>
      <c r="H175" s="2" t="s">
        <v>68</v>
      </c>
      <c r="I175" s="2" t="s">
        <v>69</v>
      </c>
      <c r="J175" s="1">
        <v>43340</v>
      </c>
      <c r="K175" s="2" t="s">
        <v>44</v>
      </c>
      <c r="L175" s="2" t="s">
        <v>33</v>
      </c>
      <c r="M175" s="2" t="s">
        <v>80</v>
      </c>
      <c r="N175" s="2" t="s">
        <v>81</v>
      </c>
      <c r="O175" s="4">
        <v>257.59999999999997</v>
      </c>
      <c r="P175">
        <v>66</v>
      </c>
      <c r="Q175" s="4">
        <v>17001.599999999999</v>
      </c>
      <c r="R175" s="4">
        <v>1751.1648</v>
      </c>
    </row>
    <row r="176" spans="2:18" x14ac:dyDescent="0.25">
      <c r="B176">
        <v>1245</v>
      </c>
      <c r="C176" s="1">
        <v>43341</v>
      </c>
      <c r="D176">
        <v>29</v>
      </c>
      <c r="E176" s="2" t="s">
        <v>47</v>
      </c>
      <c r="F176" s="2" t="s">
        <v>48</v>
      </c>
      <c r="G176" s="2" t="s">
        <v>49</v>
      </c>
      <c r="H176" s="2" t="s">
        <v>50</v>
      </c>
      <c r="I176" s="2" t="s">
        <v>21</v>
      </c>
      <c r="J176" s="1">
        <v>43343</v>
      </c>
      <c r="K176" s="2" t="s">
        <v>22</v>
      </c>
      <c r="L176" s="2" t="s">
        <v>23</v>
      </c>
      <c r="M176" s="2" t="s">
        <v>24</v>
      </c>
      <c r="N176" s="2" t="s">
        <v>25</v>
      </c>
      <c r="O176" s="4">
        <v>196</v>
      </c>
      <c r="P176">
        <v>42</v>
      </c>
      <c r="Q176" s="4">
        <v>8232</v>
      </c>
      <c r="R176" s="4">
        <v>831.43200000000002</v>
      </c>
    </row>
    <row r="177" spans="2:18" x14ac:dyDescent="0.25">
      <c r="B177">
        <v>1246</v>
      </c>
      <c r="C177" s="1">
        <v>43318</v>
      </c>
      <c r="D177">
        <v>6</v>
      </c>
      <c r="E177" s="2" t="s">
        <v>59</v>
      </c>
      <c r="F177" s="2" t="s">
        <v>60</v>
      </c>
      <c r="G177" s="2" t="s">
        <v>61</v>
      </c>
      <c r="H177" s="2" t="s">
        <v>62</v>
      </c>
      <c r="I177" s="2" t="s">
        <v>43</v>
      </c>
      <c r="J177" s="1">
        <v>43320</v>
      </c>
      <c r="K177" s="2" t="s">
        <v>44</v>
      </c>
      <c r="L177" s="2" t="s">
        <v>23</v>
      </c>
      <c r="M177" s="2" t="s">
        <v>51</v>
      </c>
      <c r="N177" s="2" t="s">
        <v>52</v>
      </c>
      <c r="O177" s="4">
        <v>178.5</v>
      </c>
      <c r="P177">
        <v>72</v>
      </c>
      <c r="Q177" s="4">
        <v>12852</v>
      </c>
      <c r="R177" s="4">
        <v>1246.644</v>
      </c>
    </row>
    <row r="178" spans="2:18" x14ac:dyDescent="0.25">
      <c r="B178">
        <v>1248</v>
      </c>
      <c r="C178" s="1">
        <v>43316</v>
      </c>
      <c r="D178">
        <v>4</v>
      </c>
      <c r="E178" s="2" t="s">
        <v>28</v>
      </c>
      <c r="F178" s="2" t="s">
        <v>29</v>
      </c>
      <c r="G178" s="2" t="s">
        <v>29</v>
      </c>
      <c r="H178" s="2" t="s">
        <v>30</v>
      </c>
      <c r="I178" s="2" t="s">
        <v>31</v>
      </c>
      <c r="J178" s="1">
        <v>43318</v>
      </c>
      <c r="K178" s="2" t="s">
        <v>32</v>
      </c>
      <c r="L178" s="2" t="s">
        <v>33</v>
      </c>
      <c r="M178" s="2" t="s">
        <v>99</v>
      </c>
      <c r="N178" s="2" t="s">
        <v>77</v>
      </c>
      <c r="O178" s="4">
        <v>1134</v>
      </c>
      <c r="P178">
        <v>32</v>
      </c>
      <c r="Q178" s="4">
        <v>36288</v>
      </c>
      <c r="R178" s="4">
        <v>3519.9359999999997</v>
      </c>
    </row>
    <row r="179" spans="2:18" x14ac:dyDescent="0.25">
      <c r="B179">
        <v>1249</v>
      </c>
      <c r="C179" s="1">
        <v>43316</v>
      </c>
      <c r="D179">
        <v>4</v>
      </c>
      <c r="E179" s="2" t="s">
        <v>28</v>
      </c>
      <c r="F179" s="2" t="s">
        <v>29</v>
      </c>
      <c r="G179" s="2" t="s">
        <v>29</v>
      </c>
      <c r="H179" s="2" t="s">
        <v>30</v>
      </c>
      <c r="I179" s="2" t="s">
        <v>31</v>
      </c>
      <c r="J179" s="1">
        <v>43318</v>
      </c>
      <c r="K179" s="2" t="s">
        <v>32</v>
      </c>
      <c r="L179" s="2" t="s">
        <v>33</v>
      </c>
      <c r="M179" s="2" t="s">
        <v>100</v>
      </c>
      <c r="N179" s="2" t="s">
        <v>101</v>
      </c>
      <c r="O179" s="4">
        <v>98</v>
      </c>
      <c r="P179">
        <v>76</v>
      </c>
      <c r="Q179" s="4">
        <v>7448</v>
      </c>
      <c r="R179" s="4">
        <v>752.24800000000005</v>
      </c>
    </row>
    <row r="180" spans="2:18" x14ac:dyDescent="0.25">
      <c r="B180">
        <v>1250</v>
      </c>
      <c r="C180" s="1">
        <v>43353</v>
      </c>
      <c r="D180">
        <v>10</v>
      </c>
      <c r="E180" s="2" t="s">
        <v>70</v>
      </c>
      <c r="F180" s="2" t="s">
        <v>71</v>
      </c>
      <c r="G180" s="2" t="s">
        <v>72</v>
      </c>
      <c r="H180" s="2" t="s">
        <v>73</v>
      </c>
      <c r="I180" s="2" t="s">
        <v>31</v>
      </c>
      <c r="J180" s="1">
        <v>43355</v>
      </c>
      <c r="K180" s="2" t="s">
        <v>32</v>
      </c>
      <c r="L180" s="2" t="s">
        <v>75</v>
      </c>
      <c r="M180" s="2" t="s">
        <v>45</v>
      </c>
      <c r="N180" s="2" t="s">
        <v>46</v>
      </c>
      <c r="O180" s="4">
        <v>128.79999999999998</v>
      </c>
      <c r="P180">
        <v>83</v>
      </c>
      <c r="Q180" s="4">
        <v>10690.399999999998</v>
      </c>
      <c r="R180" s="4">
        <v>1047.6591999999998</v>
      </c>
    </row>
    <row r="181" spans="2:18" x14ac:dyDescent="0.25">
      <c r="B181">
        <v>1256</v>
      </c>
      <c r="C181" s="1">
        <v>43371</v>
      </c>
      <c r="D181">
        <v>28</v>
      </c>
      <c r="E181" s="2" t="s">
        <v>65</v>
      </c>
      <c r="F181" s="2" t="s">
        <v>66</v>
      </c>
      <c r="G181" s="2" t="s">
        <v>67</v>
      </c>
      <c r="H181" s="2" t="s">
        <v>68</v>
      </c>
      <c r="I181" s="2" t="s">
        <v>69</v>
      </c>
      <c r="J181" s="1">
        <v>43373</v>
      </c>
      <c r="K181" s="2" t="s">
        <v>44</v>
      </c>
      <c r="L181" s="2" t="s">
        <v>33</v>
      </c>
      <c r="M181" s="2" t="s">
        <v>57</v>
      </c>
      <c r="N181" s="2" t="s">
        <v>58</v>
      </c>
      <c r="O181" s="4">
        <v>135.1</v>
      </c>
      <c r="P181">
        <v>68</v>
      </c>
      <c r="Q181" s="4">
        <v>9186.7999999999993</v>
      </c>
      <c r="R181" s="4">
        <v>900.30640000000017</v>
      </c>
    </row>
    <row r="182" spans="2:18" x14ac:dyDescent="0.25">
      <c r="B182">
        <v>1257</v>
      </c>
      <c r="C182" s="1">
        <v>43371</v>
      </c>
      <c r="D182">
        <v>28</v>
      </c>
      <c r="E182" s="2" t="s">
        <v>65</v>
      </c>
      <c r="F182" s="2" t="s">
        <v>66</v>
      </c>
      <c r="G182" s="2" t="s">
        <v>67</v>
      </c>
      <c r="H182" s="2" t="s">
        <v>68</v>
      </c>
      <c r="I182" s="2" t="s">
        <v>69</v>
      </c>
      <c r="J182" s="1">
        <v>43373</v>
      </c>
      <c r="K182" s="2" t="s">
        <v>44</v>
      </c>
      <c r="L182" s="2" t="s">
        <v>33</v>
      </c>
      <c r="M182" s="2" t="s">
        <v>80</v>
      </c>
      <c r="N182" s="2" t="s">
        <v>81</v>
      </c>
      <c r="O182" s="4">
        <v>257.59999999999997</v>
      </c>
      <c r="P182">
        <v>32</v>
      </c>
      <c r="Q182" s="4">
        <v>8243.1999999999989</v>
      </c>
      <c r="R182" s="4">
        <v>824.31999999999994</v>
      </c>
    </row>
    <row r="183" spans="2:18" x14ac:dyDescent="0.25">
      <c r="B183">
        <v>1258</v>
      </c>
      <c r="C183" s="1">
        <v>43352</v>
      </c>
      <c r="D183">
        <v>9</v>
      </c>
      <c r="E183" s="2" t="s">
        <v>82</v>
      </c>
      <c r="F183" s="2" t="s">
        <v>83</v>
      </c>
      <c r="G183" s="2" t="s">
        <v>49</v>
      </c>
      <c r="H183" s="2" t="s">
        <v>84</v>
      </c>
      <c r="I183" s="2" t="s">
        <v>21</v>
      </c>
      <c r="J183" s="1">
        <v>43354</v>
      </c>
      <c r="K183" s="2" t="s">
        <v>32</v>
      </c>
      <c r="L183" s="2" t="s">
        <v>23</v>
      </c>
      <c r="M183" s="2" t="s">
        <v>85</v>
      </c>
      <c r="N183" s="2" t="s">
        <v>86</v>
      </c>
      <c r="O183" s="4">
        <v>273</v>
      </c>
      <c r="P183">
        <v>48</v>
      </c>
      <c r="Q183" s="4">
        <v>13104</v>
      </c>
      <c r="R183" s="4">
        <v>1323.5040000000001</v>
      </c>
    </row>
    <row r="184" spans="2:18" x14ac:dyDescent="0.25">
      <c r="B184">
        <v>1259</v>
      </c>
      <c r="C184" s="1">
        <v>43352</v>
      </c>
      <c r="D184">
        <v>9</v>
      </c>
      <c r="E184" s="2" t="s">
        <v>82</v>
      </c>
      <c r="F184" s="2" t="s">
        <v>83</v>
      </c>
      <c r="G184" s="2" t="s">
        <v>49</v>
      </c>
      <c r="H184" s="2" t="s">
        <v>84</v>
      </c>
      <c r="I184" s="2" t="s">
        <v>21</v>
      </c>
      <c r="J184" s="1">
        <v>43354</v>
      </c>
      <c r="K184" s="2" t="s">
        <v>32</v>
      </c>
      <c r="L184" s="2" t="s">
        <v>23</v>
      </c>
      <c r="M184" s="2" t="s">
        <v>87</v>
      </c>
      <c r="N184" s="2" t="s">
        <v>88</v>
      </c>
      <c r="O184" s="4">
        <v>487.19999999999993</v>
      </c>
      <c r="P184">
        <v>57</v>
      </c>
      <c r="Q184" s="4">
        <v>27770.399999999998</v>
      </c>
      <c r="R184" s="4">
        <v>2721.4992000000002</v>
      </c>
    </row>
    <row r="185" spans="2:18" x14ac:dyDescent="0.25">
      <c r="B185">
        <v>1260</v>
      </c>
      <c r="C185" s="1">
        <v>43349</v>
      </c>
      <c r="D185">
        <v>6</v>
      </c>
      <c r="E185" s="2" t="s">
        <v>59</v>
      </c>
      <c r="F185" s="2" t="s">
        <v>60</v>
      </c>
      <c r="G185" s="2" t="s">
        <v>61</v>
      </c>
      <c r="H185" s="2" t="s">
        <v>62</v>
      </c>
      <c r="I185" s="2" t="s">
        <v>43</v>
      </c>
      <c r="J185" s="1">
        <v>43351</v>
      </c>
      <c r="K185" s="2" t="s">
        <v>22</v>
      </c>
      <c r="L185" s="2" t="s">
        <v>33</v>
      </c>
      <c r="M185" s="2" t="s">
        <v>24</v>
      </c>
      <c r="N185" s="2" t="s">
        <v>25</v>
      </c>
      <c r="O185" s="4">
        <v>196</v>
      </c>
      <c r="P185">
        <v>67</v>
      </c>
      <c r="Q185" s="4">
        <v>13132</v>
      </c>
      <c r="R185" s="4">
        <v>1378.8600000000001</v>
      </c>
    </row>
    <row r="186" spans="2:18" x14ac:dyDescent="0.25">
      <c r="B186">
        <v>1261</v>
      </c>
      <c r="C186" s="1">
        <v>43351</v>
      </c>
      <c r="D186">
        <v>8</v>
      </c>
      <c r="E186" s="2" t="s">
        <v>39</v>
      </c>
      <c r="F186" s="2" t="s">
        <v>40</v>
      </c>
      <c r="G186" s="2" t="s">
        <v>41</v>
      </c>
      <c r="H186" s="2" t="s">
        <v>42</v>
      </c>
      <c r="I186" s="2" t="s">
        <v>43</v>
      </c>
      <c r="J186" s="1">
        <v>43353</v>
      </c>
      <c r="K186" s="2" t="s">
        <v>22</v>
      </c>
      <c r="L186" s="2" t="s">
        <v>23</v>
      </c>
      <c r="M186" s="2" t="s">
        <v>63</v>
      </c>
      <c r="N186" s="2" t="s">
        <v>64</v>
      </c>
      <c r="O186" s="4">
        <v>560</v>
      </c>
      <c r="P186">
        <v>48</v>
      </c>
      <c r="Q186" s="4">
        <v>26880</v>
      </c>
      <c r="R186" s="4">
        <v>2634.24</v>
      </c>
    </row>
    <row r="187" spans="2:18" x14ac:dyDescent="0.25">
      <c r="B187">
        <v>1262</v>
      </c>
      <c r="C187" s="1">
        <v>43351</v>
      </c>
      <c r="D187">
        <v>8</v>
      </c>
      <c r="E187" s="2" t="s">
        <v>39</v>
      </c>
      <c r="F187" s="2" t="s">
        <v>40</v>
      </c>
      <c r="G187" s="2" t="s">
        <v>41</v>
      </c>
      <c r="H187" s="2" t="s">
        <v>42</v>
      </c>
      <c r="I187" s="2" t="s">
        <v>43</v>
      </c>
      <c r="J187" s="1">
        <v>43353</v>
      </c>
      <c r="K187" s="2" t="s">
        <v>22</v>
      </c>
      <c r="L187" s="2" t="s">
        <v>23</v>
      </c>
      <c r="M187" s="2" t="s">
        <v>45</v>
      </c>
      <c r="N187" s="2" t="s">
        <v>46</v>
      </c>
      <c r="O187" s="4">
        <v>128.79999999999998</v>
      </c>
      <c r="P187">
        <v>77</v>
      </c>
      <c r="Q187" s="4">
        <v>9917.5999999999985</v>
      </c>
      <c r="R187" s="4">
        <v>1011.5952</v>
      </c>
    </row>
    <row r="188" spans="2:18" x14ac:dyDescent="0.25">
      <c r="B188">
        <v>1263</v>
      </c>
      <c r="C188" s="1">
        <v>43368</v>
      </c>
      <c r="D188">
        <v>25</v>
      </c>
      <c r="E188" s="2" t="s">
        <v>91</v>
      </c>
      <c r="F188" s="2" t="s">
        <v>71</v>
      </c>
      <c r="G188" s="2" t="s">
        <v>72</v>
      </c>
      <c r="H188" s="2" t="s">
        <v>73</v>
      </c>
      <c r="I188" s="2" t="s">
        <v>31</v>
      </c>
      <c r="J188" s="1">
        <v>43370</v>
      </c>
      <c r="K188" s="2" t="s">
        <v>32</v>
      </c>
      <c r="L188" s="2" t="s">
        <v>56</v>
      </c>
      <c r="M188" s="2" t="s">
        <v>96</v>
      </c>
      <c r="N188" s="2" t="s">
        <v>46</v>
      </c>
      <c r="O188" s="4">
        <v>140</v>
      </c>
      <c r="P188">
        <v>94</v>
      </c>
      <c r="Q188" s="4">
        <v>13160</v>
      </c>
      <c r="R188" s="4">
        <v>1368.64</v>
      </c>
    </row>
    <row r="189" spans="2:18" x14ac:dyDescent="0.25">
      <c r="B189">
        <v>1264</v>
      </c>
      <c r="C189" s="1">
        <v>43369</v>
      </c>
      <c r="D189">
        <v>26</v>
      </c>
      <c r="E189" s="2" t="s">
        <v>92</v>
      </c>
      <c r="F189" s="2" t="s">
        <v>93</v>
      </c>
      <c r="G189" s="2" t="s">
        <v>93</v>
      </c>
      <c r="H189" s="2" t="s">
        <v>68</v>
      </c>
      <c r="I189" s="2" t="s">
        <v>69</v>
      </c>
      <c r="J189" s="1">
        <v>43371</v>
      </c>
      <c r="K189" s="2" t="s">
        <v>44</v>
      </c>
      <c r="L189" s="2" t="s">
        <v>33</v>
      </c>
      <c r="M189" s="2" t="s">
        <v>97</v>
      </c>
      <c r="N189" s="2" t="s">
        <v>98</v>
      </c>
      <c r="O189" s="4">
        <v>298.90000000000003</v>
      </c>
      <c r="P189">
        <v>54</v>
      </c>
      <c r="Q189" s="4">
        <v>16140.600000000002</v>
      </c>
      <c r="R189" s="4">
        <v>1694.7630000000004</v>
      </c>
    </row>
    <row r="190" spans="2:18" x14ac:dyDescent="0.25">
      <c r="B190">
        <v>1265</v>
      </c>
      <c r="C190" s="1">
        <v>43369</v>
      </c>
      <c r="D190">
        <v>26</v>
      </c>
      <c r="E190" s="2" t="s">
        <v>92</v>
      </c>
      <c r="F190" s="2" t="s">
        <v>93</v>
      </c>
      <c r="G190" s="2" t="s">
        <v>93</v>
      </c>
      <c r="H190" s="2" t="s">
        <v>68</v>
      </c>
      <c r="I190" s="2" t="s">
        <v>69</v>
      </c>
      <c r="J190" s="1">
        <v>43371</v>
      </c>
      <c r="K190" s="2" t="s">
        <v>44</v>
      </c>
      <c r="L190" s="2" t="s">
        <v>33</v>
      </c>
      <c r="M190" s="2" t="s">
        <v>57</v>
      </c>
      <c r="N190" s="2" t="s">
        <v>58</v>
      </c>
      <c r="O190" s="4">
        <v>135.1</v>
      </c>
      <c r="P190">
        <v>43</v>
      </c>
      <c r="Q190" s="4">
        <v>5809.3</v>
      </c>
      <c r="R190" s="4">
        <v>563.50210000000004</v>
      </c>
    </row>
    <row r="191" spans="2:18" x14ac:dyDescent="0.25">
      <c r="B191">
        <v>1266</v>
      </c>
      <c r="C191" s="1">
        <v>43369</v>
      </c>
      <c r="D191">
        <v>26</v>
      </c>
      <c r="E191" s="2" t="s">
        <v>92</v>
      </c>
      <c r="F191" s="2" t="s">
        <v>93</v>
      </c>
      <c r="G191" s="2" t="s">
        <v>93</v>
      </c>
      <c r="H191" s="2" t="s">
        <v>68</v>
      </c>
      <c r="I191" s="2" t="s">
        <v>69</v>
      </c>
      <c r="J191" s="1">
        <v>43371</v>
      </c>
      <c r="K191" s="2" t="s">
        <v>44</v>
      </c>
      <c r="L191" s="2" t="s">
        <v>33</v>
      </c>
      <c r="M191" s="2" t="s">
        <v>80</v>
      </c>
      <c r="N191" s="2" t="s">
        <v>81</v>
      </c>
      <c r="O191" s="4">
        <v>257.59999999999997</v>
      </c>
      <c r="P191">
        <v>71</v>
      </c>
      <c r="Q191" s="4">
        <v>18289.599999999999</v>
      </c>
      <c r="R191" s="4">
        <v>1883.8287999999998</v>
      </c>
    </row>
    <row r="192" spans="2:18" x14ac:dyDescent="0.25">
      <c r="B192">
        <v>1267</v>
      </c>
      <c r="C192" s="1">
        <v>43372</v>
      </c>
      <c r="D192">
        <v>29</v>
      </c>
      <c r="E192" s="2" t="s">
        <v>47</v>
      </c>
      <c r="F192" s="2" t="s">
        <v>48</v>
      </c>
      <c r="G192" s="2" t="s">
        <v>49</v>
      </c>
      <c r="H192" s="2" t="s">
        <v>50</v>
      </c>
      <c r="I192" s="2" t="s">
        <v>21</v>
      </c>
      <c r="J192" s="1">
        <v>43374</v>
      </c>
      <c r="K192" s="2" t="s">
        <v>22</v>
      </c>
      <c r="L192" s="2" t="s">
        <v>23</v>
      </c>
      <c r="M192" s="2" t="s">
        <v>24</v>
      </c>
      <c r="N192" s="2" t="s">
        <v>25</v>
      </c>
      <c r="O192" s="4">
        <v>196</v>
      </c>
      <c r="P192">
        <v>50</v>
      </c>
      <c r="Q192" s="4">
        <v>9800</v>
      </c>
      <c r="R192" s="4">
        <v>940.80000000000007</v>
      </c>
    </row>
    <row r="193" spans="2:18" x14ac:dyDescent="0.25">
      <c r="B193">
        <v>1268</v>
      </c>
      <c r="C193" s="1">
        <v>43349</v>
      </c>
      <c r="D193">
        <v>6</v>
      </c>
      <c r="E193" s="2" t="s">
        <v>59</v>
      </c>
      <c r="F193" s="2" t="s">
        <v>60</v>
      </c>
      <c r="G193" s="2" t="s">
        <v>61</v>
      </c>
      <c r="H193" s="2" t="s">
        <v>62</v>
      </c>
      <c r="I193" s="2" t="s">
        <v>43</v>
      </c>
      <c r="J193" s="1">
        <v>43351</v>
      </c>
      <c r="K193" s="2" t="s">
        <v>44</v>
      </c>
      <c r="L193" s="2" t="s">
        <v>23</v>
      </c>
      <c r="M193" s="2" t="s">
        <v>51</v>
      </c>
      <c r="N193" s="2" t="s">
        <v>52</v>
      </c>
      <c r="O193" s="4">
        <v>178.5</v>
      </c>
      <c r="P193">
        <v>96</v>
      </c>
      <c r="Q193" s="4">
        <v>17136</v>
      </c>
      <c r="R193" s="4">
        <v>1679.328</v>
      </c>
    </row>
    <row r="194" spans="2:18" x14ac:dyDescent="0.25">
      <c r="B194">
        <v>1270</v>
      </c>
      <c r="C194" s="1">
        <v>43347</v>
      </c>
      <c r="D194">
        <v>4</v>
      </c>
      <c r="E194" s="2" t="s">
        <v>28</v>
      </c>
      <c r="F194" s="2" t="s">
        <v>29</v>
      </c>
      <c r="G194" s="2" t="s">
        <v>29</v>
      </c>
      <c r="H194" s="2" t="s">
        <v>30</v>
      </c>
      <c r="I194" s="2" t="s">
        <v>31</v>
      </c>
      <c r="J194" s="1">
        <v>43349</v>
      </c>
      <c r="K194" s="2" t="s">
        <v>32</v>
      </c>
      <c r="L194" s="2" t="s">
        <v>33</v>
      </c>
      <c r="M194" s="2" t="s">
        <v>99</v>
      </c>
      <c r="N194" s="2" t="s">
        <v>77</v>
      </c>
      <c r="O194" s="4">
        <v>1134</v>
      </c>
      <c r="P194">
        <v>54</v>
      </c>
      <c r="Q194" s="4">
        <v>61236</v>
      </c>
      <c r="R194" s="4">
        <v>6123.6</v>
      </c>
    </row>
    <row r="195" spans="2:18" x14ac:dyDescent="0.25">
      <c r="B195">
        <v>1271</v>
      </c>
      <c r="C195" s="1">
        <v>43347</v>
      </c>
      <c r="D195">
        <v>4</v>
      </c>
      <c r="E195" s="2" t="s">
        <v>28</v>
      </c>
      <c r="F195" s="2" t="s">
        <v>29</v>
      </c>
      <c r="G195" s="2" t="s">
        <v>29</v>
      </c>
      <c r="H195" s="2" t="s">
        <v>30</v>
      </c>
      <c r="I195" s="2" t="s">
        <v>31</v>
      </c>
      <c r="J195" s="1">
        <v>43349</v>
      </c>
      <c r="K195" s="2" t="s">
        <v>32</v>
      </c>
      <c r="L195" s="2" t="s">
        <v>33</v>
      </c>
      <c r="M195" s="2" t="s">
        <v>100</v>
      </c>
      <c r="N195" s="2" t="s">
        <v>101</v>
      </c>
      <c r="O195" s="4">
        <v>98</v>
      </c>
      <c r="P195">
        <v>39</v>
      </c>
      <c r="Q195" s="4">
        <v>3822</v>
      </c>
      <c r="R195" s="4">
        <v>382.2</v>
      </c>
    </row>
    <row r="196" spans="2:18" x14ac:dyDescent="0.25">
      <c r="B196">
        <v>1273</v>
      </c>
      <c r="C196" s="1">
        <v>43351</v>
      </c>
      <c r="D196">
        <v>8</v>
      </c>
      <c r="E196" s="2" t="s">
        <v>39</v>
      </c>
      <c r="F196" s="2" t="s">
        <v>40</v>
      </c>
      <c r="G196" s="2" t="s">
        <v>41</v>
      </c>
      <c r="H196" s="2" t="s">
        <v>42</v>
      </c>
      <c r="I196" s="2" t="s">
        <v>43</v>
      </c>
      <c r="J196" s="1">
        <v>43353</v>
      </c>
      <c r="K196" s="2" t="s">
        <v>44</v>
      </c>
      <c r="L196" s="2" t="s">
        <v>33</v>
      </c>
      <c r="M196" s="2" t="s">
        <v>87</v>
      </c>
      <c r="N196" s="2" t="s">
        <v>88</v>
      </c>
      <c r="O196" s="4">
        <v>487.19999999999993</v>
      </c>
      <c r="P196">
        <v>63</v>
      </c>
      <c r="Q196" s="4">
        <v>30693.599999999995</v>
      </c>
      <c r="R196" s="4">
        <v>3222.828</v>
      </c>
    </row>
    <row r="197" spans="2:18" x14ac:dyDescent="0.25">
      <c r="B197">
        <v>1276</v>
      </c>
      <c r="C197" s="1">
        <v>43346</v>
      </c>
      <c r="D197">
        <v>3</v>
      </c>
      <c r="E197" s="2" t="s">
        <v>53</v>
      </c>
      <c r="F197" s="2" t="s">
        <v>54</v>
      </c>
      <c r="G197" s="2" t="s">
        <v>55</v>
      </c>
      <c r="H197" s="2" t="s">
        <v>20</v>
      </c>
      <c r="I197" s="2" t="s">
        <v>21</v>
      </c>
      <c r="J197" s="1">
        <v>43348</v>
      </c>
      <c r="K197" s="2" t="s">
        <v>22</v>
      </c>
      <c r="L197" s="2" t="s">
        <v>56</v>
      </c>
      <c r="M197" s="2" t="s">
        <v>89</v>
      </c>
      <c r="N197" s="2" t="s">
        <v>79</v>
      </c>
      <c r="O197" s="4">
        <v>140</v>
      </c>
      <c r="P197">
        <v>71</v>
      </c>
      <c r="Q197" s="4">
        <v>9940</v>
      </c>
      <c r="R197" s="4">
        <v>1023.8199999999999</v>
      </c>
    </row>
    <row r="198" spans="2:18" x14ac:dyDescent="0.25">
      <c r="B198">
        <v>1277</v>
      </c>
      <c r="C198" s="1">
        <v>43346</v>
      </c>
      <c r="D198">
        <v>3</v>
      </c>
      <c r="E198" s="2" t="s">
        <v>53</v>
      </c>
      <c r="F198" s="2" t="s">
        <v>54</v>
      </c>
      <c r="G198" s="2" t="s">
        <v>55</v>
      </c>
      <c r="H198" s="2" t="s">
        <v>20</v>
      </c>
      <c r="I198" s="2" t="s">
        <v>21</v>
      </c>
      <c r="J198" s="1">
        <v>43348</v>
      </c>
      <c r="K198" s="2" t="s">
        <v>22</v>
      </c>
      <c r="L198" s="2" t="s">
        <v>56</v>
      </c>
      <c r="M198" s="2" t="s">
        <v>63</v>
      </c>
      <c r="N198" s="2" t="s">
        <v>64</v>
      </c>
      <c r="O198" s="4">
        <v>560</v>
      </c>
      <c r="P198">
        <v>88</v>
      </c>
      <c r="Q198" s="4">
        <v>49280</v>
      </c>
      <c r="R198" s="4">
        <v>5125.1200000000008</v>
      </c>
    </row>
    <row r="199" spans="2:18" x14ac:dyDescent="0.25">
      <c r="B199">
        <v>1281</v>
      </c>
      <c r="C199" s="1">
        <v>43353</v>
      </c>
      <c r="D199">
        <v>10</v>
      </c>
      <c r="E199" s="2" t="s">
        <v>70</v>
      </c>
      <c r="F199" s="2" t="s">
        <v>71</v>
      </c>
      <c r="G199" s="2" t="s">
        <v>72</v>
      </c>
      <c r="H199" s="2" t="s">
        <v>73</v>
      </c>
      <c r="I199" s="2" t="s">
        <v>31</v>
      </c>
      <c r="J199" s="1">
        <v>43355</v>
      </c>
      <c r="K199" s="2" t="s">
        <v>22</v>
      </c>
      <c r="L199" s="2" t="s">
        <v>33</v>
      </c>
      <c r="M199" s="2" t="s">
        <v>90</v>
      </c>
      <c r="N199" s="2" t="s">
        <v>27</v>
      </c>
      <c r="O199" s="4">
        <v>140</v>
      </c>
      <c r="P199">
        <v>59</v>
      </c>
      <c r="Q199" s="4">
        <v>8260</v>
      </c>
      <c r="R199" s="4">
        <v>834.26</v>
      </c>
    </row>
    <row r="200" spans="2:18" x14ac:dyDescent="0.25">
      <c r="B200">
        <v>1282</v>
      </c>
      <c r="C200" s="1">
        <v>43379</v>
      </c>
      <c r="D200">
        <v>6</v>
      </c>
      <c r="E200" s="2" t="s">
        <v>59</v>
      </c>
      <c r="F200" s="2" t="s">
        <v>60</v>
      </c>
      <c r="G200" s="2" t="s">
        <v>61</v>
      </c>
      <c r="H200" s="2" t="s">
        <v>62</v>
      </c>
      <c r="I200" s="2" t="s">
        <v>43</v>
      </c>
      <c r="J200" s="1">
        <v>43381</v>
      </c>
      <c r="K200" s="2" t="s">
        <v>22</v>
      </c>
      <c r="L200" s="2" t="s">
        <v>33</v>
      </c>
      <c r="M200" s="2" t="s">
        <v>63</v>
      </c>
      <c r="N200" s="2" t="s">
        <v>64</v>
      </c>
      <c r="O200" s="4">
        <v>560</v>
      </c>
      <c r="P200">
        <v>94</v>
      </c>
      <c r="Q200" s="4">
        <v>52640</v>
      </c>
      <c r="R200" s="4">
        <v>5264</v>
      </c>
    </row>
    <row r="201" spans="2:18" x14ac:dyDescent="0.25">
      <c r="B201">
        <v>1283</v>
      </c>
      <c r="C201" s="1">
        <v>43401</v>
      </c>
      <c r="D201">
        <v>28</v>
      </c>
      <c r="E201" s="2" t="s">
        <v>65</v>
      </c>
      <c r="F201" s="2" t="s">
        <v>66</v>
      </c>
      <c r="G201" s="2" t="s">
        <v>67</v>
      </c>
      <c r="H201" s="2" t="s">
        <v>68</v>
      </c>
      <c r="I201" s="2" t="s">
        <v>69</v>
      </c>
      <c r="J201" s="1">
        <v>43403</v>
      </c>
      <c r="K201" s="2" t="s">
        <v>44</v>
      </c>
      <c r="L201" s="2" t="s">
        <v>23</v>
      </c>
      <c r="M201" s="2" t="s">
        <v>38</v>
      </c>
      <c r="N201" s="2" t="s">
        <v>25</v>
      </c>
      <c r="O201" s="4">
        <v>644</v>
      </c>
      <c r="P201">
        <v>86</v>
      </c>
      <c r="Q201" s="4">
        <v>55384</v>
      </c>
      <c r="R201" s="4">
        <v>5316.8640000000005</v>
      </c>
    </row>
    <row r="202" spans="2:18" x14ac:dyDescent="0.25">
      <c r="B202">
        <v>1284</v>
      </c>
      <c r="C202" s="1">
        <v>43381</v>
      </c>
      <c r="D202">
        <v>8</v>
      </c>
      <c r="E202" s="2" t="s">
        <v>39</v>
      </c>
      <c r="F202" s="2" t="s">
        <v>40</v>
      </c>
      <c r="G202" s="2" t="s">
        <v>41</v>
      </c>
      <c r="H202" s="2" t="s">
        <v>42</v>
      </c>
      <c r="I202" s="2" t="s">
        <v>43</v>
      </c>
      <c r="J202" s="1">
        <v>43383</v>
      </c>
      <c r="K202" s="2" t="s">
        <v>44</v>
      </c>
      <c r="L202" s="2" t="s">
        <v>23</v>
      </c>
      <c r="M202" s="2" t="s">
        <v>51</v>
      </c>
      <c r="N202" s="2" t="s">
        <v>52</v>
      </c>
      <c r="O202" s="4">
        <v>178.5</v>
      </c>
      <c r="P202">
        <v>61</v>
      </c>
      <c r="Q202" s="4">
        <v>10888.5</v>
      </c>
      <c r="R202" s="4">
        <v>1099.7384999999999</v>
      </c>
    </row>
    <row r="203" spans="2:18" x14ac:dyDescent="0.25">
      <c r="B203">
        <v>1285</v>
      </c>
      <c r="C203" s="1">
        <v>43383</v>
      </c>
      <c r="D203">
        <v>10</v>
      </c>
      <c r="E203" s="2" t="s">
        <v>70</v>
      </c>
      <c r="F203" s="2" t="s">
        <v>71</v>
      </c>
      <c r="G203" s="2" t="s">
        <v>72</v>
      </c>
      <c r="H203" s="2" t="s">
        <v>73</v>
      </c>
      <c r="I203" s="2" t="s">
        <v>31</v>
      </c>
      <c r="J203" s="1">
        <v>43385</v>
      </c>
      <c r="K203" s="2" t="s">
        <v>22</v>
      </c>
      <c r="L203" s="2" t="s">
        <v>33</v>
      </c>
      <c r="M203" s="2" t="s">
        <v>74</v>
      </c>
      <c r="N203" s="2" t="s">
        <v>25</v>
      </c>
      <c r="O203" s="4">
        <v>41.86</v>
      </c>
      <c r="P203">
        <v>32</v>
      </c>
      <c r="Q203" s="4">
        <v>1339.52</v>
      </c>
      <c r="R203" s="4">
        <v>136.63104000000001</v>
      </c>
    </row>
    <row r="204" spans="2:18" x14ac:dyDescent="0.25">
      <c r="B204">
        <v>1287</v>
      </c>
      <c r="C204" s="1">
        <v>43383</v>
      </c>
      <c r="D204">
        <v>10</v>
      </c>
      <c r="E204" s="2" t="s">
        <v>70</v>
      </c>
      <c r="F204" s="2" t="s">
        <v>71</v>
      </c>
      <c r="G204" s="2" t="s">
        <v>72</v>
      </c>
      <c r="H204" s="2" t="s">
        <v>73</v>
      </c>
      <c r="I204" s="2" t="s">
        <v>31</v>
      </c>
      <c r="J204" s="1">
        <v>43385</v>
      </c>
      <c r="K204" s="2" t="s">
        <v>32</v>
      </c>
      <c r="L204" s="2" t="s">
        <v>75</v>
      </c>
      <c r="M204" s="2" t="s">
        <v>76</v>
      </c>
      <c r="N204" s="2" t="s">
        <v>77</v>
      </c>
      <c r="O204" s="4">
        <v>350</v>
      </c>
      <c r="P204">
        <v>60</v>
      </c>
      <c r="Q204" s="4">
        <v>21000</v>
      </c>
      <c r="R204" s="4">
        <v>2163</v>
      </c>
    </row>
    <row r="205" spans="2:18" x14ac:dyDescent="0.25">
      <c r="B205">
        <v>1288</v>
      </c>
      <c r="C205" s="1">
        <v>43383</v>
      </c>
      <c r="D205">
        <v>10</v>
      </c>
      <c r="E205" s="2" t="s">
        <v>70</v>
      </c>
      <c r="F205" s="2" t="s">
        <v>71</v>
      </c>
      <c r="G205" s="2" t="s">
        <v>72</v>
      </c>
      <c r="H205" s="2" t="s">
        <v>73</v>
      </c>
      <c r="I205" s="2" t="s">
        <v>31</v>
      </c>
      <c r="J205" s="1">
        <v>43385</v>
      </c>
      <c r="K205" s="2" t="s">
        <v>32</v>
      </c>
      <c r="L205" s="2" t="s">
        <v>75</v>
      </c>
      <c r="M205" s="2" t="s">
        <v>78</v>
      </c>
      <c r="N205" s="2" t="s">
        <v>79</v>
      </c>
      <c r="O205" s="4">
        <v>308</v>
      </c>
      <c r="P205">
        <v>51</v>
      </c>
      <c r="Q205" s="4">
        <v>15708</v>
      </c>
      <c r="R205" s="4">
        <v>1539.384</v>
      </c>
    </row>
    <row r="206" spans="2:18" x14ac:dyDescent="0.25">
      <c r="B206">
        <v>1289</v>
      </c>
      <c r="C206" s="1">
        <v>43383</v>
      </c>
      <c r="D206">
        <v>10</v>
      </c>
      <c r="E206" s="2" t="s">
        <v>70</v>
      </c>
      <c r="F206" s="2" t="s">
        <v>71</v>
      </c>
      <c r="G206" s="2" t="s">
        <v>72</v>
      </c>
      <c r="H206" s="2" t="s">
        <v>73</v>
      </c>
      <c r="I206" s="2" t="s">
        <v>31</v>
      </c>
      <c r="J206" s="1">
        <v>43385</v>
      </c>
      <c r="K206" s="2" t="s">
        <v>32</v>
      </c>
      <c r="L206" s="2" t="s">
        <v>75</v>
      </c>
      <c r="M206" s="2" t="s">
        <v>45</v>
      </c>
      <c r="N206" s="2" t="s">
        <v>46</v>
      </c>
      <c r="O206" s="4">
        <v>128.79999999999998</v>
      </c>
      <c r="P206">
        <v>49</v>
      </c>
      <c r="Q206" s="4">
        <v>6311.1999999999989</v>
      </c>
      <c r="R206" s="4">
        <v>624.80880000000002</v>
      </c>
    </row>
    <row r="207" spans="2:18" x14ac:dyDescent="0.25">
      <c r="B207">
        <v>1295</v>
      </c>
      <c r="C207" s="1">
        <v>43401</v>
      </c>
      <c r="D207">
        <v>28</v>
      </c>
      <c r="E207" s="2" t="s">
        <v>65</v>
      </c>
      <c r="F207" s="2" t="s">
        <v>66</v>
      </c>
      <c r="G207" s="2" t="s">
        <v>67</v>
      </c>
      <c r="H207" s="2" t="s">
        <v>68</v>
      </c>
      <c r="I207" s="2" t="s">
        <v>69</v>
      </c>
      <c r="J207" s="1">
        <v>43403</v>
      </c>
      <c r="K207" s="2" t="s">
        <v>44</v>
      </c>
      <c r="L207" s="2" t="s">
        <v>33</v>
      </c>
      <c r="M207" s="2" t="s">
        <v>57</v>
      </c>
      <c r="N207" s="2" t="s">
        <v>58</v>
      </c>
      <c r="O207" s="4">
        <v>135.1</v>
      </c>
      <c r="P207">
        <v>44</v>
      </c>
      <c r="Q207" s="4">
        <v>5944.4</v>
      </c>
      <c r="R207" s="4">
        <v>618.21760000000006</v>
      </c>
    </row>
    <row r="208" spans="2:18" x14ac:dyDescent="0.25">
      <c r="B208">
        <v>1296</v>
      </c>
      <c r="C208" s="1">
        <v>43401</v>
      </c>
      <c r="D208">
        <v>28</v>
      </c>
      <c r="E208" s="2" t="s">
        <v>65</v>
      </c>
      <c r="F208" s="2" t="s">
        <v>66</v>
      </c>
      <c r="G208" s="2" t="s">
        <v>67</v>
      </c>
      <c r="H208" s="2" t="s">
        <v>68</v>
      </c>
      <c r="I208" s="2" t="s">
        <v>69</v>
      </c>
      <c r="J208" s="1">
        <v>43403</v>
      </c>
      <c r="K208" s="2" t="s">
        <v>44</v>
      </c>
      <c r="L208" s="2" t="s">
        <v>33</v>
      </c>
      <c r="M208" s="2" t="s">
        <v>80</v>
      </c>
      <c r="N208" s="2" t="s">
        <v>81</v>
      </c>
      <c r="O208" s="4">
        <v>257.59999999999997</v>
      </c>
      <c r="P208">
        <v>24</v>
      </c>
      <c r="Q208" s="4">
        <v>6182.4</v>
      </c>
      <c r="R208" s="4">
        <v>599.69279999999992</v>
      </c>
    </row>
    <row r="209" spans="2:18" x14ac:dyDescent="0.25">
      <c r="B209">
        <v>1297</v>
      </c>
      <c r="C209" s="1">
        <v>43382</v>
      </c>
      <c r="D209">
        <v>9</v>
      </c>
      <c r="E209" s="2" t="s">
        <v>82</v>
      </c>
      <c r="F209" s="2" t="s">
        <v>83</v>
      </c>
      <c r="G209" s="2" t="s">
        <v>49</v>
      </c>
      <c r="H209" s="2" t="s">
        <v>84</v>
      </c>
      <c r="I209" s="2" t="s">
        <v>21</v>
      </c>
      <c r="J209" s="1">
        <v>43384</v>
      </c>
      <c r="K209" s="2" t="s">
        <v>32</v>
      </c>
      <c r="L209" s="2" t="s">
        <v>23</v>
      </c>
      <c r="M209" s="2" t="s">
        <v>85</v>
      </c>
      <c r="N209" s="2" t="s">
        <v>86</v>
      </c>
      <c r="O209" s="4">
        <v>273</v>
      </c>
      <c r="P209">
        <v>64</v>
      </c>
      <c r="Q209" s="4">
        <v>17472</v>
      </c>
      <c r="R209" s="4">
        <v>1677.3120000000001</v>
      </c>
    </row>
    <row r="210" spans="2:18" x14ac:dyDescent="0.25">
      <c r="B210">
        <v>1298</v>
      </c>
      <c r="C210" s="1">
        <v>43382</v>
      </c>
      <c r="D210">
        <v>9</v>
      </c>
      <c r="E210" s="2" t="s">
        <v>82</v>
      </c>
      <c r="F210" s="2" t="s">
        <v>83</v>
      </c>
      <c r="G210" s="2" t="s">
        <v>49</v>
      </c>
      <c r="H210" s="2" t="s">
        <v>84</v>
      </c>
      <c r="I210" s="2" t="s">
        <v>21</v>
      </c>
      <c r="J210" s="1">
        <v>43384</v>
      </c>
      <c r="K210" s="2" t="s">
        <v>32</v>
      </c>
      <c r="L210" s="2" t="s">
        <v>23</v>
      </c>
      <c r="M210" s="2" t="s">
        <v>87</v>
      </c>
      <c r="N210" s="2" t="s">
        <v>88</v>
      </c>
      <c r="O210" s="4">
        <v>487.19999999999993</v>
      </c>
      <c r="P210">
        <v>70</v>
      </c>
      <c r="Q210" s="4">
        <v>34103.999999999993</v>
      </c>
      <c r="R210" s="4">
        <v>3444.5040000000004</v>
      </c>
    </row>
    <row r="211" spans="2:18" x14ac:dyDescent="0.25">
      <c r="B211">
        <v>1299</v>
      </c>
      <c r="C211" s="1">
        <v>43379</v>
      </c>
      <c r="D211">
        <v>6</v>
      </c>
      <c r="E211" s="2" t="s">
        <v>59</v>
      </c>
      <c r="F211" s="2" t="s">
        <v>60</v>
      </c>
      <c r="G211" s="2" t="s">
        <v>61</v>
      </c>
      <c r="H211" s="2" t="s">
        <v>62</v>
      </c>
      <c r="I211" s="2" t="s">
        <v>43</v>
      </c>
      <c r="J211" s="1">
        <v>43381</v>
      </c>
      <c r="K211" s="2" t="s">
        <v>22</v>
      </c>
      <c r="L211" s="2" t="s">
        <v>33</v>
      </c>
      <c r="M211" s="2" t="s">
        <v>24</v>
      </c>
      <c r="N211" s="2" t="s">
        <v>25</v>
      </c>
      <c r="O211" s="4">
        <v>196</v>
      </c>
      <c r="P211">
        <v>98</v>
      </c>
      <c r="Q211" s="4">
        <v>19208</v>
      </c>
      <c r="R211" s="4">
        <v>1940.0080000000005</v>
      </c>
    </row>
    <row r="212" spans="2:18" x14ac:dyDescent="0.25">
      <c r="B212">
        <v>1300</v>
      </c>
      <c r="C212" s="1">
        <v>43381</v>
      </c>
      <c r="D212">
        <v>8</v>
      </c>
      <c r="E212" s="2" t="s">
        <v>39</v>
      </c>
      <c r="F212" s="2" t="s">
        <v>40</v>
      </c>
      <c r="G212" s="2" t="s">
        <v>41</v>
      </c>
      <c r="H212" s="2" t="s">
        <v>42</v>
      </c>
      <c r="I212" s="2" t="s">
        <v>43</v>
      </c>
      <c r="J212" s="1">
        <v>43383</v>
      </c>
      <c r="K212" s="2" t="s">
        <v>22</v>
      </c>
      <c r="L212" s="2" t="s">
        <v>23</v>
      </c>
      <c r="M212" s="2" t="s">
        <v>63</v>
      </c>
      <c r="N212" s="2" t="s">
        <v>64</v>
      </c>
      <c r="O212" s="4">
        <v>560</v>
      </c>
      <c r="P212">
        <v>48</v>
      </c>
      <c r="Q212" s="4">
        <v>26880</v>
      </c>
      <c r="R212" s="4">
        <v>2634.24</v>
      </c>
    </row>
    <row r="213" spans="2:18" x14ac:dyDescent="0.25">
      <c r="B213">
        <v>1301</v>
      </c>
      <c r="C213" s="1">
        <v>43381</v>
      </c>
      <c r="D213">
        <v>8</v>
      </c>
      <c r="E213" s="2" t="s">
        <v>39</v>
      </c>
      <c r="F213" s="2" t="s">
        <v>40</v>
      </c>
      <c r="G213" s="2" t="s">
        <v>41</v>
      </c>
      <c r="H213" s="2" t="s">
        <v>42</v>
      </c>
      <c r="I213" s="2" t="s">
        <v>43</v>
      </c>
      <c r="J213" s="1">
        <v>43383</v>
      </c>
      <c r="K213" s="2" t="s">
        <v>22</v>
      </c>
      <c r="L213" s="2" t="s">
        <v>23</v>
      </c>
      <c r="M213" s="2" t="s">
        <v>45</v>
      </c>
      <c r="N213" s="2" t="s">
        <v>46</v>
      </c>
      <c r="O213" s="4">
        <v>128.79999999999998</v>
      </c>
      <c r="P213">
        <v>100</v>
      </c>
      <c r="Q213" s="4">
        <v>12879.999999999998</v>
      </c>
      <c r="R213" s="4">
        <v>1275.1199999999999</v>
      </c>
    </row>
    <row r="214" spans="2:18" x14ac:dyDescent="0.25">
      <c r="B214">
        <v>1302</v>
      </c>
      <c r="C214" s="1">
        <v>43398</v>
      </c>
      <c r="D214">
        <v>25</v>
      </c>
      <c r="E214" s="2" t="s">
        <v>91</v>
      </c>
      <c r="F214" s="2" t="s">
        <v>71</v>
      </c>
      <c r="G214" s="2" t="s">
        <v>72</v>
      </c>
      <c r="H214" s="2" t="s">
        <v>73</v>
      </c>
      <c r="I214" s="2" t="s">
        <v>31</v>
      </c>
      <c r="J214" s="1">
        <v>43400</v>
      </c>
      <c r="K214" s="2" t="s">
        <v>32</v>
      </c>
      <c r="L214" s="2" t="s">
        <v>56</v>
      </c>
      <c r="M214" s="2" t="s">
        <v>96</v>
      </c>
      <c r="N214" s="2" t="s">
        <v>46</v>
      </c>
      <c r="O214" s="4">
        <v>140</v>
      </c>
      <c r="P214">
        <v>90</v>
      </c>
      <c r="Q214" s="4">
        <v>12600</v>
      </c>
      <c r="R214" s="4">
        <v>1222.2</v>
      </c>
    </row>
    <row r="215" spans="2:18" x14ac:dyDescent="0.25">
      <c r="B215">
        <v>1303</v>
      </c>
      <c r="C215" s="1">
        <v>43399</v>
      </c>
      <c r="D215">
        <v>26</v>
      </c>
      <c r="E215" s="2" t="s">
        <v>92</v>
      </c>
      <c r="F215" s="2" t="s">
        <v>93</v>
      </c>
      <c r="G215" s="2" t="s">
        <v>93</v>
      </c>
      <c r="H215" s="2" t="s">
        <v>68</v>
      </c>
      <c r="I215" s="2" t="s">
        <v>69</v>
      </c>
      <c r="J215" s="1">
        <v>43401</v>
      </c>
      <c r="K215" s="2" t="s">
        <v>44</v>
      </c>
      <c r="L215" s="2" t="s">
        <v>33</v>
      </c>
      <c r="M215" s="2" t="s">
        <v>97</v>
      </c>
      <c r="N215" s="2" t="s">
        <v>98</v>
      </c>
      <c r="O215" s="4">
        <v>298.90000000000003</v>
      </c>
      <c r="P215">
        <v>49</v>
      </c>
      <c r="Q215" s="4">
        <v>14646.100000000002</v>
      </c>
      <c r="R215" s="4">
        <v>1435.3178</v>
      </c>
    </row>
    <row r="216" spans="2:18" x14ac:dyDescent="0.25">
      <c r="B216">
        <v>1304</v>
      </c>
      <c r="C216" s="1">
        <v>43399</v>
      </c>
      <c r="D216">
        <v>26</v>
      </c>
      <c r="E216" s="2" t="s">
        <v>92</v>
      </c>
      <c r="F216" s="2" t="s">
        <v>93</v>
      </c>
      <c r="G216" s="2" t="s">
        <v>93</v>
      </c>
      <c r="H216" s="2" t="s">
        <v>68</v>
      </c>
      <c r="I216" s="2" t="s">
        <v>69</v>
      </c>
      <c r="J216" s="1">
        <v>43401</v>
      </c>
      <c r="K216" s="2" t="s">
        <v>44</v>
      </c>
      <c r="L216" s="2" t="s">
        <v>33</v>
      </c>
      <c r="M216" s="2" t="s">
        <v>57</v>
      </c>
      <c r="N216" s="2" t="s">
        <v>58</v>
      </c>
      <c r="O216" s="4">
        <v>135.1</v>
      </c>
      <c r="P216">
        <v>71</v>
      </c>
      <c r="Q216" s="4">
        <v>9592.1</v>
      </c>
      <c r="R216" s="4">
        <v>920.84159999999997</v>
      </c>
    </row>
    <row r="217" spans="2:18" x14ac:dyDescent="0.25">
      <c r="B217">
        <v>1305</v>
      </c>
      <c r="C217" s="1">
        <v>43399</v>
      </c>
      <c r="D217">
        <v>26</v>
      </c>
      <c r="E217" s="2" t="s">
        <v>92</v>
      </c>
      <c r="F217" s="2" t="s">
        <v>93</v>
      </c>
      <c r="G217" s="2" t="s">
        <v>93</v>
      </c>
      <c r="H217" s="2" t="s">
        <v>68</v>
      </c>
      <c r="I217" s="2" t="s">
        <v>69</v>
      </c>
      <c r="J217" s="1">
        <v>43401</v>
      </c>
      <c r="K217" s="2" t="s">
        <v>44</v>
      </c>
      <c r="L217" s="2" t="s">
        <v>33</v>
      </c>
      <c r="M217" s="2" t="s">
        <v>80</v>
      </c>
      <c r="N217" s="2" t="s">
        <v>81</v>
      </c>
      <c r="O217" s="4">
        <v>257.59999999999997</v>
      </c>
      <c r="P217">
        <v>10</v>
      </c>
      <c r="Q217" s="4">
        <v>2575.9999999999995</v>
      </c>
      <c r="R217" s="4">
        <v>267.90400000000005</v>
      </c>
    </row>
    <row r="218" spans="2:18" x14ac:dyDescent="0.25">
      <c r="B218">
        <v>1306</v>
      </c>
      <c r="C218" s="1">
        <v>43402</v>
      </c>
      <c r="D218">
        <v>29</v>
      </c>
      <c r="E218" s="2" t="s">
        <v>47</v>
      </c>
      <c r="F218" s="2" t="s">
        <v>48</v>
      </c>
      <c r="G218" s="2" t="s">
        <v>49</v>
      </c>
      <c r="H218" s="2" t="s">
        <v>50</v>
      </c>
      <c r="I218" s="2" t="s">
        <v>21</v>
      </c>
      <c r="J218" s="1">
        <v>43404</v>
      </c>
      <c r="K218" s="2" t="s">
        <v>22</v>
      </c>
      <c r="L218" s="2" t="s">
        <v>23</v>
      </c>
      <c r="M218" s="2" t="s">
        <v>24</v>
      </c>
      <c r="N218" s="2" t="s">
        <v>25</v>
      </c>
      <c r="O218" s="4">
        <v>196</v>
      </c>
      <c r="P218">
        <v>78</v>
      </c>
      <c r="Q218" s="4">
        <v>15288</v>
      </c>
      <c r="R218" s="4">
        <v>1574.664</v>
      </c>
    </row>
    <row r="219" spans="2:18" x14ac:dyDescent="0.25">
      <c r="B219">
        <v>1307</v>
      </c>
      <c r="C219" s="1">
        <v>43379</v>
      </c>
      <c r="D219">
        <v>6</v>
      </c>
      <c r="E219" s="2" t="s">
        <v>59</v>
      </c>
      <c r="F219" s="2" t="s">
        <v>60</v>
      </c>
      <c r="G219" s="2" t="s">
        <v>61</v>
      </c>
      <c r="H219" s="2" t="s">
        <v>62</v>
      </c>
      <c r="I219" s="2" t="s">
        <v>43</v>
      </c>
      <c r="J219" s="1">
        <v>43381</v>
      </c>
      <c r="K219" s="2" t="s">
        <v>44</v>
      </c>
      <c r="L219" s="2" t="s">
        <v>23</v>
      </c>
      <c r="M219" s="2" t="s">
        <v>51</v>
      </c>
      <c r="N219" s="2" t="s">
        <v>52</v>
      </c>
      <c r="O219" s="4">
        <v>178.5</v>
      </c>
      <c r="P219">
        <v>44</v>
      </c>
      <c r="Q219" s="4">
        <v>7854</v>
      </c>
      <c r="R219" s="4">
        <v>753.98400000000004</v>
      </c>
    </row>
    <row r="220" spans="2:18" x14ac:dyDescent="0.25">
      <c r="B220">
        <v>1309</v>
      </c>
      <c r="C220" s="1">
        <v>43377</v>
      </c>
      <c r="D220">
        <v>4</v>
      </c>
      <c r="E220" s="2" t="s">
        <v>28</v>
      </c>
      <c r="F220" s="2" t="s">
        <v>29</v>
      </c>
      <c r="G220" s="2" t="s">
        <v>29</v>
      </c>
      <c r="H220" s="2" t="s">
        <v>30</v>
      </c>
      <c r="I220" s="2" t="s">
        <v>31</v>
      </c>
      <c r="J220" s="1">
        <v>43379</v>
      </c>
      <c r="K220" s="2" t="s">
        <v>32</v>
      </c>
      <c r="L220" s="2" t="s">
        <v>33</v>
      </c>
      <c r="M220" s="2" t="s">
        <v>99</v>
      </c>
      <c r="N220" s="2" t="s">
        <v>77</v>
      </c>
      <c r="O220" s="4">
        <v>1134</v>
      </c>
      <c r="P220">
        <v>82</v>
      </c>
      <c r="Q220" s="4">
        <v>92988</v>
      </c>
      <c r="R220" s="4">
        <v>9763.7400000000016</v>
      </c>
    </row>
    <row r="221" spans="2:18" x14ac:dyDescent="0.25">
      <c r="B221">
        <v>1310</v>
      </c>
      <c r="C221" s="1">
        <v>43377</v>
      </c>
      <c r="D221">
        <v>4</v>
      </c>
      <c r="E221" s="2" t="s">
        <v>28</v>
      </c>
      <c r="F221" s="2" t="s">
        <v>29</v>
      </c>
      <c r="G221" s="2" t="s">
        <v>29</v>
      </c>
      <c r="H221" s="2" t="s">
        <v>30</v>
      </c>
      <c r="I221" s="2" t="s">
        <v>31</v>
      </c>
      <c r="J221" s="1">
        <v>43379</v>
      </c>
      <c r="K221" s="2" t="s">
        <v>32</v>
      </c>
      <c r="L221" s="2" t="s">
        <v>33</v>
      </c>
      <c r="M221" s="2" t="s">
        <v>100</v>
      </c>
      <c r="N221" s="2" t="s">
        <v>101</v>
      </c>
      <c r="O221" s="4">
        <v>98</v>
      </c>
      <c r="P221">
        <v>29</v>
      </c>
      <c r="Q221" s="4">
        <v>2842</v>
      </c>
      <c r="R221" s="4">
        <v>284.2</v>
      </c>
    </row>
    <row r="222" spans="2:18" x14ac:dyDescent="0.25">
      <c r="B222">
        <v>1312</v>
      </c>
      <c r="C222" s="1">
        <v>43381</v>
      </c>
      <c r="D222">
        <v>8</v>
      </c>
      <c r="E222" s="2" t="s">
        <v>39</v>
      </c>
      <c r="F222" s="2" t="s">
        <v>40</v>
      </c>
      <c r="G222" s="2" t="s">
        <v>41</v>
      </c>
      <c r="H222" s="2" t="s">
        <v>42</v>
      </c>
      <c r="I222" s="2" t="s">
        <v>43</v>
      </c>
      <c r="J222" s="1">
        <v>43383</v>
      </c>
      <c r="K222" s="2" t="s">
        <v>44</v>
      </c>
      <c r="L222" s="2" t="s">
        <v>33</v>
      </c>
      <c r="M222" s="2" t="s">
        <v>87</v>
      </c>
      <c r="N222" s="2" t="s">
        <v>88</v>
      </c>
      <c r="O222" s="4">
        <v>487.19999999999993</v>
      </c>
      <c r="P222">
        <v>93</v>
      </c>
      <c r="Q222" s="4">
        <v>45309.599999999991</v>
      </c>
      <c r="R222" s="4">
        <v>4395.0311999999994</v>
      </c>
    </row>
    <row r="223" spans="2:18" x14ac:dyDescent="0.25">
      <c r="B223">
        <v>1315</v>
      </c>
      <c r="C223" s="1">
        <v>43376</v>
      </c>
      <c r="D223">
        <v>3</v>
      </c>
      <c r="E223" s="2" t="s">
        <v>53</v>
      </c>
      <c r="F223" s="2" t="s">
        <v>54</v>
      </c>
      <c r="G223" s="2" t="s">
        <v>55</v>
      </c>
      <c r="H223" s="2" t="s">
        <v>20</v>
      </c>
      <c r="I223" s="2" t="s">
        <v>21</v>
      </c>
      <c r="J223" s="1">
        <v>43378</v>
      </c>
      <c r="K223" s="2" t="s">
        <v>22</v>
      </c>
      <c r="L223" s="2" t="s">
        <v>56</v>
      </c>
      <c r="M223" s="2" t="s">
        <v>89</v>
      </c>
      <c r="N223" s="2" t="s">
        <v>79</v>
      </c>
      <c r="O223" s="4">
        <v>140</v>
      </c>
      <c r="P223">
        <v>11</v>
      </c>
      <c r="Q223" s="4">
        <v>1540</v>
      </c>
      <c r="R223" s="4">
        <v>160.16000000000003</v>
      </c>
    </row>
    <row r="224" spans="2:18" x14ac:dyDescent="0.25">
      <c r="B224">
        <v>1316</v>
      </c>
      <c r="C224" s="1">
        <v>43376</v>
      </c>
      <c r="D224">
        <v>3</v>
      </c>
      <c r="E224" s="2" t="s">
        <v>53</v>
      </c>
      <c r="F224" s="2" t="s">
        <v>54</v>
      </c>
      <c r="G224" s="2" t="s">
        <v>55</v>
      </c>
      <c r="H224" s="2" t="s">
        <v>20</v>
      </c>
      <c r="I224" s="2" t="s">
        <v>21</v>
      </c>
      <c r="J224" s="1">
        <v>43378</v>
      </c>
      <c r="K224" s="2" t="s">
        <v>22</v>
      </c>
      <c r="L224" s="2" t="s">
        <v>56</v>
      </c>
      <c r="M224" s="2" t="s">
        <v>63</v>
      </c>
      <c r="N224" s="2" t="s">
        <v>64</v>
      </c>
      <c r="O224" s="4">
        <v>560</v>
      </c>
      <c r="P224">
        <v>91</v>
      </c>
      <c r="Q224" s="4">
        <v>50960</v>
      </c>
      <c r="R224" s="4">
        <v>5096</v>
      </c>
    </row>
    <row r="225" spans="2:18" x14ac:dyDescent="0.25">
      <c r="B225">
        <v>1320</v>
      </c>
      <c r="C225" s="1">
        <v>43383</v>
      </c>
      <c r="D225">
        <v>10</v>
      </c>
      <c r="E225" s="2" t="s">
        <v>70</v>
      </c>
      <c r="F225" s="2" t="s">
        <v>71</v>
      </c>
      <c r="G225" s="2" t="s">
        <v>72</v>
      </c>
      <c r="H225" s="2" t="s">
        <v>73</v>
      </c>
      <c r="I225" s="2" t="s">
        <v>31</v>
      </c>
      <c r="J225" s="1">
        <v>43385</v>
      </c>
      <c r="K225" s="2" t="s">
        <v>22</v>
      </c>
      <c r="L225" s="2" t="s">
        <v>33</v>
      </c>
      <c r="M225" s="2" t="s">
        <v>90</v>
      </c>
      <c r="N225" s="2" t="s">
        <v>27</v>
      </c>
      <c r="O225" s="4">
        <v>140</v>
      </c>
      <c r="P225">
        <v>12</v>
      </c>
      <c r="Q225" s="4">
        <v>1680</v>
      </c>
      <c r="R225" s="4">
        <v>173.04</v>
      </c>
    </row>
    <row r="226" spans="2:18" x14ac:dyDescent="0.25">
      <c r="B226">
        <v>1325</v>
      </c>
      <c r="C226" s="1">
        <v>43401</v>
      </c>
      <c r="D226">
        <v>28</v>
      </c>
      <c r="E226" s="2" t="s">
        <v>65</v>
      </c>
      <c r="F226" s="2" t="s">
        <v>66</v>
      </c>
      <c r="G226" s="2" t="s">
        <v>67</v>
      </c>
      <c r="H226" s="2" t="s">
        <v>68</v>
      </c>
      <c r="I226" s="2" t="s">
        <v>69</v>
      </c>
      <c r="J226" s="1">
        <v>43403</v>
      </c>
      <c r="K226" s="2" t="s">
        <v>44</v>
      </c>
      <c r="L226" s="2" t="s">
        <v>33</v>
      </c>
      <c r="M226" s="2" t="s">
        <v>38</v>
      </c>
      <c r="N226" s="2" t="s">
        <v>25</v>
      </c>
      <c r="O226" s="4">
        <v>644</v>
      </c>
      <c r="P226">
        <v>34</v>
      </c>
      <c r="Q226" s="4">
        <v>21896</v>
      </c>
      <c r="R226" s="4">
        <v>2211.4960000000001</v>
      </c>
    </row>
    <row r="227" spans="2:18" x14ac:dyDescent="0.25">
      <c r="B227">
        <v>1326</v>
      </c>
      <c r="C227" s="1">
        <v>43382</v>
      </c>
      <c r="D227">
        <v>9</v>
      </c>
      <c r="E227" s="2" t="s">
        <v>82</v>
      </c>
      <c r="F227" s="2" t="s">
        <v>83</v>
      </c>
      <c r="G227" s="2" t="s">
        <v>49</v>
      </c>
      <c r="H227" s="2" t="s">
        <v>84</v>
      </c>
      <c r="I227" s="2" t="s">
        <v>21</v>
      </c>
      <c r="J227" s="1">
        <v>43384</v>
      </c>
      <c r="K227" s="2" t="s">
        <v>32</v>
      </c>
      <c r="L227" s="2" t="s">
        <v>23</v>
      </c>
      <c r="M227" s="2" t="s">
        <v>57</v>
      </c>
      <c r="N227" s="2" t="s">
        <v>58</v>
      </c>
      <c r="O227" s="4">
        <v>135.1</v>
      </c>
      <c r="P227">
        <v>89</v>
      </c>
      <c r="Q227" s="4">
        <v>12023.9</v>
      </c>
      <c r="R227" s="4">
        <v>1214.4139</v>
      </c>
    </row>
    <row r="228" spans="2:18" x14ac:dyDescent="0.25">
      <c r="B228">
        <v>1327</v>
      </c>
      <c r="C228" s="1">
        <v>43379</v>
      </c>
      <c r="D228">
        <v>6</v>
      </c>
      <c r="E228" s="2" t="s">
        <v>59</v>
      </c>
      <c r="F228" s="2" t="s">
        <v>60</v>
      </c>
      <c r="G228" s="2" t="s">
        <v>61</v>
      </c>
      <c r="H228" s="2" t="s">
        <v>62</v>
      </c>
      <c r="I228" s="2" t="s">
        <v>43</v>
      </c>
      <c r="J228" s="1">
        <v>43381</v>
      </c>
      <c r="K228" s="2" t="s">
        <v>22</v>
      </c>
      <c r="L228" s="2" t="s">
        <v>33</v>
      </c>
      <c r="M228" s="2" t="s">
        <v>51</v>
      </c>
      <c r="N228" s="2" t="s">
        <v>52</v>
      </c>
      <c r="O228" s="4">
        <v>178.5</v>
      </c>
      <c r="P228">
        <v>82</v>
      </c>
      <c r="Q228" s="4">
        <v>14637</v>
      </c>
      <c r="R228" s="4">
        <v>1449.0630000000001</v>
      </c>
    </row>
    <row r="229" spans="2:18" x14ac:dyDescent="0.25">
      <c r="B229">
        <v>1328</v>
      </c>
      <c r="C229" s="1">
        <v>43381</v>
      </c>
      <c r="D229">
        <v>8</v>
      </c>
      <c r="E229" s="2" t="s">
        <v>39</v>
      </c>
      <c r="F229" s="2" t="s">
        <v>40</v>
      </c>
      <c r="G229" s="2" t="s">
        <v>41</v>
      </c>
      <c r="H229" s="2" t="s">
        <v>42</v>
      </c>
      <c r="I229" s="2" t="s">
        <v>43</v>
      </c>
      <c r="J229" s="1">
        <v>43383</v>
      </c>
      <c r="K229" s="2" t="s">
        <v>22</v>
      </c>
      <c r="L229" s="2" t="s">
        <v>23</v>
      </c>
      <c r="M229" s="2" t="s">
        <v>51</v>
      </c>
      <c r="N229" s="2" t="s">
        <v>52</v>
      </c>
      <c r="O229" s="4">
        <v>178.5</v>
      </c>
      <c r="P229">
        <v>43</v>
      </c>
      <c r="Q229" s="4">
        <v>7675.5</v>
      </c>
      <c r="R229" s="4">
        <v>736.84799999999996</v>
      </c>
    </row>
    <row r="230" spans="2:18" x14ac:dyDescent="0.25">
      <c r="B230">
        <v>1329</v>
      </c>
      <c r="C230" s="1">
        <v>43414</v>
      </c>
      <c r="D230">
        <v>10</v>
      </c>
      <c r="E230" s="2" t="s">
        <v>70</v>
      </c>
      <c r="F230" s="2" t="s">
        <v>71</v>
      </c>
      <c r="G230" s="2" t="s">
        <v>72</v>
      </c>
      <c r="H230" s="2" t="s">
        <v>73</v>
      </c>
      <c r="I230" s="2" t="s">
        <v>31</v>
      </c>
      <c r="J230" s="1">
        <v>43416</v>
      </c>
      <c r="K230" s="2" t="s">
        <v>32</v>
      </c>
      <c r="L230" s="2" t="s">
        <v>75</v>
      </c>
      <c r="M230" s="2" t="s">
        <v>78</v>
      </c>
      <c r="N230" s="2" t="s">
        <v>79</v>
      </c>
      <c r="O230" s="4">
        <v>308</v>
      </c>
      <c r="P230">
        <v>96</v>
      </c>
      <c r="Q230" s="4">
        <v>29568</v>
      </c>
      <c r="R230" s="4">
        <v>3104.6400000000003</v>
      </c>
    </row>
    <row r="231" spans="2:18" x14ac:dyDescent="0.25">
      <c r="B231">
        <v>1330</v>
      </c>
      <c r="C231" s="1">
        <v>43414</v>
      </c>
      <c r="D231">
        <v>10</v>
      </c>
      <c r="E231" s="2" t="s">
        <v>70</v>
      </c>
      <c r="F231" s="2" t="s">
        <v>71</v>
      </c>
      <c r="G231" s="2" t="s">
        <v>72</v>
      </c>
      <c r="H231" s="2" t="s">
        <v>73</v>
      </c>
      <c r="I231" s="2" t="s">
        <v>31</v>
      </c>
      <c r="J231" s="1">
        <v>43416</v>
      </c>
      <c r="K231" s="2" t="s">
        <v>32</v>
      </c>
      <c r="L231" s="2" t="s">
        <v>75</v>
      </c>
      <c r="M231" s="2" t="s">
        <v>45</v>
      </c>
      <c r="N231" s="2" t="s">
        <v>46</v>
      </c>
      <c r="O231" s="4">
        <v>128.79999999999998</v>
      </c>
      <c r="P231">
        <v>34</v>
      </c>
      <c r="Q231" s="4">
        <v>4379.2</v>
      </c>
      <c r="R231" s="4">
        <v>437.91999999999996</v>
      </c>
    </row>
    <row r="232" spans="2:18" x14ac:dyDescent="0.25">
      <c r="B232">
        <v>1336</v>
      </c>
      <c r="C232" s="1">
        <v>43432</v>
      </c>
      <c r="D232">
        <v>28</v>
      </c>
      <c r="E232" s="2" t="s">
        <v>65</v>
      </c>
      <c r="F232" s="2" t="s">
        <v>66</v>
      </c>
      <c r="G232" s="2" t="s">
        <v>67</v>
      </c>
      <c r="H232" s="2" t="s">
        <v>68</v>
      </c>
      <c r="I232" s="2" t="s">
        <v>69</v>
      </c>
      <c r="J232" s="1">
        <v>43434</v>
      </c>
      <c r="K232" s="2" t="s">
        <v>44</v>
      </c>
      <c r="L232" s="2" t="s">
        <v>33</v>
      </c>
      <c r="M232" s="2" t="s">
        <v>57</v>
      </c>
      <c r="N232" s="2" t="s">
        <v>58</v>
      </c>
      <c r="O232" s="4">
        <v>135.1</v>
      </c>
      <c r="P232">
        <v>46</v>
      </c>
      <c r="Q232" s="4">
        <v>6214.5999999999995</v>
      </c>
      <c r="R232" s="4">
        <v>640.10380000000009</v>
      </c>
    </row>
    <row r="233" spans="2:18" x14ac:dyDescent="0.25">
      <c r="B233">
        <v>1337</v>
      </c>
      <c r="C233" s="1">
        <v>43432</v>
      </c>
      <c r="D233">
        <v>28</v>
      </c>
      <c r="E233" s="2" t="s">
        <v>65</v>
      </c>
      <c r="F233" s="2" t="s">
        <v>66</v>
      </c>
      <c r="G233" s="2" t="s">
        <v>67</v>
      </c>
      <c r="H233" s="2" t="s">
        <v>68</v>
      </c>
      <c r="I233" s="2" t="s">
        <v>69</v>
      </c>
      <c r="J233" s="1">
        <v>43434</v>
      </c>
      <c r="K233" s="2" t="s">
        <v>44</v>
      </c>
      <c r="L233" s="2" t="s">
        <v>33</v>
      </c>
      <c r="M233" s="2" t="s">
        <v>80</v>
      </c>
      <c r="N233" s="2" t="s">
        <v>81</v>
      </c>
      <c r="O233" s="4">
        <v>257.59999999999997</v>
      </c>
      <c r="P233">
        <v>100</v>
      </c>
      <c r="Q233" s="4">
        <v>25759.999999999996</v>
      </c>
      <c r="R233" s="4">
        <v>2576</v>
      </c>
    </row>
    <row r="234" spans="2:18" x14ac:dyDescent="0.25">
      <c r="B234">
        <v>1338</v>
      </c>
      <c r="C234" s="1">
        <v>43413</v>
      </c>
      <c r="D234">
        <v>9</v>
      </c>
      <c r="E234" s="2" t="s">
        <v>82</v>
      </c>
      <c r="F234" s="2" t="s">
        <v>83</v>
      </c>
      <c r="G234" s="2" t="s">
        <v>49</v>
      </c>
      <c r="H234" s="2" t="s">
        <v>84</v>
      </c>
      <c r="I234" s="2" t="s">
        <v>21</v>
      </c>
      <c r="J234" s="1">
        <v>43415</v>
      </c>
      <c r="K234" s="2" t="s">
        <v>32</v>
      </c>
      <c r="L234" s="2" t="s">
        <v>23</v>
      </c>
      <c r="M234" s="2" t="s">
        <v>85</v>
      </c>
      <c r="N234" s="2" t="s">
        <v>86</v>
      </c>
      <c r="O234" s="4">
        <v>273</v>
      </c>
      <c r="P234">
        <v>87</v>
      </c>
      <c r="Q234" s="4">
        <v>23751</v>
      </c>
      <c r="R234" s="4">
        <v>2446.3530000000001</v>
      </c>
    </row>
    <row r="235" spans="2:18" x14ac:dyDescent="0.25">
      <c r="B235">
        <v>1339</v>
      </c>
      <c r="C235" s="1">
        <v>43413</v>
      </c>
      <c r="D235">
        <v>9</v>
      </c>
      <c r="E235" s="2" t="s">
        <v>82</v>
      </c>
      <c r="F235" s="2" t="s">
        <v>83</v>
      </c>
      <c r="G235" s="2" t="s">
        <v>49</v>
      </c>
      <c r="H235" s="2" t="s">
        <v>84</v>
      </c>
      <c r="I235" s="2" t="s">
        <v>21</v>
      </c>
      <c r="J235" s="1">
        <v>43415</v>
      </c>
      <c r="K235" s="2" t="s">
        <v>32</v>
      </c>
      <c r="L235" s="2" t="s">
        <v>23</v>
      </c>
      <c r="M235" s="2" t="s">
        <v>87</v>
      </c>
      <c r="N235" s="2" t="s">
        <v>88</v>
      </c>
      <c r="O235" s="4">
        <v>487.19999999999993</v>
      </c>
      <c r="P235">
        <v>58</v>
      </c>
      <c r="Q235" s="4">
        <v>28257.599999999995</v>
      </c>
      <c r="R235" s="4">
        <v>2882.2752</v>
      </c>
    </row>
    <row r="236" spans="2:18" x14ac:dyDescent="0.25">
      <c r="B236">
        <v>1340</v>
      </c>
      <c r="C236" s="1">
        <v>43410</v>
      </c>
      <c r="D236">
        <v>6</v>
      </c>
      <c r="E236" s="2" t="s">
        <v>59</v>
      </c>
      <c r="F236" s="2" t="s">
        <v>60</v>
      </c>
      <c r="G236" s="2" t="s">
        <v>61</v>
      </c>
      <c r="H236" s="2" t="s">
        <v>62</v>
      </c>
      <c r="I236" s="2" t="s">
        <v>43</v>
      </c>
      <c r="J236" s="1">
        <v>43412</v>
      </c>
      <c r="K236" s="2" t="s">
        <v>22</v>
      </c>
      <c r="L236" s="2" t="s">
        <v>33</v>
      </c>
      <c r="M236" s="2" t="s">
        <v>24</v>
      </c>
      <c r="N236" s="2" t="s">
        <v>25</v>
      </c>
      <c r="O236" s="4">
        <v>196</v>
      </c>
      <c r="P236">
        <v>85</v>
      </c>
      <c r="Q236" s="4">
        <v>16660</v>
      </c>
      <c r="R236" s="4">
        <v>1682.6599999999999</v>
      </c>
    </row>
    <row r="237" spans="2:18" x14ac:dyDescent="0.25">
      <c r="B237">
        <v>1341</v>
      </c>
      <c r="C237" s="1">
        <v>43412</v>
      </c>
      <c r="D237">
        <v>8</v>
      </c>
      <c r="E237" s="2" t="s">
        <v>39</v>
      </c>
      <c r="F237" s="2" t="s">
        <v>40</v>
      </c>
      <c r="G237" s="2" t="s">
        <v>41</v>
      </c>
      <c r="H237" s="2" t="s">
        <v>42</v>
      </c>
      <c r="I237" s="2" t="s">
        <v>43</v>
      </c>
      <c r="J237" s="1">
        <v>43414</v>
      </c>
      <c r="K237" s="2" t="s">
        <v>22</v>
      </c>
      <c r="L237" s="2" t="s">
        <v>23</v>
      </c>
      <c r="M237" s="2" t="s">
        <v>63</v>
      </c>
      <c r="N237" s="2" t="s">
        <v>64</v>
      </c>
      <c r="O237" s="4">
        <v>560</v>
      </c>
      <c r="P237">
        <v>28</v>
      </c>
      <c r="Q237" s="4">
        <v>15680</v>
      </c>
      <c r="R237" s="4">
        <v>1552.32</v>
      </c>
    </row>
    <row r="238" spans="2:18" x14ac:dyDescent="0.25">
      <c r="B238">
        <v>1342</v>
      </c>
      <c r="C238" s="1">
        <v>43412</v>
      </c>
      <c r="D238">
        <v>8</v>
      </c>
      <c r="E238" s="2" t="s">
        <v>39</v>
      </c>
      <c r="F238" s="2" t="s">
        <v>40</v>
      </c>
      <c r="G238" s="2" t="s">
        <v>41</v>
      </c>
      <c r="H238" s="2" t="s">
        <v>42</v>
      </c>
      <c r="I238" s="2" t="s">
        <v>43</v>
      </c>
      <c r="J238" s="1">
        <v>43414</v>
      </c>
      <c r="K238" s="2" t="s">
        <v>22</v>
      </c>
      <c r="L238" s="2" t="s">
        <v>23</v>
      </c>
      <c r="M238" s="2" t="s">
        <v>45</v>
      </c>
      <c r="N238" s="2" t="s">
        <v>46</v>
      </c>
      <c r="O238" s="4">
        <v>128.79999999999998</v>
      </c>
      <c r="P238">
        <v>19</v>
      </c>
      <c r="Q238" s="4">
        <v>2447.1999999999998</v>
      </c>
      <c r="R238" s="4">
        <v>239.82560000000001</v>
      </c>
    </row>
    <row r="239" spans="2:18" x14ac:dyDescent="0.25">
      <c r="B239">
        <v>1343</v>
      </c>
      <c r="C239" s="1">
        <v>43429</v>
      </c>
      <c r="D239">
        <v>25</v>
      </c>
      <c r="E239" s="2" t="s">
        <v>91</v>
      </c>
      <c r="F239" s="2" t="s">
        <v>71</v>
      </c>
      <c r="G239" s="2" t="s">
        <v>72</v>
      </c>
      <c r="H239" s="2" t="s">
        <v>73</v>
      </c>
      <c r="I239" s="2" t="s">
        <v>31</v>
      </c>
      <c r="J239" s="1">
        <v>43431</v>
      </c>
      <c r="K239" s="2" t="s">
        <v>32</v>
      </c>
      <c r="L239" s="2" t="s">
        <v>56</v>
      </c>
      <c r="M239" s="2" t="s">
        <v>96</v>
      </c>
      <c r="N239" s="2" t="s">
        <v>46</v>
      </c>
      <c r="O239" s="4">
        <v>140</v>
      </c>
      <c r="P239">
        <v>99</v>
      </c>
      <c r="Q239" s="4">
        <v>13860</v>
      </c>
      <c r="R239" s="4">
        <v>1441.44</v>
      </c>
    </row>
    <row r="240" spans="2:18" x14ac:dyDescent="0.25">
      <c r="B240">
        <v>1344</v>
      </c>
      <c r="C240" s="1">
        <v>43430</v>
      </c>
      <c r="D240">
        <v>26</v>
      </c>
      <c r="E240" s="2" t="s">
        <v>92</v>
      </c>
      <c r="F240" s="2" t="s">
        <v>93</v>
      </c>
      <c r="G240" s="2" t="s">
        <v>93</v>
      </c>
      <c r="H240" s="2" t="s">
        <v>68</v>
      </c>
      <c r="I240" s="2" t="s">
        <v>69</v>
      </c>
      <c r="J240" s="1">
        <v>43432</v>
      </c>
      <c r="K240" s="2" t="s">
        <v>44</v>
      </c>
      <c r="L240" s="2" t="s">
        <v>33</v>
      </c>
      <c r="M240" s="2" t="s">
        <v>97</v>
      </c>
      <c r="N240" s="2" t="s">
        <v>98</v>
      </c>
      <c r="O240" s="4">
        <v>298.90000000000003</v>
      </c>
      <c r="P240">
        <v>69</v>
      </c>
      <c r="Q240" s="4">
        <v>20624.100000000002</v>
      </c>
      <c r="R240" s="4">
        <v>2144.9064000000008</v>
      </c>
    </row>
    <row r="241" spans="2:18" x14ac:dyDescent="0.25">
      <c r="B241">
        <v>1345</v>
      </c>
      <c r="C241" s="1">
        <v>43430</v>
      </c>
      <c r="D241">
        <v>26</v>
      </c>
      <c r="E241" s="2" t="s">
        <v>92</v>
      </c>
      <c r="F241" s="2" t="s">
        <v>93</v>
      </c>
      <c r="G241" s="2" t="s">
        <v>93</v>
      </c>
      <c r="H241" s="2" t="s">
        <v>68</v>
      </c>
      <c r="I241" s="2" t="s">
        <v>69</v>
      </c>
      <c r="J241" s="1">
        <v>43432</v>
      </c>
      <c r="K241" s="2" t="s">
        <v>44</v>
      </c>
      <c r="L241" s="2" t="s">
        <v>33</v>
      </c>
      <c r="M241" s="2" t="s">
        <v>57</v>
      </c>
      <c r="N241" s="2" t="s">
        <v>58</v>
      </c>
      <c r="O241" s="4">
        <v>135.1</v>
      </c>
      <c r="P241">
        <v>37</v>
      </c>
      <c r="Q241" s="4">
        <v>4998.7</v>
      </c>
      <c r="R241" s="4">
        <v>474.87650000000002</v>
      </c>
    </row>
    <row r="242" spans="2:18" x14ac:dyDescent="0.25">
      <c r="B242">
        <v>1346</v>
      </c>
      <c r="C242" s="1">
        <v>43430</v>
      </c>
      <c r="D242">
        <v>26</v>
      </c>
      <c r="E242" s="2" t="s">
        <v>92</v>
      </c>
      <c r="F242" s="2" t="s">
        <v>93</v>
      </c>
      <c r="G242" s="2" t="s">
        <v>93</v>
      </c>
      <c r="H242" s="2" t="s">
        <v>68</v>
      </c>
      <c r="I242" s="2" t="s">
        <v>69</v>
      </c>
      <c r="J242" s="1">
        <v>43432</v>
      </c>
      <c r="K242" s="2" t="s">
        <v>44</v>
      </c>
      <c r="L242" s="2" t="s">
        <v>33</v>
      </c>
      <c r="M242" s="2" t="s">
        <v>80</v>
      </c>
      <c r="N242" s="2" t="s">
        <v>81</v>
      </c>
      <c r="O242" s="4">
        <v>257.59999999999997</v>
      </c>
      <c r="P242">
        <v>64</v>
      </c>
      <c r="Q242" s="4">
        <v>16486.399999999998</v>
      </c>
      <c r="R242" s="4">
        <v>1665.1263999999999</v>
      </c>
    </row>
    <row r="243" spans="2:18" x14ac:dyDescent="0.25">
      <c r="B243">
        <v>1347</v>
      </c>
      <c r="C243" s="1">
        <v>43433</v>
      </c>
      <c r="D243">
        <v>29</v>
      </c>
      <c r="E243" s="2" t="s">
        <v>47</v>
      </c>
      <c r="F243" s="2" t="s">
        <v>48</v>
      </c>
      <c r="G243" s="2" t="s">
        <v>49</v>
      </c>
      <c r="H243" s="2" t="s">
        <v>50</v>
      </c>
      <c r="I243" s="2" t="s">
        <v>21</v>
      </c>
      <c r="J243" s="1">
        <v>43435</v>
      </c>
      <c r="K243" s="2" t="s">
        <v>22</v>
      </c>
      <c r="L243" s="2" t="s">
        <v>23</v>
      </c>
      <c r="M243" s="2" t="s">
        <v>24</v>
      </c>
      <c r="N243" s="2" t="s">
        <v>25</v>
      </c>
      <c r="O243" s="4">
        <v>196</v>
      </c>
      <c r="P243">
        <v>38</v>
      </c>
      <c r="Q243" s="4">
        <v>7448</v>
      </c>
      <c r="R243" s="4">
        <v>774.5920000000001</v>
      </c>
    </row>
    <row r="244" spans="2:18" x14ac:dyDescent="0.25">
      <c r="B244">
        <v>1348</v>
      </c>
      <c r="C244" s="1">
        <v>43410</v>
      </c>
      <c r="D244">
        <v>6</v>
      </c>
      <c r="E244" s="2" t="s">
        <v>59</v>
      </c>
      <c r="F244" s="2" t="s">
        <v>60</v>
      </c>
      <c r="G244" s="2" t="s">
        <v>61</v>
      </c>
      <c r="H244" s="2" t="s">
        <v>62</v>
      </c>
      <c r="I244" s="2" t="s">
        <v>43</v>
      </c>
      <c r="J244" s="1">
        <v>43412</v>
      </c>
      <c r="K244" s="2" t="s">
        <v>44</v>
      </c>
      <c r="L244" s="2" t="s">
        <v>23</v>
      </c>
      <c r="M244" s="2" t="s">
        <v>51</v>
      </c>
      <c r="N244" s="2" t="s">
        <v>52</v>
      </c>
      <c r="O244" s="4">
        <v>178.5</v>
      </c>
      <c r="P244">
        <v>15</v>
      </c>
      <c r="Q244" s="4">
        <v>2677.5</v>
      </c>
      <c r="R244" s="4">
        <v>259.71749999999997</v>
      </c>
    </row>
    <row r="245" spans="2:18" x14ac:dyDescent="0.25">
      <c r="B245">
        <v>1350</v>
      </c>
      <c r="C245" s="1">
        <v>43408</v>
      </c>
      <c r="D245">
        <v>4</v>
      </c>
      <c r="E245" s="2" t="s">
        <v>28</v>
      </c>
      <c r="F245" s="2" t="s">
        <v>29</v>
      </c>
      <c r="G245" s="2" t="s">
        <v>29</v>
      </c>
      <c r="H245" s="2" t="s">
        <v>30</v>
      </c>
      <c r="I245" s="2" t="s">
        <v>31</v>
      </c>
      <c r="J245" s="1">
        <v>43410</v>
      </c>
      <c r="K245" s="2" t="s">
        <v>32</v>
      </c>
      <c r="L245" s="2" t="s">
        <v>33</v>
      </c>
      <c r="M245" s="2" t="s">
        <v>99</v>
      </c>
      <c r="N245" s="2" t="s">
        <v>77</v>
      </c>
      <c r="O245" s="4">
        <v>1134</v>
      </c>
      <c r="P245">
        <v>52</v>
      </c>
      <c r="Q245" s="4">
        <v>58968</v>
      </c>
      <c r="R245" s="4">
        <v>5778.8640000000005</v>
      </c>
    </row>
    <row r="246" spans="2:18" x14ac:dyDescent="0.25">
      <c r="B246">
        <v>1351</v>
      </c>
      <c r="C246" s="1">
        <v>43408</v>
      </c>
      <c r="D246">
        <v>4</v>
      </c>
      <c r="E246" s="2" t="s">
        <v>28</v>
      </c>
      <c r="F246" s="2" t="s">
        <v>29</v>
      </c>
      <c r="G246" s="2" t="s">
        <v>29</v>
      </c>
      <c r="H246" s="2" t="s">
        <v>30</v>
      </c>
      <c r="I246" s="2" t="s">
        <v>31</v>
      </c>
      <c r="J246" s="1">
        <v>43410</v>
      </c>
      <c r="K246" s="2" t="s">
        <v>32</v>
      </c>
      <c r="L246" s="2" t="s">
        <v>33</v>
      </c>
      <c r="M246" s="2" t="s">
        <v>100</v>
      </c>
      <c r="N246" s="2" t="s">
        <v>101</v>
      </c>
      <c r="O246" s="4">
        <v>98</v>
      </c>
      <c r="P246">
        <v>37</v>
      </c>
      <c r="Q246" s="4">
        <v>3626</v>
      </c>
      <c r="R246" s="4">
        <v>355.34800000000001</v>
      </c>
    </row>
    <row r="247" spans="2:18" x14ac:dyDescent="0.25">
      <c r="B247">
        <v>1353</v>
      </c>
      <c r="C247" s="1">
        <v>43412</v>
      </c>
      <c r="D247">
        <v>8</v>
      </c>
      <c r="E247" s="2" t="s">
        <v>39</v>
      </c>
      <c r="F247" s="2" t="s">
        <v>40</v>
      </c>
      <c r="G247" s="2" t="s">
        <v>41</v>
      </c>
      <c r="H247" s="2" t="s">
        <v>42</v>
      </c>
      <c r="I247" s="2" t="s">
        <v>43</v>
      </c>
      <c r="J247" s="1">
        <v>43414</v>
      </c>
      <c r="K247" s="2" t="s">
        <v>44</v>
      </c>
      <c r="L247" s="2" t="s">
        <v>33</v>
      </c>
      <c r="M247" s="2" t="s">
        <v>87</v>
      </c>
      <c r="N247" s="2" t="s">
        <v>88</v>
      </c>
      <c r="O247" s="4">
        <v>487.19999999999993</v>
      </c>
      <c r="P247">
        <v>24</v>
      </c>
      <c r="Q247" s="4">
        <v>11692.8</v>
      </c>
      <c r="R247" s="4">
        <v>1122.5087999999998</v>
      </c>
    </row>
    <row r="248" spans="2:18" x14ac:dyDescent="0.25">
      <c r="B248">
        <v>1356</v>
      </c>
      <c r="C248" s="1">
        <v>43407</v>
      </c>
      <c r="D248">
        <v>3</v>
      </c>
      <c r="E248" s="2" t="s">
        <v>53</v>
      </c>
      <c r="F248" s="2" t="s">
        <v>54</v>
      </c>
      <c r="G248" s="2" t="s">
        <v>55</v>
      </c>
      <c r="H248" s="2" t="s">
        <v>20</v>
      </c>
      <c r="I248" s="2" t="s">
        <v>21</v>
      </c>
      <c r="J248" s="1">
        <v>43409</v>
      </c>
      <c r="K248" s="2" t="s">
        <v>22</v>
      </c>
      <c r="L248" s="2" t="s">
        <v>56</v>
      </c>
      <c r="M248" s="2" t="s">
        <v>89</v>
      </c>
      <c r="N248" s="2" t="s">
        <v>79</v>
      </c>
      <c r="O248" s="4">
        <v>140</v>
      </c>
      <c r="P248">
        <v>36</v>
      </c>
      <c r="Q248" s="4">
        <v>5040</v>
      </c>
      <c r="R248" s="4">
        <v>519.12</v>
      </c>
    </row>
    <row r="249" spans="2:18" x14ac:dyDescent="0.25">
      <c r="B249">
        <v>1357</v>
      </c>
      <c r="C249" s="1">
        <v>43407</v>
      </c>
      <c r="D249">
        <v>3</v>
      </c>
      <c r="E249" s="2" t="s">
        <v>53</v>
      </c>
      <c r="F249" s="2" t="s">
        <v>54</v>
      </c>
      <c r="G249" s="2" t="s">
        <v>55</v>
      </c>
      <c r="H249" s="2" t="s">
        <v>20</v>
      </c>
      <c r="I249" s="2" t="s">
        <v>21</v>
      </c>
      <c r="J249" s="1">
        <v>43409</v>
      </c>
      <c r="K249" s="2" t="s">
        <v>22</v>
      </c>
      <c r="L249" s="2" t="s">
        <v>56</v>
      </c>
      <c r="M249" s="2" t="s">
        <v>63</v>
      </c>
      <c r="N249" s="2" t="s">
        <v>64</v>
      </c>
      <c r="O249" s="4">
        <v>560</v>
      </c>
      <c r="P249">
        <v>24</v>
      </c>
      <c r="Q249" s="4">
        <v>13440</v>
      </c>
      <c r="R249" s="4">
        <v>1344</v>
      </c>
    </row>
    <row r="250" spans="2:18" x14ac:dyDescent="0.25">
      <c r="B250">
        <v>1361</v>
      </c>
      <c r="C250" s="1">
        <v>43414</v>
      </c>
      <c r="D250">
        <v>10</v>
      </c>
      <c r="E250" s="2" t="s">
        <v>70</v>
      </c>
      <c r="F250" s="2" t="s">
        <v>71</v>
      </c>
      <c r="G250" s="2" t="s">
        <v>72</v>
      </c>
      <c r="H250" s="2" t="s">
        <v>73</v>
      </c>
      <c r="I250" s="2" t="s">
        <v>31</v>
      </c>
      <c r="J250" s="1">
        <v>43416</v>
      </c>
      <c r="K250" s="2" t="s">
        <v>22</v>
      </c>
      <c r="L250" s="2" t="s">
        <v>33</v>
      </c>
      <c r="M250" s="2" t="s">
        <v>90</v>
      </c>
      <c r="N250" s="2" t="s">
        <v>27</v>
      </c>
      <c r="O250" s="4">
        <v>140</v>
      </c>
      <c r="P250">
        <v>20</v>
      </c>
      <c r="Q250" s="4">
        <v>2800</v>
      </c>
      <c r="R250" s="4">
        <v>280</v>
      </c>
    </row>
    <row r="251" spans="2:18" x14ac:dyDescent="0.25">
      <c r="B251">
        <v>1366</v>
      </c>
      <c r="C251" s="1">
        <v>43432</v>
      </c>
      <c r="D251">
        <v>28</v>
      </c>
      <c r="E251" s="2" t="s">
        <v>65</v>
      </c>
      <c r="F251" s="2" t="s">
        <v>66</v>
      </c>
      <c r="G251" s="2" t="s">
        <v>67</v>
      </c>
      <c r="H251" s="2" t="s">
        <v>68</v>
      </c>
      <c r="I251" s="2" t="s">
        <v>69</v>
      </c>
      <c r="J251" s="1">
        <v>43434</v>
      </c>
      <c r="K251" s="2" t="s">
        <v>44</v>
      </c>
      <c r="L251" s="2" t="s">
        <v>33</v>
      </c>
      <c r="M251" s="2" t="s">
        <v>38</v>
      </c>
      <c r="N251" s="2" t="s">
        <v>25</v>
      </c>
      <c r="O251" s="4">
        <v>644</v>
      </c>
      <c r="P251">
        <v>57</v>
      </c>
      <c r="Q251" s="4">
        <v>36708</v>
      </c>
      <c r="R251" s="4">
        <v>3817.6319999999996</v>
      </c>
    </row>
    <row r="252" spans="2:18" x14ac:dyDescent="0.25">
      <c r="B252">
        <v>1367</v>
      </c>
      <c r="C252" s="1">
        <v>43413</v>
      </c>
      <c r="D252">
        <v>9</v>
      </c>
      <c r="E252" s="2" t="s">
        <v>82</v>
      </c>
      <c r="F252" s="2" t="s">
        <v>83</v>
      </c>
      <c r="G252" s="2" t="s">
        <v>49</v>
      </c>
      <c r="H252" s="2" t="s">
        <v>84</v>
      </c>
      <c r="I252" s="2" t="s">
        <v>21</v>
      </c>
      <c r="J252" s="1">
        <v>43415</v>
      </c>
      <c r="K252" s="2" t="s">
        <v>32</v>
      </c>
      <c r="L252" s="2" t="s">
        <v>23</v>
      </c>
      <c r="M252" s="2" t="s">
        <v>57</v>
      </c>
      <c r="N252" s="2" t="s">
        <v>58</v>
      </c>
      <c r="O252" s="4">
        <v>135.1</v>
      </c>
      <c r="P252">
        <v>14</v>
      </c>
      <c r="Q252" s="4">
        <v>1891.3999999999999</v>
      </c>
      <c r="R252" s="4">
        <v>181.5744</v>
      </c>
    </row>
    <row r="253" spans="2:18" x14ac:dyDescent="0.25">
      <c r="B253">
        <v>1368</v>
      </c>
      <c r="C253" s="1">
        <v>43461</v>
      </c>
      <c r="D253">
        <v>27</v>
      </c>
      <c r="E253" s="2" t="s">
        <v>17</v>
      </c>
      <c r="F253" s="2" t="s">
        <v>18</v>
      </c>
      <c r="G253" s="2" t="s">
        <v>19</v>
      </c>
      <c r="H253" s="2" t="s">
        <v>20</v>
      </c>
      <c r="I253" s="2" t="s">
        <v>21</v>
      </c>
      <c r="J253" s="1">
        <v>43463</v>
      </c>
      <c r="K253" s="2" t="s">
        <v>22</v>
      </c>
      <c r="L253" s="2" t="s">
        <v>23</v>
      </c>
      <c r="M253" s="2" t="s">
        <v>24</v>
      </c>
      <c r="N253" s="2" t="s">
        <v>25</v>
      </c>
      <c r="O253" s="4">
        <v>196</v>
      </c>
      <c r="P253">
        <v>14</v>
      </c>
      <c r="Q253" s="4">
        <v>2744</v>
      </c>
      <c r="R253" s="4">
        <v>277.14400000000006</v>
      </c>
    </row>
    <row r="254" spans="2:18" x14ac:dyDescent="0.25">
      <c r="B254">
        <v>1369</v>
      </c>
      <c r="C254" s="1">
        <v>43461</v>
      </c>
      <c r="D254">
        <v>27</v>
      </c>
      <c r="E254" s="2" t="s">
        <v>17</v>
      </c>
      <c r="F254" s="2" t="s">
        <v>18</v>
      </c>
      <c r="G254" s="2" t="s">
        <v>19</v>
      </c>
      <c r="H254" s="2" t="s">
        <v>20</v>
      </c>
      <c r="I254" s="2" t="s">
        <v>21</v>
      </c>
      <c r="J254" s="1">
        <v>43463</v>
      </c>
      <c r="K254" s="2" t="s">
        <v>22</v>
      </c>
      <c r="L254" s="2" t="s">
        <v>23</v>
      </c>
      <c r="M254" s="2" t="s">
        <v>26</v>
      </c>
      <c r="N254" s="2" t="s">
        <v>27</v>
      </c>
      <c r="O254" s="4">
        <v>49</v>
      </c>
      <c r="P254">
        <v>70</v>
      </c>
      <c r="Q254" s="4">
        <v>3430</v>
      </c>
      <c r="R254" s="4">
        <v>353.28999999999996</v>
      </c>
    </row>
    <row r="255" spans="2:18" x14ac:dyDescent="0.25">
      <c r="B255">
        <v>1370</v>
      </c>
      <c r="C255" s="1">
        <v>43438</v>
      </c>
      <c r="D255">
        <v>4</v>
      </c>
      <c r="E255" s="2" t="s">
        <v>28</v>
      </c>
      <c r="F255" s="2" t="s">
        <v>29</v>
      </c>
      <c r="G255" s="2" t="s">
        <v>29</v>
      </c>
      <c r="H255" s="2" t="s">
        <v>30</v>
      </c>
      <c r="I255" s="2" t="s">
        <v>31</v>
      </c>
      <c r="J255" s="1">
        <v>43440</v>
      </c>
      <c r="K255" s="2" t="s">
        <v>32</v>
      </c>
      <c r="L255" s="2" t="s">
        <v>33</v>
      </c>
      <c r="M255" s="2" t="s">
        <v>34</v>
      </c>
      <c r="N255" s="2" t="s">
        <v>27</v>
      </c>
      <c r="O255" s="4">
        <v>420</v>
      </c>
      <c r="P255">
        <v>100</v>
      </c>
      <c r="Q255" s="4">
        <v>42000</v>
      </c>
      <c r="R255" s="4">
        <v>4074</v>
      </c>
    </row>
    <row r="256" spans="2:18" x14ac:dyDescent="0.25">
      <c r="B256">
        <v>1371</v>
      </c>
      <c r="C256" s="1">
        <v>43438</v>
      </c>
      <c r="D256">
        <v>4</v>
      </c>
      <c r="E256" s="2" t="s">
        <v>28</v>
      </c>
      <c r="F256" s="2" t="s">
        <v>29</v>
      </c>
      <c r="G256" s="2" t="s">
        <v>29</v>
      </c>
      <c r="H256" s="2" t="s">
        <v>30</v>
      </c>
      <c r="I256" s="2" t="s">
        <v>31</v>
      </c>
      <c r="J256" s="1">
        <v>43440</v>
      </c>
      <c r="K256" s="2" t="s">
        <v>32</v>
      </c>
      <c r="L256" s="2" t="s">
        <v>33</v>
      </c>
      <c r="M256" s="2" t="s">
        <v>35</v>
      </c>
      <c r="N256" s="2" t="s">
        <v>27</v>
      </c>
      <c r="O256" s="4">
        <v>742</v>
      </c>
      <c r="P256">
        <v>27</v>
      </c>
      <c r="Q256" s="4">
        <v>20034</v>
      </c>
      <c r="R256" s="4">
        <v>2003.3999999999999</v>
      </c>
    </row>
    <row r="257" spans="2:18" x14ac:dyDescent="0.25">
      <c r="B257">
        <v>1372</v>
      </c>
      <c r="C257" s="1">
        <v>43438</v>
      </c>
      <c r="D257">
        <v>4</v>
      </c>
      <c r="E257" s="2" t="s">
        <v>28</v>
      </c>
      <c r="F257" s="2" t="s">
        <v>29</v>
      </c>
      <c r="G257" s="2" t="s">
        <v>29</v>
      </c>
      <c r="H257" s="2" t="s">
        <v>30</v>
      </c>
      <c r="I257" s="2" t="s">
        <v>31</v>
      </c>
      <c r="J257" s="1">
        <v>43440</v>
      </c>
      <c r="K257" s="2" t="s">
        <v>32</v>
      </c>
      <c r="L257" s="2" t="s">
        <v>33</v>
      </c>
      <c r="M257" s="2" t="s">
        <v>26</v>
      </c>
      <c r="N257" s="2" t="s">
        <v>27</v>
      </c>
      <c r="O257" s="4">
        <v>49</v>
      </c>
      <c r="P257">
        <v>70</v>
      </c>
      <c r="Q257" s="4">
        <v>3430</v>
      </c>
      <c r="R257" s="4">
        <v>336.14</v>
      </c>
    </row>
    <row r="258" spans="2:18" x14ac:dyDescent="0.25">
      <c r="B258">
        <v>1373</v>
      </c>
      <c r="C258" s="1">
        <v>43446</v>
      </c>
      <c r="D258">
        <v>12</v>
      </c>
      <c r="E258" s="2" t="s">
        <v>36</v>
      </c>
      <c r="F258" s="2" t="s">
        <v>18</v>
      </c>
      <c r="G258" s="2" t="s">
        <v>19</v>
      </c>
      <c r="H258" s="2" t="s">
        <v>20</v>
      </c>
      <c r="I258" s="2" t="s">
        <v>21</v>
      </c>
      <c r="J258" s="1">
        <v>43448</v>
      </c>
      <c r="K258" s="2" t="s">
        <v>22</v>
      </c>
      <c r="L258" s="2" t="s">
        <v>33</v>
      </c>
      <c r="M258" s="2" t="s">
        <v>37</v>
      </c>
      <c r="N258" s="2" t="s">
        <v>25</v>
      </c>
      <c r="O258" s="4">
        <v>252</v>
      </c>
      <c r="P258">
        <v>57</v>
      </c>
      <c r="Q258" s="4">
        <v>14364</v>
      </c>
      <c r="R258" s="4">
        <v>1436.4</v>
      </c>
    </row>
    <row r="259" spans="2:18" x14ac:dyDescent="0.25">
      <c r="B259">
        <v>1374</v>
      </c>
      <c r="C259" s="1">
        <v>43446</v>
      </c>
      <c r="D259">
        <v>12</v>
      </c>
      <c r="E259" s="2" t="s">
        <v>36</v>
      </c>
      <c r="F259" s="2" t="s">
        <v>18</v>
      </c>
      <c r="G259" s="2" t="s">
        <v>19</v>
      </c>
      <c r="H259" s="2" t="s">
        <v>20</v>
      </c>
      <c r="I259" s="2" t="s">
        <v>21</v>
      </c>
      <c r="J259" s="1">
        <v>43448</v>
      </c>
      <c r="K259" s="2" t="s">
        <v>22</v>
      </c>
      <c r="L259" s="2" t="s">
        <v>33</v>
      </c>
      <c r="M259" s="2" t="s">
        <v>38</v>
      </c>
      <c r="N259" s="2" t="s">
        <v>25</v>
      </c>
      <c r="O259" s="4">
        <v>644</v>
      </c>
      <c r="P259">
        <v>83</v>
      </c>
      <c r="Q259" s="4">
        <v>53452</v>
      </c>
      <c r="R259" s="4">
        <v>5238.2960000000003</v>
      </c>
    </row>
    <row r="260" spans="2:18" x14ac:dyDescent="0.25">
      <c r="B260">
        <v>1375</v>
      </c>
      <c r="C260" s="1">
        <v>43442</v>
      </c>
      <c r="D260">
        <v>8</v>
      </c>
      <c r="E260" s="2" t="s">
        <v>39</v>
      </c>
      <c r="F260" s="2" t="s">
        <v>40</v>
      </c>
      <c r="G260" s="2" t="s">
        <v>41</v>
      </c>
      <c r="H260" s="2" t="s">
        <v>42</v>
      </c>
      <c r="I260" s="2" t="s">
        <v>43</v>
      </c>
      <c r="J260" s="1">
        <v>43444</v>
      </c>
      <c r="K260" s="2" t="s">
        <v>44</v>
      </c>
      <c r="L260" s="2" t="s">
        <v>33</v>
      </c>
      <c r="M260" s="2" t="s">
        <v>45</v>
      </c>
      <c r="N260" s="2" t="s">
        <v>46</v>
      </c>
      <c r="O260" s="4">
        <v>128.79999999999998</v>
      </c>
      <c r="P260">
        <v>76</v>
      </c>
      <c r="Q260" s="4">
        <v>9788.7999999999993</v>
      </c>
      <c r="R260" s="4">
        <v>939.72479999999996</v>
      </c>
    </row>
    <row r="261" spans="2:18" x14ac:dyDescent="0.25">
      <c r="B261">
        <v>1376</v>
      </c>
      <c r="C261" s="1">
        <v>43438</v>
      </c>
      <c r="D261">
        <v>4</v>
      </c>
      <c r="E261" s="2" t="s">
        <v>28</v>
      </c>
      <c r="F261" s="2" t="s">
        <v>29</v>
      </c>
      <c r="G261" s="2" t="s">
        <v>29</v>
      </c>
      <c r="H261" s="2" t="s">
        <v>30</v>
      </c>
      <c r="I261" s="2" t="s">
        <v>31</v>
      </c>
      <c r="J261" s="1">
        <v>43440</v>
      </c>
      <c r="K261" s="2" t="s">
        <v>44</v>
      </c>
      <c r="L261" s="2" t="s">
        <v>23</v>
      </c>
      <c r="M261" s="2" t="s">
        <v>45</v>
      </c>
      <c r="N261" s="2" t="s">
        <v>46</v>
      </c>
      <c r="O261" s="4">
        <v>128.79999999999998</v>
      </c>
      <c r="P261">
        <v>80</v>
      </c>
      <c r="Q261" s="4">
        <v>10303.999999999998</v>
      </c>
      <c r="R261" s="4">
        <v>1020.096</v>
      </c>
    </row>
    <row r="262" spans="2:18" x14ac:dyDescent="0.25">
      <c r="B262">
        <v>1377</v>
      </c>
      <c r="C262" s="1">
        <v>43463</v>
      </c>
      <c r="D262">
        <v>29</v>
      </c>
      <c r="E262" s="2" t="s">
        <v>47</v>
      </c>
      <c r="F262" s="2" t="s">
        <v>48</v>
      </c>
      <c r="G262" s="2" t="s">
        <v>49</v>
      </c>
      <c r="H262" s="2" t="s">
        <v>50</v>
      </c>
      <c r="I262" s="2" t="s">
        <v>21</v>
      </c>
      <c r="J262" s="1">
        <v>43465</v>
      </c>
      <c r="K262" s="2" t="s">
        <v>22</v>
      </c>
      <c r="L262" s="2" t="s">
        <v>23</v>
      </c>
      <c r="M262" s="2" t="s">
        <v>51</v>
      </c>
      <c r="N262" s="2" t="s">
        <v>52</v>
      </c>
      <c r="O262" s="4">
        <v>178.5</v>
      </c>
      <c r="P262">
        <v>47</v>
      </c>
      <c r="Q262" s="4">
        <v>8389.5</v>
      </c>
      <c r="R262" s="4">
        <v>830.56050000000005</v>
      </c>
    </row>
    <row r="263" spans="2:18" x14ac:dyDescent="0.25">
      <c r="B263">
        <v>1378</v>
      </c>
      <c r="C263" s="1">
        <v>43437</v>
      </c>
      <c r="D263">
        <v>3</v>
      </c>
      <c r="E263" s="2" t="s">
        <v>53</v>
      </c>
      <c r="F263" s="2" t="s">
        <v>54</v>
      </c>
      <c r="G263" s="2" t="s">
        <v>55</v>
      </c>
      <c r="H263" s="2" t="s">
        <v>20</v>
      </c>
      <c r="I263" s="2" t="s">
        <v>21</v>
      </c>
      <c r="J263" s="1">
        <v>43439</v>
      </c>
      <c r="K263" s="2" t="s">
        <v>22</v>
      </c>
      <c r="L263" s="2" t="s">
        <v>56</v>
      </c>
      <c r="M263" s="2" t="s">
        <v>57</v>
      </c>
      <c r="N263" s="2" t="s">
        <v>58</v>
      </c>
      <c r="O263" s="4">
        <v>135.1</v>
      </c>
      <c r="P263">
        <v>96</v>
      </c>
      <c r="Q263" s="4">
        <v>12969.599999999999</v>
      </c>
      <c r="R263" s="4">
        <v>1322.8992000000003</v>
      </c>
    </row>
    <row r="264" spans="2:18" x14ac:dyDescent="0.25">
      <c r="B264">
        <v>1379</v>
      </c>
      <c r="C264" s="1">
        <v>43440</v>
      </c>
      <c r="D264">
        <v>6</v>
      </c>
      <c r="E264" s="2" t="s">
        <v>59</v>
      </c>
      <c r="F264" s="2" t="s">
        <v>60</v>
      </c>
      <c r="G264" s="2" t="s">
        <v>61</v>
      </c>
      <c r="H264" s="2" t="s">
        <v>62</v>
      </c>
      <c r="I264" s="2" t="s">
        <v>43</v>
      </c>
      <c r="J264" s="1">
        <v>43442</v>
      </c>
      <c r="K264" s="2" t="s">
        <v>22</v>
      </c>
      <c r="L264" s="2" t="s">
        <v>33</v>
      </c>
      <c r="M264" s="2" t="s">
        <v>63</v>
      </c>
      <c r="N264" s="2" t="s">
        <v>64</v>
      </c>
      <c r="O264" s="4">
        <v>560</v>
      </c>
      <c r="P264">
        <v>32</v>
      </c>
      <c r="Q264" s="4">
        <v>17920</v>
      </c>
      <c r="R264" s="4">
        <v>1881.6000000000001</v>
      </c>
    </row>
    <row r="265" spans="2:18" x14ac:dyDescent="0.25">
      <c r="B265">
        <v>1380</v>
      </c>
      <c r="C265" s="1">
        <v>43462</v>
      </c>
      <c r="D265">
        <v>28</v>
      </c>
      <c r="E265" s="2" t="s">
        <v>65</v>
      </c>
      <c r="F265" s="2" t="s">
        <v>66</v>
      </c>
      <c r="G265" s="2" t="s">
        <v>67</v>
      </c>
      <c r="H265" s="2" t="s">
        <v>68</v>
      </c>
      <c r="I265" s="2" t="s">
        <v>69</v>
      </c>
      <c r="J265" s="1">
        <v>43464</v>
      </c>
      <c r="K265" s="2" t="s">
        <v>44</v>
      </c>
      <c r="L265" s="2" t="s">
        <v>23</v>
      </c>
      <c r="M265" s="2" t="s">
        <v>38</v>
      </c>
      <c r="N265" s="2" t="s">
        <v>25</v>
      </c>
      <c r="O265" s="4">
        <v>644</v>
      </c>
      <c r="P265">
        <v>16</v>
      </c>
      <c r="Q265" s="4">
        <v>10304</v>
      </c>
      <c r="R265" s="4">
        <v>1030.4000000000001</v>
      </c>
    </row>
    <row r="266" spans="2:18" x14ac:dyDescent="0.25">
      <c r="B266">
        <v>1381</v>
      </c>
      <c r="C266" s="1">
        <v>43442</v>
      </c>
      <c r="D266">
        <v>8</v>
      </c>
      <c r="E266" s="2" t="s">
        <v>39</v>
      </c>
      <c r="F266" s="2" t="s">
        <v>40</v>
      </c>
      <c r="G266" s="2" t="s">
        <v>41</v>
      </c>
      <c r="H266" s="2" t="s">
        <v>42</v>
      </c>
      <c r="I266" s="2" t="s">
        <v>43</v>
      </c>
      <c r="J266" s="1">
        <v>43444</v>
      </c>
      <c r="K266" s="2" t="s">
        <v>44</v>
      </c>
      <c r="L266" s="2" t="s">
        <v>23</v>
      </c>
      <c r="M266" s="2" t="s">
        <v>51</v>
      </c>
      <c r="N266" s="2" t="s">
        <v>52</v>
      </c>
      <c r="O266" s="4">
        <v>178.5</v>
      </c>
      <c r="P266">
        <v>41</v>
      </c>
      <c r="Q266" s="4">
        <v>7318.5</v>
      </c>
      <c r="R266" s="4">
        <v>717.21299999999997</v>
      </c>
    </row>
    <row r="267" spans="2:18" x14ac:dyDescent="0.25">
      <c r="B267">
        <v>1382</v>
      </c>
      <c r="C267" s="1">
        <v>43444</v>
      </c>
      <c r="D267">
        <v>10</v>
      </c>
      <c r="E267" s="2" t="s">
        <v>70</v>
      </c>
      <c r="F267" s="2" t="s">
        <v>71</v>
      </c>
      <c r="G267" s="2" t="s">
        <v>72</v>
      </c>
      <c r="H267" s="2" t="s">
        <v>73</v>
      </c>
      <c r="I267" s="2" t="s">
        <v>31</v>
      </c>
      <c r="J267" s="1">
        <v>43446</v>
      </c>
      <c r="K267" s="2" t="s">
        <v>22</v>
      </c>
      <c r="L267" s="2" t="s">
        <v>33</v>
      </c>
      <c r="M267" s="2" t="s">
        <v>74</v>
      </c>
      <c r="N267" s="2" t="s">
        <v>25</v>
      </c>
      <c r="O267" s="4">
        <v>41.86</v>
      </c>
      <c r="P267">
        <v>41</v>
      </c>
      <c r="Q267" s="4">
        <v>1716.26</v>
      </c>
      <c r="R267" s="4">
        <v>180.20730000000003</v>
      </c>
    </row>
    <row r="268" spans="2:18" x14ac:dyDescent="0.25">
      <c r="B268">
        <v>1384</v>
      </c>
      <c r="C268" s="1">
        <v>43444</v>
      </c>
      <c r="D268">
        <v>10</v>
      </c>
      <c r="E268" s="2" t="s">
        <v>70</v>
      </c>
      <c r="F268" s="2" t="s">
        <v>71</v>
      </c>
      <c r="G268" s="2" t="s">
        <v>72</v>
      </c>
      <c r="H268" s="2" t="s">
        <v>73</v>
      </c>
      <c r="I268" s="2" t="s">
        <v>31</v>
      </c>
      <c r="J268" s="1">
        <v>43446</v>
      </c>
      <c r="K268" s="2" t="s">
        <v>32</v>
      </c>
      <c r="L268" s="2" t="s">
        <v>75</v>
      </c>
      <c r="M268" s="2" t="s">
        <v>76</v>
      </c>
      <c r="N268" s="2" t="s">
        <v>77</v>
      </c>
      <c r="O268" s="4">
        <v>350</v>
      </c>
      <c r="P268">
        <v>94</v>
      </c>
      <c r="Q268" s="4">
        <v>32900</v>
      </c>
      <c r="R268" s="4">
        <v>3290</v>
      </c>
    </row>
    <row r="269" spans="2:18" x14ac:dyDescent="0.25">
      <c r="B269">
        <v>1385</v>
      </c>
      <c r="C269" s="1">
        <v>43444</v>
      </c>
      <c r="D269">
        <v>10</v>
      </c>
      <c r="E269" s="2" t="s">
        <v>70</v>
      </c>
      <c r="F269" s="2" t="s">
        <v>71</v>
      </c>
      <c r="G269" s="2" t="s">
        <v>72</v>
      </c>
      <c r="H269" s="2" t="s">
        <v>73</v>
      </c>
      <c r="I269" s="2" t="s">
        <v>31</v>
      </c>
      <c r="J269" s="1">
        <v>43446</v>
      </c>
      <c r="K269" s="2" t="s">
        <v>32</v>
      </c>
      <c r="L269" s="2" t="s">
        <v>75</v>
      </c>
      <c r="M269" s="2" t="s">
        <v>78</v>
      </c>
      <c r="N269" s="2" t="s">
        <v>79</v>
      </c>
      <c r="O269" s="4">
        <v>308</v>
      </c>
      <c r="P269">
        <v>20</v>
      </c>
      <c r="Q269" s="4">
        <v>6160</v>
      </c>
      <c r="R269" s="4">
        <v>646.80000000000007</v>
      </c>
    </row>
    <row r="270" spans="2:18" x14ac:dyDescent="0.25">
      <c r="B270">
        <v>1386</v>
      </c>
      <c r="C270" s="1">
        <v>43444</v>
      </c>
      <c r="D270">
        <v>10</v>
      </c>
      <c r="E270" s="2" t="s">
        <v>70</v>
      </c>
      <c r="F270" s="2" t="s">
        <v>71</v>
      </c>
      <c r="G270" s="2" t="s">
        <v>72</v>
      </c>
      <c r="H270" s="2" t="s">
        <v>73</v>
      </c>
      <c r="I270" s="2" t="s">
        <v>31</v>
      </c>
      <c r="J270" s="1">
        <v>43446</v>
      </c>
      <c r="K270" s="2" t="s">
        <v>32</v>
      </c>
      <c r="L270" s="2" t="s">
        <v>75</v>
      </c>
      <c r="M270" s="2" t="s">
        <v>45</v>
      </c>
      <c r="N270" s="2" t="s">
        <v>46</v>
      </c>
      <c r="O270" s="4">
        <v>128.79999999999998</v>
      </c>
      <c r="P270">
        <v>13</v>
      </c>
      <c r="Q270" s="4">
        <v>1674.3999999999999</v>
      </c>
      <c r="R270" s="4">
        <v>174.13760000000002</v>
      </c>
    </row>
    <row r="271" spans="2:18" x14ac:dyDescent="0.25">
      <c r="B271">
        <v>1392</v>
      </c>
      <c r="C271" s="1">
        <v>43462</v>
      </c>
      <c r="D271">
        <v>28</v>
      </c>
      <c r="E271" s="2" t="s">
        <v>65</v>
      </c>
      <c r="F271" s="2" t="s">
        <v>66</v>
      </c>
      <c r="G271" s="2" t="s">
        <v>67</v>
      </c>
      <c r="H271" s="2" t="s">
        <v>68</v>
      </c>
      <c r="I271" s="2" t="s">
        <v>69</v>
      </c>
      <c r="J271" s="1">
        <v>43464</v>
      </c>
      <c r="K271" s="2" t="s">
        <v>44</v>
      </c>
      <c r="L271" s="2" t="s">
        <v>33</v>
      </c>
      <c r="M271" s="2" t="s">
        <v>57</v>
      </c>
      <c r="N271" s="2" t="s">
        <v>58</v>
      </c>
      <c r="O271" s="4">
        <v>135.1</v>
      </c>
      <c r="P271">
        <v>98</v>
      </c>
      <c r="Q271" s="4">
        <v>13239.8</v>
      </c>
      <c r="R271" s="4">
        <v>1350.4596000000001</v>
      </c>
    </row>
    <row r="272" spans="2:18" x14ac:dyDescent="0.25">
      <c r="B272">
        <v>1393</v>
      </c>
      <c r="C272" s="1">
        <v>43462</v>
      </c>
      <c r="D272">
        <v>28</v>
      </c>
      <c r="E272" s="2" t="s">
        <v>65</v>
      </c>
      <c r="F272" s="2" t="s">
        <v>66</v>
      </c>
      <c r="G272" s="2" t="s">
        <v>67</v>
      </c>
      <c r="H272" s="2" t="s">
        <v>68</v>
      </c>
      <c r="I272" s="2" t="s">
        <v>69</v>
      </c>
      <c r="J272" s="1">
        <v>43464</v>
      </c>
      <c r="K272" s="2" t="s">
        <v>44</v>
      </c>
      <c r="L272" s="2" t="s">
        <v>33</v>
      </c>
      <c r="M272" s="2" t="s">
        <v>80</v>
      </c>
      <c r="N272" s="2" t="s">
        <v>81</v>
      </c>
      <c r="O272" s="4">
        <v>257.59999999999997</v>
      </c>
      <c r="P272">
        <v>86</v>
      </c>
      <c r="Q272" s="4">
        <v>22153.599999999999</v>
      </c>
      <c r="R272" s="4">
        <v>2171.0527999999999</v>
      </c>
    </row>
    <row r="273" spans="2:18" x14ac:dyDescent="0.25">
      <c r="B273">
        <v>1394</v>
      </c>
      <c r="C273" s="1">
        <v>43443</v>
      </c>
      <c r="D273">
        <v>9</v>
      </c>
      <c r="E273" s="2" t="s">
        <v>82</v>
      </c>
      <c r="F273" s="2" t="s">
        <v>83</v>
      </c>
      <c r="G273" s="2" t="s">
        <v>49</v>
      </c>
      <c r="H273" s="2" t="s">
        <v>84</v>
      </c>
      <c r="I273" s="2" t="s">
        <v>21</v>
      </c>
      <c r="J273" s="1">
        <v>43445</v>
      </c>
      <c r="K273" s="2" t="s">
        <v>32</v>
      </c>
      <c r="L273" s="2" t="s">
        <v>23</v>
      </c>
      <c r="M273" s="2" t="s">
        <v>85</v>
      </c>
      <c r="N273" s="2" t="s">
        <v>86</v>
      </c>
      <c r="O273" s="4">
        <v>273</v>
      </c>
      <c r="P273">
        <v>20</v>
      </c>
      <c r="Q273" s="4">
        <v>5460</v>
      </c>
      <c r="R273" s="4">
        <v>573.30000000000007</v>
      </c>
    </row>
    <row r="274" spans="2:18" x14ac:dyDescent="0.25">
      <c r="B274">
        <v>1395</v>
      </c>
      <c r="C274" s="1">
        <v>43443</v>
      </c>
      <c r="D274">
        <v>9</v>
      </c>
      <c r="E274" s="2" t="s">
        <v>82</v>
      </c>
      <c r="F274" s="2" t="s">
        <v>83</v>
      </c>
      <c r="G274" s="2" t="s">
        <v>49</v>
      </c>
      <c r="H274" s="2" t="s">
        <v>84</v>
      </c>
      <c r="I274" s="2" t="s">
        <v>21</v>
      </c>
      <c r="J274" s="1">
        <v>43445</v>
      </c>
      <c r="K274" s="2" t="s">
        <v>32</v>
      </c>
      <c r="L274" s="2" t="s">
        <v>23</v>
      </c>
      <c r="M274" s="2" t="s">
        <v>87</v>
      </c>
      <c r="N274" s="2" t="s">
        <v>88</v>
      </c>
      <c r="O274" s="4">
        <v>487.19999999999993</v>
      </c>
      <c r="P274">
        <v>69</v>
      </c>
      <c r="Q274" s="4">
        <v>33616.799999999996</v>
      </c>
      <c r="R274" s="4">
        <v>3361.6800000000003</v>
      </c>
    </row>
    <row r="275" spans="2:18" x14ac:dyDescent="0.25">
      <c r="B275">
        <v>1396</v>
      </c>
      <c r="C275" s="1">
        <v>43440</v>
      </c>
      <c r="D275">
        <v>6</v>
      </c>
      <c r="E275" s="2" t="s">
        <v>59</v>
      </c>
      <c r="F275" s="2" t="s">
        <v>60</v>
      </c>
      <c r="G275" s="2" t="s">
        <v>61</v>
      </c>
      <c r="H275" s="2" t="s">
        <v>62</v>
      </c>
      <c r="I275" s="2" t="s">
        <v>43</v>
      </c>
      <c r="J275" s="1">
        <v>43442</v>
      </c>
      <c r="K275" s="2" t="s">
        <v>22</v>
      </c>
      <c r="L275" s="2" t="s">
        <v>33</v>
      </c>
      <c r="M275" s="2" t="s">
        <v>24</v>
      </c>
      <c r="N275" s="2" t="s">
        <v>25</v>
      </c>
      <c r="O275" s="4">
        <v>196</v>
      </c>
      <c r="P275">
        <v>68</v>
      </c>
      <c r="Q275" s="4">
        <v>13328</v>
      </c>
      <c r="R275" s="4">
        <v>1279.4879999999998</v>
      </c>
    </row>
    <row r="276" spans="2:18" x14ac:dyDescent="0.25">
      <c r="B276">
        <v>1397</v>
      </c>
      <c r="C276" s="1">
        <v>43442</v>
      </c>
      <c r="D276">
        <v>8</v>
      </c>
      <c r="E276" s="2" t="s">
        <v>39</v>
      </c>
      <c r="F276" s="2" t="s">
        <v>40</v>
      </c>
      <c r="G276" s="2" t="s">
        <v>41</v>
      </c>
      <c r="H276" s="2" t="s">
        <v>42</v>
      </c>
      <c r="I276" s="2" t="s">
        <v>43</v>
      </c>
      <c r="J276" s="1">
        <v>43444</v>
      </c>
      <c r="K276" s="2" t="s">
        <v>22</v>
      </c>
      <c r="L276" s="2" t="s">
        <v>23</v>
      </c>
      <c r="M276" s="2" t="s">
        <v>63</v>
      </c>
      <c r="N276" s="2" t="s">
        <v>64</v>
      </c>
      <c r="O276" s="4">
        <v>560</v>
      </c>
      <c r="P276">
        <v>52</v>
      </c>
      <c r="Q276" s="4">
        <v>29120</v>
      </c>
      <c r="R276" s="4">
        <v>2853.76</v>
      </c>
    </row>
    <row r="277" spans="2:18" x14ac:dyDescent="0.25">
      <c r="B277">
        <v>1398</v>
      </c>
      <c r="C277" s="1">
        <v>43442</v>
      </c>
      <c r="D277">
        <v>8</v>
      </c>
      <c r="E277" s="2" t="s">
        <v>39</v>
      </c>
      <c r="F277" s="2" t="s">
        <v>40</v>
      </c>
      <c r="G277" s="2" t="s">
        <v>41</v>
      </c>
      <c r="H277" s="2" t="s">
        <v>42</v>
      </c>
      <c r="I277" s="2" t="s">
        <v>43</v>
      </c>
      <c r="J277" s="1">
        <v>43444</v>
      </c>
      <c r="K277" s="2" t="s">
        <v>22</v>
      </c>
      <c r="L277" s="2" t="s">
        <v>23</v>
      </c>
      <c r="M277" s="2" t="s">
        <v>45</v>
      </c>
      <c r="N277" s="2" t="s">
        <v>46</v>
      </c>
      <c r="O277" s="4">
        <v>128.79999999999998</v>
      </c>
      <c r="P277">
        <v>40</v>
      </c>
      <c r="Q277" s="4">
        <v>5151.9999999999991</v>
      </c>
      <c r="R277" s="4">
        <v>540.96000000000015</v>
      </c>
    </row>
    <row r="278" spans="2:18" x14ac:dyDescent="0.25">
      <c r="B278">
        <v>1399</v>
      </c>
      <c r="C278" s="1">
        <v>43459</v>
      </c>
      <c r="D278">
        <v>25</v>
      </c>
      <c r="E278" s="2" t="s">
        <v>91</v>
      </c>
      <c r="F278" s="2" t="s">
        <v>71</v>
      </c>
      <c r="G278" s="2" t="s">
        <v>72</v>
      </c>
      <c r="H278" s="2" t="s">
        <v>73</v>
      </c>
      <c r="I278" s="2" t="s">
        <v>31</v>
      </c>
      <c r="J278" s="1">
        <v>43461</v>
      </c>
      <c r="K278" s="2" t="s">
        <v>32</v>
      </c>
      <c r="L278" s="2" t="s">
        <v>56</v>
      </c>
      <c r="M278" s="2" t="s">
        <v>96</v>
      </c>
      <c r="N278" s="2" t="s">
        <v>46</v>
      </c>
      <c r="O278" s="4">
        <v>140</v>
      </c>
      <c r="P278">
        <v>100</v>
      </c>
      <c r="Q278" s="4">
        <v>14000</v>
      </c>
      <c r="R278" s="4">
        <v>1372</v>
      </c>
    </row>
    <row r="279" spans="2:18" x14ac:dyDescent="0.25">
      <c r="B279">
        <v>1400</v>
      </c>
      <c r="C279" s="1">
        <v>43460</v>
      </c>
      <c r="D279">
        <v>26</v>
      </c>
      <c r="E279" s="2" t="s">
        <v>92</v>
      </c>
      <c r="F279" s="2" t="s">
        <v>93</v>
      </c>
      <c r="G279" s="2" t="s">
        <v>93</v>
      </c>
      <c r="H279" s="2" t="s">
        <v>68</v>
      </c>
      <c r="I279" s="2" t="s">
        <v>69</v>
      </c>
      <c r="J279" s="1">
        <v>43462</v>
      </c>
      <c r="K279" s="2" t="s">
        <v>44</v>
      </c>
      <c r="L279" s="2" t="s">
        <v>33</v>
      </c>
      <c r="M279" s="2" t="s">
        <v>97</v>
      </c>
      <c r="N279" s="2" t="s">
        <v>98</v>
      </c>
      <c r="O279" s="4">
        <v>298.90000000000003</v>
      </c>
      <c r="P279">
        <v>88</v>
      </c>
      <c r="Q279" s="4">
        <v>26303.200000000004</v>
      </c>
      <c r="R279" s="4">
        <v>2577.7136000000005</v>
      </c>
    </row>
    <row r="280" spans="2:18" x14ac:dyDescent="0.25">
      <c r="B280">
        <v>1401</v>
      </c>
      <c r="C280" s="1">
        <v>43460</v>
      </c>
      <c r="D280">
        <v>26</v>
      </c>
      <c r="E280" s="2" t="s">
        <v>92</v>
      </c>
      <c r="F280" s="2" t="s">
        <v>93</v>
      </c>
      <c r="G280" s="2" t="s">
        <v>93</v>
      </c>
      <c r="H280" s="2" t="s">
        <v>68</v>
      </c>
      <c r="I280" s="2" t="s">
        <v>69</v>
      </c>
      <c r="J280" s="1">
        <v>43462</v>
      </c>
      <c r="K280" s="2" t="s">
        <v>44</v>
      </c>
      <c r="L280" s="2" t="s">
        <v>33</v>
      </c>
      <c r="M280" s="2" t="s">
        <v>57</v>
      </c>
      <c r="N280" s="2" t="s">
        <v>58</v>
      </c>
      <c r="O280" s="4">
        <v>135.1</v>
      </c>
      <c r="P280">
        <v>46</v>
      </c>
      <c r="Q280" s="4">
        <v>6214.5999999999995</v>
      </c>
      <c r="R280" s="4">
        <v>596.60160000000008</v>
      </c>
    </row>
    <row r="281" spans="2:18" x14ac:dyDescent="0.25">
      <c r="B281">
        <v>1402</v>
      </c>
      <c r="C281" s="1">
        <v>43460</v>
      </c>
      <c r="D281">
        <v>26</v>
      </c>
      <c r="E281" s="2" t="s">
        <v>92</v>
      </c>
      <c r="F281" s="2" t="s">
        <v>93</v>
      </c>
      <c r="G281" s="2" t="s">
        <v>93</v>
      </c>
      <c r="H281" s="2" t="s">
        <v>68</v>
      </c>
      <c r="I281" s="2" t="s">
        <v>69</v>
      </c>
      <c r="J281" s="1">
        <v>43462</v>
      </c>
      <c r="K281" s="2" t="s">
        <v>44</v>
      </c>
      <c r="L281" s="2" t="s">
        <v>33</v>
      </c>
      <c r="M281" s="2" t="s">
        <v>80</v>
      </c>
      <c r="N281" s="2" t="s">
        <v>81</v>
      </c>
      <c r="O281" s="4">
        <v>257.59999999999997</v>
      </c>
      <c r="P281">
        <v>93</v>
      </c>
      <c r="Q281" s="4">
        <v>23956.799999999996</v>
      </c>
      <c r="R281" s="4">
        <v>2347.7664</v>
      </c>
    </row>
    <row r="282" spans="2:18" x14ac:dyDescent="0.25">
      <c r="B282">
        <v>1403</v>
      </c>
      <c r="C282" s="1">
        <v>43463</v>
      </c>
      <c r="D282">
        <v>29</v>
      </c>
      <c r="E282" s="2" t="s">
        <v>47</v>
      </c>
      <c r="F282" s="2" t="s">
        <v>48</v>
      </c>
      <c r="G282" s="2" t="s">
        <v>49</v>
      </c>
      <c r="H282" s="2" t="s">
        <v>50</v>
      </c>
      <c r="I282" s="2" t="s">
        <v>21</v>
      </c>
      <c r="J282" s="1">
        <v>43465</v>
      </c>
      <c r="K282" s="2" t="s">
        <v>22</v>
      </c>
      <c r="L282" s="2" t="s">
        <v>23</v>
      </c>
      <c r="M282" s="2" t="s">
        <v>24</v>
      </c>
      <c r="N282" s="2" t="s">
        <v>25</v>
      </c>
      <c r="O282" s="4">
        <v>196</v>
      </c>
      <c r="P282">
        <v>96</v>
      </c>
      <c r="Q282" s="4">
        <v>18816</v>
      </c>
      <c r="R282" s="4">
        <v>1975.68</v>
      </c>
    </row>
    <row r="283" spans="2:18" x14ac:dyDescent="0.25">
      <c r="B283">
        <v>1404</v>
      </c>
      <c r="C283" s="1">
        <v>43440</v>
      </c>
      <c r="D283">
        <v>6</v>
      </c>
      <c r="E283" s="2" t="s">
        <v>59</v>
      </c>
      <c r="F283" s="2" t="s">
        <v>60</v>
      </c>
      <c r="G283" s="2" t="s">
        <v>61</v>
      </c>
      <c r="H283" s="2" t="s">
        <v>62</v>
      </c>
      <c r="I283" s="2" t="s">
        <v>43</v>
      </c>
      <c r="J283" s="1">
        <v>43442</v>
      </c>
      <c r="K283" s="2" t="s">
        <v>44</v>
      </c>
      <c r="L283" s="2" t="s">
        <v>23</v>
      </c>
      <c r="M283" s="2" t="s">
        <v>51</v>
      </c>
      <c r="N283" s="2" t="s">
        <v>52</v>
      </c>
      <c r="O283" s="4">
        <v>178.5</v>
      </c>
      <c r="P283">
        <v>12</v>
      </c>
      <c r="Q283" s="4">
        <v>2142</v>
      </c>
      <c r="R283" s="4">
        <v>224.91000000000003</v>
      </c>
    </row>
    <row r="284" spans="2:18" x14ac:dyDescent="0.25">
      <c r="B284">
        <v>1406</v>
      </c>
      <c r="C284" s="1">
        <v>43438</v>
      </c>
      <c r="D284">
        <v>4</v>
      </c>
      <c r="E284" s="2" t="s">
        <v>28</v>
      </c>
      <c r="F284" s="2" t="s">
        <v>29</v>
      </c>
      <c r="G284" s="2" t="s">
        <v>29</v>
      </c>
      <c r="H284" s="2" t="s">
        <v>30</v>
      </c>
      <c r="I284" s="2" t="s">
        <v>31</v>
      </c>
      <c r="J284" s="1">
        <v>43440</v>
      </c>
      <c r="K284" s="2" t="s">
        <v>32</v>
      </c>
      <c r="L284" s="2" t="s">
        <v>33</v>
      </c>
      <c r="M284" s="2" t="s">
        <v>99</v>
      </c>
      <c r="N284" s="2" t="s">
        <v>77</v>
      </c>
      <c r="O284" s="4">
        <v>1134</v>
      </c>
      <c r="P284">
        <v>38</v>
      </c>
      <c r="Q284" s="4">
        <v>43092</v>
      </c>
      <c r="R284" s="4">
        <v>4093.7400000000002</v>
      </c>
    </row>
    <row r="285" spans="2:18" x14ac:dyDescent="0.25">
      <c r="B285">
        <v>1407</v>
      </c>
      <c r="C285" s="1">
        <v>43438</v>
      </c>
      <c r="D285">
        <v>4</v>
      </c>
      <c r="E285" s="2" t="s">
        <v>28</v>
      </c>
      <c r="F285" s="2" t="s">
        <v>29</v>
      </c>
      <c r="G285" s="2" t="s">
        <v>29</v>
      </c>
      <c r="H285" s="2" t="s">
        <v>30</v>
      </c>
      <c r="I285" s="2" t="s">
        <v>31</v>
      </c>
      <c r="J285" s="1">
        <v>43440</v>
      </c>
      <c r="K285" s="2" t="s">
        <v>32</v>
      </c>
      <c r="L285" s="2" t="s">
        <v>33</v>
      </c>
      <c r="M285" s="2" t="s">
        <v>100</v>
      </c>
      <c r="N285" s="2" t="s">
        <v>101</v>
      </c>
      <c r="O285" s="4">
        <v>98</v>
      </c>
      <c r="P285">
        <v>42</v>
      </c>
      <c r="Q285" s="4">
        <v>4116</v>
      </c>
      <c r="R285" s="4">
        <v>407.48400000000004</v>
      </c>
    </row>
    <row r="286" spans="2:18" x14ac:dyDescent="0.25">
      <c r="B286">
        <v>1409</v>
      </c>
      <c r="C286" s="1">
        <v>43442</v>
      </c>
      <c r="D286">
        <v>8</v>
      </c>
      <c r="E286" s="2" t="s">
        <v>39</v>
      </c>
      <c r="F286" s="2" t="s">
        <v>40</v>
      </c>
      <c r="G286" s="2" t="s">
        <v>41</v>
      </c>
      <c r="H286" s="2" t="s">
        <v>42</v>
      </c>
      <c r="I286" s="2" t="s">
        <v>43</v>
      </c>
      <c r="J286" s="1">
        <v>43444</v>
      </c>
      <c r="K286" s="2" t="s">
        <v>44</v>
      </c>
      <c r="L286" s="2" t="s">
        <v>33</v>
      </c>
      <c r="M286" s="2" t="s">
        <v>87</v>
      </c>
      <c r="N286" s="2" t="s">
        <v>88</v>
      </c>
      <c r="O286" s="4">
        <v>487.19999999999993</v>
      </c>
      <c r="P286">
        <v>100</v>
      </c>
      <c r="Q286" s="4">
        <v>48719.999999999993</v>
      </c>
      <c r="R286" s="4">
        <v>4823.28</v>
      </c>
    </row>
    <row r="287" spans="2:18" x14ac:dyDescent="0.25">
      <c r="B287">
        <v>1412</v>
      </c>
      <c r="C287" s="1">
        <v>43437</v>
      </c>
      <c r="D287">
        <v>3</v>
      </c>
      <c r="E287" s="2" t="s">
        <v>53</v>
      </c>
      <c r="F287" s="2" t="s">
        <v>54</v>
      </c>
      <c r="G287" s="2" t="s">
        <v>55</v>
      </c>
      <c r="H287" s="2" t="s">
        <v>20</v>
      </c>
      <c r="I287" s="2" t="s">
        <v>21</v>
      </c>
      <c r="J287" s="1">
        <v>43439</v>
      </c>
      <c r="K287" s="2" t="s">
        <v>22</v>
      </c>
      <c r="L287" s="2" t="s">
        <v>56</v>
      </c>
      <c r="M287" s="2" t="s">
        <v>89</v>
      </c>
      <c r="N287" s="2" t="s">
        <v>79</v>
      </c>
      <c r="O287" s="4">
        <v>140</v>
      </c>
      <c r="P287">
        <v>89</v>
      </c>
      <c r="Q287" s="4">
        <v>12460</v>
      </c>
      <c r="R287" s="4">
        <v>1221.08</v>
      </c>
    </row>
    <row r="288" spans="2:18" x14ac:dyDescent="0.25">
      <c r="B288">
        <v>1413</v>
      </c>
      <c r="C288" s="1">
        <v>43437</v>
      </c>
      <c r="D288">
        <v>3</v>
      </c>
      <c r="E288" s="2" t="s">
        <v>53</v>
      </c>
      <c r="F288" s="2" t="s">
        <v>54</v>
      </c>
      <c r="G288" s="2" t="s">
        <v>55</v>
      </c>
      <c r="H288" s="2" t="s">
        <v>20</v>
      </c>
      <c r="I288" s="2" t="s">
        <v>21</v>
      </c>
      <c r="J288" s="1">
        <v>43439</v>
      </c>
      <c r="K288" s="2" t="s">
        <v>22</v>
      </c>
      <c r="L288" s="2" t="s">
        <v>56</v>
      </c>
      <c r="M288" s="2" t="s">
        <v>63</v>
      </c>
      <c r="N288" s="2" t="s">
        <v>64</v>
      </c>
      <c r="O288" s="4">
        <v>560</v>
      </c>
      <c r="P288">
        <v>12</v>
      </c>
      <c r="Q288" s="4">
        <v>6720</v>
      </c>
      <c r="R288" s="4">
        <v>651.84</v>
      </c>
    </row>
    <row r="289" spans="2:18" x14ac:dyDescent="0.25">
      <c r="B289">
        <v>1417</v>
      </c>
      <c r="C289" s="1">
        <v>43444</v>
      </c>
      <c r="D289">
        <v>10</v>
      </c>
      <c r="E289" s="2" t="s">
        <v>70</v>
      </c>
      <c r="F289" s="2" t="s">
        <v>71</v>
      </c>
      <c r="G289" s="2" t="s">
        <v>72</v>
      </c>
      <c r="H289" s="2" t="s">
        <v>73</v>
      </c>
      <c r="I289" s="2" t="s">
        <v>31</v>
      </c>
      <c r="J289" s="1">
        <v>43446</v>
      </c>
      <c r="K289" s="2" t="s">
        <v>22</v>
      </c>
      <c r="L289" s="2" t="s">
        <v>33</v>
      </c>
      <c r="M289" s="2" t="s">
        <v>90</v>
      </c>
      <c r="N289" s="2" t="s">
        <v>27</v>
      </c>
      <c r="O289" s="4">
        <v>140</v>
      </c>
      <c r="P289">
        <v>97</v>
      </c>
      <c r="Q289" s="4">
        <v>13580</v>
      </c>
      <c r="R289" s="4">
        <v>1412.3200000000002</v>
      </c>
    </row>
    <row r="290" spans="2:18" x14ac:dyDescent="0.25">
      <c r="B290">
        <v>1422</v>
      </c>
      <c r="C290" s="1">
        <v>43462</v>
      </c>
      <c r="D290">
        <v>28</v>
      </c>
      <c r="E290" s="2" t="s">
        <v>65</v>
      </c>
      <c r="F290" s="2" t="s">
        <v>66</v>
      </c>
      <c r="G290" s="2" t="s">
        <v>67</v>
      </c>
      <c r="H290" s="2" t="s">
        <v>68</v>
      </c>
      <c r="I290" s="2" t="s">
        <v>69</v>
      </c>
      <c r="J290" s="1">
        <v>43464</v>
      </c>
      <c r="K290" s="2" t="s">
        <v>44</v>
      </c>
      <c r="L290" s="2" t="s">
        <v>33</v>
      </c>
      <c r="M290" s="2" t="s">
        <v>38</v>
      </c>
      <c r="N290" s="2" t="s">
        <v>25</v>
      </c>
      <c r="O290" s="4">
        <v>644</v>
      </c>
      <c r="P290">
        <v>43</v>
      </c>
      <c r="Q290" s="4">
        <v>27692</v>
      </c>
      <c r="R290" s="4">
        <v>2769.2000000000003</v>
      </c>
    </row>
    <row r="291" spans="2:18" x14ac:dyDescent="0.25">
      <c r="B291">
        <v>1423</v>
      </c>
      <c r="C291" s="1">
        <v>43443</v>
      </c>
      <c r="D291">
        <v>9</v>
      </c>
      <c r="E291" s="2" t="s">
        <v>82</v>
      </c>
      <c r="F291" s="2" t="s">
        <v>83</v>
      </c>
      <c r="G291" s="2" t="s">
        <v>49</v>
      </c>
      <c r="H291" s="2" t="s">
        <v>84</v>
      </c>
      <c r="I291" s="2" t="s">
        <v>21</v>
      </c>
      <c r="J291" s="1">
        <v>43445</v>
      </c>
      <c r="K291" s="2" t="s">
        <v>32</v>
      </c>
      <c r="L291" s="2" t="s">
        <v>23</v>
      </c>
      <c r="M291" s="2" t="s">
        <v>57</v>
      </c>
      <c r="N291" s="2" t="s">
        <v>58</v>
      </c>
      <c r="O291" s="4">
        <v>135.1</v>
      </c>
      <c r="P291">
        <v>18</v>
      </c>
      <c r="Q291" s="4">
        <v>2431.7999999999997</v>
      </c>
      <c r="R291" s="4">
        <v>231.02100000000002</v>
      </c>
    </row>
    <row r="292" spans="2:18" x14ac:dyDescent="0.25">
      <c r="B292">
        <v>1424</v>
      </c>
      <c r="C292" s="1">
        <v>43440</v>
      </c>
      <c r="D292">
        <v>6</v>
      </c>
      <c r="E292" s="2" t="s">
        <v>59</v>
      </c>
      <c r="F292" s="2" t="s">
        <v>60</v>
      </c>
      <c r="G292" s="2" t="s">
        <v>61</v>
      </c>
      <c r="H292" s="2" t="s">
        <v>62</v>
      </c>
      <c r="I292" s="2" t="s">
        <v>43</v>
      </c>
      <c r="J292" s="1">
        <v>43442</v>
      </c>
      <c r="K292" s="2" t="s">
        <v>22</v>
      </c>
      <c r="L292" s="2" t="s">
        <v>33</v>
      </c>
      <c r="M292" s="2" t="s">
        <v>51</v>
      </c>
      <c r="N292" s="2" t="s">
        <v>52</v>
      </c>
      <c r="O292" s="4">
        <v>178.5</v>
      </c>
      <c r="P292">
        <v>41</v>
      </c>
      <c r="Q292" s="4">
        <v>7318.5</v>
      </c>
      <c r="R292" s="4">
        <v>709.89450000000011</v>
      </c>
    </row>
    <row r="293" spans="2:18" x14ac:dyDescent="0.25">
      <c r="B293">
        <v>1425</v>
      </c>
      <c r="C293" s="1">
        <v>43442</v>
      </c>
      <c r="D293">
        <v>8</v>
      </c>
      <c r="E293" s="2" t="s">
        <v>39</v>
      </c>
      <c r="F293" s="2" t="s">
        <v>40</v>
      </c>
      <c r="G293" s="2" t="s">
        <v>41</v>
      </c>
      <c r="H293" s="2" t="s">
        <v>42</v>
      </c>
      <c r="I293" s="2" t="s">
        <v>43</v>
      </c>
      <c r="J293" s="1">
        <v>43444</v>
      </c>
      <c r="K293" s="2" t="s">
        <v>22</v>
      </c>
      <c r="L293" s="2" t="s">
        <v>23</v>
      </c>
      <c r="M293" s="2" t="s">
        <v>51</v>
      </c>
      <c r="N293" s="2" t="s">
        <v>52</v>
      </c>
      <c r="O293" s="4">
        <v>178.5</v>
      </c>
      <c r="P293">
        <v>19</v>
      </c>
      <c r="Q293" s="4">
        <v>3391.5</v>
      </c>
      <c r="R293" s="4">
        <v>335.75850000000003</v>
      </c>
    </row>
    <row r="294" spans="2:18" x14ac:dyDescent="0.25">
      <c r="B294">
        <v>1426</v>
      </c>
      <c r="C294" s="1">
        <v>43459</v>
      </c>
      <c r="D294">
        <v>25</v>
      </c>
      <c r="E294" s="2" t="s">
        <v>91</v>
      </c>
      <c r="F294" s="2" t="s">
        <v>71</v>
      </c>
      <c r="G294" s="2" t="s">
        <v>72</v>
      </c>
      <c r="H294" s="2" t="s">
        <v>73</v>
      </c>
      <c r="I294" s="2" t="s">
        <v>31</v>
      </c>
      <c r="J294" s="1">
        <v>43461</v>
      </c>
      <c r="K294" s="2" t="s">
        <v>32</v>
      </c>
      <c r="L294" s="2" t="s">
        <v>56</v>
      </c>
      <c r="M294" s="2" t="s">
        <v>78</v>
      </c>
      <c r="N294" s="2" t="s">
        <v>79</v>
      </c>
      <c r="O294" s="4">
        <v>308</v>
      </c>
      <c r="P294">
        <v>65</v>
      </c>
      <c r="Q294" s="4">
        <v>20020</v>
      </c>
      <c r="R294" s="4">
        <v>1941.94</v>
      </c>
    </row>
    <row r="295" spans="2:18" x14ac:dyDescent="0.25">
      <c r="B295">
        <v>1427</v>
      </c>
      <c r="C295" s="1">
        <v>43460</v>
      </c>
      <c r="D295">
        <v>26</v>
      </c>
      <c r="E295" s="2" t="s">
        <v>92</v>
      </c>
      <c r="F295" s="2" t="s">
        <v>93</v>
      </c>
      <c r="G295" s="2" t="s">
        <v>93</v>
      </c>
      <c r="H295" s="2" t="s">
        <v>68</v>
      </c>
      <c r="I295" s="2" t="s">
        <v>69</v>
      </c>
      <c r="J295" s="1">
        <v>43462</v>
      </c>
      <c r="K295" s="2" t="s">
        <v>44</v>
      </c>
      <c r="L295" s="2" t="s">
        <v>33</v>
      </c>
      <c r="M295" s="2" t="s">
        <v>76</v>
      </c>
      <c r="N295" s="2" t="s">
        <v>77</v>
      </c>
      <c r="O295" s="4">
        <v>350</v>
      </c>
      <c r="P295">
        <v>13</v>
      </c>
      <c r="Q295" s="4">
        <v>4550</v>
      </c>
      <c r="R295" s="4">
        <v>450.44999999999993</v>
      </c>
    </row>
    <row r="296" spans="2:18" x14ac:dyDescent="0.25">
      <c r="B296">
        <v>1428</v>
      </c>
      <c r="C296" s="1">
        <v>43463</v>
      </c>
      <c r="D296">
        <v>29</v>
      </c>
      <c r="E296" s="2" t="s">
        <v>47</v>
      </c>
      <c r="F296" s="2" t="s">
        <v>48</v>
      </c>
      <c r="G296" s="2" t="s">
        <v>49</v>
      </c>
      <c r="H296" s="2" t="s">
        <v>50</v>
      </c>
      <c r="I296" s="2" t="s">
        <v>21</v>
      </c>
      <c r="J296" s="1">
        <v>43465</v>
      </c>
      <c r="K296" s="2" t="s">
        <v>22</v>
      </c>
      <c r="L296" s="2" t="s">
        <v>23</v>
      </c>
      <c r="M296" s="2" t="s">
        <v>94</v>
      </c>
      <c r="N296" s="2" t="s">
        <v>95</v>
      </c>
      <c r="O296" s="4">
        <v>546</v>
      </c>
      <c r="P296">
        <v>54</v>
      </c>
      <c r="Q296" s="4">
        <v>29484</v>
      </c>
      <c r="R296" s="4">
        <v>3007.3680000000004</v>
      </c>
    </row>
    <row r="297" spans="2:18" x14ac:dyDescent="0.25">
      <c r="B297">
        <v>1429</v>
      </c>
      <c r="C297" s="1">
        <v>43440</v>
      </c>
      <c r="D297">
        <v>6</v>
      </c>
      <c r="E297" s="2" t="s">
        <v>59</v>
      </c>
      <c r="F297" s="2" t="s">
        <v>60</v>
      </c>
      <c r="G297" s="2" t="s">
        <v>61</v>
      </c>
      <c r="H297" s="2" t="s">
        <v>62</v>
      </c>
      <c r="I297" s="2" t="s">
        <v>43</v>
      </c>
      <c r="J297" s="1">
        <v>43442</v>
      </c>
      <c r="K297" s="2" t="s">
        <v>44</v>
      </c>
      <c r="L297" s="2" t="s">
        <v>23</v>
      </c>
      <c r="M297" s="2" t="s">
        <v>34</v>
      </c>
      <c r="N297" s="2" t="s">
        <v>27</v>
      </c>
      <c r="O297" s="4">
        <v>420</v>
      </c>
      <c r="P297">
        <v>33</v>
      </c>
      <c r="Q297" s="4">
        <v>13860</v>
      </c>
      <c r="R297" s="4">
        <v>1330.56</v>
      </c>
    </row>
    <row r="298" spans="2:18" x14ac:dyDescent="0.25">
      <c r="B298">
        <v>1430</v>
      </c>
      <c r="C298" s="1">
        <v>43440</v>
      </c>
      <c r="D298">
        <v>6</v>
      </c>
      <c r="E298" s="2" t="s">
        <v>59</v>
      </c>
      <c r="F298" s="2" t="s">
        <v>60</v>
      </c>
      <c r="G298" s="2" t="s">
        <v>61</v>
      </c>
      <c r="H298" s="2" t="s">
        <v>62</v>
      </c>
      <c r="I298" s="2" t="s">
        <v>43</v>
      </c>
      <c r="J298" s="1">
        <v>43442</v>
      </c>
      <c r="K298" s="2" t="s">
        <v>44</v>
      </c>
      <c r="L298" s="2" t="s">
        <v>23</v>
      </c>
      <c r="M298" s="2" t="s">
        <v>35</v>
      </c>
      <c r="N298" s="2" t="s">
        <v>27</v>
      </c>
      <c r="O298" s="4">
        <v>742</v>
      </c>
      <c r="P298">
        <v>34</v>
      </c>
      <c r="Q298" s="4">
        <v>25228</v>
      </c>
      <c r="R298" s="4">
        <v>2598.4840000000004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3F93-BB13-476E-85A8-F17B3D30068E}">
  <sheetPr>
    <tabColor theme="9" tint="0.79998168889431442"/>
  </sheetPr>
  <dimension ref="A1:AB54"/>
  <sheetViews>
    <sheetView tabSelected="1" topLeftCell="C1" zoomScale="55" zoomScaleNormal="55" workbookViewId="0">
      <selection activeCell="C57" sqref="A57:XFD57"/>
    </sheetView>
  </sheetViews>
  <sheetFormatPr baseColWidth="10" defaultColWidth="0" defaultRowHeight="15" zeroHeight="1" x14ac:dyDescent="0.25"/>
  <cols>
    <col min="1" max="2" width="11.42578125" style="8" hidden="1"/>
    <col min="3" max="3" width="1.85546875" style="8" customWidth="1"/>
    <col min="4" max="4" width="3" style="8" customWidth="1"/>
    <col min="5" max="26" width="11.42578125" style="8" customWidth="1"/>
    <col min="27" max="27" width="6.5703125" style="8" customWidth="1"/>
    <col min="28" max="28" width="2.28515625" style="8" customWidth="1"/>
    <col min="29" max="16384" width="11.42578125" style="8" hidden="1"/>
  </cols>
  <sheetData>
    <row r="1" spans="1:28" s="9" customFormat="1" x14ac:dyDescent="0.25"/>
    <row r="2" spans="1:28" s="9" customFormat="1" x14ac:dyDescent="0.25">
      <c r="D2" s="8"/>
      <c r="E2" s="8"/>
      <c r="F2" s="8"/>
      <c r="G2" s="8"/>
      <c r="H2" s="8"/>
      <c r="I2" s="8"/>
      <c r="J2" s="8"/>
      <c r="K2" s="8"/>
      <c r="L2" s="8"/>
      <c r="M2" s="8"/>
      <c r="N2" s="8"/>
      <c r="O2" s="8"/>
      <c r="P2" s="8"/>
      <c r="Q2" s="8"/>
      <c r="R2" s="8"/>
      <c r="S2" s="8"/>
      <c r="T2" s="8"/>
      <c r="U2" s="8"/>
      <c r="V2" s="8"/>
      <c r="W2" s="8"/>
      <c r="X2" s="8"/>
      <c r="Y2" s="8"/>
      <c r="Z2" s="8"/>
      <c r="AA2" s="8"/>
    </row>
    <row r="3" spans="1:28" s="9" customFormat="1" x14ac:dyDescent="0.25">
      <c r="A3" s="8"/>
      <c r="B3" s="8"/>
      <c r="D3" s="8"/>
      <c r="E3" s="8"/>
      <c r="F3" s="8"/>
      <c r="G3" s="10"/>
      <c r="H3" s="10"/>
      <c r="I3" s="8"/>
      <c r="J3" s="8"/>
      <c r="K3" s="8"/>
      <c r="L3" s="8"/>
      <c r="M3" s="8"/>
      <c r="N3" s="8"/>
      <c r="O3" s="8"/>
      <c r="P3" s="8"/>
      <c r="Q3" s="8"/>
      <c r="R3" s="8"/>
      <c r="S3" s="8"/>
      <c r="T3" s="8"/>
      <c r="U3" s="8"/>
      <c r="V3" s="8"/>
      <c r="W3" s="8"/>
      <c r="X3" s="8"/>
      <c r="Y3" s="8"/>
      <c r="Z3" s="8"/>
      <c r="AA3" s="8"/>
    </row>
    <row r="4" spans="1:28" s="9" customFormat="1" x14ac:dyDescent="0.25">
      <c r="A4" s="8"/>
      <c r="B4" s="8"/>
      <c r="D4" s="8"/>
      <c r="E4" s="8"/>
      <c r="F4" s="8"/>
      <c r="G4" s="8"/>
      <c r="H4" s="8"/>
      <c r="I4" s="8"/>
      <c r="J4" s="8"/>
      <c r="K4" s="8"/>
      <c r="L4" s="8"/>
      <c r="M4" s="8"/>
      <c r="N4" s="8"/>
      <c r="O4" s="8"/>
      <c r="P4" s="8"/>
      <c r="Q4" s="8"/>
      <c r="R4" s="8"/>
      <c r="S4" s="8"/>
      <c r="T4" s="8"/>
      <c r="U4" s="8"/>
      <c r="V4" s="8"/>
      <c r="W4" s="8"/>
      <c r="X4" s="8"/>
      <c r="Y4" s="8"/>
      <c r="Z4" s="8"/>
      <c r="AA4" s="8"/>
    </row>
    <row r="5" spans="1:28" s="9" customFormat="1" x14ac:dyDescent="0.25">
      <c r="A5" s="8"/>
      <c r="B5" s="8"/>
      <c r="D5" s="8"/>
      <c r="E5" s="8"/>
      <c r="F5" s="8"/>
      <c r="G5" s="8"/>
      <c r="H5" s="8"/>
      <c r="I5" s="8"/>
      <c r="J5" s="8"/>
      <c r="K5" s="8"/>
      <c r="L5" s="8"/>
      <c r="M5" s="8"/>
      <c r="N5" s="8"/>
      <c r="O5" s="8"/>
      <c r="P5" s="8"/>
      <c r="Q5" s="8"/>
      <c r="R5" s="8"/>
      <c r="S5" s="8"/>
      <c r="T5" s="8"/>
      <c r="U5" s="8"/>
      <c r="V5" s="8"/>
      <c r="W5" s="8"/>
      <c r="X5" s="8"/>
      <c r="Y5" s="8"/>
      <c r="Z5" s="8"/>
      <c r="AA5" s="8"/>
    </row>
    <row r="6" spans="1:28" s="9" customFormat="1" x14ac:dyDescent="0.25">
      <c r="A6" s="8"/>
      <c r="B6" s="8"/>
      <c r="D6" s="8"/>
      <c r="E6" s="8"/>
      <c r="F6" s="8"/>
      <c r="G6" s="8"/>
      <c r="H6" s="8"/>
      <c r="I6" s="8"/>
      <c r="J6" s="8"/>
      <c r="K6" s="8"/>
      <c r="L6" s="8"/>
      <c r="M6" s="8"/>
      <c r="N6" s="8"/>
      <c r="O6" s="8"/>
      <c r="P6" s="8"/>
      <c r="Q6" s="8"/>
      <c r="R6" s="8"/>
      <c r="S6" s="8"/>
      <c r="T6" s="8"/>
      <c r="U6" s="8"/>
      <c r="V6" s="8"/>
      <c r="W6" s="8"/>
      <c r="X6" s="8"/>
      <c r="Y6" s="8"/>
      <c r="Z6" s="8"/>
      <c r="AA6" s="8"/>
    </row>
    <row r="7" spans="1:28" s="9" customFormat="1" x14ac:dyDescent="0.25">
      <c r="A7" s="8"/>
      <c r="B7" s="8"/>
      <c r="D7" s="8"/>
      <c r="E7" s="8"/>
      <c r="F7" s="8"/>
      <c r="G7" s="8"/>
      <c r="H7" s="8"/>
      <c r="I7" s="8"/>
      <c r="J7" s="8"/>
      <c r="K7" s="8"/>
      <c r="L7" s="8"/>
      <c r="M7" s="8"/>
      <c r="N7" s="8"/>
      <c r="O7" s="8"/>
      <c r="P7" s="8"/>
      <c r="Q7" s="8"/>
      <c r="R7" s="8"/>
      <c r="S7" s="8"/>
      <c r="T7" s="8"/>
      <c r="U7" s="8"/>
      <c r="V7" s="8"/>
      <c r="W7" s="8"/>
      <c r="X7" s="8"/>
      <c r="Y7" s="8"/>
      <c r="Z7" s="8"/>
      <c r="AA7" s="8"/>
    </row>
    <row r="8" spans="1:28" s="9" customFormat="1" x14ac:dyDescent="0.25">
      <c r="A8" s="8"/>
      <c r="B8" s="8"/>
      <c r="D8" s="8"/>
      <c r="E8" s="8"/>
      <c r="F8" s="8"/>
      <c r="G8" s="8"/>
      <c r="H8" s="8"/>
      <c r="I8" s="8"/>
      <c r="J8" s="8"/>
      <c r="K8" s="8"/>
      <c r="L8" s="8"/>
      <c r="M8" s="8"/>
      <c r="N8" s="8"/>
      <c r="O8" s="8"/>
      <c r="P8" s="8"/>
      <c r="Q8" s="8"/>
      <c r="R8" s="8"/>
      <c r="S8" s="8"/>
      <c r="T8" s="8"/>
      <c r="U8" s="8"/>
      <c r="V8" s="8"/>
      <c r="W8" s="8"/>
      <c r="X8" s="8"/>
      <c r="Y8" s="8"/>
      <c r="Z8" s="8"/>
      <c r="AA8" s="8"/>
    </row>
    <row r="9" spans="1:28" s="9" customFormat="1" x14ac:dyDescent="0.25">
      <c r="A9" s="8"/>
      <c r="B9" s="8"/>
      <c r="D9" s="8"/>
      <c r="E9" s="8"/>
      <c r="F9" s="8"/>
      <c r="G9" s="8"/>
      <c r="H9" s="8"/>
      <c r="I9" s="8"/>
      <c r="J9" s="8"/>
      <c r="K9" s="8"/>
      <c r="L9" s="8"/>
      <c r="M9" s="8"/>
      <c r="N9" s="8"/>
      <c r="O9" s="8"/>
      <c r="P9" s="8"/>
      <c r="Q9" s="8"/>
      <c r="R9" s="8"/>
      <c r="S9" s="8"/>
      <c r="T9" s="8"/>
      <c r="U9" s="8"/>
      <c r="V9" s="8"/>
      <c r="W9" s="8"/>
      <c r="X9" s="8"/>
      <c r="Y9" s="8"/>
      <c r="Z9" s="8"/>
      <c r="AA9" s="8"/>
    </row>
    <row r="10" spans="1:28" s="9" customFormat="1" x14ac:dyDescent="0.25">
      <c r="A10" s="8"/>
      <c r="B10" s="8"/>
      <c r="D10" s="8"/>
      <c r="E10" s="8"/>
      <c r="F10" s="8"/>
      <c r="G10" s="8"/>
      <c r="H10" s="8"/>
      <c r="I10" s="8"/>
      <c r="J10" s="8"/>
      <c r="K10" s="8"/>
      <c r="L10" s="8"/>
      <c r="M10" s="8"/>
      <c r="N10" s="8"/>
      <c r="O10" s="8"/>
      <c r="P10" s="8"/>
      <c r="Q10" s="8"/>
      <c r="R10" s="8"/>
      <c r="S10" s="8"/>
      <c r="T10" s="8"/>
      <c r="U10" s="8"/>
      <c r="V10" s="8"/>
      <c r="W10" s="8"/>
      <c r="X10" s="8"/>
      <c r="Y10" s="8"/>
      <c r="Z10" s="8"/>
      <c r="AA10" s="8"/>
    </row>
    <row r="11" spans="1:28" s="9" customFormat="1" x14ac:dyDescent="0.25">
      <c r="A11" s="8"/>
      <c r="B11" s="8"/>
      <c r="D11" s="8"/>
      <c r="E11" s="8"/>
      <c r="F11" s="8"/>
      <c r="G11" s="8"/>
      <c r="H11" s="8"/>
      <c r="I11" s="8"/>
      <c r="J11" s="8"/>
      <c r="K11" s="8"/>
      <c r="L11" s="8"/>
      <c r="M11" s="8"/>
      <c r="N11" s="8"/>
      <c r="O11" s="8"/>
      <c r="P11" s="8"/>
      <c r="Q11" s="8"/>
      <c r="R11" s="8"/>
      <c r="S11" s="8"/>
      <c r="T11" s="8"/>
      <c r="U11" s="8"/>
      <c r="V11" s="8"/>
      <c r="W11" s="8"/>
      <c r="X11" s="8"/>
      <c r="Y11" s="8"/>
      <c r="Z11" s="8"/>
      <c r="AA11" s="8"/>
    </row>
    <row r="12" spans="1:28" s="9" customFormat="1" x14ac:dyDescent="0.25">
      <c r="A12" s="8"/>
      <c r="B12" s="8"/>
      <c r="D12" s="8"/>
      <c r="E12" s="8"/>
      <c r="F12" s="8"/>
      <c r="G12" s="8"/>
      <c r="H12" s="8"/>
      <c r="I12" s="8"/>
      <c r="J12" s="8"/>
      <c r="K12" s="8"/>
      <c r="L12" s="8"/>
      <c r="M12" s="8"/>
      <c r="N12" s="8"/>
      <c r="O12" s="8"/>
      <c r="P12" s="8"/>
      <c r="Q12" s="8"/>
      <c r="R12" s="8"/>
      <c r="S12" s="8"/>
      <c r="T12" s="8"/>
      <c r="U12" s="8"/>
      <c r="V12" s="8"/>
      <c r="W12" s="8"/>
      <c r="X12" s="8"/>
      <c r="Y12" s="8"/>
      <c r="Z12" s="8"/>
      <c r="AA12" s="8"/>
    </row>
    <row r="13" spans="1:28" s="9" customFormat="1" x14ac:dyDescent="0.25">
      <c r="A13" s="8"/>
      <c r="B13" s="8"/>
      <c r="D13" s="8"/>
      <c r="E13" s="8"/>
      <c r="F13" s="8"/>
      <c r="G13" s="8"/>
      <c r="H13" s="8"/>
      <c r="I13" s="8"/>
      <c r="J13" s="8"/>
      <c r="K13" s="8"/>
      <c r="L13" s="8"/>
      <c r="M13" s="8"/>
      <c r="N13" s="8"/>
      <c r="O13" s="8"/>
      <c r="P13" s="8"/>
      <c r="Q13" s="8"/>
      <c r="R13" s="8"/>
      <c r="S13" s="8"/>
      <c r="T13" s="8"/>
      <c r="U13" s="8"/>
      <c r="V13" s="8"/>
      <c r="W13" s="8"/>
      <c r="X13" s="8"/>
      <c r="Y13" s="8"/>
      <c r="Z13" s="8"/>
      <c r="AA13" s="8"/>
    </row>
    <row r="14" spans="1:28" x14ac:dyDescent="0.25">
      <c r="C14" s="9"/>
      <c r="AB14" s="9"/>
    </row>
    <row r="15" spans="1:28" x14ac:dyDescent="0.25">
      <c r="C15" s="9"/>
      <c r="AB15" s="9"/>
    </row>
    <row r="16" spans="1:28" x14ac:dyDescent="0.25">
      <c r="C16" s="9"/>
      <c r="AB16" s="9"/>
    </row>
    <row r="17" spans="3:28" x14ac:dyDescent="0.25">
      <c r="C17" s="9"/>
      <c r="AB17" s="9"/>
    </row>
    <row r="18" spans="3:28" x14ac:dyDescent="0.25">
      <c r="C18" s="9"/>
      <c r="AB18" s="9"/>
    </row>
    <row r="19" spans="3:28" x14ac:dyDescent="0.25">
      <c r="C19" s="9"/>
      <c r="AB19" s="9"/>
    </row>
    <row r="20" spans="3:28" x14ac:dyDescent="0.25">
      <c r="C20" s="9"/>
      <c r="AB20" s="9"/>
    </row>
    <row r="21" spans="3:28" x14ac:dyDescent="0.25">
      <c r="C21" s="9"/>
      <c r="AB21" s="9"/>
    </row>
    <row r="22" spans="3:28" x14ac:dyDescent="0.25">
      <c r="C22" s="9"/>
      <c r="AB22" s="9"/>
    </row>
    <row r="23" spans="3:28" x14ac:dyDescent="0.25">
      <c r="C23" s="9"/>
      <c r="AB23" s="9"/>
    </row>
    <row r="24" spans="3:28" x14ac:dyDescent="0.25">
      <c r="C24" s="9"/>
      <c r="AB24" s="9"/>
    </row>
    <row r="25" spans="3:28" x14ac:dyDescent="0.25">
      <c r="C25" s="9"/>
      <c r="AB25" s="9"/>
    </row>
    <row r="26" spans="3:28" x14ac:dyDescent="0.25">
      <c r="C26" s="9"/>
      <c r="AB26" s="9"/>
    </row>
    <row r="27" spans="3:28" x14ac:dyDescent="0.25">
      <c r="C27" s="9"/>
      <c r="AB27" s="9"/>
    </row>
    <row r="28" spans="3:28" x14ac:dyDescent="0.25">
      <c r="C28" s="9"/>
      <c r="AB28" s="9"/>
    </row>
    <row r="29" spans="3:28" x14ac:dyDescent="0.25">
      <c r="C29" s="9"/>
      <c r="AB29" s="9"/>
    </row>
    <row r="30" spans="3:28" s="9" customFormat="1" ht="9" customHeight="1" x14ac:dyDescent="0.25"/>
    <row r="31" spans="3:28" x14ac:dyDescent="0.25">
      <c r="C31" s="9"/>
      <c r="AB31" s="9"/>
    </row>
    <row r="32" spans="3:28" x14ac:dyDescent="0.25">
      <c r="C32" s="9"/>
      <c r="AB32" s="9"/>
    </row>
    <row r="33" spans="3:28" x14ac:dyDescent="0.25">
      <c r="C33" s="9"/>
      <c r="AB33" s="9"/>
    </row>
    <row r="34" spans="3:28" x14ac:dyDescent="0.25">
      <c r="C34" s="9"/>
      <c r="AB34" s="9"/>
    </row>
    <row r="35" spans="3:28" x14ac:dyDescent="0.25">
      <c r="C35" s="9"/>
      <c r="AB35" s="9"/>
    </row>
    <row r="36" spans="3:28" x14ac:dyDescent="0.25">
      <c r="C36" s="9"/>
      <c r="AB36" s="9"/>
    </row>
    <row r="37" spans="3:28" x14ac:dyDescent="0.25">
      <c r="C37" s="9"/>
      <c r="AB37" s="9"/>
    </row>
    <row r="38" spans="3:28" x14ac:dyDescent="0.25">
      <c r="C38" s="9"/>
      <c r="AB38" s="9"/>
    </row>
    <row r="39" spans="3:28" x14ac:dyDescent="0.25">
      <c r="C39" s="9"/>
      <c r="AB39" s="9"/>
    </row>
    <row r="40" spans="3:28" x14ac:dyDescent="0.25">
      <c r="C40" s="9"/>
      <c r="AB40" s="9"/>
    </row>
    <row r="41" spans="3:28" x14ac:dyDescent="0.25">
      <c r="C41" s="9"/>
      <c r="AB41" s="9"/>
    </row>
    <row r="42" spans="3:28" x14ac:dyDescent="0.25">
      <c r="C42" s="9"/>
      <c r="AB42" s="9"/>
    </row>
    <row r="43" spans="3:28" x14ac:dyDescent="0.25">
      <c r="C43" s="9"/>
      <c r="AB43" s="9"/>
    </row>
    <row r="44" spans="3:28" x14ac:dyDescent="0.25">
      <c r="C44" s="9"/>
      <c r="AB44" s="9"/>
    </row>
    <row r="45" spans="3:28" x14ac:dyDescent="0.25">
      <c r="C45" s="9"/>
      <c r="AB45" s="9"/>
    </row>
    <row r="46" spans="3:28" x14ac:dyDescent="0.25">
      <c r="C46" s="9"/>
      <c r="AB46" s="9"/>
    </row>
    <row r="47" spans="3:28" x14ac:dyDescent="0.25">
      <c r="C47" s="9"/>
      <c r="AB47" s="9"/>
    </row>
    <row r="48" spans="3:28" x14ac:dyDescent="0.25">
      <c r="C48" s="9"/>
      <c r="AB48" s="9"/>
    </row>
    <row r="49" spans="3:28" x14ac:dyDescent="0.25">
      <c r="C49" s="9"/>
      <c r="AB49" s="9"/>
    </row>
    <row r="50" spans="3:28" x14ac:dyDescent="0.25">
      <c r="C50" s="9"/>
      <c r="AB50" s="9"/>
    </row>
    <row r="51" spans="3:28" x14ac:dyDescent="0.25">
      <c r="C51" s="9"/>
      <c r="AB51" s="9"/>
    </row>
    <row r="52" spans="3:28" x14ac:dyDescent="0.25">
      <c r="C52" s="9"/>
      <c r="AB52" s="9"/>
    </row>
    <row r="53" spans="3:28" x14ac:dyDescent="0.25">
      <c r="C53" s="9"/>
      <c r="AB53" s="9"/>
    </row>
    <row r="54" spans="3:28" s="9" customFormat="1" ht="9" customHeight="1" x14ac:dyDescent="0.25"/>
  </sheetData>
  <mergeCells count="1">
    <mergeCell ref="G3:H3"/>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G A A B Q S w M E F A A C A A g A t J p 2 U w i u q j C k A A A A 9 Q A A A B I A H A B D b 2 5 m a W c v U G F j a 2 F n Z S 5 4 b W w g o h g A K K A U A A A A A A A A A A A A A A A A A A A A A A A A A A A A h Y + x D o I w G I R f h X S n L X U R 8 l M G d Z P E x M S 4 N q V C A x R D i + X d H H w k X 0 G M o m 6 O 9 9 1 d c n e / 3 i A b 2 y a 4 q N 7 q z q Q o w h Q F y s i u 0 K Z M 0 e B O 4 R J l H H Z C 1 q J U w R Q 2 N h m t T l H l 3 D k h x H u P / Q J 3 f U k Y p R E 5 5 t u 9 r F Q r Q m 2 s E 0 Y q 9 G k V / 1 u I w + E 1 h j M c x 5 h R h i m Q m U G u z d d n 0 9 y n + w N h N T R u 6 B U v V L j e A J k l k P c F / g B Q S w M E F A A C A A g A t J p 2 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S a d l P 7 A R O h K Q M A A C o K A A A T A B w A R m 9 y b X V s Y X M v U 2 V j d G l v b j E u b S C i G A A o o B Q A A A A A A A A A A A A A A A A A A A A A A A A A A A C d V l 1 P 2 z A U f U f i P 1 j Z S y J l E S k F x h i T U G k H G j D W V q A N E H K T 2 9 b C s T v b Y W V V / 8 1 e e d 0 f 6 B / b T d M v m n p F 6 0 u U Y / u e c 2 / O v b W G y D A p S C N / h g e b G 5 s b u k s V x E S q G A T o Y 6 j I p K c o O S Q c z O Y G w d / X F D g H R K r 9 C H h w L d V D S 8 o H t 8 Y 4 B B U p D A i j X a f 6 / r b 6 9 v L s q N l s 1 r 7 U z x u 3 3 2 T a T F t w W 9 o K 9 7 f 2 w v D + m O p u S 1 I V B 3 2 u + 4 7 n E 5 F y 7 h O j U v D 8 n G x J x 3 2 j C 2 C Q O x c x u D k 1 k B w 6 S 7 s c / z M T 8 a E z 3 u z c D W + O q a F 3 k 4 h v n J P R n y 4 o 0 g F t 0 r Y B c g I 0 B u V g 1 C Z t Y Q 6 X S i b S Q A 5 r d 6 U E n 9 x M t h 1 x 3 o g o p 0 o f Z s L v v B n P J x j 9 F h j C I F n z q T c n a C o q d F u q p C J 5 m g h c A + 1 a d f m D g V N F Z t C U x M D J F c 3 K 3 w i O A n w l l e A q c L B m G I N Q 8 T T 0 y c D J w 5 Z W w 9 u r 4 f I U N t A 3 C / i O B d + 1 4 H s W / J 0 F 3 1 8 t J 9 y y 7 A 9 D 2 0 L J t r B t W y h b u H c s + K 4 F 3 1 v E h 3 M D V I V p g 8 K G I L K F T s L n d 8 A m E X M n N B 5 Y z y 0 6 x S 9 5 a 9 w a W u 3 6 D 9 r / M G 3 4 n 6 4 N x 7 a t S c 4 k 0 p 4 K s 1 s O s h P j s t U g 6 m Z e z r t 7 W r y Y m n z 5 I k 0 C E n G G c w S K h y 9 k 0 l K w s L 7 0 a V k a 0 7 g A V 7 W h s S z A V 4 C 5 x l I V F u r Q w Z F Y g G f K I W l R 9 S O F g v h p p 7 Z x X k I 2 i p Y j Y A H H E X q 0 U 9 Q z S S 5 r 8 5 6 S c R q Z 4 p 4 K U n W k G j 0 X g 1 8 q i J g k q W C G K j Y 7 K t I E j T A 5 L A z L C 7 R U 1 1 P R Q e F S r z j U x G D t P G 3 x O H p e j r v o e K X B / M q 8 c 4 0 W m n u n D j 1 O I 8 D R l U L R 7 2 i W 8 e T f 8 i f 7 1 I s D f j E x K 2 V o 5 V y S t o 5 x V i g r V e m V V O u z m 5 X e y r X 9 S q 7 S W q 7 C t 7 R y l l / J u T 3 h R P N i 2 D Y T W D b H y v / S / 1 b y n V e S l 6 f k D S Z I 3 j 1 2 7 u X e X D m q O Y B a M a i B 4 y 2 p L n / q g o T s 3 w J o 1 C V C G n L G t A l O N T K Z J 3 f 8 U o d E P s I 5 N V G X i U 5 2 X 9 F u H S I c f U G N A Y / H 4 r R 7 7 2 W d 5 u R 3 o K H n L U 7 k N u M m a 5 Y 1 q l a n M B H n 3 h R m 1 x 3 5 8 H F M 5 3 m b G 0 z Y + Q 7 + A l B L A Q I t A B Q A A g A I A L S a d l M I r q o w p A A A A P U A A A A S A A A A A A A A A A A A A A A A A A A A A A B D b 2 5 m a W c v U G F j a 2 F n Z S 5 4 b W x Q S w E C L Q A U A A I A C A C 0 m n Z T D 8 r p q 6 Q A A A D p A A A A E w A A A A A A A A A A A A A A A A D w A A A A W 0 N v b n R l b n R f V H l w Z X N d L n h t b F B L A Q I t A B Q A A g A I A L S a d l P 7 A R O h K Q M A A C o K A A A T A A A A A A A A A A A A A A A A A O E B A A B G b 3 J t d W x h c y 9 T Z W N 0 a W 9 u M S 5 t U E s F B g A A A A A D A A M A w g A A A F 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g b A A A A A A A A 9 h 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y Z G V u Z X N E Z U N v b X B y 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b m V z R G V D b 2 1 w c m E i I C 8 + P E V u d H J 5 I F R 5 c G U 9 I k Z p b G x l Z E N v b X B s Z X R l U m V z d W x 0 V G 9 X b 3 J r c 2 h l Z X Q i I F Z h b H V l P S J s M S I g L z 4 8 R W 5 0 c n k g V H l w Z T 0 i Q W R k Z W R U b 0 R h d G F N b 2 R l b C I g V m F s d W U 9 I m w w I i A v P j x F b n R y e S B U e X B l P S J G a W x s Q 2 9 1 b n Q i I F Z h b H V l P S J s M j k x I i A v P j x F b n R y e S B U e X B l P S J G a W x s R X J y b 3 J D b 2 R l I i B W Y W x 1 Z T 0 i c 1 V u a 2 5 v d 2 4 i I C 8 + P E V u d H J 5 I F R 5 c G U 9 I k Z p b G x F c n J v c k N v d W 5 0 I i B W Y W x 1 Z T 0 i b D A i I C 8 + P E V u d H J 5 I F R 5 c G U 9 I k Z p b G x M Y X N 0 V X B k Y X R l Z C I g V m F s d W U 9 I m Q y M D I x L T E x L T I y V D E 4 O j I x O j Q x L j E x O T E 4 M z B a I i A v P j x F b n R y e S B U e X B l P S J G a W x s Q 2 9 s d W 1 u V H l w Z X M i I F Z h b H V l P S J z Q X d r R E J n W U d C Z 1 l K Q m d Z R 0 J n V U Z C U V U 9 I i A v P j x F b n R y e S B U e X B l P S J G a W x s Q 2 9 s d W 1 u T m F t Z X M i I F Z h b H V l P S J z W y Z x d W 9 0 O 0 Z v b G l v J n F 1 b 3 Q 7 L C Z x d W 9 0 O 0 Z l Y 2 h h I G R l I G 9 y Z G V u J n F 1 b 3 Q 7 L C Z x d W 9 0 O 0 5 1 b S 4 g Y 2 x p Z W 5 0 Z S Z x d W 9 0 O y w m c X V v d D t O b 2 1 i c m U g Y 2 x p Z W 5 0 Z S Z x d W 9 0 O y w m c X V v d D t D a X V k Y W Q m c X V v d D s s J n F 1 b 3 Q 7 R X N 0 Y W R v J n F 1 b 3 Q 7 L C Z x d W 9 0 O 1 Z l b m R l Z G 9 y J n F 1 b 3 Q 7 L C Z x d W 9 0 O 1 J l Z 2 l v b i Z x d W 9 0 O y w m c X V v d D t G Z W N o Y S B k Z S B l b W J h c n F 1 Z S Z x d W 9 0 O y w m c X V v d D t F b X B y Z X N h I G Z s Z X R l c m E m c X V v d D s s J n F 1 b 3 Q 7 R m 9 y b W E g Z G U g c G F n b y Z x d W 9 0 O y w m c X V v d D t O b 2 1 i c m U g Z G V s I H B y b 2 R 1 Y 3 R v J n F 1 b 3 Q 7 L C Z x d W 9 0 O 0 N h d G V n b 3 L D r W E m c X V v d D s s J n F 1 b 3 Q 7 U H J l Y 2 l v I H V u a X R h c m l v J n F 1 b 3 Q 7 L C Z x d W 9 0 O 0 N h b n R p Z G F k J n F 1 b 3 Q 7 L C Z x d W 9 0 O 0 l u Z 3 J l c 2 9 z J n F 1 b 3 Q 7 L C Z x d W 9 0 O 1 R h c m l m Y S B k Z S B l b n b D r W 8 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W 5 l c 0 R l Q 2 9 t c H J h L 0 F 1 d G 9 S Z W 1 v d m V k Q 2 9 s d W 1 u c z E u e 0 Z v b G l v L D B 9 J n F 1 b 3 Q 7 L C Z x d W 9 0 O 1 N l Y 3 R p b 2 4 x L 2 9 y Z G V u Z X N E Z U N v b X B y Y S 9 B d X R v U m V t b 3 Z l Z E N v b H V t b n M x L n t G Z W N o Y S B k Z S B v c m R l b i w x f S Z x d W 9 0 O y w m c X V v d D t T Z W N 0 a W 9 u M S 9 v c m R l b m V z R G V D b 2 1 w c m E v Q X V 0 b 1 J l b W 9 2 Z W R D b 2 x 1 b W 5 z M S 5 7 T n V t L i B j b G l l b n R l L D J 9 J n F 1 b 3 Q 7 L C Z x d W 9 0 O 1 N l Y 3 R p b 2 4 x L 2 9 y Z G V u Z X N E Z U N v b X B y Y S 9 B d X R v U m V t b 3 Z l Z E N v b H V t b n M x L n t O b 2 1 i c m U g Y 2 x p Z W 5 0 Z S w z f S Z x d W 9 0 O y w m c X V v d D t T Z W N 0 a W 9 u M S 9 v c m R l b m V z R G V D b 2 1 w c m E v Q X V 0 b 1 J l b W 9 2 Z W R D b 2 x 1 b W 5 z M S 5 7 Q 2 l 1 Z G F k L D R 9 J n F 1 b 3 Q 7 L C Z x d W 9 0 O 1 N l Y 3 R p b 2 4 x L 2 9 y Z G V u Z X N E Z U N v b X B y Y S 9 B d X R v U m V t b 3 Z l Z E N v b H V t b n M x L n t F c 3 R h Z G 8 s N X 0 m c X V v d D s s J n F 1 b 3 Q 7 U 2 V j d G l v b j E v b 3 J k Z W 5 l c 0 R l Q 2 9 t c H J h L 0 F 1 d G 9 S Z W 1 v d m V k Q 2 9 s d W 1 u c z E u e 1 Z l b m R l Z G 9 y L D Z 9 J n F 1 b 3 Q 7 L C Z x d W 9 0 O 1 N l Y 3 R p b 2 4 x L 2 9 y Z G V u Z X N E Z U N v b X B y Y S 9 B d X R v U m V t b 3 Z l Z E N v b H V t b n M x L n t S Z W d p b 2 4 s N 3 0 m c X V v d D s s J n F 1 b 3 Q 7 U 2 V j d G l v b j E v b 3 J k Z W 5 l c 0 R l Q 2 9 t c H J h L 0 F 1 d G 9 S Z W 1 v d m V k Q 2 9 s d W 1 u c z E u e 0 Z l Y 2 h h I G R l I G V t Y m F y c X V l L D h 9 J n F 1 b 3 Q 7 L C Z x d W 9 0 O 1 N l Y 3 R p b 2 4 x L 2 9 y Z G V u Z X N E Z U N v b X B y Y S 9 B d X R v U m V t b 3 Z l Z E N v b H V t b n M x L n t F b X B y Z X N h I G Z s Z X R l c m E s O X 0 m c X V v d D s s J n F 1 b 3 Q 7 U 2 V j d G l v b j E v b 3 J k Z W 5 l c 0 R l Q 2 9 t c H J h L 0 F 1 d G 9 S Z W 1 v d m V k Q 2 9 s d W 1 u c z E u e 0 Z v c m 1 h I G R l I H B h Z 2 8 s M T B 9 J n F 1 b 3 Q 7 L C Z x d W 9 0 O 1 N l Y 3 R p b 2 4 x L 2 9 y Z G V u Z X N E Z U N v b X B y Y S 9 B d X R v U m V t b 3 Z l Z E N v b H V t b n M x L n t O b 2 1 i c m U g Z G V s I H B y b 2 R 1 Y 3 R v L D E x f S Z x d W 9 0 O y w m c X V v d D t T Z W N 0 a W 9 u M S 9 v c m R l b m V z R G V D b 2 1 w c m E v Q X V 0 b 1 J l b W 9 2 Z W R D b 2 x 1 b W 5 z M S 5 7 Q 2 F 0 Z W d v c s O t Y S w x M n 0 m c X V v d D s s J n F 1 b 3 Q 7 U 2 V j d G l v b j E v b 3 J k Z W 5 l c 0 R l Q 2 9 t c H J h L 0 F 1 d G 9 S Z W 1 v d m V k Q 2 9 s d W 1 u c z E u e 1 B y Z W N p b y B 1 b m l 0 Y X J p b y w x M 3 0 m c X V v d D s s J n F 1 b 3 Q 7 U 2 V j d G l v b j E v b 3 J k Z W 5 l c 0 R l Q 2 9 t c H J h L 0 F 1 d G 9 S Z W 1 v d m V k Q 2 9 s d W 1 u c z E u e 0 N h b n R p Z G F k L D E 0 f S Z x d W 9 0 O y w m c X V v d D t T Z W N 0 a W 9 u M S 9 v c m R l b m V z R G V D b 2 1 w c m E v Q X V 0 b 1 J l b W 9 2 Z W R D b 2 x 1 b W 5 z M S 5 7 S W 5 n c m V z b 3 M s M T V 9 J n F 1 b 3 Q 7 L C Z x d W 9 0 O 1 N l Y 3 R p b 2 4 x L 2 9 y Z G V u Z X N E Z U N v b X B y Y S 9 B d X R v U m V t b 3 Z l Z E N v b H V t b n M x L n t U Y X J p Z m E g Z G U g Z W 5 2 w 6 1 v L D E 2 f S Z x d W 9 0 O 1 0 s J n F 1 b 3 Q 7 Q 2 9 s d W 1 u Q 2 9 1 b n Q m c X V v d D s 6 M T c s J n F 1 b 3 Q 7 S 2 V 5 Q 2 9 s d W 1 u T m F t Z X M m c X V v d D s 6 W 1 0 s J n F 1 b 3 Q 7 Q 2 9 s d W 1 u S W R l b n R p d G l l c y Z x d W 9 0 O z p b J n F 1 b 3 Q 7 U 2 V j d G l v b j E v b 3 J k Z W 5 l c 0 R l Q 2 9 t c H J h L 0 F 1 d G 9 S Z W 1 v d m V k Q 2 9 s d W 1 u c z E u e 0 Z v b G l v L D B 9 J n F 1 b 3 Q 7 L C Z x d W 9 0 O 1 N l Y 3 R p b 2 4 x L 2 9 y Z G V u Z X N E Z U N v b X B y Y S 9 B d X R v U m V t b 3 Z l Z E N v b H V t b n M x L n t G Z W N o Y S B k Z S B v c m R l b i w x f S Z x d W 9 0 O y w m c X V v d D t T Z W N 0 a W 9 u M S 9 v c m R l b m V z R G V D b 2 1 w c m E v Q X V 0 b 1 J l b W 9 2 Z W R D b 2 x 1 b W 5 z M S 5 7 T n V t L i B j b G l l b n R l L D J 9 J n F 1 b 3 Q 7 L C Z x d W 9 0 O 1 N l Y 3 R p b 2 4 x L 2 9 y Z G V u Z X N E Z U N v b X B y Y S 9 B d X R v U m V t b 3 Z l Z E N v b H V t b n M x L n t O b 2 1 i c m U g Y 2 x p Z W 5 0 Z S w z f S Z x d W 9 0 O y w m c X V v d D t T Z W N 0 a W 9 u M S 9 v c m R l b m V z R G V D b 2 1 w c m E v Q X V 0 b 1 J l b W 9 2 Z W R D b 2 x 1 b W 5 z M S 5 7 Q 2 l 1 Z G F k L D R 9 J n F 1 b 3 Q 7 L C Z x d W 9 0 O 1 N l Y 3 R p b 2 4 x L 2 9 y Z G V u Z X N E Z U N v b X B y Y S 9 B d X R v U m V t b 3 Z l Z E N v b H V t b n M x L n t F c 3 R h Z G 8 s N X 0 m c X V v d D s s J n F 1 b 3 Q 7 U 2 V j d G l v b j E v b 3 J k Z W 5 l c 0 R l Q 2 9 t c H J h L 0 F 1 d G 9 S Z W 1 v d m V k Q 2 9 s d W 1 u c z E u e 1 Z l b m R l Z G 9 y L D Z 9 J n F 1 b 3 Q 7 L C Z x d W 9 0 O 1 N l Y 3 R p b 2 4 x L 2 9 y Z G V u Z X N E Z U N v b X B y Y S 9 B d X R v U m V t b 3 Z l Z E N v b H V t b n M x L n t S Z W d p b 2 4 s N 3 0 m c X V v d D s s J n F 1 b 3 Q 7 U 2 V j d G l v b j E v b 3 J k Z W 5 l c 0 R l Q 2 9 t c H J h L 0 F 1 d G 9 S Z W 1 v d m V k Q 2 9 s d W 1 u c z E u e 0 Z l Y 2 h h I G R l I G V t Y m F y c X V l L D h 9 J n F 1 b 3 Q 7 L C Z x d W 9 0 O 1 N l Y 3 R p b 2 4 x L 2 9 y Z G V u Z X N E Z U N v b X B y Y S 9 B d X R v U m V t b 3 Z l Z E N v b H V t b n M x L n t F b X B y Z X N h I G Z s Z X R l c m E s O X 0 m c X V v d D s s J n F 1 b 3 Q 7 U 2 V j d G l v b j E v b 3 J k Z W 5 l c 0 R l Q 2 9 t c H J h L 0 F 1 d G 9 S Z W 1 v d m V k Q 2 9 s d W 1 u c z E u e 0 Z v c m 1 h I G R l I H B h Z 2 8 s M T B 9 J n F 1 b 3 Q 7 L C Z x d W 9 0 O 1 N l Y 3 R p b 2 4 x L 2 9 y Z G V u Z X N E Z U N v b X B y Y S 9 B d X R v U m V t b 3 Z l Z E N v b H V t b n M x L n t O b 2 1 i c m U g Z G V s I H B y b 2 R 1 Y 3 R v L D E x f S Z x d W 9 0 O y w m c X V v d D t T Z W N 0 a W 9 u M S 9 v c m R l b m V z R G V D b 2 1 w c m E v Q X V 0 b 1 J l b W 9 2 Z W R D b 2 x 1 b W 5 z M S 5 7 Q 2 F 0 Z W d v c s O t Y S w x M n 0 m c X V v d D s s J n F 1 b 3 Q 7 U 2 V j d G l v b j E v b 3 J k Z W 5 l c 0 R l Q 2 9 t c H J h L 0 F 1 d G 9 S Z W 1 v d m V k Q 2 9 s d W 1 u c z E u e 1 B y Z W N p b y B 1 b m l 0 Y X J p b y w x M 3 0 m c X V v d D s s J n F 1 b 3 Q 7 U 2 V j d G l v b j E v b 3 J k Z W 5 l c 0 R l Q 2 9 t c H J h L 0 F 1 d G 9 S Z W 1 v d m V k Q 2 9 s d W 1 u c z E u e 0 N h b n R p Z G F k L D E 0 f S Z x d W 9 0 O y w m c X V v d D t T Z W N 0 a W 9 u M S 9 v c m R l b m V z R G V D b 2 1 w c m E v Q X V 0 b 1 J l b W 9 2 Z W R D b 2 x 1 b W 5 z M S 5 7 S W 5 n c m V z b 3 M s M T V 9 J n F 1 b 3 Q 7 L C Z x d W 9 0 O 1 N l Y 3 R p b 2 4 x L 2 9 y Z G V u Z X N E Z U N v b X B y Y S 9 B d X R v U m V t b 3 Z l Z E N v b H V t b n M x L n t U Y X J p Z m E g Z G U g Z W 5 2 w 6 1 v L D E 2 f S Z x d W 9 0 O 1 0 s J n F 1 b 3 Q 7 U m V s Y X R p b 2 5 z a G l w S W 5 m b y Z x d W 9 0 O z p b X X 0 i I C 8 + P C 9 T d G F i b G V F b n R y a W V z P j w v S X R l b T 4 8 S X R l b T 4 8 S X R l b U x v Y 2 F 0 a W 9 u P j x J d G V t V H l w Z T 5 G b 3 J t d W x h P C 9 J d G V t V H l w Z T 4 8 S X R l b V B h d G g + U 2 V j d G l v b j E v b 3 J k Z W 5 l c 0 R l Q 2 9 t c H J h L 1 F 1 Z W x s Z T w v S X R l b V B h d G g + P C 9 J d G V t T G 9 j Y X R p b 2 4 + P F N 0 Y W J s Z U V u d H J p Z X M g L z 4 8 L 0 l 0 Z W 0 + P E l 0 Z W 0 + P E l 0 Z W 1 M b 2 N h d G l v b j 4 8 S X R l b V R 5 c G U + R m 9 y b X V s Y T w v S X R l b V R 5 c G U + P E l 0 Z W 1 Q Y X R o P l N l Y 3 R p b 2 4 x L 2 9 y Z G V u Z X N E Z U N v b X B y Y S 9 v c m R l b m V z R G V D b 2 1 w c m F f U 2 h l Z X Q 8 L 0 l 0 Z W 1 Q Y X R o P j w v S X R l b U x v Y 2 F 0 a W 9 u P j x T d G F i b G V F b n R y a W V z I C 8 + P C 9 J d G V t P j x J d G V t P j x J d G V t T G 9 j Y X R p b 2 4 + P E l 0 Z W 1 U e X B l P k Z v c m 1 1 b G E 8 L 0 l 0 Z W 1 U e X B l P j x J d G V t U G F 0 a D 5 T Z W N 0 a W 9 u M S 9 v c m R l b m V z R G V D b 2 1 w c m E v S C V D M y V C N m h l c i U y M G d l c 3 R 1 Z n R l J T I w S G V h Z G V y P C 9 J d G V t U G F 0 a D 4 8 L 0 l 0 Z W 1 M b 2 N h d G l v b j 4 8 U 3 R h Y m x l R W 5 0 c m l l c y A v P j w v S X R l b T 4 8 S X R l b T 4 8 S X R l b U x v Y 2 F 0 a W 9 u P j x J d G V t V H l w Z T 5 G b 3 J t d W x h P C 9 J d G V t V H l w Z T 4 8 S X R l b V B h d G g + U 2 V j d G l v b j E v b 3 J k Z W 5 l c 0 R l Q 2 9 t c H J h L 0 d l J U M z J U E 0 b m R l c n R l c i U y M F R 5 c D w v S X R l b V B h d G g + P C 9 J d G V t T G 9 j Y X R p b 2 4 + P F N 0 Y W J s Z U V u d H J p Z X M g L z 4 8 L 0 l 0 Z W 0 + P E l 0 Z W 0 + P E l 0 Z W 1 M b 2 N h d G l v b j 4 8 S X R l b V R 5 c G U + R m 9 y b X V s Y T w v S X R l b V R 5 c G U + P E l 0 Z W 1 Q Y X R o P l N l Y 3 R p b 2 4 x L 2 9 y Z G V u Z X N E Z U N v b X B y Y S 9 F b n R m Z X J u d G U l M j B v Y m V y c 3 R l J T I w W m V p b G V u P C 9 J d G V t U G F 0 a D 4 8 L 0 l 0 Z W 1 M b 2 N h d G l v b j 4 8 U 3 R h Y m x l R W 5 0 c m l l c y A v P j w v S X R l b T 4 8 S X R l b T 4 8 S X R l b U x v Y 2 F 0 a W 9 u P j x J d G V t V H l w Z T 5 G b 3 J t d W x h P C 9 J d G V t V H l w Z T 4 8 S X R l b V B h d G g + U 2 V j d G l v b j E v b 3 J k Z W 5 l c 0 R l Q 2 9 t c H J h L 0 g l Q z M l Q j Z o Z X I l M j B n Z X N 0 d W Z 0 Z S U y M E h l Y W R l c j E 8 L 0 l 0 Z W 1 Q Y X R o P j w v S X R l b U x v Y 2 F 0 a W 9 u P j x T d G F i b G V F b n R y a W V z I C 8 + P C 9 J d G V t P j x J d G V t P j x J d G V t T G 9 j Y X R p b 2 4 + P E l 0 Z W 1 U e X B l P k Z v c m 1 1 b G E 8 L 0 l 0 Z W 1 U e X B l P j x J d G V t U G F 0 a D 5 T Z W N 0 a W 9 u M S 9 v c m R l b m V z R G V D b 2 1 w c m E v R 2 U l Q z M l Q T R u Z G V y d G V y J T I w V H l w M T w v S X R l b V B h d G g + P C 9 J d G V t T G 9 j Y X R p b 2 4 + P F N 0 Y W J s Z U V u d H J p Z X M g L z 4 8 L 0 l 0 Z W 0 + P E l 0 Z W 0 + P E l 0 Z W 1 M b 2 N h d G l v b j 4 8 S X R l b V R 5 c G U + R m 9 y b X V s Y T w v S X R l b V R 5 c G U + P E l 0 Z W 1 Q Y X R o P l N l Y 3 R p b 2 4 x L 2 9 y Z G V u Z X N E Z U N v b X B y Y S 9 F c n N l d H p 0 Z X I l M j B X Z X J 0 P C 9 J d G V t U G F 0 a D 4 8 L 0 l 0 Z W 1 M b 2 N h d G l v b j 4 8 U 3 R h Y m x l R W 5 0 c m l l c y A v P j w v S X R l b T 4 8 S X R l b T 4 8 S X R l b U x v Y 2 F 0 a W 9 u P j x J d G V t V H l w Z T 5 G b 3 J t d W x h P C 9 J d G V t V H l w Z T 4 8 S X R l b V B h d G g + U 2 V j d G l v b j E v b 3 J k Z W 5 l c 0 R l Q 2 9 t c H J h L 0 V y c 2 V 0 e n R l c i U y M F d l c n Q x P C 9 J d G V t U G F 0 a D 4 8 L 0 l 0 Z W 1 M b 2 N h d G l v b j 4 8 U 3 R h Y m x l R W 5 0 c m l l c y A v P j w v S X R l b T 4 8 S X R l b T 4 8 S X R l b U x v Y 2 F 0 a W 9 u P j x J d G V t V H l w Z T 5 G b 3 J t d W x h P C 9 J d G V t V H l w Z T 4 8 S X R l b V B h d G g + U 2 V j d G l v b j E v b 3 J k Z W 5 l c 0 R l Q 2 9 t c H J h L 0 V y c 2 V 0 e n R l c i U y M F d l c n Q y P C 9 J d G V t U G F 0 a D 4 8 L 0 l 0 Z W 1 M b 2 N h d G l v b j 4 8 U 3 R h Y m x l R W 5 0 c m l l c y A v P j w v S X R l b T 4 8 S X R l b T 4 8 S X R l b U x v Y 2 F 0 a W 9 u P j x J d G V t V H l w Z T 5 G b 3 J t d W x h P C 9 J d G V t V H l w Z T 4 8 S X R l b V B h d G g + U 2 V j d G l v b j E v b 3 J k Z W 5 l c 0 R l Q 2 9 t c H J h L 0 V y c 2 V 0 e n R l c i U y M F d l c n Q z P C 9 J d G V t U G F 0 a D 4 8 L 0 l 0 Z W 1 M b 2 N h d G l v b j 4 8 U 3 R h Y m x l R W 5 0 c m l l c y A v P j w v S X R l b T 4 8 S X R l b T 4 8 S X R l b U x v Y 2 F 0 a W 9 u P j x J d G V t V H l w Z T 5 G b 3 J t d W x h P C 9 J d G V t V H l w Z T 4 8 S X R l b V B h d G g + U 2 V j d G l v b j E v b 3 J k Z W 5 l c 0 R l Q 2 9 t c H J h L 0 V y c 2 V 0 e n R l c i U y M F d l c n Q 0 P C 9 J d G V t U G F 0 a D 4 8 L 0 l 0 Z W 1 M b 2 N h d G l v b j 4 8 U 3 R h Y m x l R W 5 0 c m l l c y A v P j w v S X R l b T 4 8 S X R l b T 4 8 S X R l b U x v Y 2 F 0 a W 9 u P j x J d G V t V H l w Z T 5 G b 3 J t d W x h P C 9 J d G V t V H l w Z T 4 8 S X R l b V B h d G g + U 2 V j d G l v b j E v b 3 J k Z W 5 l c 0 R l Q 2 9 t c H J h L 0 V y c 2 V 0 e n R l c i U y M F d l c n Q 1 P C 9 J d G V t U G F 0 a D 4 8 L 0 l 0 Z W 1 M b 2 N h d G l v b j 4 8 U 3 R h Y m x l R W 5 0 c m l l c y A v P j w v S X R l b T 4 8 S X R l b T 4 8 S X R l b U x v Y 2 F 0 a W 9 u P j x J d G V t V H l w Z T 5 G b 3 J t d W x h P C 9 J d G V t V H l w Z T 4 8 S X R l b V B h d G g + U 2 V j d G l v b j E v b 3 J k Z W 5 l c 0 R l Q 2 9 t c H J h L 0 V u d G Z l c m 5 0 Z S U y M G x l Z X J l J T I w W m V p b G V u P C 9 J d G V t U G F 0 a D 4 8 L 0 l 0 Z W 1 M b 2 N h d G l v b j 4 8 U 3 R h Y m x l R W 5 0 c m l l c y A v P j w v S X R l b T 4 8 S X R l b T 4 8 S X R l b U x v Y 2 F 0 a W 9 u P j x J d G V t V H l w Z T 5 G b 3 J t d W x h P C 9 J d G V t V H l w Z T 4 8 S X R l b V B h d G g + U 2 V j d G l v b j E v b 3 J k Z W 5 l c 0 R l Q 2 9 t c H J h L 0 d l Z m l s d G V y d G U l M j B a Z W l s Z W 4 8 L 0 l 0 Z W 1 Q Y X R o P j w v S X R l b U x v Y 2 F 0 a W 9 u P j x T d G F i b G V F b n R y a W V z I C 8 + P C 9 J d G V t P j w v S X R l b X M + P C 9 M b 2 N h b F B h Y 2 t h Z 2 V N Z X R h Z G F 0 Y U Z p b G U + F g A A A F B L B Q Y A A A A A A A A A A A A A A A A A A A A A A A A m A Q A A A Q A A A N C M n d 8 B F d E R j H o A w E / C l + s B A A A A q U r n 4 N 7 Y X k + d 2 J s 2 + q H D p g A A A A A C A A A A A A A Q Z g A A A A E A A C A A A A B x Y Q B s B D 8 6 6 q H g r v B S t e 2 q b G + a a t R c J Z e W Q e 2 C o y C 6 c w A A A A A O g A A A A A I A A C A A A A D s 5 y R y h x 4 Z o w b o S 8 Y y a i A f g s C J o T n K M B j c U / 0 7 X / 4 E s 1 A A A A D 3 / r f t 5 r u 1 K h 2 l d H C b r i / L U 0 0 y z E v i o D 6 u o M f C R I t x C f E A d i n n c 9 U o 7 7 I J s T t F a 2 o g G Q r C M 3 m o U b s 7 P b + i Z j E w 7 M n T T 6 Z 2 7 / D q V X d C j Z C J D E A A A A D j 8 A 2 B J / f j q c b g B C I Q X d 8 E t s z i r Z i M S + s 9 O Z j D u b t U + m S q c 5 k n s x n o y H / 7 R H N B F R r m r 0 r Q P 4 1 y H D Y A z T Q r D A 2 y < / D a t a M a s h u p > 
</file>

<file path=customXml/itemProps1.xml><?xml version="1.0" encoding="utf-8"?>
<ds:datastoreItem xmlns:ds="http://schemas.openxmlformats.org/officeDocument/2006/customXml" ds:itemID="{66153173-4E4F-4229-8A37-656114E975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Pivot Tables</vt:lpstr>
      <vt:lpstr>ordenesDeCompra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Pannwitz</dc:creator>
  <cp:lastModifiedBy>Michael Pannwitz</cp:lastModifiedBy>
  <dcterms:created xsi:type="dcterms:W3CDTF">2021-11-22T18:04:27Z</dcterms:created>
  <dcterms:modified xsi:type="dcterms:W3CDTF">2021-11-22T20:21:36Z</dcterms:modified>
</cp:coreProperties>
</file>