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E:\E-PLATTTFORMS\YouTube\"/>
    </mc:Choice>
  </mc:AlternateContent>
  <xr:revisionPtr revIDLastSave="0" documentId="13_ncr:1_{B3B2F040-29BE-45AF-9659-35540B3FA7F2}" xr6:coauthVersionLast="47" xr6:coauthVersionMax="47" xr10:uidLastSave="{00000000-0000-0000-0000-000000000000}"/>
  <bookViews>
    <workbookView xWindow="28680" yWindow="-120" windowWidth="29040" windowHeight="15840" firstSheet="1" activeTab="2" xr2:uid="{C1F23BB6-83D0-42F0-9AE1-4540CC8EC388}"/>
  </bookViews>
  <sheets>
    <sheet name="Pivot Tables" sheetId="3" state="hidden" r:id="rId1"/>
    <sheet name="ordenesDeCompra" sheetId="2" r:id="rId2"/>
    <sheet name="Dashboard" sheetId="1" r:id="rId3"/>
  </sheets>
  <definedNames>
    <definedName name="_xlchart.v5.0" hidden="1">'Pivot Tables'!$D$54</definedName>
    <definedName name="_xlchart.v5.1" hidden="1">'Pivot Tables'!$D$55:$D$63</definedName>
    <definedName name="_xlchart.v5.2" hidden="1">'Pivot Tables'!$E$54</definedName>
    <definedName name="_xlchart.v5.3" hidden="1">'Pivot Tables'!$E$55:$E$63</definedName>
    <definedName name="_xlchart.v5.4" hidden="1">'Pivot Tables'!$D$54</definedName>
    <definedName name="_xlchart.v5.5" hidden="1">'Pivot Tables'!$D$55:$D$63</definedName>
    <definedName name="_xlchart.v5.6" hidden="1">'Pivot Tables'!$E$54</definedName>
    <definedName name="_xlchart.v5.7" hidden="1">'Pivot Tables'!$E$55:$E$63</definedName>
    <definedName name="Datenschnitt_Categoría">#N/A</definedName>
    <definedName name="Datenschnitt_Region">#N/A</definedName>
    <definedName name="Datenschnitt_Vendedor">#N/A</definedName>
    <definedName name="ExterneDaten_1" localSheetId="1" hidden="1">ordenesDeCompra!$B$7:$R$298</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3" i="3" l="1"/>
  <c r="D62" i="3"/>
  <c r="D61" i="3"/>
  <c r="D60" i="3"/>
  <c r="D59" i="3"/>
  <c r="D58" i="3"/>
  <c r="D57" i="3"/>
  <c r="D56" i="3"/>
  <c r="D55" i="3"/>
  <c r="E63" i="3"/>
  <c r="E62" i="3"/>
  <c r="E61" i="3"/>
  <c r="E60" i="3"/>
  <c r="E59" i="3"/>
  <c r="E58" i="3"/>
  <c r="E57" i="3"/>
  <c r="E56" i="3"/>
  <c r="E5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1E63AF-15FA-46B7-8F07-21B0476E2974}" keepAlive="1" name="Abfrage - ordenesDeCompra" description="Verbindung mit der Abfrage 'ordenesDeCompra' in der Arbeitsmappe." type="5" refreshedVersion="7" background="1" saveData="1">
    <dbPr connection="Provider=Microsoft.Mashup.OleDb.1;Data Source=$Workbook$;Location=ordenesDeCompra;Extended Properties=&quot;&quot;" command="SELECT * FROM [ordenesDeCompra]"/>
  </connection>
</connections>
</file>

<file path=xl/sharedStrings.xml><?xml version="1.0" encoding="utf-8"?>
<sst xmlns="http://schemas.openxmlformats.org/spreadsheetml/2006/main" count="2701" uniqueCount="126">
  <si>
    <t>Folio</t>
  </si>
  <si>
    <t>Fecha de orden</t>
  </si>
  <si>
    <t>Num. cliente</t>
  </si>
  <si>
    <t>Nombre cliente</t>
  </si>
  <si>
    <t>Ciudad</t>
  </si>
  <si>
    <t>Estado</t>
  </si>
  <si>
    <t>Vendedor</t>
  </si>
  <si>
    <t>Region</t>
  </si>
  <si>
    <t>Fecha de embarque</t>
  </si>
  <si>
    <t>Empresa fletera</t>
  </si>
  <si>
    <t>Forma de pago</t>
  </si>
  <si>
    <t>Nombre del producto</t>
  </si>
  <si>
    <t>Categoría</t>
  </si>
  <si>
    <t>Precio unitario</t>
  </si>
  <si>
    <t>Cantidad</t>
  </si>
  <si>
    <t>Ingresos</t>
  </si>
  <si>
    <t>Tarifa de envío</t>
  </si>
  <si>
    <t>Empresa AA</t>
  </si>
  <si>
    <t>Mazatlán</t>
  </si>
  <si>
    <t>Sinaloa</t>
  </si>
  <si>
    <t>Mayra Aguilar Sepúlveda</t>
  </si>
  <si>
    <t>Occidente</t>
  </si>
  <si>
    <t>Empresa de embarque B</t>
  </si>
  <si>
    <t>Cheque</t>
  </si>
  <si>
    <t>Cerveza</t>
  </si>
  <si>
    <t>Bebidas</t>
  </si>
  <si>
    <t>Ciruelas secas</t>
  </si>
  <si>
    <t>Frutas secas</t>
  </si>
  <si>
    <t>Empresa D</t>
  </si>
  <si>
    <t>Querétaro</t>
  </si>
  <si>
    <t>Andrés González Rico</t>
  </si>
  <si>
    <t>Bajío</t>
  </si>
  <si>
    <t>Empresa de embarque A</t>
  </si>
  <si>
    <t>Tarjeta de crédito</t>
  </si>
  <si>
    <t>Peras secas</t>
  </si>
  <si>
    <t>Manzanas secas</t>
  </si>
  <si>
    <t>Empresa L</t>
  </si>
  <si>
    <t>Té chai</t>
  </si>
  <si>
    <t>Café</t>
  </si>
  <si>
    <t>Empresa H</t>
  </si>
  <si>
    <t>Monterrey</t>
  </si>
  <si>
    <t>Nuevo León</t>
  </si>
  <si>
    <t>Nancy Gil de la Peña</t>
  </si>
  <si>
    <t>Norte</t>
  </si>
  <si>
    <t>Empresa de embarque C</t>
  </si>
  <si>
    <t>Galletas de chocolate</t>
  </si>
  <si>
    <t>Productos horneados</t>
  </si>
  <si>
    <t>Empresa CC</t>
  </si>
  <si>
    <t>Puerto Vallarta</t>
  </si>
  <si>
    <t>Jalisco</t>
  </si>
  <si>
    <t>José de Jesús Morales</t>
  </si>
  <si>
    <t>Chocolate</t>
  </si>
  <si>
    <t>Dulces</t>
  </si>
  <si>
    <t>Empresa C</t>
  </si>
  <si>
    <t>Acapulco</t>
  </si>
  <si>
    <t>Guerrero</t>
  </si>
  <si>
    <t>Efectivo</t>
  </si>
  <si>
    <t>Almejas</t>
  </si>
  <si>
    <t>Sopas</t>
  </si>
  <si>
    <t>Empresa F</t>
  </si>
  <si>
    <t>Tijuana</t>
  </si>
  <si>
    <t>Baja California</t>
  </si>
  <si>
    <t>Luis Miguel Valdés Garza</t>
  </si>
  <si>
    <t>Salsa curry</t>
  </si>
  <si>
    <t>Salsas</t>
  </si>
  <si>
    <t>Empresa BB</t>
  </si>
  <si>
    <t>Toluca</t>
  </si>
  <si>
    <t>Estado de México</t>
  </si>
  <si>
    <t>Ana del Valle Hinojosa</t>
  </si>
  <si>
    <t>Centro</t>
  </si>
  <si>
    <t>Empresa J</t>
  </si>
  <si>
    <t>León</t>
  </si>
  <si>
    <t>Guanajuato</t>
  </si>
  <si>
    <t>Laura Gutiérrez Saenz</t>
  </si>
  <si>
    <t>Té verde</t>
  </si>
  <si>
    <t>No definida</t>
  </si>
  <si>
    <t>Jalea de fresa</t>
  </si>
  <si>
    <t>Mermeladas y jaleas</t>
  </si>
  <si>
    <t>Condimento cajún</t>
  </si>
  <si>
    <t>Condimentos</t>
  </si>
  <si>
    <t>Carne de cangrejo</t>
  </si>
  <si>
    <t>Carne enlatada</t>
  </si>
  <si>
    <t>Empresa I</t>
  </si>
  <si>
    <t>Guadalajara</t>
  </si>
  <si>
    <t>Robert Zárate Carrillo</t>
  </si>
  <si>
    <t>Ravioli</t>
  </si>
  <si>
    <t>Pasta</t>
  </si>
  <si>
    <t>Mozzarella</t>
  </si>
  <si>
    <t>Productos lácteos</t>
  </si>
  <si>
    <t>Jarabe</t>
  </si>
  <si>
    <t>Almendras</t>
  </si>
  <si>
    <t>Empresa Y</t>
  </si>
  <si>
    <t>Empresa Z</t>
  </si>
  <si>
    <t>Ciudad de México</t>
  </si>
  <si>
    <t>Cóctel de frutas</t>
  </si>
  <si>
    <t>Frutas y vegetales</t>
  </si>
  <si>
    <t>Bolillos</t>
  </si>
  <si>
    <t>Aceite de oliva</t>
  </si>
  <si>
    <t>Aceite</t>
  </si>
  <si>
    <t>Mermelada de zarzamora</t>
  </si>
  <si>
    <t>Arroz de grano largo</t>
  </si>
  <si>
    <t>Granos</t>
  </si>
  <si>
    <t xml:space="preserve">Empresa del Valle S.A de C.V </t>
  </si>
  <si>
    <t xml:space="preserve">Ordenes de Compras 2018 </t>
  </si>
  <si>
    <t>Zeilenbeschriftungen</t>
  </si>
  <si>
    <t>Gesamtergebnis</t>
  </si>
  <si>
    <t>Jan</t>
  </si>
  <si>
    <t>Feb</t>
  </si>
  <si>
    <t>Mrz</t>
  </si>
  <si>
    <t>Apr</t>
  </si>
  <si>
    <t>Mai</t>
  </si>
  <si>
    <t>Jun</t>
  </si>
  <si>
    <t>Jul</t>
  </si>
  <si>
    <t>Aug</t>
  </si>
  <si>
    <t>Sep</t>
  </si>
  <si>
    <t>Okt</t>
  </si>
  <si>
    <t>Nov</t>
  </si>
  <si>
    <t>Dez</t>
  </si>
  <si>
    <t>Summe von Ingresos</t>
  </si>
  <si>
    <t xml:space="preserve">Estado </t>
  </si>
  <si>
    <t>Ventas</t>
  </si>
  <si>
    <t>0-25000</t>
  </si>
  <si>
    <t>25000-50000</t>
  </si>
  <si>
    <t>50000-75000</t>
  </si>
  <si>
    <t>75000-100000</t>
  </si>
  <si>
    <t>100000-125000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</si>
</sst>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2" borderId="0" xfId="0" applyFill="1"/>
    <xf numFmtId="0" fontId="0" fillId="3" borderId="0" xfId="0" applyFill="1"/>
    <xf numFmtId="0" fontId="0" fillId="2" borderId="0" xfId="0" applyFill="1" applyAlignment="1">
      <alignment horizontal="center"/>
    </xf>
  </cellXfs>
  <cellStyles count="1">
    <cellStyle name="Standard" xfId="0" builtinId="0"/>
  </cellStyles>
  <dxfs count="16">
    <dxf>
      <numFmt numFmtId="164" formatCode="#,##0.00\ &quot;€&quot;"/>
    </dxf>
    <dxf>
      <numFmt numFmtId="164" formatCode="#,##0.00\ &quot;€&quot;"/>
    </dxf>
    <dxf>
      <numFmt numFmtId="164" formatCode="#,##0.00\ &quot;€&quot;"/>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font>
        <b/>
        <color theme="1"/>
      </font>
      <border>
        <bottom style="thin">
          <color theme="4"/>
        </bottom>
        <vertical/>
        <horizontal/>
      </border>
    </dxf>
    <dxf>
      <font>
        <color theme="0"/>
      </font>
      <fill>
        <patternFill>
          <bgColor theme="1" tint="0.24994659260841701"/>
        </patternFill>
      </fill>
      <border>
        <left/>
        <right/>
        <top/>
        <bottom/>
        <vertical/>
        <horizontal/>
      </border>
    </dxf>
  </dxfs>
  <tableStyles count="2" defaultTableStyle="TableStyleMedium2" defaultPivotStyle="PivotStyleLight16">
    <tableStyle name="Invisible" pivot="0" table="0" count="0" xr9:uid="{6DB02671-E371-453F-B9D8-D1FFA10E7C7C}"/>
    <tableStyle name="SlicerStyleDark1 2" pivot="0" table="0" count="10" xr9:uid="{A3C71025-4DAD-4DEC-BE95-2E4DAB7B9B1D}">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Ergebnis</c:v>
                </c:pt>
              </c:strCache>
            </c:strRef>
          </c:tx>
          <c:spPr>
            <a:solidFill>
              <a:schemeClr val="accent1"/>
            </a:solidFill>
            <a:ln>
              <a:noFill/>
            </a:ln>
            <a:effectLst/>
          </c:spPr>
          <c:invertIfNegative val="0"/>
          <c:cat>
            <c:strRef>
              <c:f>'Pivot Tables'!$A$4:$A$16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Tables'!$B$4:$B$16</c:f>
              <c:numCache>
                <c:formatCode>#,##0.00\ "€"</c:formatCode>
                <c:ptCount val="12"/>
                <c:pt idx="0">
                  <c:v>388493.00000000006</c:v>
                </c:pt>
                <c:pt idx="1">
                  <c:v>179095.7</c:v>
                </c:pt>
                <c:pt idx="2">
                  <c:v>374067.39999999997</c:v>
                </c:pt>
                <c:pt idx="3">
                  <c:v>231786.38</c:v>
                </c:pt>
                <c:pt idx="4">
                  <c:v>395003.7</c:v>
                </c:pt>
                <c:pt idx="5">
                  <c:v>617472.79999999993</c:v>
                </c:pt>
                <c:pt idx="6">
                  <c:v>312606.7</c:v>
                </c:pt>
                <c:pt idx="7">
                  <c:v>326030.88</c:v>
                </c:pt>
                <c:pt idx="8">
                  <c:v>362491.5</c:v>
                </c:pt>
                <c:pt idx="9">
                  <c:v>600050.22</c:v>
                </c:pt>
                <c:pt idx="10">
                  <c:v>352978.5</c:v>
                </c:pt>
                <c:pt idx="11">
                  <c:v>735065.65999999992</c:v>
                </c:pt>
              </c:numCache>
            </c:numRef>
          </c:val>
          <c:extLst>
            <c:ext xmlns:c16="http://schemas.microsoft.com/office/drawing/2014/chart" uri="{C3380CC4-5D6E-409C-BE32-E72D297353CC}">
              <c16:uniqueId val="{00000000-208A-4B1A-8BA4-796B8532C072}"/>
            </c:ext>
          </c:extLst>
        </c:ser>
        <c:dLbls>
          <c:showLegendKey val="0"/>
          <c:showVal val="0"/>
          <c:showCatName val="0"/>
          <c:showSerName val="0"/>
          <c:showPercent val="0"/>
          <c:showBubbleSize val="0"/>
        </c:dLbls>
        <c:gapWidth val="219"/>
        <c:overlap val="-27"/>
        <c:axId val="643831800"/>
        <c:axId val="643824912"/>
      </c:barChart>
      <c:catAx>
        <c:axId val="64383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3824912"/>
        <c:crosses val="autoZero"/>
        <c:auto val="1"/>
        <c:lblAlgn val="ctr"/>
        <c:lblOffset val="100"/>
        <c:noMultiLvlLbl val="0"/>
      </c:catAx>
      <c:valAx>
        <c:axId val="643824912"/>
        <c:scaling>
          <c:orientation val="minMax"/>
        </c:scaling>
        <c:delete val="0"/>
        <c:axPos val="l"/>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43831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Ergebnis</c:v>
                </c:pt>
              </c:strCache>
            </c:strRef>
          </c:tx>
          <c:spPr>
            <a:solidFill>
              <a:schemeClr val="accent1"/>
            </a:solidFill>
            <a:ln>
              <a:noFill/>
            </a:ln>
            <a:effectLst/>
          </c:spPr>
          <c:invertIfNegative val="0"/>
          <c:cat>
            <c:strRef>
              <c:f>'Pivot Tables'!$A$19:$A$27</c:f>
              <c:strCache>
                <c:ptCount val="8"/>
                <c:pt idx="0">
                  <c:v>José de Jesús Morales</c:v>
                </c:pt>
                <c:pt idx="1">
                  <c:v>Robert Zárate Carrillo</c:v>
                </c:pt>
                <c:pt idx="2">
                  <c:v>Luis Miguel Valdés Garza</c:v>
                </c:pt>
                <c:pt idx="3">
                  <c:v>Laura Gutiérrez Saenz</c:v>
                </c:pt>
                <c:pt idx="4">
                  <c:v>Mayra Aguilar Sepúlveda</c:v>
                </c:pt>
                <c:pt idx="5">
                  <c:v>Nancy Gil de la Peña</c:v>
                </c:pt>
                <c:pt idx="6">
                  <c:v>Andrés González Rico</c:v>
                </c:pt>
                <c:pt idx="7">
                  <c:v>Ana del Valle Hinojosa</c:v>
                </c:pt>
              </c:strCache>
            </c:strRef>
          </c:cat>
          <c:val>
            <c:numRef>
              <c:f>'Pivot Tables'!$B$19:$B$27</c:f>
              <c:numCache>
                <c:formatCode>#,##0.00\ "€"</c:formatCode>
                <c:ptCount val="8"/>
                <c:pt idx="0">
                  <c:v>228907</c:v>
                </c:pt>
                <c:pt idx="1">
                  <c:v>455428.4</c:v>
                </c:pt>
                <c:pt idx="2">
                  <c:v>523852</c:v>
                </c:pt>
                <c:pt idx="3">
                  <c:v>559209.14000000013</c:v>
                </c:pt>
                <c:pt idx="4">
                  <c:v>585364.5</c:v>
                </c:pt>
                <c:pt idx="5">
                  <c:v>702776.9</c:v>
                </c:pt>
                <c:pt idx="6">
                  <c:v>812847</c:v>
                </c:pt>
                <c:pt idx="7">
                  <c:v>1006757.5</c:v>
                </c:pt>
              </c:numCache>
            </c:numRef>
          </c:val>
          <c:extLst>
            <c:ext xmlns:c16="http://schemas.microsoft.com/office/drawing/2014/chart" uri="{C3380CC4-5D6E-409C-BE32-E72D297353CC}">
              <c16:uniqueId val="{00000000-84B8-4FED-B155-5739B87082F4}"/>
            </c:ext>
          </c:extLst>
        </c:ser>
        <c:dLbls>
          <c:showLegendKey val="0"/>
          <c:showVal val="0"/>
          <c:showCatName val="0"/>
          <c:showSerName val="0"/>
          <c:showPercent val="0"/>
          <c:showBubbleSize val="0"/>
        </c:dLbls>
        <c:gapWidth val="182"/>
        <c:axId val="1055096048"/>
        <c:axId val="1055096704"/>
      </c:barChart>
      <c:catAx>
        <c:axId val="105509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096704"/>
        <c:crosses val="autoZero"/>
        <c:auto val="1"/>
        <c:lblAlgn val="ctr"/>
        <c:lblOffset val="100"/>
        <c:noMultiLvlLbl val="0"/>
      </c:catAx>
      <c:valAx>
        <c:axId val="1055096704"/>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09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Ergebnis</c:v>
                </c:pt>
              </c:strCache>
            </c:strRef>
          </c:tx>
          <c:spPr>
            <a:solidFill>
              <a:schemeClr val="accent1"/>
            </a:solidFill>
            <a:ln>
              <a:noFill/>
            </a:ln>
            <a:effectLst/>
          </c:spPr>
          <c:invertIfNegative val="0"/>
          <c:cat>
            <c:strRef>
              <c:f>'Pivot Tables'!$A$35:$A$50</c:f>
              <c:strCache>
                <c:ptCount val="15"/>
                <c:pt idx="0">
                  <c:v>Tarifa de envío</c:v>
                </c:pt>
                <c:pt idx="1">
                  <c:v>Granos</c:v>
                </c:pt>
                <c:pt idx="2">
                  <c:v>Frutas y vegetales</c:v>
                </c:pt>
                <c:pt idx="3">
                  <c:v>Pasta</c:v>
                </c:pt>
                <c:pt idx="4">
                  <c:v>Aceite</c:v>
                </c:pt>
                <c:pt idx="5">
                  <c:v>Sopas</c:v>
                </c:pt>
                <c:pt idx="6">
                  <c:v>Dulces</c:v>
                </c:pt>
                <c:pt idx="7">
                  <c:v>Productos horneados</c:v>
                </c:pt>
                <c:pt idx="8">
                  <c:v>Carne enlatada</c:v>
                </c:pt>
                <c:pt idx="9">
                  <c:v>Condimentos</c:v>
                </c:pt>
                <c:pt idx="10">
                  <c:v>Frutas secas</c:v>
                </c:pt>
                <c:pt idx="11">
                  <c:v>Productos lácteos</c:v>
                </c:pt>
                <c:pt idx="12">
                  <c:v>Salsas</c:v>
                </c:pt>
                <c:pt idx="13">
                  <c:v>Mermeladas y jaleas</c:v>
                </c:pt>
                <c:pt idx="14">
                  <c:v>Bebidas</c:v>
                </c:pt>
              </c:strCache>
            </c:strRef>
          </c:cat>
          <c:val>
            <c:numRef>
              <c:f>'Pivot Tables'!$B$35:$B$50</c:f>
              <c:numCache>
                <c:formatCode>#,##0.00\ "€"</c:formatCode>
                <c:ptCount val="15"/>
                <c:pt idx="0">
                  <c:v>0</c:v>
                </c:pt>
                <c:pt idx="1">
                  <c:v>40376</c:v>
                </c:pt>
                <c:pt idx="2">
                  <c:v>97188</c:v>
                </c:pt>
                <c:pt idx="3">
                  <c:v>154791</c:v>
                </c:pt>
                <c:pt idx="4">
                  <c:v>186513.60000000003</c:v>
                </c:pt>
                <c:pt idx="5">
                  <c:v>235614.39999999997</c:v>
                </c:pt>
                <c:pt idx="6">
                  <c:v>249721.5</c:v>
                </c:pt>
                <c:pt idx="7">
                  <c:v>266750.40000000002</c:v>
                </c:pt>
                <c:pt idx="8">
                  <c:v>267646.40000000002</c:v>
                </c:pt>
                <c:pt idx="9">
                  <c:v>283892</c:v>
                </c:pt>
                <c:pt idx="10">
                  <c:v>352254</c:v>
                </c:pt>
                <c:pt idx="11">
                  <c:v>463814.39999999985</c:v>
                </c:pt>
                <c:pt idx="12">
                  <c:v>707280</c:v>
                </c:pt>
                <c:pt idx="13">
                  <c:v>721574</c:v>
                </c:pt>
                <c:pt idx="14">
                  <c:v>847726.74</c:v>
                </c:pt>
              </c:numCache>
            </c:numRef>
          </c:val>
          <c:extLst>
            <c:ext xmlns:c16="http://schemas.microsoft.com/office/drawing/2014/chart" uri="{C3380CC4-5D6E-409C-BE32-E72D297353CC}">
              <c16:uniqueId val="{00000000-2062-421C-8177-C16E463F4437}"/>
            </c:ext>
          </c:extLst>
        </c:ser>
        <c:dLbls>
          <c:showLegendKey val="0"/>
          <c:showVal val="0"/>
          <c:showCatName val="0"/>
          <c:showSerName val="0"/>
          <c:showPercent val="0"/>
          <c:showBubbleSize val="0"/>
        </c:dLbls>
        <c:gapWidth val="182"/>
        <c:axId val="1055237952"/>
        <c:axId val="1055240904"/>
      </c:barChart>
      <c:catAx>
        <c:axId val="105523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240904"/>
        <c:crosses val="autoZero"/>
        <c:auto val="1"/>
        <c:lblAlgn val="ctr"/>
        <c:lblOffset val="100"/>
        <c:noMultiLvlLbl val="0"/>
      </c:catAx>
      <c:valAx>
        <c:axId val="1055240904"/>
        <c:scaling>
          <c:orientation val="minMax"/>
        </c:scaling>
        <c:delete val="0"/>
        <c:axPos val="b"/>
        <c:majorGridlines>
          <c:spPr>
            <a:ln w="9525" cap="flat" cmpd="sng" algn="ctr">
              <a:solidFill>
                <a:schemeClr val="tx1">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5523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Tables'!$B$68</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BD-4A40-B04C-9AF49D9B43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BD-4A40-B04C-9AF49D9B43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BD-4A40-B04C-9AF49D9B43A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BD-4A40-B04C-9AF49D9B43A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BD-4A40-B04C-9AF49D9B43AB}"/>
              </c:ext>
            </c:extLst>
          </c:dPt>
          <c:cat>
            <c:strRef>
              <c:f>'Pivot Tables'!$A$69:$A$74</c:f>
              <c:strCache>
                <c:ptCount val="5"/>
                <c:pt idx="0">
                  <c:v>0-25000</c:v>
                </c:pt>
                <c:pt idx="1">
                  <c:v>25000-50000</c:v>
                </c:pt>
                <c:pt idx="2">
                  <c:v>50000-75000</c:v>
                </c:pt>
                <c:pt idx="3">
                  <c:v>75000-100000</c:v>
                </c:pt>
                <c:pt idx="4">
                  <c:v>100000-125000</c:v>
                </c:pt>
              </c:strCache>
            </c:strRef>
          </c:cat>
          <c:val>
            <c:numRef>
              <c:f>'Pivot Tables'!$B$69:$B$74</c:f>
              <c:numCache>
                <c:formatCode>#,##0.00\ "€"</c:formatCode>
                <c:ptCount val="5"/>
                <c:pt idx="0">
                  <c:v>2407137.7399999988</c:v>
                </c:pt>
                <c:pt idx="1">
                  <c:v>1432522.7</c:v>
                </c:pt>
                <c:pt idx="2">
                  <c:v>744044</c:v>
                </c:pt>
                <c:pt idx="3">
                  <c:v>180306</c:v>
                </c:pt>
                <c:pt idx="4">
                  <c:v>111132</c:v>
                </c:pt>
              </c:numCache>
            </c:numRef>
          </c:val>
          <c:extLst>
            <c:ext xmlns:c16="http://schemas.microsoft.com/office/drawing/2014/chart" uri="{C3380CC4-5D6E-409C-BE32-E72D297353CC}">
              <c16:uniqueId val="{00000000-ED7F-4179-AF88-3BEB133849B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Ventas totales por Mes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pivotFmt>
    </c:pivotFmts>
    <c:plotArea>
      <c:layout/>
      <c:barChart>
        <c:barDir val="col"/>
        <c:grouping val="clustered"/>
        <c:varyColors val="0"/>
        <c:ser>
          <c:idx val="0"/>
          <c:order val="0"/>
          <c:tx>
            <c:strRef>
              <c:f>'Pivot Tables'!$B$3</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Tables'!$A$4:$A$16</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 Tables'!$B$4:$B$16</c:f>
              <c:numCache>
                <c:formatCode>#,##0.00\ "€"</c:formatCode>
                <c:ptCount val="12"/>
                <c:pt idx="0">
                  <c:v>388493.00000000006</c:v>
                </c:pt>
                <c:pt idx="1">
                  <c:v>179095.7</c:v>
                </c:pt>
                <c:pt idx="2">
                  <c:v>374067.39999999997</c:v>
                </c:pt>
                <c:pt idx="3">
                  <c:v>231786.38</c:v>
                </c:pt>
                <c:pt idx="4">
                  <c:v>395003.7</c:v>
                </c:pt>
                <c:pt idx="5">
                  <c:v>617472.79999999993</c:v>
                </c:pt>
                <c:pt idx="6">
                  <c:v>312606.7</c:v>
                </c:pt>
                <c:pt idx="7">
                  <c:v>326030.88</c:v>
                </c:pt>
                <c:pt idx="8">
                  <c:v>362491.5</c:v>
                </c:pt>
                <c:pt idx="9">
                  <c:v>600050.22</c:v>
                </c:pt>
                <c:pt idx="10">
                  <c:v>352978.5</c:v>
                </c:pt>
                <c:pt idx="11">
                  <c:v>735065.65999999992</c:v>
                </c:pt>
              </c:numCache>
            </c:numRef>
          </c:val>
          <c:extLst>
            <c:ext xmlns:c16="http://schemas.microsoft.com/office/drawing/2014/chart" uri="{C3380CC4-5D6E-409C-BE32-E72D297353CC}">
              <c16:uniqueId val="{00000000-A0BC-4C23-824D-59BE928EDBB1}"/>
            </c:ext>
          </c:extLst>
        </c:ser>
        <c:dLbls>
          <c:showLegendKey val="0"/>
          <c:showVal val="0"/>
          <c:showCatName val="0"/>
          <c:showSerName val="0"/>
          <c:showPercent val="0"/>
          <c:showBubbleSize val="0"/>
        </c:dLbls>
        <c:gapWidth val="30"/>
        <c:overlap val="-27"/>
        <c:axId val="643831800"/>
        <c:axId val="643824912"/>
      </c:barChart>
      <c:catAx>
        <c:axId val="643831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de-DE"/>
          </a:p>
        </c:txPr>
        <c:crossAx val="643824912"/>
        <c:crosses val="autoZero"/>
        <c:auto val="1"/>
        <c:lblAlgn val="ctr"/>
        <c:lblOffset val="100"/>
        <c:noMultiLvlLbl val="0"/>
      </c:catAx>
      <c:valAx>
        <c:axId val="643824912"/>
        <c:scaling>
          <c:orientation val="minMax"/>
        </c:scaling>
        <c:delete val="1"/>
        <c:axPos val="l"/>
        <c:numFmt formatCode="#,##0.00\ &quot;€&quot;" sourceLinked="1"/>
        <c:majorTickMark val="none"/>
        <c:minorTickMark val="none"/>
        <c:tickLblPos val="nextTo"/>
        <c:crossAx val="6438318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b="1">
                <a:latin typeface="Helvetica" panose="020B0604020202020204" pitchFamily="34" charset="0"/>
                <a:cs typeface="Helvetica" panose="020B0604020202020204" pitchFamily="34" charset="0"/>
              </a:rPr>
              <a:t>Ventas</a:t>
            </a:r>
            <a:r>
              <a:rPr lang="en-US" b="1" baseline="0">
                <a:latin typeface="Helvetica" panose="020B0604020202020204" pitchFamily="34" charset="0"/>
                <a:cs typeface="Helvetica" panose="020B0604020202020204" pitchFamily="34" charset="0"/>
              </a:rPr>
              <a:t> por Vendedor </a:t>
            </a:r>
            <a:endParaRPr lang="en-US" b="1">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Tables'!$A$19:$A$27</c:f>
              <c:strCache>
                <c:ptCount val="8"/>
                <c:pt idx="0">
                  <c:v>José de Jesús Morales</c:v>
                </c:pt>
                <c:pt idx="1">
                  <c:v>Robert Zárate Carrillo</c:v>
                </c:pt>
                <c:pt idx="2">
                  <c:v>Luis Miguel Valdés Garza</c:v>
                </c:pt>
                <c:pt idx="3">
                  <c:v>Laura Gutiérrez Saenz</c:v>
                </c:pt>
                <c:pt idx="4">
                  <c:v>Mayra Aguilar Sepúlveda</c:v>
                </c:pt>
                <c:pt idx="5">
                  <c:v>Nancy Gil de la Peña</c:v>
                </c:pt>
                <c:pt idx="6">
                  <c:v>Andrés González Rico</c:v>
                </c:pt>
                <c:pt idx="7">
                  <c:v>Ana del Valle Hinojosa</c:v>
                </c:pt>
              </c:strCache>
            </c:strRef>
          </c:cat>
          <c:val>
            <c:numRef>
              <c:f>'Pivot Tables'!$B$19:$B$27</c:f>
              <c:numCache>
                <c:formatCode>#,##0.00\ "€"</c:formatCode>
                <c:ptCount val="8"/>
                <c:pt idx="0">
                  <c:v>228907</c:v>
                </c:pt>
                <c:pt idx="1">
                  <c:v>455428.4</c:v>
                </c:pt>
                <c:pt idx="2">
                  <c:v>523852</c:v>
                </c:pt>
                <c:pt idx="3">
                  <c:v>559209.14000000013</c:v>
                </c:pt>
                <c:pt idx="4">
                  <c:v>585364.5</c:v>
                </c:pt>
                <c:pt idx="5">
                  <c:v>702776.9</c:v>
                </c:pt>
                <c:pt idx="6">
                  <c:v>812847</c:v>
                </c:pt>
                <c:pt idx="7">
                  <c:v>1006757.5</c:v>
                </c:pt>
              </c:numCache>
            </c:numRef>
          </c:val>
          <c:extLst>
            <c:ext xmlns:c16="http://schemas.microsoft.com/office/drawing/2014/chart" uri="{C3380CC4-5D6E-409C-BE32-E72D297353CC}">
              <c16:uniqueId val="{00000000-C23D-4581-9A35-6F49EC1F40DC}"/>
            </c:ext>
          </c:extLst>
        </c:ser>
        <c:dLbls>
          <c:showLegendKey val="0"/>
          <c:showVal val="0"/>
          <c:showCatName val="0"/>
          <c:showSerName val="0"/>
          <c:showPercent val="0"/>
          <c:showBubbleSize val="0"/>
        </c:dLbls>
        <c:gapWidth val="10"/>
        <c:axId val="1055096048"/>
        <c:axId val="1055096704"/>
      </c:barChart>
      <c:catAx>
        <c:axId val="1055096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de-DE"/>
          </a:p>
        </c:txPr>
        <c:crossAx val="1055096704"/>
        <c:crosses val="autoZero"/>
        <c:auto val="1"/>
        <c:lblAlgn val="ctr"/>
        <c:lblOffset val="100"/>
        <c:noMultiLvlLbl val="0"/>
      </c:catAx>
      <c:valAx>
        <c:axId val="1055096704"/>
        <c:scaling>
          <c:orientation val="minMax"/>
        </c:scaling>
        <c:delete val="1"/>
        <c:axPos val="b"/>
        <c:numFmt formatCode="#,##0.00\ &quot;€&quot;" sourceLinked="1"/>
        <c:majorTickMark val="none"/>
        <c:minorTickMark val="none"/>
        <c:tickLblPos val="nextTo"/>
        <c:crossAx val="10550960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[22112021_10Min_Dashboard.xlsx]Pivot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r>
              <a:rPr lang="en-US" b="1">
                <a:solidFill>
                  <a:schemeClr val="bg1"/>
                </a:solidFill>
                <a:latin typeface="Helvetica" panose="020B0604020202020204" pitchFamily="34" charset="0"/>
                <a:cs typeface="Helvetica" panose="020B0604020202020204" pitchFamily="34" charset="0"/>
              </a:rPr>
              <a:t>Ventas por ticket promedio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Helvetica" panose="020B0604020202020204" pitchFamily="34" charset="0"/>
              <a:ea typeface="+mn-ea"/>
              <a:cs typeface="Helvetica" panose="020B0604020202020204" pitchFamily="34" charset="0"/>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de-DE"/>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accent1"/>
            </a:solidFill>
          </a:ln>
          <a:effectLst/>
        </c:spPr>
      </c:pivotFmt>
      <c:pivotFmt>
        <c:idx val="9"/>
        <c:spPr>
          <a:solidFill>
            <a:schemeClr val="accent1">
              <a:shade val="76000"/>
            </a:schemeClr>
          </a:solidFill>
          <a:ln w="19050">
            <a:solidFill>
              <a:schemeClr val="accent1"/>
            </a:solidFill>
          </a:ln>
          <a:effectLst/>
        </c:spPr>
      </c:pivotFmt>
      <c:pivotFmt>
        <c:idx val="10"/>
        <c:spPr>
          <a:solidFill>
            <a:schemeClr val="accent1"/>
          </a:solidFill>
          <a:ln w="19050">
            <a:solidFill>
              <a:schemeClr val="accent1"/>
            </a:solidFill>
          </a:ln>
          <a:effectLst/>
        </c:spPr>
      </c:pivotFmt>
      <c:pivotFmt>
        <c:idx val="11"/>
        <c:spPr>
          <a:solidFill>
            <a:schemeClr val="accent1">
              <a:tint val="77000"/>
            </a:schemeClr>
          </a:solidFill>
          <a:ln w="19050">
            <a:solidFill>
              <a:schemeClr val="accent1"/>
            </a:solidFill>
          </a:ln>
          <a:effectLst/>
        </c:spPr>
      </c:pivotFmt>
      <c:pivotFmt>
        <c:idx val="12"/>
        <c:spPr>
          <a:solidFill>
            <a:schemeClr val="accent1">
              <a:tint val="54000"/>
            </a:schemeClr>
          </a:solidFill>
          <a:ln w="19050">
            <a:solidFill>
              <a:schemeClr val="accent1"/>
            </a:solidFill>
          </a:ln>
          <a:effectLst/>
        </c:spPr>
      </c:pivotFmt>
    </c:pivotFmts>
    <c:plotArea>
      <c:layout/>
      <c:doughnutChart>
        <c:varyColors val="1"/>
        <c:ser>
          <c:idx val="0"/>
          <c:order val="0"/>
          <c:tx>
            <c:strRef>
              <c:f>'Pivot Tables'!$B$68</c:f>
              <c:strCache>
                <c:ptCount val="1"/>
                <c:pt idx="0">
                  <c:v>Ergebnis</c:v>
                </c:pt>
              </c:strCache>
            </c:strRef>
          </c:tx>
          <c:spPr>
            <a:ln>
              <a:solidFill>
                <a:schemeClr val="accent1"/>
              </a:solidFill>
            </a:ln>
          </c:spPr>
          <c:dPt>
            <c:idx val="0"/>
            <c:bubble3D val="0"/>
            <c:spPr>
              <a:solidFill>
                <a:schemeClr val="accent1">
                  <a:shade val="53000"/>
                </a:schemeClr>
              </a:solidFill>
              <a:ln w="19050">
                <a:solidFill>
                  <a:schemeClr val="accent1"/>
                </a:solidFill>
              </a:ln>
              <a:effectLst/>
            </c:spPr>
            <c:extLst>
              <c:ext xmlns:c16="http://schemas.microsoft.com/office/drawing/2014/chart" uri="{C3380CC4-5D6E-409C-BE32-E72D297353CC}">
                <c16:uniqueId val="{00000001-0F08-42BB-BCEA-996D480F4F63}"/>
              </c:ext>
            </c:extLst>
          </c:dPt>
          <c:dPt>
            <c:idx val="1"/>
            <c:bubble3D val="0"/>
            <c:spPr>
              <a:solidFill>
                <a:schemeClr val="accent1">
                  <a:shade val="76000"/>
                </a:schemeClr>
              </a:solidFill>
              <a:ln w="19050">
                <a:solidFill>
                  <a:schemeClr val="accent1"/>
                </a:solidFill>
              </a:ln>
              <a:effectLst/>
            </c:spPr>
            <c:extLst>
              <c:ext xmlns:c16="http://schemas.microsoft.com/office/drawing/2014/chart" uri="{C3380CC4-5D6E-409C-BE32-E72D297353CC}">
                <c16:uniqueId val="{00000003-0F08-42BB-BCEA-996D480F4F63}"/>
              </c:ext>
            </c:extLst>
          </c:dPt>
          <c:dPt>
            <c:idx val="2"/>
            <c:bubble3D val="0"/>
            <c:spPr>
              <a:solidFill>
                <a:schemeClr val="accent1"/>
              </a:solidFill>
              <a:ln w="19050">
                <a:solidFill>
                  <a:schemeClr val="accent1"/>
                </a:solidFill>
              </a:ln>
              <a:effectLst/>
            </c:spPr>
            <c:extLst>
              <c:ext xmlns:c16="http://schemas.microsoft.com/office/drawing/2014/chart" uri="{C3380CC4-5D6E-409C-BE32-E72D297353CC}">
                <c16:uniqueId val="{00000005-0F08-42BB-BCEA-996D480F4F63}"/>
              </c:ext>
            </c:extLst>
          </c:dPt>
          <c:dPt>
            <c:idx val="3"/>
            <c:bubble3D val="0"/>
            <c:spPr>
              <a:solidFill>
                <a:schemeClr val="accent1">
                  <a:tint val="77000"/>
                </a:schemeClr>
              </a:solidFill>
              <a:ln w="19050">
                <a:solidFill>
                  <a:schemeClr val="accent1"/>
                </a:solidFill>
              </a:ln>
              <a:effectLst/>
            </c:spPr>
            <c:extLst>
              <c:ext xmlns:c16="http://schemas.microsoft.com/office/drawing/2014/chart" uri="{C3380CC4-5D6E-409C-BE32-E72D297353CC}">
                <c16:uniqueId val="{00000007-0F08-42BB-BCEA-996D480F4F63}"/>
              </c:ext>
            </c:extLst>
          </c:dPt>
          <c:dPt>
            <c:idx val="4"/>
            <c:bubble3D val="0"/>
            <c:spPr>
              <a:solidFill>
                <a:schemeClr val="accent1">
                  <a:tint val="54000"/>
                </a:schemeClr>
              </a:solidFill>
              <a:ln w="19050">
                <a:solidFill>
                  <a:schemeClr val="accent1"/>
                </a:solidFill>
              </a:ln>
              <a:effectLst/>
            </c:spPr>
            <c:extLst>
              <c:ext xmlns:c16="http://schemas.microsoft.com/office/drawing/2014/chart" uri="{C3380CC4-5D6E-409C-BE32-E72D297353CC}">
                <c16:uniqueId val="{00000009-0F08-42BB-BCEA-996D480F4F63}"/>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de-D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Tables'!$A$69:$A$74</c:f>
              <c:strCache>
                <c:ptCount val="5"/>
                <c:pt idx="0">
                  <c:v>0-25000</c:v>
                </c:pt>
                <c:pt idx="1">
                  <c:v>25000-50000</c:v>
                </c:pt>
                <c:pt idx="2">
                  <c:v>50000-75000</c:v>
                </c:pt>
                <c:pt idx="3">
                  <c:v>75000-100000</c:v>
                </c:pt>
                <c:pt idx="4">
                  <c:v>100000-125000</c:v>
                </c:pt>
              </c:strCache>
            </c:strRef>
          </c:cat>
          <c:val>
            <c:numRef>
              <c:f>'Pivot Tables'!$B$69:$B$74</c:f>
              <c:numCache>
                <c:formatCode>#,##0.00\ "€"</c:formatCode>
                <c:ptCount val="5"/>
                <c:pt idx="0">
                  <c:v>2407137.7399999988</c:v>
                </c:pt>
                <c:pt idx="1">
                  <c:v>1432522.7</c:v>
                </c:pt>
                <c:pt idx="2">
                  <c:v>744044</c:v>
                </c:pt>
                <c:pt idx="3">
                  <c:v>180306</c:v>
                </c:pt>
                <c:pt idx="4">
                  <c:v>111132</c:v>
                </c:pt>
              </c:numCache>
            </c:numRef>
          </c:val>
          <c:extLst>
            <c:ext xmlns:c16="http://schemas.microsoft.com/office/drawing/2014/chart" uri="{C3380CC4-5D6E-409C-BE32-E72D297353CC}">
              <c16:uniqueId val="{0000000A-0F08-42BB-BCEA-996D480F4F63}"/>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0.72121784776902886"/>
          <c:y val="0.35119058034412359"/>
          <c:w val="0.20378215223097113"/>
          <c:h val="0.3906277340332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[22112021_10Min_Dashboard.xlsx]Pivot Tables!PivotTable4</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latin typeface="Helvetica" panose="020B0604020202020204" pitchFamily="34" charset="0"/>
                <a:cs typeface="Helvetica" panose="020B0604020202020204" pitchFamily="34" charset="0"/>
              </a:rPr>
              <a:t>Ventas por Categoria</a:t>
            </a:r>
            <a:r>
              <a:rPr lang="en-US" b="1" baseline="0">
                <a:latin typeface="Helvetica" panose="020B0604020202020204" pitchFamily="34" charset="0"/>
                <a:cs typeface="Helvetica" panose="020B0604020202020204" pitchFamily="34" charset="0"/>
              </a:rPr>
              <a:t> de Producto</a:t>
            </a:r>
            <a:endParaRPr lang="en-US" b="1">
              <a:latin typeface="Helvetica" panose="020B0604020202020204" pitchFamily="34" charset="0"/>
              <a:cs typeface="Helvetica"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Ergebnis</c:v>
                </c:pt>
              </c:strCache>
            </c:strRef>
          </c:tx>
          <c:spPr>
            <a:solidFill>
              <a:schemeClr val="accent1">
                <a:lumMod val="75000"/>
              </a:schemeClr>
            </a:solidFill>
            <a:ln>
              <a:noFill/>
            </a:ln>
            <a:effectLst/>
          </c:spPr>
          <c:invertIfNegative val="0"/>
          <c:dLbls>
            <c:numFmt formatCode="#,##0.00\ &quot;€&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Tables'!$A$35:$A$50</c:f>
              <c:strCache>
                <c:ptCount val="15"/>
                <c:pt idx="0">
                  <c:v>Tarifa de envío</c:v>
                </c:pt>
                <c:pt idx="1">
                  <c:v>Granos</c:v>
                </c:pt>
                <c:pt idx="2">
                  <c:v>Frutas y vegetales</c:v>
                </c:pt>
                <c:pt idx="3">
                  <c:v>Pasta</c:v>
                </c:pt>
                <c:pt idx="4">
                  <c:v>Aceite</c:v>
                </c:pt>
                <c:pt idx="5">
                  <c:v>Sopas</c:v>
                </c:pt>
                <c:pt idx="6">
                  <c:v>Dulces</c:v>
                </c:pt>
                <c:pt idx="7">
                  <c:v>Productos horneados</c:v>
                </c:pt>
                <c:pt idx="8">
                  <c:v>Carne enlatada</c:v>
                </c:pt>
                <c:pt idx="9">
                  <c:v>Condimentos</c:v>
                </c:pt>
                <c:pt idx="10">
                  <c:v>Frutas secas</c:v>
                </c:pt>
                <c:pt idx="11">
                  <c:v>Productos lácteos</c:v>
                </c:pt>
                <c:pt idx="12">
                  <c:v>Salsas</c:v>
                </c:pt>
                <c:pt idx="13">
                  <c:v>Mermeladas y jaleas</c:v>
                </c:pt>
                <c:pt idx="14">
                  <c:v>Bebidas</c:v>
                </c:pt>
              </c:strCache>
            </c:strRef>
          </c:cat>
          <c:val>
            <c:numRef>
              <c:f>'Pivot Tables'!$B$35:$B$50</c:f>
              <c:numCache>
                <c:formatCode>#,##0.00\ "€"</c:formatCode>
                <c:ptCount val="15"/>
                <c:pt idx="0">
                  <c:v>0</c:v>
                </c:pt>
                <c:pt idx="1">
                  <c:v>40376</c:v>
                </c:pt>
                <c:pt idx="2">
                  <c:v>97188</c:v>
                </c:pt>
                <c:pt idx="3">
                  <c:v>154791</c:v>
                </c:pt>
                <c:pt idx="4">
                  <c:v>186513.60000000003</c:v>
                </c:pt>
                <c:pt idx="5">
                  <c:v>235614.39999999997</c:v>
                </c:pt>
                <c:pt idx="6">
                  <c:v>249721.5</c:v>
                </c:pt>
                <c:pt idx="7">
                  <c:v>266750.40000000002</c:v>
                </c:pt>
                <c:pt idx="8">
                  <c:v>267646.40000000002</c:v>
                </c:pt>
                <c:pt idx="9">
                  <c:v>283892</c:v>
                </c:pt>
                <c:pt idx="10">
                  <c:v>352254</c:v>
                </c:pt>
                <c:pt idx="11">
                  <c:v>463814.39999999985</c:v>
                </c:pt>
                <c:pt idx="12">
                  <c:v>707280</c:v>
                </c:pt>
                <c:pt idx="13">
                  <c:v>721574</c:v>
                </c:pt>
                <c:pt idx="14">
                  <c:v>847726.74</c:v>
                </c:pt>
              </c:numCache>
            </c:numRef>
          </c:val>
          <c:extLst>
            <c:ext xmlns:c16="http://schemas.microsoft.com/office/drawing/2014/chart" uri="{C3380CC4-5D6E-409C-BE32-E72D297353CC}">
              <c16:uniqueId val="{00000000-796E-410C-888C-6A2D2D14CBDE}"/>
            </c:ext>
          </c:extLst>
        </c:ser>
        <c:dLbls>
          <c:showLegendKey val="0"/>
          <c:showVal val="0"/>
          <c:showCatName val="0"/>
          <c:showSerName val="0"/>
          <c:showPercent val="0"/>
          <c:showBubbleSize val="0"/>
        </c:dLbls>
        <c:gapWidth val="25"/>
        <c:axId val="1055237952"/>
        <c:axId val="1055240904"/>
      </c:barChart>
      <c:catAx>
        <c:axId val="105523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de-DE"/>
          </a:p>
        </c:txPr>
        <c:crossAx val="1055240904"/>
        <c:crosses val="autoZero"/>
        <c:auto val="1"/>
        <c:lblAlgn val="ctr"/>
        <c:lblOffset val="100"/>
        <c:noMultiLvlLbl val="0"/>
      </c:catAx>
      <c:valAx>
        <c:axId val="1055240904"/>
        <c:scaling>
          <c:orientation val="minMax"/>
        </c:scaling>
        <c:delete val="1"/>
        <c:axPos val="b"/>
        <c:numFmt formatCode="#,##0.00\ &quot;€&quot;" sourceLinked="1"/>
        <c:majorTickMark val="none"/>
        <c:minorTickMark val="none"/>
        <c:tickLblPos val="nextTo"/>
        <c:crossAx val="105523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B9EAE4E-E540-4616-A47D-519464B33EC0}">
          <cx:tx>
            <cx:txData>
              <cx:f>_xlchart.v5.2</cx:f>
              <cx:v>Ventas</cx:v>
            </cx:txData>
          </cx:tx>
          <cx:dataId val="0"/>
          <cx:layoutPr>
            <cx:geography cultureLanguage="de-DE" cultureRegion="DE" attribution="Unterstützt von Bing">
              <cx:geoCache provider="{E9337A44-BEBE-4D9F-B70C-5C5E7DAFC167}">
                <cx:binary>1HrZbt1Isu2vGH6+dOWcyUbXAS7HPUpboy2/ELIsc0oyOSTHPzrP5xP6x25s1dC2yl1dDdQBbkEA
tcncSSZjZUSsFbH//jT/7Uk/P3Zv5krX/d+e5h/fZtY2f/vhh/4pe64e+3dV/tSZ3nyx755M9YP5
8iV/ev7hc/c45XX6A0GY/fCUPXb2eX77X3+Hu6XP5mCeHm1u6qvhuVuun/tB2/53xr479Obxc5XX
Qd7bLn+y+Me3u0ed90/m7Zvn2uZ2uV2a5x/ffvOlt29+eH2r3zz2jYaV2eEzzCXoHVdIupwohRR3
qXr7Rps6/XnYwYi+E5hiooQgGL2M//Tsi8cK5v+BBb0s5/Hz5+657+GFXv5/NfGb1cP1/3t4++bJ
DLU9Wy0FA/749vg85yW8dN4b/6cR35wXf/zw8rY/fGvw//r7qwvw/q+ufIXJa2P9u6HfQOI9Fo9v
fMDli+nq/PHPg4aeoXEBAOEqSRET7itoMH+HMRaCKqzoT9B9Dc1/sLDvQ/SbG7yCyvMv/lpQ+fnw
+fHzm8/Pb47/+O85/zP9CLvviBRKEkGZUlK4/FuwXPcdpi6DQcwYB3+C8a/B+o+W9n24vnOLV4D5
Z4f5K/lW2NvHz+Z/CzDKBUIEop/AEqtXgQ8AEwCU4pIRrOQruH6JSD9B+L0w/H2Mfpn3Cphj+BcD
5mJ4Hs2bw/M//qf+ZR9/zwj/YS7i77gk3OXcFRRTJuVvfMgVypXgPIQxzJD45dk/5aI/uKjvI/PN
5FfwXPzFUlI8PNaPxfBo/1yi4CLOBKJcCiEQBuN/SxTwOwTIMCIJfOs3ROGPren72Hw99xU08e3l
XyuknfnFP/7bPnZ/LjaKc4wIpy4S59TyNTIQyRQDkue6VHBC2ZnifZ16/tiKvo/M13NfIXN1/RdD
JgZkuuc/Excs3wlxptXIVeTsNOQ3yLgECyYwVvAPoPsWmT+you/j8s+Zr1CJ/2qo3OT1ozZ/Iq0m
7J3rSnXm1fTM0yj+FhSM5DtIPS4BSPCL5vkWlD+woO9j8uvEV5DcbP8/p9H/gjF+zX2++cp/KkHp
O5eCfsGKEcExFa/SPsS1d+BB4vyHGHPJKy/5hVP96/V8H49f5n2z9v9tsfmvheivKj14tI/hi7z/
Sov+/ujLC0LN4dXUb6oE37zmL1t6+/nHt6Agv0LsfItv0sMvZvrJvL9OeH7s7Y9vHSXeSQKYCaUI
JUCVQaROzy9DENTeUcmZQoAq5CcGuNams9mPbyl5J7GQHPSSQkRSxt6+6c1wHsLsHacUxC5BCDgg
ARL4y9udjF5SU/9qip/P39RDdTJ5bfsf33L09k3z09fOK+VIUkIp0HwhMCMEKXhQ8/R4DVUb+Db+
Px0dcV7XWXs0VUPDdGLBiLS9robZXpc99WgnT5lk85HJfPnpIH79ROna+tymjj+tY7yUF8W45k+Z
IxafCHe4XDVFO5embYQs0vcTS+5SbcLSqsH1epKTI8cy21uSG2+qOnujeD2dKsaDuZGuV+kRhfT8
tKTpus2q29Ffh/JClz17LvS8Heul+Sjzfifqdo9k1lUBX2QWD3LKvNRd+0sxoiYyc177+fk0G+br
r7D+jgExgnD4rQUBuDMXBzWkgEFQ2CxfWzCfcp2VthkPucjXIVi0aS9rp8uCIZvVxpK+OrZJ03sT
la1Hka1OSVmuF1WVK29MiyGYuzwrd0KkvI/UZ5JknzKU1adkIdXJZdW4K5mKyzTDh0bkS+CiufXz
82nOBuM1sqj3CxvlvsyR9oekpe9Rmzu+latnO6M/OPnltMjmoSZ1vm1X1YVV1TZhwSscE8uVJ0uC
r8bRmTba8twzWdbubVs0h94smbf2djMQ7hzWKl9OS0bnE3KhKJfMZA2JM/nFYkbPoWV5ldpljlVp
xl1Gm/pIYX6YT+4+HQg6Omyeg3ropuuXT3lDp+t6iccqUb5tBbm3mpUeIan7NKVZKF0tU4/mVdiR
ddoljpJ+owt+KVEVrYWz7ut+MVE6rvuilNXty2Ea8LajhXtp2FB6dpR9nIPx9/1a2GBo8uXjmKbb
or1zkkY9MzX4ppvz3MuSzhvIhL+suj+pxbGP2k69144Lvh/znPuzmKfg93fOb11PUVBzCnGJxHc2
DgElYfGk8YGuDUF+VyXWG1qa3YzCFpd21VFih2LyEuLme8ck6BOdnd7XaTXsXDFzb6jG8RbTFJ/G
gsQvZ8zFbcCKcQ7SrBa9h0Yl7vRIHiCrF4uH9DJ7TI9V55kqb/dj2OaFeB6bxnhOh8mtXS9RPuZ+
NzX0jopu3NLExf7IRnJXtGrcTi3H/mTDiRhvzPIdxq2rvEZIuc958zRJiqW/OnCLSkkTCFYvfrKs
6JCoCh+wvP99I8rX3ueCGuYEKhBQrMBnrvit95VUM9JQ3vzsfTgR/LrGUxq0ScKOq0bNkWSVCaxh
5JgVNp9jS5M1mnKJrgdndv08x1Uskwpfv1yTn+Y+t9dWQwwr1voStSkgRORRdri74mQyJ1xScNVF
ZY/uWFZbMgpyV/JM+qwwbVDXxQjRzPLbjqEPOV00BAE3DzPmuKeJ+SqX3VVyPkC5dPWxXeFmtVpc
T+e+zcvqaV1LiKi4uB5pjvaGGBbqaSxOqFS9N7ZiPs3z2m3JUnYBlWnzfig0D7IlJ5uyFv5EKbrv
6tUbeJ5/clg9BCtPqwORbFOidDxqxyxbp7DP6TnOuOc48/LJqPHZkHTZmqk5/j5O7BVOwFHcM9Gn
1IWKLBxfRUlsFsycmeB9grt2v3TLA5ts9UXKwlNOX34upmzxlKr4jWPF7JHUSq9kbhMB+s17jRvt
F0m+7HWhzHvbOVvS+mTk4+XUp+JmXScc2N7IiDNzmS8YIb+12b6STn1hFbsBWmW2XHhM0eShTY3y
krxdLqho5l2Wsspv8EYonlwIPK2XL4dMmeLgIryRo4RL5SA2/8YmoCu/zhzAsBXmXEE5FPLw+cO3
e7fOs2TW8Kx9rj/XA82PIkWjr3u2Bq0ywu8sT6OJZvxmMmMeziPuoolxJ8RmNTFED3rHTfY+6/rq
BB64eK4emqNeCX0vZFgW9Wfrqnnj9Nocc8PT2VPNaI5qmNh2JWK904I3kTvyfodN1Z4M7Dm/EqV4
WtwHmbb6ExdOETh9nsZOh4yXI3c6agNOQ2uzfKoG4s1tWn1sGkHCrpvGHeXGvXIc23hTz+dPpFrv
qCP/TeRkQGhfG07CFhJIIi6IImdS8xVpqVfjiLpY7B4zoy/nhEAw7GddB6m2+NOiW+X11HEC087Z
TVey0YfQX3mYOv31QmjiS2bSuJ07e+1K9n5yyzqgtGsvljJvgklO7l2VM+WppZ/8lYsJAgk1G9aW
zFNz2Xiloutt1S5ZlDlleuggZYZ84EWkZ1SGbWqN79Z2PrgVgjzZFYfyDMo4KC+z6XgnFrt4Ketp
uLIlDQYikk+/v7cI/Y2JXM5cBa4GlITx13Gxqlk99vXU7oWqy6ixarqGqvzBmMJ5TyZtttZqEpBJ
TF47V1XgGkgt5TokT/mOMlR+7uah8ZMO5SeRZg3E+XSOGqHvBOlj1dFUex0rzW4BNrL6Ji1Q9Ptv
wL7zBpAbMYR1lzDsKiDOX4NMl0YDEWmqvULA+yorQzSP7bWtCLlLVjd0WNFea253grn2Qrvqtlyn
5aNK3TTQA12CTsB27op5vWrRpD2sx/WRpdJ42Hb1lVtrfZBKNsHalj4eas+taHtB8tTPSVmf/nkA
yqL8CjcyzDCvIPoHtEPOxU+EUvZ3uHeTrbtkbbCUmY1LmdCLTGon4lW1erxt2EVqh7vfNw9/ZR4A
l557kpJBRVG47KwQvjYPr92lE2M3x0xaHuSOnq9KUox+3fbZRyrYEazKvgCdCtBA+iehyOy5PG1u
+ZTxUDXtGGTtZINqrOE0l/Xt2EEIlrzqnwabB8Pc6iAb0uYoONw2MQM5dhrJS+OsyMOT7R/7Nku9
3rTFdc8avicDn3wqe+s1JbOPxpBI8DR5bk19mvOi8F2c9uuJq7GOVJojr0UKWIXrkP0/Tx270P1s
k/WnUS575JkVqhV+ZSa9eUGlPOMz5pnntqTzft+u9LytvhJEmIO2AiKhoL4B2gxk1rd2bZNUqJSR
eVdPE97Mztxf0YVmsSZ69kbh+j0E4wCvgvucO9OxH2gTZGnfbRVyFs/aTt53Zd75gynsrVMndWAc
roJ16qvLkhcbowv6mRBxU+h2eXSmGkhvlaEPda6ll7vaxjWnU4gTiF9dwT6sclgieFK1nRtTXWE3
jwciD9hN6V1dARk4n5EMgVcoUf4bc5xro9+aA3aWVLBVINCCadh5/KtQ6wimqbv07U44uJhjoCzp
xcKCanL4dZNNXq+WDHsiK8vIqEl5WHbmYl27LwRaSt6ENPV1PncxbCl7resBpGVfQuZ2fKlU894Y
Kj5X60L8ccieiqVRyhuc5W7UrP43AQWDnH79KkKCZBbkXFQk4lXWcNACKNG62SXDhK+a/HFCdH2Y
6+6S9kMed3PHb9J8dvastplXtpZ7ZVqlfjNP9eCvijRbAWnA6yt5FEvCZTDUoCB+f/9hTM5tmm8W
CrUC6Fu7mBMIXQi/vMhXNu/zZk6M04wxT7SnZxoU3L2bhAda5UQWvMnscTA3Km+iNsebTuKgW2s/
yTuPlfpiJGKXLfOuxXlkkQlS2xwLmW6o0l6x2puONmF9zs9kD1MPluCLbB4u8i7xmn74aDJ6d5nh
/rFk7SVJk21G7LGY1LHCkKnsgXSrJ1pPPEzNEJpSXGhSekmbRkWtPliGgcLm8VqlsR2TOEs8YpND
3eIjbi85pOnOobvSTlEjnSi3JiTjtMvkHS0rf2EQi/F4u5IWdn4FxgbXWJp8AwrXW8UadFRe6rGO
S0rDskuDqXx2i4dCPVTLHc0DmXgD3etky5tNOoft7M83svSLp6X0KhGg6iLpF+DPl/pk4GWzAvjM
bce/TGryMhBAWRKnkL2z/qpzLmd277gxduPO/YScm6QrvEHt6bgrbBX02QboWckDzTa98IsmkDxW
k/GSefRk6kZU2aD3c7NsihnAykCsziSaV+f92JZbxIoAlWjbMHhCv8/ItKlWdCVQGze5Drmh14kw
tyOnR7xUccO057JtWspNvgzhVOSjB1Rik49FjGR/1et1R9Ye9D/bmlzeMoiM45p4a1OCYp483fdR
M+77zPpcfkwd55SROpLVhyahR43X2C2Gq7RiQVOwsJeQKgetbtDsNeO84ZRsupL6HLEKmDq5GHIa
5WXuJWsPpHnxuPngmsaft5rNXoo/Am3wVpR5DjnNq+vhtPKa9NR39yWpvcztPctST2Zws3z6kC5l
qNZLXWQbNiSH7JSk6X260kOa5cybyumLHqCC5IpPeTpuU8U8J3VDraxPwnlIHI8ZCU9bA9ElQLaG
/bLAdkn3yX2fvleV9ijfzeyON5fz6AM9I3cs9Sl7rJwsyGnqO8vnYTGwO2TkpsYrCx6WufYN/jDU
OdSabkba+q5W3uKEFOom7NZ2D+UMSWvTpB97cRrt7UgDdT+lOuotZPyr3MmiJd9ZCwWWMHN3jtv5
NrsgZJ+2d2wFxZZUweTamMh9q5lfuNs1iYZ8J8GYGuRj8iAeTLpj9KTxA+SLrvLMx7H0exNPfWTr
1tPY9XnfAR81mcf4cl5LUtnAyszPnXxLdQ2xIg3ybA2a0oWbV8HIO69DTYi63hO2Pzk5iZvpHpXJ
hRxKXz0TauO5RJuSL1FBHP9F4iZuWFjXS2m+KS3fwX94xSEY6zrMhiIAMyzExDWzIdQKw36Fb+Uh
ochHDgu4HrZAQn2oj8XlyGILBH1C85bC9i8TKAMWV6Ztd3U7xgxzvxB1OPejL1qo2LnD1tEolKMb
OKnjlV2xlwXyFnwEFrfti+ZC1fgkErFtyeBl3XjoLdmNKYqYZTfpbOKlYvG5GDJVkLs18s+unTp1
4BSpL2rtrdMBs2jAHCRMqMqtdi6r7KobwrTxG7Mz2aal8TrEa7st+hgoT5ceGuSl2Y6AV6yHzP04
dbOvl3tSPuUY74QdvLprQjfTMadOMDJ2ro0e56UNsqTt/A6Y41KNMmzA6fazVmDsrrivpBqDHifJ
Q82rOMeGBHRa+iNb7LOeZ+cW5AGOIMzoidOQtBUomkxcVTkaPFJaD1JUGbvVWEZrc1moZI46DXxl
cjTbtiMeAr52n0qz6FOOxXTjztO2LUDaFhmH+DCyZItdJw+QqnYUdey6KRfh9Qnazvkqt06tTEiL
DG3kmkFt2M3vtGTDZSvdLXVljEfUfqhUO0d9UpRxZ9xy23S9CqgzPkCJD0Mt9NJFaIjY0jd+rpw4
a3lMRrf7YEGDbF2cu0Gnu/4DEiP3llZWR1TV5F7z1Hv5WqNGuVucQgFtgFnpXAEZzHuoXlkHSqhy
hgSz7AuS2fdT3ZFDZYDDy2K6p7OorswMTBfIm7udCRs/MFArUz+Ju1mt69FMDHu6RNOHyZ1VMJPB
bKFWejEjPF/3fRotme2CdRjniOawK/ox/flAi1FFc1UcX66b1XVKD6VpBhurJzJWCwc+1M8xWpot
G1mzK9JiAe/kuc9/vVPHS68lBCzWlx8TtKBQOQkOEgXFtW4oUCjS8tGQ+ednvkx8Obxc++fpy7L+
eW0RKq5ScHDLjNFeliOo0lei8VMncdaQalXvUn4Wb1UFOm4ypVl92dFzmqxV8DKUn8dfDlldwUpe
Ptb2rPtMLyZ/HobCLxStoTKrnZjk9EI4ddwOKNKDDY1OQsPotuiuBNy8yqbdKBwoowoP88yzeI6A
Y4OqS8M1sUHZzeHYFKHowPdTezERCom1D4q69Qey+LWhETPTFtVk65CHAQEnwsdJynhw8EWVAAMZ
uKeGeFhInGQfCwIFHsuiUesIfrUZ8ZZFLFtuTUu3UwUQ1NhbuwYCp3vdm3Vn+ixu6yymIwQMlwRo
6WLTlzvDzrXvLgZjbvoWuEAfn8OVYTJsEQkqPHqikX6Rl0fSmbBne62yw0LyaKRFaAoBQbCPHMti
6RRxP+oghb5GXaxHBNV2aB4FUNgLTSZiBv6rl8nrysFbax5jVsZVgWMnYXHTuOHir6zcpo342HC7
r6Y8coc2aEbr46I4rquzNa0DedUJslycGlZcipldLqLzZnf2gfteLu6wG227q5z6yBC9GdfusQU5
23Xv9QB5KlnvU7l+4vpukDYGdn6QfR+PCtZB8GXm2KPJm1Muhm1qLkAcxlbqF/CGUQUOBL6xIhun
cA5TD1mjh3RDXH+RMiLL7TjrqOJ9AD2YkFdTVFkSLiMJcZqELuF+0zh+MpabTq078P3LFLiKm5Uf
3GK5MbXd4LqPEYqzlMeuCxkZOjlTFennEtmdBJ8tZxZn/RjnCYrKgR5kR6JMpzGa/UzZHRRtt7lu
dhICGi+bcFEtkEkVOX29O6thA7yCu7Gum7ByUGjd3Kurw4qADtE2JOQBNK5X8DWCeknAhi4wCnuI
onAYx3gwjpcuO6emASdOsCwqUGjrmmFH0iwWyRjLCkWupTtuIDZ/mLA6taLxRkA4RSZ2wBc0nSM0
FTcYFjghcCHbR4WpwMtiMueRU5R7uagDdnQkM2gBNRAasImhiOedX3uY17BW9wgYBjZF6A51KJmA
XI+h1ZMHwjreeGaraoqw6veCznsjnKAuW7+S86YbTqtqorpwA+tCfAD+zfshILoM84z4ycqiBjTf
5IDuBTnrpk6UjLCtiw4KRHFXpaFcJ7BeuRVlAJDGCPiL26LYIcvBnVvgmui6Jfm+a81hzHUgagjt
uRsbIPfAULfsY9kmG7E2xzVdvBYCpeT4DpTRVlR2nyAcDSoPIU6H64R26zxHglw1S7ebmjm0ZAza
4aMrpQcCOVhEFrmJvFhQdgOK4gMy9rIx2V0FP52emkuR1PHIOvB2c2eyLoAi3gYxc0xHWPJIYjnd
mDbfDLQOhK7iynHiDrqQab5sCDNA4XG0WOiRWAir3Ju6xC9G6Y/rCr28KwdBmOr5tjrn2AzFRusd
74jfDlM4LuVO0fTa2ObA7XtnZYdiuuhJFZ37aGyVUZXCXqMciI/a4aHYreMCpEf4LmIbSPbxUiwH
KOndtmyN67XZjeZezPV2LNbrdJ2ftOi27pDvK7c9AUKjrKIh4YGp6bbhyZZCaw7Q3GedvOqyMImn
Ep+yMo1JOQOsXcxoecyJCKo1DUdchMiFykX96czzCWk2UEkPCBvipHQ2K7QtUB61EH9T14kcBRGm
GUMnZ2GFdVwBQarmaGzqsFP9VkMILOQVtFhC3DqPrZts3FXvhZNsCesjocH/DeAIsXnRvY8iO6ye
1plHNNvNnk3aR2hHPbQd25lhOQ4J2S5JDblkp8XqQ3oJ58rvxbJXzgQRsY9lh7x1TjxHf6CwQara
73sZTFMRdXLZmYle1stltvLnabphdXECteqxvr5eMr7N1XYWNIY6VcvKQ7OgbcemaM15INEn1InN
0s9bFzpbhlYhFBBCbnncmjJEqg8cNUJsuhYyvSzrYVc10xb69wEXwzWXjbeQQ8FAFEAVCzo6DDoy
UQKtqKSbgBNHHRs3TZLGaQUbGBpPijUfuyQqchIC6r4WDchtHM2TCbqEeqOT+QJVcV3LkBruy8Qe
W3eGll8DUrXVR3fODhahHWH0MLuZz6CpBG2F9+OY3ZUzvckYkJWENhs2QafrYgHiwaDeIApn01bF
LfDBK9ay65JB80MPnnGv4bcElxxpr5ov0mSnJsiHEbEfUUpD0RzEFLqODyuey0vV3bmfkumqABmK
edwVtwnZGx0r1B9RLqJS5AeUmztHVtc9bvxaauhNrnsIyNscqR2z1QeN5edRpg9shsSKil3WZZHW
5nDOf3M77M61Bm0Wv3HtRgpYTMaOmMvrepj2c3/TQORwwjqtw8Y4Pl61P44atAjf9DfM6bdG8GB1
lpitdssnfS07C3WNaTtkMnRUdiv6B1ysgTMuW2LNFqEFKiA2yvsyWKUNEz7ueGO3VRWiBLRl1vtL
kl/arL5fyHgBPYvIGaGPQ1TcJeturq7SftxU84Oh7gGvZuMkesNJusFIR5kUYan1pgWyKem9vu1W
yO28DBTZ1/pMXYrKS1NztzJxOU/FvuH5cXYHr1I8LqdyMyb5scDqooRHd+t8gUHk5FUejnwDZDIY
M0ifGiokNdlAmeYCfv1xDa3tbZeN140znxqb7RTKNvJ6TXxWl0cnkZnXUhShJgmhoL6rERC2JYed
58ZNWx1FWYI8d24dJzlmDt40q92otN5wVXtTktw6WN0Tl56gd3ZtZ3GZt+UFowUU5oU35nVYOPaq
qtxjRbPNSu3ONCJwcLpRRRFrB5+as17uUJTw9aSJ3bRyuUhxfbck61VZrAdaedqxJ1mwW/htxUFz
4HCabtkEKqgFB4NCleqjwRXbSabXw7Qcc2UOivDt2h3UKHazo2Js8AYl7Z1b2XuVPOl08tIeqgFp
f4lFMM5TXKF5r+t008t538IumGbks5H7eCwh7y/v6ZpsSm29pKofmoK/hwr6VYWSux6b614B9zpH
yhwdK9CMi0EPECnvXWB1vE2CyikDAQ0aN+kfxJqc0nTYYms2IPWJ6Xdla66QxXuVfdH19JjDr2vW
Zjj1tYnzEXhF1vw/Os6k2VEdSsK/iAgEAsGWwbN9feeq2hA1CiRACBAgfn2nqdfvRS96QxiuC5cx
SOdkfqkr8UTe6YM7t9nEzYHH5auBrawVPUkuMBDQE9HsBfwRztJ/jEzdPENzMA5JLY4jDQ+zdndG
8OeoiTJp61vvxKehIs+9GNJiCXKh7AU2aFK77Qtvy29tyU4hSv3HLe4K/q0Op6M0JiczezGanhf/
6ExwZNblHMbzua7re8TC84CmcFneXUyNptW7FmeASvhzbfmp09AivCJ1ljQwY0bweMWa7HxW7Cqv
vxjhHeEj1uaj89gxovxlDoaDKdgZCvIwVxdMAajS9YxhxhOJcvwsZl/7yN+NtruADThN1DsbW0Od
H1ViRTLV5ec0VF+o9F8ZZ3tnFglcuKeOvdVRcGamuqrIOw5+fYF1dp0CdnFpcSpi51DYvXWHlC1O
aiI3c8l+8sO8JWEe62XPfi5wPOzs5yML00mIvJfrk+HuXeAx5nhKVx/ciX/lJWzsok061e3rcDjC
B3w1LjvzNtgFUXGVjpdXrd3x8FOF7NSVyz4e0eJ/Erqei0XvXVTwXlSfanc9OV536+Pl2aCRRY+X
CgG9LhTn2C43P8KoLfaVi6J1hfpRrWe4nB8OnrfZzJmjOZ4rlICOhzpnPIZjDVeBnOSlne2OBeEB
Gk5bpz6m0CrYkbnI7ajx1JRH9L4OI3c2zqmuDKYVcyVD+9RI3MIDP1tANsr3f03teIYl9iIhUwyS
JX7hpapy70PsPjHff69rgnF6/j0tDANsDL6pPhiZB8tH7dJj3axPcCKvppqgwxVdokt9iJs6nxv1
7KzRO2PsBVbrnczOzhL5UoOamPxDU9+WhSfTKE+OmNG4Q21uyGGy40PJvNB2zmVHE9ag1h7oKQyW
89SsLyQWT+jFbzUvL9QsR7f/vlTlZSroV9vYt8B4P9noHUJqD/NUXGRLD/5kTgqy7FSZ82yDkyCf
jpnSqMEghi/Q+fA9DMA4MWCkGs/HLu7OjDZn5nXwO6KMOXpPDcO01l5EjTnBhd+/fEEC5HmJ2q9r
63ypDL87Bc+hrdo9mI0ccteyoN5a8u6PCZass08MopvvBrlGMaEx7FUWNRAV+9EL0buZWxx6Gfi/
rNDOYZjKnfJ/O82fgeqscN2nGpXbgFsv1HJXoQ+C1OGw/cL1fimGHfHMgUVFXrjRfkARTODWyWdN
1XeYf8fIUbgLYzBfbqaqDzyDZwxQd88Mh0qRl2pG8yOjm2tbNI834HPQI50dKYKcteTA+XLwFmhI
LaaiECXGOl1ETA4B+b7o4onJ5lqMw0XOKFbsip4MTX0PAaX1za5xljB1eIn/WUAzw5+cyYcq+q+0
sqkhcWCgV2wHt/1NJ9l2t80m3fy3a4auzkg9LglrAZ79H7lH/yv8bOeQcVZ0xXRgLlTj2SshBQwl
VAhmG4JCE06AGqoWsgI2XaGGxGmbKROO/ufY9qptAB78fWMlKXTIikeQ1CdAQdKu7UlzJ5KJIS06
lmg5oQjXp7Eq9Ukb6Enu0GNqJgw3KiCnE1n6fzadYDXc7m0fmsGjsPrfvxdAHwB7LoftEI2r7mRY
h3f/95bt4PaP/znPf6dYh8Uk/VAP2XYNNvFnu0zNbP2kaQVG5MdlUmz89Nu42rmOT07bRii/SChm
yJSRBuKTKBr4q6T5+6oGOYlLZ3UCpf/TPC7a+LhU2yvzuBTOxLtjXaDUfChs20+2fZRtJ53DmftV
00KASKgXKCiTpzKIDLi22wla73FF/57rceooED8LBn2+5Bo/me5SgIfxsX984hoEzd+P3V5txzTS
b9CXVlhhokYngVNsJ/vvvdsxASjF/v2Y7S9iEAytm3wdJC7/OOPnKejjWo991+8cCwxycuJkFfY2
dcO+s3pnbLdj0I0Kb9zPow/FoUrmPyP6pMbqPJ6m1DEB+gOyp4POm6DJBVn2Zja5Oy6pXOybtvEP
p7sWJCdTlPCnXtjdHFYw+f+AoLv73oCubM4VNHH3oStIe7N/xgIO4LoeXTOcG2F2yD5nAYMCJE+E
1xmbRG5h78MCO64Neya9eoI7u/ePFYzQaiD4Ydq7Wr1z55bnQLXXunfzcmz3jp8SP50GFNU2PJYm
3rWOOnDDT3wocvGYgqS8qfPc8UPt4K6MH5OimxnmnQux3CTTb5BT/gTObi7UeVoAaZhevQICOJkO
v5vpdpUfHPp9LapsnEQqK5uWk0kcXI+6UnsY8ee+Xy8KxYPbiIM3xCfqfC2m8NkvUcFOvx6XYS3C
PGxkhjsSlAg0ulXnxehl0o12gB73c2RQGP8e3H5fijP0tYOg687XZW7MJZhQNbpVVjtFUgR15hOe
uihO7NCg7eKHLnDSDqWHBNzaaZmNawOLI/9FHL2TK3oAtV6ML7NyjbKZo5Kz0V4Thude7Okoc3Bn
CViQJJrUroOUOTK753OZRf1bge5KimGnUMKU+IjJCY42Cp+ED2++e/HZ8uY264HK6m2kE6T6OrMr
etuSPAtdXR6d41j7uEi45BNN5dBWieeOL7w0CVFFzpZHAQnrZIWlRccsnOYDVX0yxjVmDLKXkNK6
4cE0BZlABSRhtLraSVfWpi6naQ2FUrbtrsTXm5ROH0AqLJtD6HwOrpO0PhQzw1NZvpHohaBHmdo4
m/04L5cpa67iCBU5cRsvqSMvtbbGKHqonBc60wQ9Q1Y1v6rgS1j/8Uc/9SIU7kufFSwbZLsLx243
ud6h88fUqU1WgR8sNMTnbkKxrnN3bvLKV2cdzhnYrIzpZ2VqMONz8rBPw5WjbxbponSyMoDAtkgi
fDPXyEzx7ux5/pEtYa4bdIjSZG0Q5nNxg0tYMiiZcry3hf5atfF+wIeJYsqrmOVUBt9XBfPjQdpH
OhGFl7BCZu4qswpTCoekZ9bvGnITg/cVAkIgTuKPESjlbsfFGzQEp6wyGcO5DGFA8zhxZgoRoYbO
3Gc8XhJD4Ys7AQDeBgrjmhAzps2yAAS2J1ayH2jegPg5e827D1ax3ET8FExwCToP3GydxqOTOhis
CfhKxywPBBnq8Zhq5mWCB5nci19WlLALrh6P8rpY8640MCmvUSlz4eLHCnpocqCqAmAA6lJxmc2F
hyl63rc23q1hcYcfl/sjHp8Ihc2MLyEuIF0PkcP3ZQydEsCrBFU8okMy008fJ7U9z0sooH7Xn/w4
PpXCTWXUpGwc9jFsFjYFmTUQroo1A2YsRc6E3sW9d1hsmTa6z4IZdxswCbkCdYZDMczBbrZFCl0u
mxoNheC3a340xCQRPnrCZTP1saEnvlQZsQIGiJvVUEJH3h0qIVMmzWGtxmPfoQ5hJuXFH9vTpCEu
lLMgqVr8pohrAHhYn1bbHJQc04LKnMFRXkh5iaXNB2jFNEAZhfFYQC+q6z+m6F4WmI+RHg8l+glT
DKdpQMHtn70aAApkzLKpT10b3zj74i9lpqiDp6o7FMVH0HQw8Nmug6lXgnSuMWUEU5gUMzxPh+4Q
5s4Ua4GMOZmDoXKIKfIDXhI7E0IZzbFA86LreI8O+8St2kfdz2ZGisCPE2OGB9uTgN01OrczhJPm
PAbuW+kG0L3dk9bRjsJKNQs/kWFErftUiOCZMLgRunsdQmkhSw3nWfuJjWAWnxuoV3KN97zQuVyB
aFYfyg12TjzmnYD2jcGziOWBGJ1OHUh/fadLn3bNkE5VA+vepiSuUy+ec4g0GHNVGuH/Hq4oUhon
D4PobMMp7dFZEgiCzAz7BgNvXfq4B6L9Csq4guUzz25qFc9a9mTQh2oepn4lnjVG+iosIRu42eRF
Ny38PF5jSKAUbUB3qEH+xANLmVVpuILFH6DGeBwKJnl2qmBfGu8IjO1PORxL++p305oO7GFABSdT
+h+BP+bNxI8UV7qqF/B4A/75lfv8SDCCOL390pnqfRnbu0/VF67A9I39SbD22MroC+zZVDUYEV10
H4+OOJQcap2PNAVJJL4Y9W6qhJeGKT0cg/ME2Kkj93VxjqQ116p59eLpKir7WsbTV68Kfq09uiAV
vPccjXgHOG9dg0vpuS+DEyK/0qQVXdIe3Z3/LEl9o0agsEHBNC3o8Jw0sMW+U+TK4+q1IMFTX/Cv
ynHeAO6BkjJvQysupmIHrzK7AjdCEewaZjM2GghUPA0whloACCBaX9ddUHj3eanOWq0ZBKBctSrz
K7kr9JKj5cwKCOaqx3Qpyn1UXLoIUzd1sl5B3CXx2Qr39LgMnj2WLvSKGX/Gj195ArYzOPz+OVr9
48SO3KBC4CWQh+5SWkwWk7iCtLxiOHw89rumpBge7tDBUh+WCl/swTHsKYARySsJOss5Sm88aQXR
JLxC63zvPe/SxuzcduQ0z1ViRHQTZXHuXdhhnchiU+z1+m0p4pNV4lh55hhFEBc5Zjs/ynvI4TOE
byliVJIX4XybfTdZkNmoxzIrQlQX6HqMHJKW/kTKKpn8IeHdTxO9WnVn5KNBhd7WQNRyl4JE6r+E
5I2s9wZcoknA3dg1qyGwiHPBntX0Z6V3fXDKuzG/G/Rf6DUTOgm8982f94N3iD3c988t+/AdIE1H
+0GKBBNm/+ZVaR0c3d9NWjypL9UC1igbgJK7afyDfo8/MaY0KQG8dutuQaqPNFnewASgyND42WC0
vxoMlTQZo52B95GUJp3/TFPiQz+XmJ/QRIeix3w3j3fJphVGm6TnNYr4TTmmyxA2IG9Gzq/V3MPV
dluMMWp8gVSsT8HSAPENyZBU3Avh5AC3wwd5SWiBq1aWGYRYkLIhumwPY1mbdAvd1JWwh77Ff4rW
7oUbw34Nyn0NGr7cHDbpn7o0qLwKn825Xfo2oUQ5pyWMJjwMYz4HnXPWM7828WxAwHremFEnQJHa
VmwnJEpb2csWpkRUFjs5+SpdHnmqdoGhTu1yDxh18qmt9V5w2WLUc8RHvHqX2oXmNq9llEfTWCUx
xrR3ae2aY4Aml7hEBEy5TZOIRyKs/Hfj2PDgNQQ9S2FB/4exyqpgZSi2OnXdjsm2GQ6FWfs9CVd9
cUoEd5T27DdPdsdhbXAjLeRNqV4+b1yNF5O37ZAkXWbHtsBjBKPaDbVKe+OqWwUuFjOhc/agXd62
DS1lBV0KqBC5hB1XF+Qf7a0XfL15hNjbygqoKJp+2w7BFUYf21S3SVn/aXUg4D5+qO3XQj+J3lXi
4eer3elHPMlFbZohXscPy+gsr8ISoJnw06oInsv2L7dNJ75XxPOfCxkMibFuvCM66i8Fq4fL9ipw
+ku41DcdSnLazgwIBSoDMX0eut1vR7jBqxk13EBVAphG3XilFcrsRyzSCeRyLSfknTz8uJNRxYnG
KzvPCHfsnE6J5851irSbYbMzv+OJiFDBTXGDd/dRjSCWO1Zwcddm/S7L7zS0zlftruvObWN6EN1c
vIN2ONdLk5dN0724fl9ce+r3Se0t/mfTwCCfq9+gWRIuZV0lK16pub9CkQ8plKr42V1IcED7MLyi
ySoTIdbm5xwVL9QLUMRFxMkGOp2cvvEvYoJmrxE4uksfT5YzwOEZHruxbY/d5NJ7wURaBuNwq6H9
JKgKZdZQar+U/gzdetbzhZlSfDr1t7iX3rXt6wlcTB0eG1PPKZ/5nHPFxBlRTUJM+MvowIPjWwD9
XOcG16Sn7VGSqryO4bNdA3nhrnN3x6FLPGfqzoQJcVPFPGTLsFT5OLugZ6rljsCD/8c3LKGwYX4t
pYXG7eDZqoRzIq7qmowNodjzwPkDI+XKA+3/UrO8KhcobG8gajUHNpblNWr78rpqN+maGoY/El1N
Jox8cvo42FdjNZ+DULOsHvrqR9c9rej1YPJ7Mt9uEx3u4kXUr9RMeMqXuE+kbcsrBAZ+lVifYle9
QPNXeQxw+9JDjb/Ispe50uW3kPbm6LNezkk8z4DRIKJJVePjo1jAmCfiHi4YyYrJf5/n2r4+HO/B
b8x+oR0MXchRIVX0T0m8PaQk9j0cdZG0tvGzFdpBtt3Z/CBEBLx68Px3aORzM79wX+XNWnuvCjrx
UhXBR4/g343HMU8KNgcfpecBnpomONFUk/1K/AiTdQubm/bICxkyvfG2CJ48BXUzLue3EQ5QQmzb
pVqs0xsqzDsYo+AWW2d6Q7AbKQHFOAQBOWVhtRRn/iIxgJRJJ9or4+X8fSEewoqN0e9+CxetbxdM
QPWEWZFSzDEcd/DgHtzViF/qcUcOxp3v4QDALOiUTAuvFYALJH+jLthhuUzhL4puAcp3+aPvMU01
Q1ugNJQR3Lu5gpBL6pPD2+raLjrO18EdXtcG38IDoDGyAFlWFQxPiMcEV6SQETYyw5PicnwyTVEl
Y63WIw3bJY9BvEFr7ecy7RUDLfOIBBtrAWCAMDa0hXdSO809JDyCc2fdRDzCDNvG5aRLhnC0qY0A
hvn9BO0Ev5OIhXrlj6dnZVEibM1gGNYcNTPo5kg35RXpPgQ6C9E9c5AuvDP1RWyfzLyJZsr11Lcm
BlThzQHSTRp+xRzhfvQtv87zAkh3tUjwxoO6DWM5JZHX+m9jAPKjjRHcfGyo27aJAyh911QxSYpH
9NOKUTzPq/eplpkfVjEM+fTwQl0D865akLf0BlQUW04GAWWZ9SPaaozmX/Qc0E/KuMq6ipGngA/z
Iap3f0cAbyyQP10DhGimUp0h9oBdMPQm1nXJvB4S5hZoqwlf0XQ0u+iRadsObZspIoe6cd0LCwp5
aqn5iZgKqm0YtKg0q1PbYhyEcnL2wfH3CVTH4mwdNIGFb0w6RfU0JmxdVAaHBVWJt0jArJU+lWFR
n/tVIYYk2vGzrjgopUb8EoZ+nUz4/W9+u/EcnvY0LF8jJ1yufhDcQ9+Ur9sGAzlPER51DiNww0MZ
hm1qa3l3XQrmVEQwBMJgeIFYtW+spDe/LkESCiJ2yrOqQ2Q3hmQfrjQPqwltTmHD+BBTccHiAhjg
4nCGabZFXInFtdJRa2/bhsw+ZKAAeb7O/nNoMQRBtRl1OCq+nNW2/xbQbs2mIWyuNRDQCz43zJCR
iWHCFuQAjtQR0zfSd2YPH0fvZ67sN1BCGvCooa6T4xbz2lNQWOSk+nEvQNQE/VJfXbj7Vz639XXb
3V7BPXFAWnqH/w4ZRE0yhKfoI0FALgs17sWM9J+N4yuVLCVrdw5l1iRsePCvC9H2NEiR9SxqL91j
Q5wh2gdO9LwdCpGM+Ht8e/XPMW8fxbI51URgnmxrDigmyho/0FcQSgPA92DSsKaxPzoK6Za6ABjW
62zU/fAkV/jD2yaOMbRPqoeC9L+Htnewx3GF92/H/b4djrPigPKLdnrtsKiCrIL5edvzfOgdSrFp
N5u6eonCH03j6acIHaT1FQimxwazH03j3iF/j8nHOwq8Y0JcP0PeTR3qDiVH5zWo7+aafa08CDqg
F9p7OLXhk47rLqkef+BmImkzNb/D3qF7U7r6MtkeTN5S1k+c9ReAOezQe5C7CErJl0ES92V+FNRR
N06n9XHML1X7WEGAS1iTHPIZwDi0SSv0zzDQ9cWX87VsiX+nA4mOwCWxFMMEzJwvXo78V/E8+qgd
TSSmIyvhZm3HyqjuLl1sr1sFK4kmF9n7eIhd+wsRdhMjYcA9Z9eG3XIVnvhAkoDuNC1y1PfQRIC9
Z/NCoyGl9GNaluFtXkcOX2okyPxKmcfQRs6s6p174E5LQgpqflRife65O77HK20O9Kcng/4QTrX3
1FvWQvju6acroi8Mc9ApGnqV0bFrd9agFwWR5L/HRfXvbpVRtTQ31vjJ2KjptiXVYhLnAeH+3yCy
W7W/BYGava4FolRl8+bV8OqSSFoHw41nUrEaDPFopEFTRxI4vOclaKchnaDY+eB0Rr/keuV+AoeH
CrYpjhb3xYPXGa6s9tQOktkAJRMFQ+2363szJR7SkcmMuODPMRYpmkP6pwr8J0nn5Sv46TWN1Yoi
dTZwmY2YTnVn2mtBY3ykES+yCdWn8iFDRnVbnKvHrhyKPRZIBT5crH0SrKP37q33tpvXty0Kj52S
eh8+q4vnuilAOLaNOmjwOx+VFdf6oQQhTshOVeWKF6CPQ7L46MhhXYN9iF5hQbPWt39PFhd325Fo
j85O78oFWUWvbbubo/v6MFdhgXhHA8PZdeUBaxB0txp0ej7EcfWythBOS7NCn1axc4267tWZIu/u
O8H83vUy2b6bVNF19Kx3NAb1bL+03eeoW2e/zlLnTjjg68pvQG29nbSQXZnronAPW+k9kfUKBqtK
dQw/h3mNuukxam/bK85XWDgxEEcxTli3wTOgP72+PQjMd4d4jJczeDoPzKDRZ921XqY5kGQ3llh5
43Gsj7uuS8SEwFEvXtXA9fm/TYRIwd9dog2SNk0DhPXxls70VYImg+7mhsxq3wni526DjEw7F1j+
QVXeLiqj+bzNClw580kP/UU9JgpXj52XOJY8zQtvDkERBGdNZvg+CsrnQJFdZo9jpOuRU3GpfGPF
67Zcwdj2JF0iMt+KZiFn6ZwsKrGDF4Tt3gQy+jRshec8lD8imjvaLTJosmpP+tZ/77ypydWMd263
Tg0bOC0doNWhC9lypZBO1PTPJozq4hz0TU7hGjhjygYwfkPHLagG3mlEXgzk+mCMW+jyENY+YjU6
4q3z3OYYrLRF+qkSt8kPdi3SM88rEcOzdml1G//PoTXuj6zDHTGF6kbXuXgWjiyefbbyA114nW7H
tg0u/Ju3ovZyWlrn1aN5ko8NK/V0dCVoE6e1/j0oVvesY/dat/58rSw4wD66zTBir2gOlr+HrQQz
bgxYQwF9x4aq6HPudsse8W7M9WpFoNhUATKVczsfVneccgRK9Cucu5cogrFEIkg76jE+9jEU7Lmj
5XUZ2O+61PUnXKgmk6pq7o7/iF+wooI4WP1ewakcKPOqZ6w5glQVqdT3Ln5zJQJISyyfhjlu3grH
oIPFNAtAzW+fvQfpSGZ6Hbr28HdVjI4NQL4dHwvYNHV8Brqn4HRJv0uWAEZQ+WBl3UdgFc1hfy4o
nj6DWoYNXvhrgFOJFRbaH+sYnwlCpFCzV32Ce1N9YROk0VavbxiPZ0Bk7p+hleIL/h0i2w4P6CGs
S5Etpf+CM4QHN2wCzEghUMNiaH+X4AV1MmN8PYeh/zyNACO2PRQ/zX6tw+/bIjsN2JW7j1TNvhpo
lZaPVTG2Y5ohN9f21QvhX92eNy9laaZXYco5c5c12m27a9xGwITKZ3QDMVZ8+ew0t3sY2BOAfp9/
lTV9piMzL2EZ6ScR+G1Ss2g8I28xwCXB+kRUQMbfLuS2sXZqs5hGNpEDBOitBSywzgpCaE4EF2Ss
OdTZR7Mc+5CavGVhn8FSHPlSdge7/QEKElbdKRWyBbJY79sroTv3vpQVjmn+pQxVeGDork5KI16k
yppeo776DZz8bagn+03LsMzWkeCRKxq0KVh3IotUO90YVlJMtqg9JoEK/rl2+lx1L+FI3PtQCXSn
7nDZ9paAgHUznKX+NJMcqz5hXRZ/au8ewvhIzyBXr1fTHyI79SlYKkzkQcEvnhz7SxD1aTN77B7Q
MrovPdtT2w3X7dC2wfouYMU7rE5UFG1w6fX6DnUZEaTSyku5qvLEpzk6LELPVxb1za503RkiucRM
LRvxYdr4IU0UGUdJ+9SrYXimDYyCtiExAs22yHo+lDdFmyIP3C54rmOfZ4MunHefQlEl8ex9ayEN
CRuy37M3pWLBGkXEduVLIMCGd438w6cHu6Lmb/PkkcQLW/Me1qgMi2HCxBYFM2IK3oGj/T0J07X7
ZZwoauW53SuEA/++Wh/Hysdf+RLQ6//7PqXSwVnJAXET/5P06wsUt/bZIrSPTBuWUOCSVmjwuxXJ
87XKeEfWV9WYf16V/x7b/vrf+1Q4BCcVIrm5vWV9nODvKzuJFzpZxAHLPwObMHm7njvltofK3vVK
vsx+gaGi0uPOtPR7pWlw3hbagWsQXGAfvs6kgx0OZikzNQptrDFgD9uQ0/kASk0R+SC6wu4VmbBV
9f01DiCBYski/33bZY/d8bEgBHAHlKyyWrKpQG6iRAfzxTH4lqIHJDdjxvzCg9feRMFRP4J6DooI
mS2Tms/Owl2TFUQDb9tWuNo2C9TsHtKewsoKp3at/mxaIiLCmskBrCN0SRnaRwwoqHMsJLD7K+nV
HjxAvx2vPVZ++oaVfWLgrsJ/bZZhzcuo8a9OYwwW2JkZULbI3GqsapAHZnbfOm3cxFVR8b0HmlsU
5SssG/U+EuRquyooXnvSo+5UMEtNJIPz4CrgWRgXX8ul9JADHacPz4Yf9ZPTBPyrM7bqtGKJsGzb
nTW+9dSP5LYgh/nqBcEV+nW5W1QlD6MV624ik913stdfiVfkmNPt+2zD9tLHUOV5E3dfm76MExGa
FYZQTDLtlgi51kF4Wdiy7lZCZELHKbysEEunhLrIKLi82/kjVk8KHhuNhdiSUUlEBLqBXevOMTtT
e125o3U3PHG5wBUM1FGbEAMbRmrg6J2rUPUjsfFX0OxZmHAPorI/1WA5HqI0LZB5aXsH8/pDsQ4s
R7caS3jgZW33M4Gj8I+yR7Ga1uLD5auCGCPuQ+6bV7/Ip8GCrE69cfAyNY/6jDV09BlfI47S7WWv
aLn3BsfTSL57FXIMUJDREQ0XMDvv7Wzc/XZo2/ynLHt+aXb/Q9R5LEeuLMv2i2AGjcwpULqKRS0n
MKqGlgn99XeB+z07E1qTrShQmREe7ivwB0c+RIyx8RMr08/p6BEHDzv9PPxYMu3PiEdD4/995O8P
/L3BWTz75pIxJlwK+2IxYGPAaCUGF3EHfC0vtN53izUqXay/lEJYl7/3x4i+osDNvYjeOUhdXjuq
fl6lY27ecMoJH5He2UaZlayhDxvwkdc+ZuoljMM+DqLUKO947z8Ry4mbv/eyqVD3syi63Vgl9kab
B4QXyHf/KfHgAYpdm4psp9a2qI9R4f9+t/0jfKy/+9+7JjMGmUfDXq78K/JWged19W2x/ut/H1Ja
Hdh5Wt/+vfdH31j/VGpOOGvb5b6ys/QaG0zFxqiP37MQSAmjV5uOQfZvxbSBFaPupsz8yiPTwR2s
D4ytNZ3ReJcdqX3LzWzO+ovdDCTS5GjwClp/F+Hb9wgUEAgdT2mpJW/h4tKTaeIJHGJ1y/YBlPO/
j7v8JRx9CNfR9r9vkqaqfPv3/t8nLGbDw9qPjtDoxPnTSPv/f/DvfaUnWxCKGqWr7l7+3kBJ+X+/
+t/HWive6JCsdgumN2wFNv6e1qZwNIg3qY+mL3ZGNAdTMpnoMUBXxhmJoWJ+pXtmTJoa8VOWe91A
Ty71xCcJ/CKzZS8So95qvVz8cjlOLeV3ZMd+341YNBTNsuGuPEDgW+i/O6V9U18y/exg6oTtubLT
XaGWPaYktV1a467X+sS3W2JQclIicEVz7WvrPq9F6jtxebH6yCHv2LxqFvVtHR5WQR2LDS0eHiep
Wbdc/SROqd45hI28/iRapS66aTJUasznPgWKp9U9Q8QKoQT7rgxDhtfxvbA5buBlMaEiQqNjwq1k
gXMz+yQp88AgeWeGS8UQsiYNmK76B853PLeTHC+FSS6yEOWDI7G6RIlz4+Ap5MfFfCapOvqtdDiE
LjpMjEpfiGcdLBqvNvEYF9MlTlEtwlGmvsIfnHDU+G0j38OqPSad8byeJXs9lJuiq17dCUbWkJX3
Do+fY9lBkX2pMrqbov5r/ZGmlkUVWREO13EVMQGM/LfO5fU8umgZ8+Jd01Ej+9Gbl1lIhqwEYDMi
ezINX5bBeMpLecuMjdhINlEguvGX2QxvnGelb2jTPdnoal9YxqZnft3Y5q8Vuz9a9VZF8+wXTU9G
sXlow5S8lQqQ937Gqv9ptPxStzSWciERIbpux/+0cyPkFC07qiHlYcqjXYby5LeU2r7pmNbGYsRt
Y2/MVhqGRpJNte5pzNNgjTyHzMPzdtnr2YjhuVW7ws0fqsV6DEv3imaWBi7aVdMQ/Oqm5KlpzddE
TtHWsOfT4GGj7taH2yvcO7PU/CbKi50F6jEd+10y6rcinW6he9/mlcJVNTaBQKudSRdg1iFrIV6Y
wIm5+1SD/K1tx8GIQ9Kc1Jfh6V4QW4xPCS/0kfUlNLKQUblrrFkjnZy5+PBq4ZthO1MEdodmqm6R
jD6dGFcl7kquOSPyoyn/iUwwUk0X3aGP9bhumm2cDm+1I15NqaGwOfmZUXLmxyI9GnV30jhZt2kx
42OiZZtWP1odSr/u+2hTowVUNR5qUe+jxo02XsRFuejGudJvmzpvtvac7+VUwBGZJPGWpNjHGO39
wanuqTcuSYjO13YdYYVsUb5qnRsykREj5x4b14ZStFu9K4OJpFnfdUb+JJ3E2M4KugQSW+BUtjhH
ywjJyCXd6Wakegx+aqWJr8qFpujwrFcNdr4p+q2dXYhtesPtUaOQFZxszERgpZ14LdccHjQtqnnQ
RdLs6qyivpekdeUQjAWhbZwxxN7zFPSBl6CM5hc+NY6fdQKYYcisuwiLfhufyKrfp633zQKgZJMs
8saY+JdLJLVy+ZF42HBYkEiOoSEoBPVdj1fYd9utldFSziQZTSLMk3GYHcJmU6MbwYzVvSluwzqy
gspTr1rc/goGrivmYcTPWA5VGSyG9qu52luJCaWK8ES57WlGLOvbUz+558opj+BS8k3VRUwvC831
29J+dzJOw9ycvyIRWgQTdccnY9BsjZjW3LMt3Ii6xhe3cOHKaJ+gXVH9Ikwu2bC3Ug0jhttxqM7q
scm7V4qnX4KHD14c/lD57kWlc+MTjLcns6MJauXG/SIf9ZB16bNGmqsd/iFf0mNpjoHVhGBJGm+s
CquNqeFYiiKiv1nKTNmq1nGH+ujbPtuNNT8UvTH9NjH4AuOFlGL2ZRfqc5YQQghVO72GUcmoPwjj
8iwMOW4R2zgCS91X7Y/jFUZQFsl9aMe7jtPXc3F0ZrGYd6bbbCy76y6Mrj57D/yviM9lM+e7OcNq
OIAfW7KfqO6YXrvq1cqsHonA+gUM4QQlgdxpJi0p20O0LMbNUEyP8aAIEkOFGa2DzFThz6FrbVMv
hREEWkD3Wm5soqdwBLUgD6fST8L4LDNsgPArLBcOZun8atP8ipMdvdTgTwiggfDThL8M4W1R9sel
p1iNGKcP+Dm0cdmGCE+ZvcmvshLvvQVVhWHfLSXnyfIcXIYQG3yEvycj5N+spAHENQ8DHTSBSM0f
w8CUFRN2N1e5vEmn57DCtTRGzMfLlBRHhMMTnFcnTSsQloF3YmipdRfv23EnTDVt96zJeCvaTvi5
3Z1n0T/1bqAyJomTVT835RwRjUr3htfNW5aF6L7Foh8B532rxT5kmCGwQ3nwevNHKPy6ggOIiPIU
zPCafO7vF010t60h/kVFaPt9WUB2cqwBYotlEBId7oZ8/DcilAubYzPOizdKjReenn5nWu39jN/P
WHSdjHr/a6JiBrUxkrbL6kDoOVbMHCcf06YThvqbMQmvJd7LvMVpalQnzR3g57XzhlD4r5lrajNW
Bde/toupN/KS8FVoAYKiHrgdo20yASlqmpKmTH3YTOX9rDdeIDoWQcULw5+6/ktXC0PVcL60Y3ob
9QSGPVG3WPegre56CagSr1Z7NcqFXGuJ6J+7D54W99eyD8vtjALrg3Uji0xkFgLUhB9eYAJ2QHdR
9+DWwfYBQiSCVbzk5dV0Caqn2bQg2/VPA4aII2atcbH5HGR5U6uCJHiLTBAnmMucRb7yeMJutQ6m
aXpBVyMtpYn+mvVJusGOyRi2Hukb9Jl8XrxgrwYT0ZmxX5Yi9jsvnHDOK/GEWrMZHTO+ennzHa+o
61KTeN/Uck3/wNfrG4Y5yx5DRuenWauu0JQENe9Vn8rvUU3tU+RcQVPpKZCbQ9chWqSF9g3oqoiq
HvFtgShUcZknjUWPq0vaqC5O6RyynbHUP6VM6zuzM1oyDRXWGogCqio3DOQTZsh884YESyz4LTfu
P+VkM6lpXYaU26Qbx6vZ8IRa7syBW8szpiMwGByqWU4dqGR6UqF1V3icx6LODxlG78Qqdqp28r3r
xClcGez8fdg9tLhbCGBV2Y7ob+hPVf6Vc3KbDvik0h0Pju3pe71dvlTc/IqZAIhJV+zX0lgZSaQ/
s9hEeI+7BvNezuMMVEvF3nyOuJzjbvyknSP4HUKI65TzbIvO3dZmjkEWfX2MtKcmFTlqeEMN0P/k
WBz8WAecGANdc9T7pLSfFtN4VFtlwKKss+Wlye1wTKTG7T0J+poOPXkcptc0EVwA0pw31pDcdcr6
B00t94b3TK6qoFp2MktMfIItt/yIXXlIXPR2DggbEg77Gw4lnU04F+5OCQr1XN8VdfIYNdpeRJAo
qmlqIaB5QaKTHRyGcjnNmMFxFQG4rHQ7MBqmIEuEN4lnHWAdXzHO9kAOCzPERXyD9hLbResqaHSY
aGs9FFs1xR9aMq7u680ExNHTxuFapMt1rmu11TQMCBQbNUjLXV3zbwPH/hT8vWGZ9FPuVXdTTWq5
bO6XyvzRqdC6xft0auOH7SC3NVkkItG7eqIKdmba6la7YJlbFeMIU0Zpx/DPTwxyDjHyxaZKC8w9
UTlsi3gQBxmKF29ctIBy7c7qKE0Xt/6JZwRuU7awSdA54p0Q/Un2YJOMIvx0Cm3xR+3fnCzhVlfd
LUD0ag0uUJGGaRU0gzc828RQx3R+LZFNAFTDju6bzzqOh0043NixU+6mzrfwfuwNDWOyMyGGZxFu
HZ2H2zKZHJgI/b7doNGZ9bzT3PDWVi0DBV5avrYOOd2Ket4BcBdX97LuprOeFRcjjriCxfAKL2E3
Ry7MpQywVevkAhwCfs5yehllOa+cjwUZwcAM6RqF79rpa+w0F8e2ra2dtw4Qq2YiPUHQ1+D/rhQV
r2Md3bGGn1qDkddlUE4qDHraxaDJxUvCfgb0CJIRET6PsxPzX9Y9I4nezgmyeYCpBwON1GvJeThK
l1vT5p6Da0RG113IaCbAKzJFomI4OhUO5crhkOWIJA8ACaqzTMZA5MSHgbYM7Pma4sFO681APpoy
uVS61QbKGnZ16p4JuBanouIr1hKVnlY3ZFQt6EQc11sRPTNNBNmbkSoVVX2YYsePI1udsaXR7pl0
v15WbvUm9eihoUTrfbMLa9sC86Pfpktys3imdyi9YvTR6XZtT6AbLRM74kAnPFD2e3pTH03ybH7n
INbhTbiMWNVRuW/cscImz97GtpDJZuZcu+euxqELeyS0qFUjhXjI3Hf0h4ZQsIdmfRQzT7LT4R2X
Mcw2nKFe0N4NOkRCut2KuSTNHo9ef8+Jgz1FnURrYrg1qa6K7gDHAvx1H34AAJxM58tAIQr0bmrv
lgXusevC63cr850GBUh+Tp63asIdLiHN7/uWdr8rP5W+TNs5o/DvC5RDyz6auSMJosGSUpIJVJ42
d5NT/9gjAKla+no8kX4pmOxoeL5y1zW2IHZ5LDRU86mbar/TTBJOgBi0tT4rxy7f6HAZDeF+2hxg
uyGyz9mUB4bTZntdc69WrTUnCyPvaPK3ICq5fEYDBytwoczTDwl+Xups1097Tw+gheyNguDAaERv
EYOcTVcItFm9eAW9/eQN9tXpaYbg0KDzOnsXtdGXGajmXFYkx3TjNc9XnK6DAU+mEz3DWhVBr2L5
BF5iK0KRxBivYUXnSn9htvjYJKLcwmchYbDgXlYWzuroXzp7NyFE17iTFg2KjXBEXQd5tiacZuDf
hrSXLOpGs4p/YkoJCBcUuWgObzjRb3FltVvKVM83Pc5MXpEEGrKYYFIUcw4fQp0HphrsX7gbx7ll
hFDPHbMKXsLDALNlgIlU8bLfdq1l+o4ejYE+MXRDeGZsYwIoc/J7hzSFmhwMhJ74yU0uysi7VbUN
yk0cq0iStapxGE4ecanltrTFg1fmF7JqJWBrPEdeDFdKvHDa2y6TqVT1jCMtnkrDljch1owwu/bS
fBWj7jIwTS6MEI/Z3BBoVDaWMPNbhN534kGxjLVz4tlwIUWDjb68yoF0DcIMLyYM68Q42Gdg90EZ
hl8enjSAdPC7R+O3Xv+7iFS33yX5e6ZDdtQVR2jP+J7awfgU3kwWO/znGIPkeRqPqUtfOnTgHGnj
WVjaPY7tvFc44hiqUqTTa+xt5b6owqCG6G1eE+ABJYllYfXawbTdCg2CjKDwPmqvyIJWzkfPm9gU
UBBJlnaC8WV6K2JUJq+omLJ2cMnL2rwRecJwROUhZfS/SCsOs2EVD39vUuYJ+wjHYfD3rqLTIqsj
MPLOsjlSXO4LAUoozgjVgQWJdlExGKeFz/HUzKBnUmfG88pJSnh+5exM8AXy+BQX2W2jF92xG+Lb
Ki7kAYrdU72aSzPtG687rRJ3BBo5E4kwPeRLvQRdN0maQGvEUyALwNHeDkTcspGW/lp7tXYtZy7c
RI8u+kx4T9MJpkuoX8PsZFtlkMmKJCN+I2ov5JR1H5Jvfxwc792tLyBp3uxyCTeiLvwJVenIJOUp
T4rvCUFq6KZHePn1AY5xS6U/xv5YJo8SFXYrYVItY72HUsJdNlGMIDC/F3bxmFvN2VEmmXgw5n3M
VKDyilvN665iXN4GT+zdPL3aEgBM2pKdtARhwqzEJkP9yznVvCV5dQeIa2PnL+xTLG8Wou+WZsX+
jMOSm0diyWpPuQImmzC7yCfQYJ4HyUUMntoYMXGFgaxR71lBC51xESUVdl+csB9chVbSDOvRNuSH
3yjCKmG5gqbQ6kwPVk7+6jJET0OCH7E53TZV9VGb2afWOmcNe9ROLRPLEfhMMMxGdbRnVhZC8LWt
jT562ESgclveUAZdJV4bk3CjaYH5rTCFwl5EiyseC6z6Z2/ywGjweMM98Jqz1y7dbv2ieq9wdiaC
WWgU94WZhgzs06+WJR6Y1PMWMumYvE0lqBvDoJYFv2iT1beIuiV0Mqz9YLgzXoROnDbtbE5LFm9g
pcsVziSnTJiAxx+RZW45Ak5pUayguireRBpMxN7kTDIJiXR1ZxMljMkd6sDahxrBUdrDx0AMOasV
zjHD/ezD6JPm+DFR/U1W9Vc1lkFltSQNSxDTizG8ijj/6Fks4dclGsLYRkfTiR6HSB1Te/5eWG20
aUbzGnGZcpQOZuDBJGMnyiCiJws8pF5qT4XDbaKt6cfRekizWxYzxH4b0iJnsr9YFWDl+JYE61kl
zjYJS8b91heOe8gWaGfbgRFcliENGeYnTz0YUDmcVJMfsTtNATD765zsI6+Pdqjl9SYRJDpVZ/40
SbyDrXhiDIEymrNke6ERaCxjC5Hsd04RJPSWjiDiB90XrePbhasIutln7OKPMnU25FLQTOzhfmza
LzyUJ+ykuj+UlTyY6H5lqG4MnST5mmUV2PRxbHMMN6N8YTSwi0b1rWoq9aRtLjw/aPLRRWuZq6rO
eI+XMCctJ33Bk9r2V8McjmJJSPClfLdbY8QsTABVHxPgvNzMQ+d86fX81ojpMFo5tvX2tZhPOaBP
1OQZT3Z0E3KyuLH76DjmS6cDcu3VS+SGn/XPPFuPU+huKKcudgj+kdcIr14L/qs3XJY4uZtTO98B
/nlqRAGxWhEdaOY3qKtQxMh1QlFA0426e3sxLj3frMbeNr9hHN2DdrvrK86Dcm0PbYYWgitnarmd
QggOTMA2cY1TcY3NRI79VDkL34ZOLFtnfUBSgpJTY7ylNNwbrzfugb54/py0IM0bjW+E9QJx/MN+
b1t3l0wx7ljKN9+shnenAamWkQg1zl3I/SORb1deHE0qcfYy6p+S0Xidstc+/oF6ce+YWejfpa29
V9EEzVFOz+CRj+WCLkyMyFeYS+x6puvkPMAAm9IUat2Lo3OLxcn8FeMp2znMT7fGPF6WGS7p7BAJ
QHfDGEh11NqftdWy18arg4V0Kq/v6dxnzktNOhIH5w095+D3bXkNNfUPU9MunbNP1wQVIPsPcadi
eeis6VZH8G+Exqs2oveehQY3pwK3Mvefw5z8oGY6cA3rn0UWPDPk1kiaHCJr/pg4aPcL32OTnnha
fpgRe/QRCJGl1RwGa+2/FePbrICyWIb5JU5+MnZmbTQN0rMdtgxzbNBELmJmicBrlmzdmedQ82u9
AOu5Q4rnselK38ktCtDcS7ZhJfnWWWO1m8sRPFPzbdRUqjHnTDzLQz4uX7E2kFxykp2K6AKL8tqg
mOOc/J5qcTJKTK8oA7CtQVNW/HSRkCBIznTLBMuSZ7SFq/L2cHIzOWLcF1DV1GyiNKELSIF2omOR
I7fXvzkpTEGgia3KuAnhOiJB7G1YH9shhwvYz8dw6C1uDKLaUjE77LVXvYh/Ck6FQFryzats6nkF
4LEi3BsNiQzIBgbQlWqUxoPV9bfGQNAdvcyjBYvyvbFtGpPwZkvcuPmOVqtpiY5H3gt3d8WJHJcm
wY70ZIvpLTcBA6AN2CtjZqw5BaMao90xjRElyeAVxAfmhEqP+rmpY2sLiZHjnFKuM+WJHywRhRu1
rmFr+70TJwiz1ql0SpZUCI2n4O9sSc9cCVNQ4Vn2PVezfE8+gHZ+64c0BCjBIGR07qWuD5soHB70
vip3fSGfQ3t8xjZKnqQcsRLFZ8t0bhODiYCOX47SpfMzx76wLujG8MINKVGS7Qule4izZl8kD42m
P1lWHeO3l+/RQJEC3eFmSYubBAXR9xLnXmXmo+h9pVQZFGT2d6zCIXfH2oIqljZYyOWDDWYBbFUe
1u4bVfudoMP9GKM0GgVZt1lzv2X1g+XsrUSAoxXmY6G2s9WyVqzATvSKpUwtQUYZO6ey49sli+e2
wjuS5vLWIiatFfWRPudNl4XyK0qkYHBa2vJ8PFgOwr/U0z3aAYZSp9sIxwT2mTFMwappUBEGCRal
TWoaDwBxZWBCmB+78uimYDQkC7/KUv+EaAXn2Vud4hxRbo5gGhrLfcIqp4BSF4KMAFnotL9MIuBy
ZNa/PolJYYF6ieE5dS0z4Vqb5ZbtJKCAW6AAs4c9Es9Yigsq3BZz98gLCgJJbH3ZsXo36QXPDciP
csFsI7QduTMOLnx0WsMhbBNmZfBE3EB79Fgrg89jZ6lzlXRvVcqEOZrCoMucV6fpb9op4hIiqebH
U3HjjPa1NzAph3UDGMWjSwsb9axPp9SdPph87QfFOA7JPCdBKOfkX24nCFtxPbIgprgykLpE0/g0
QjGhMFjpSin8O938bBExWEly0BIPSiJZ96ApyY7b6ZlJVuK3lMKiK5k91OFzY3vsGAI1arRMV1tb
A6Q/1B+6VZ0Q1x7mNuUYad5BocMdH6K7lUS7kMFj1Ddv0gneBgk8aZ7CQv1qhcc6G+cmHFO+ZhHo
TgSrtGD+Ecaor2VNz9mQiYmBHLrW5KdVduwn55MRmmjlTWI0eeBmTQP4YmgCL46+TFE+09xw92rE
gONhj2FuDLxC3qbgmfZiHL88FHQ3Su+iaaqPXn/HLGUJlnWk5RA2RDIYt+Y0PocOPFm3WsutXJ3b
LaLWrwelkC6bFWhuzoHIfIaDZ2FYCbjSbHh83OY1ilPWlzn2/YjkQuD90xTTRso+yMUwXRen7Hzd
nL7dyFh8FqCzfcgtXyjLXjLKGFfSEUjiv5i/3ZEEJXbn0CtvCuHuGgxkuCkwZcTegvJSfiGJX3Pr
mdhMFAim9D493r/Bbi9mUey7vgI/a3YeC3CwdmY4FJa0v3W0al+lycVNybGWMz/uLrtBf/qpuYN8
ZH2yEa/lMohjX0Bc1PUCK0nEKkbk5xYpKqh07VCnCJ9KcHDEjMAlUI8Rahaal3seciwJY//BlZzg
Um59k+t0GbH+KLt9Qm93Do6jsPBl/SX8CZdR3BfImW73RG/tEjd8YNfTCl2EAVNwB5aPYzoWBAOJ
Nw8mE7XSQMMGt7fwOhwTWEwWuBbQBDLygK1kcPwH9Wpr+IpyAv1Is3ly4WXVE5Tb2Dw0Qg03XtHs
uILMHQ3ZZpWQbMXYqIqG8xLj5RTWhMqtywcV68fU6fNDK/tn02x4VZnUA/Sgv/jxn8SCAcHtI9gj
KbdEF+GgyQXPRIcAM7yCrKYccHmZxpDfyZWxmgO/CKinYzt3e9pNzFXTtqXApJCNX1k75vq6S/Fr
4/ns4Ab6ZZKx66hwAaHG6fsg4xILQRmtE/gP0ZOuQYW3ZHfn8kNf8vqVzpeFPctwGlPxG8366Hcs
wSgg7/h5VT3O8mKo2WXBCUZmIfPDQJYgmfk2Tp5IPtJBm3xOqT7IGsrKbix3yGxVyF6N6WAnNkiX
Hq0iug69d+Gs4uDMBpaGaGdjzl/SOkMYqV+pzPpjro9v+oh7jES5l53bGtHPCXuEPdK6ISDDNu/h
a4NZS5Jk50GS9I0xW7fQUHMkAgluKel//K7Rjo6Ue3MZnW0erVjWvr7vw+LSljqb0FCx4MnQEWN1
GLqML4Q9rwxr1YIa5/1Wgt1Udemm27jv7zuh+Mdos/D25IbVb+oFn7CDuL9n/9wjqGBoMomGTQLb
UaFXDwu2xWCwiyd9SI5jZKGDglNpll+7AXGa5s9dkX33ifneCV5sIteeY4Usu3TThx05H9IE3JqO
LrSDGeeYqkbfcvLDt91qgLa1dpPXJmRythoWM3on6jvtNRU9LZk0FrXTaU/p499RiQ6ZPr4gE/le
zesmyp+Spf2YP/V2RGTTNqm71yvPYOaujpT5HovOUA9BXGHzFgQUG8xs8CYYMW+9iMAeiJDdCAKk
mu/xEL0akfldzf3TsqBWlk7+0sr0qVOK1Kzw6RmKKT2NXNOz7l2XJn/Xc0xIjpED2ZtAkdf1M0EB
hgD2XnSFvXfYtrIwaevdxNs783i2E2trEIHZA728aJb2HbnlxO4E9sMxheScGMlNrsoncVIc1CP9
8qZvAb0LgPpjCDo27CAhGRT/kHkxjOTFhtHnXZfU27ZxP0vLO5qy+dfk1VUob/JVwbhJHg2a6qBu
UvhzmQtFizFrzeqeJpqO5DLvKK7hfbMhR9frW8oZeFAdugyuZcQ7buWRZXG2ApMnC4sp73JJCkCn
aXOdZl5LBMxQWRNYC9GbxFbspwaauwTTT+XMMivQ1PuBG41xNtiyjqx9aNnftZb9ZK79M4O0SzrS
PS5Sc/c6TmQevNS87zQ0mnVRgMLH7bNxg7m8sWyKCUO3282bfHCtoFPFK5UJHCtshoiaPbDxnBW4
5foJs8XJm8idL/IZAgc1S7zAASqc8B67SKIqUlqeuLR2DLNkn9hGEzQTywoiooqsETY4ewcDX0v6
aQnFvprEhnTVjhuz7LftULI2byHqoIG5BhxDWJGpDKX+xujmO7MvIXZZ48eSVU8Je0W+COfFBxbc
odqwBJcjl92vgGyXknPQAzdk6/xIWGR6Q2woCsZcXqp8erV069rr7nuV6xsvNP9lrJMmwtp7gYqC
Hj/MxnAH+RmCiV7rJgPCkSrPsomfCWkRqud+yONv3cxGuvo3rOE/poW4gBnns8jn12mkhlQx14Yw
ItYX1MDygIMVOV13a2MKxNwAcvdlbIwH19Z0+vIYWiNdVxhVoLqMad0M1xgBfBpeBkheQRU6VsDe
1Rd9hj1nM5o3OzIEuIlDpkJdyzHSZc3z0BJkMbjnGiYfg/5ZtvMxWqTautZyO3WMDfWYPcFYOSqI
a+VOsUps46ZY8xOs3HC7XpY4r3d6M/UbXXr9jmz3dz5wI2k2c0+NTisBMLoYgEvj4Qn71Ebv+AfD
VL+3+QJg/ljJUUikY5Nqxj6EzawTrVje6gmuVWSim1OC/IB14nig75gMCzPRsOmxjATLgENBjz6b
HLFfb8TXYtDMArm7Hxqq3N65GSb4W1W3DEhPzIFIgtgfC1JyWCZwWlzk9iQzqSe6V7cwW+5JBuGs
iCJsZGcaGOJi5yg1bZRLY5QpwHmIeo6e2uz4oY2fZ5YVm+MKUEGbDlpww0Ft9t+95oXX1v6oFCq6
a3o5Zcnyy2nS3TC72qkJmDrybqL96/lNfs49OdOIIfQQGZZvxx6NZb0zSgwKAtjJvE4PpDL0y5xQ
iebiPmYL4cGyS7rheay3TpeDLjfGPbG0dtdobsbHRXHouJ+3Isw+BjNiGUgRorEC5rRhOD1U2R7E
9pSYix+GgBZFcld06qdr9IrANtjp2Ztf5AQxfbLR2FIbiFxExLc349WvU3cHRrSAIsA56xRhGe7r
APfT0savhYXf2xr0mGUh+oXmfSKKmKJG5pz+c5YyfJQXTUsNXw7yvfOAmOXD9K8TM2IsD5VGLkGv
0SqhjwZwW4CCd9ZhauyGnsBOdgZGf55tY71oyTmk4PPKNquQCPoL3ZYRVxXmp9U2EZErqbv+4kKJ
MhnUb2v28ezasTmlyn7PAXsgxLc3tp0f2T/7rKWMakxrxyLVVeAEK+eYhhvERnpbdwC0TcSQCPfc
foGW4ZPb4kCKdtM6hMFnyoSp7cileq+2S4Wtj7SNwjUPaOL6/awzQsVoeXSyLrw3yb5gZodM5pYA
2mXjbEoDH+E0I68R2WMnGmdmyjemWur4Quaa6TewCj/OuCp5hBYj5IvRS8cvRiZhHqqDWUtQTfn0
VBr6T2Xq4d4QrM8AhjZzX/K96yuKyIUdXqCP2EyspYyzlcc6SlbY+0qjejubPJJZkpZbW83NqbUh
n/69+XvXrdt63Yv3INCR4U1bDL2ddcXOf78kudXiUq+w8QwECIjZ4Upth5m3SyTIa4YOzbvqKuyJ
6oJBTtulkUmadf3Q3xus47RstnN2e2z/9rou539v4nUxTvq3HYe91gdir0G/okNJQAMG/fvVigj9
37vVCrqy/o+u81pyVNm67hMRgTe3Je+lUtm+IbqquzGJtwlP/w/QPrvPdyL+GwKQVCWDyVxrzjHh
NHMHlOm+4AwVj1V1oo0O08JPfbrfGC+ZpYJGnRdK9J+1edOdwKnEszZA7HZKzv2mSIEHMnhmdV4Q
BkG+h5lfzYldK6Zsnpib2xNFS7KSp17qvGj8rHqspa7Xaat5Jya7GiHv9KRE00ve0PAjnU66KrR7
WOTyn4VpRkyq+6ORhgpGH/3bSwAcOrxDphnawqEoxgDBAxrpK2rFm7A7fqpEkjZFZ8RMc6qtNaJH
v6eJVdkgqfR+JDhg+mbmDzyvMdThS2jii6pYYA2whI5BAhRuL7Bt71G0rm1LHtLp1+3M16pGNBYG
KPEGe+EYeQHDXxhgAQKTNg3hiNDxD73Ct65GJF/8/WXmX2te1NPv5jdEOiA+IsLnx3wcRIPprVrN
/BHX6PCzg/LbDKhFSL4kW7sPSFmXaV7Sn2Mubmi/KIj+JrtOwWuO0bXhr4xKW+/BT+HrKifqc/w/
34tJ+4y04u38XT0epr/NTcvyGASWjaQXP0F6K9WCHzev9oS8Jk9l2tdEJ9rfj30dOp3Hw+28GpR2
vp8XfTqxn0sbYcFME46cxhWcZNMBOx2mlj46RLyJd71m4vk4mP73uJoPLl+k/hqC3ZF7pF9+zIdk
02kgb3OIL5qMYwRX4S5A4LCZv1J3JvDOX7b899R4nB//bmZ1ilQVEYbNz5qCCtjPa3kwUrar6DMi
jKAkWtbV/rFQvX/W5m+MbgLt3ooOflg24z5h4LQfpEDHNC2EpTRIBBmSZOhimHEDJezKMro104K2
QrtwIeSsTcdn3jiYRBGWGfdJcE3hzRtifly9jGlkU9aNSkojphwdrJSefaWHZB37aNg3qWEsWi9s
UDOBe6nmBfX9kHb0+e/zNXRqT3oT17v55fMDeugSD5FRJphfNT9QDFGzjUeSvLVIMw6W4V19NfCu
paPTpqUwnGbsIgkNVY0D9NVw0u4yPyP0K+9qGu0PZOBThNJ/Xpm2sMKDgqv1oCfLgrLzzVLc4GaX
vbqiJNQ89vWaDG6KmxHzUuY6Wm825wVxuPJgwJ+ZXzW/HutRfRm4SbT/PuvxVDxGWZG25zCNrq6a
24e4bM0ryZYYE7BFM0+OzWs47RvwQa9Smt7L0UxC2DiMxLkQVp/zU/4+z44OECCVy/yH+pHJMQfA
uELzgX5XXqPC0h//ZH4CLhyTlMSRCRw+Sa6C/DvVKtyNkgSEpyKYRBcQoolXc59ae2SvEpW8qqfE
EtbVVNp9OfrGcZhey/XduipkACxSzLibed+84PZrMcShEPB3nzbEyXEaDw5R6e9kKf9Qi4xuhSOG
a1GsJHWvmwtx00Z+dwZnq19te7jHQs0OTRMa13lXO9AVdEiJWipIPeZd84MxyvWdrTMZmPfNC88Y
an7s/96jlMz5AqZUpk48zt+nZn0N3amQ9PCnp8wPxBZZVI1tvv/97/N+mEZPonIIMfn3XXkMvihJ
05efnzFMbz5tmmrd2gp4oMIpr1CXM9fyL8W0qFx4tSbJc92IAcgNeuuq5Y51VbkiL3J7KJEesg/8
k3WFcS4nUimdsGnfvPAgRRymzHXQEX8Pr1ixkrNtejTcDj2FqSdRts5KGYGUlh3pkMjlX6UdxweJ
ep6uMOKB1qE/LBmJwvbur015N8PxXjWM10dHLjH9/awboVzLaZFVMlyHuh9OpXP/Oj+g5uQt6w6y
HQsdLY4GmYiTlN1ufspjX+UfSub818dWrGg3ci4OvW7qG2Low22hELSB3Xg8Iwt4GnPiZ6ZOV5T3
x6CyfnLHeqtrIrZ8plmxjFDe17TTxdlCi/EkFS1aenX/auCuHiPtJe507ykv6cVKzX0tdH9bA0yt
fd4wV40nq7KfbAclSe2devxJA063Rga/Cg9WY1Q40bLO7aeSjJ069b11lDS//L7dxRqGsTLyq6dW
F9WTlyffUhAyiqs30+Vvu0xUQOC7IDOoetkdqfV+8dP0NGNrBBHRH4i3OaNPXKqt/chgveDPnFI5
fgUKeaSc+4cBDUeJSZfVeWE3rsr4rneUxbxqTtvzI1aSgxaC/NyIy1hLLhvzE7wk9v957rxdaIkG
1JRXVf+u+dk47Mf0F/kkxI3ND/7Pcx+PzK9w43rpEyK5KxUF6vrfZz/+aQuFGjXN9Lf5NG9J0fjr
+XX/9cfnRx9vbATc4DQxccXTW6KwaTxVg24uB9f/z9uen/1ff/bxwthoimVVRHifplf+fb/a38/+
+Jd/P7EXxhWWXe/7767/+mD/+01Z6uBuTdLC0GrzG/x9jYQOtsB8B0hzkPfSsuINKHerMOUtL4ru
WYmktw0G33kijWBi7JpIVuG5xTsj1rpnU+2LW0c1ZtqY98ROJTeFG3YEc2KkpFe9c5IOXULNFeQ0
dO1wKPL+agyblrCON2kr1RkxPYHAsXSezaSjCDH5ZA/WWA10gcRg0QyNqJoaTMOHykN6xPOXijl2
z/NakKHfpfscH9C3V1TZvXatGkr9bDPDo7wFeIaJhsa0K7O7u4eKdIr3rhING1ZBlLHm9t5iREq6
mV81L5Q0W4ra3LklhFSb+LujbtKd8Rxrb4lOHC3O5adSc0mCsSzq2xl6sNAkUKjz5LgrgU7MW6Qn
jDQQ0JpkNUa1APjAJYLRvc6GDJPztKbkQbzr6Rf59PZcj/ZS+5wQ1nUH76kR+TThCtUWUx4WDG6d
w4/C7z/DlA/vZkzwVRW5aGHV/gFJCFGAeuW8pZmzwb1KWl0kCXfqjRMt12ABXcf5dA36xPSB07Mp
bOWmZN5HT2fhsyzcc6onb77rDz/MGBkQ7Y27x7TgkFh6QaWx8M7oHzAq5cobJV3nVo5DeeHF+FQS
ijjMByizWeOHHqTYgPzSeHe4Ag2KGT17SkYidtZOUFsNtIM7+a0VmrGnPCHqjgCZkvJJI4BXtgdr
PgaSiNY9hyHFRCzvF4tR6bagrAfUJ1zP7xIizmLUdaJx2nGrSIU6PiUv1LI1lo5M9V8KUAVTk64/
BQST7u1BDRZmqv0SVjZcqfnKx6IUVOaITN/0sv4DDasy0KtLZ+uolGAyQrP9cWgBl+O+cJRhU6qS
Pr7jxOB76wZ/AkIgBb29R7TU+e9CmTarvr6mebJoJ4xZA7AEN0pEa2HarBrV5Ijy5BUIJkWF4jVJ
A/MPbqdXmBT1B01Q+O1Z0az9iESE3N5AaXDqRShdTOSE0R517PtPzUCbluAebPcaM7GDbxv+oela
/7EmzK8465VjKIbCWJbI2Ig40opna0LRIfN+rXzFu5X0WDiFkPQprQ3Zs5QaNoeYsaXvuxbUGgS1
Xeymez31+xMFiBovnb9GM9DsUAoV73xhcK8JUtRN7puFMGGuIf/ulaS81Ubx7Q4ifIeqKJfIouNL
6yO0swraYEYhvyM0DkQSAFgJbX1t9kVJ8Rzgah9SSdRr+gOmhhkmqqmDDKL1Lr3BPEuMDNvUaXPe
B/Zk7xUlURljP/yIuG+YdfPZewDuEwZ4a8GIimtKGFI1qwhKwoTWEzx0/a9FUl0Ct3APpkdtMpUm
RNvpMlJGnGHZqF4TOy5OXRk8EyFAMKRKm+swGEDFDdJgLwQjO3uaxNG6g+r0pkT5TUSIkaE9+qCG
2g/N1Oz31iyyZVHqxqVqLMIHAgHbQQdEW/jtsYols2BaQGtinYmNNkLr7oZ5cMKxg+dm2GVe+Gn4
yWTpSQaaOaUp532tapy0BsbEmjGnewsUxMYWBmSJt+HoGdStTMvV94FLLHgyIW5C/zd9F/fcmAxR
QCSFjIQcp4E/RrHeVBrr7ltVtXKR4q+Z2znHIoy+0Xrne0x4oFmUkBMaNOJPV/rIMSl93IwKxS2T
+uCH2gN0yH2DQqWdHsKCu6Jqqz9J8MX5pYTNrTPvxehy2JqJQGzi1D2zO341LCOYfjV7FxuimS6K
jGub7lUT/sDA3/0eSNcg0lRrEddw9to5ifLcssRuPqOHTq+2mM+6JzlxNfUUXkEKjzanV78comkA
p3bVzZ14A3naUSbtfPRI0ybOD+vMrODiJb5zipSgeOUyzT2mYxDrBOoOEDTvM7Pu9eiYd8Mv/xBU
lJlCO9YT18CyYGVrRZedymnTmTZDNZILDBbEEuV2dAaThKkrEum3lW1EM1Rfw4RGDdHblZrtfaL+
Ps/kWkjVCwVI7F3hy6dEpXJJa7P8D/qVSfyHEP8psmJqCFjWjr7XRuuwq7W7NwqDuOCgXfi1JHxs
ogUW0ogo1Hs5hymbEZrDg0oWGxhzTm9FW2hqtXAtayJGqk608VX5y3BtjJdVTZ/XtKcUWO7aEDkS
IuV7U5zsT25pZbVSeQsLzanyM5AJuXYiBMfw62Xf3aMGpEuhesDA2Qpr2p9KgP+55zCKKnF/XN9j
YOw7GGsBIE+7+Syt4uSYAgq9oP+bZR2fmiN/wfmI1na+Aqfz0uuJnuipjD6uhpg2UGsnxm0c6H8Y
hKqtaqyOt8BwjiUW1TdyyrBWpThy502cPcoT6kqoWDFn7nwZLE0gnYmn7+Iod88k6qbbcAhTvBXd
ES+a+gkuw+O/mPZlTCx6AUZtCdSUo/WS4XmgZz2Veyf3g63/s6YEg1xg/gPBOiGkXJhJ28qmPREP
BU36eSdpVe+RGm4E6Xq9VbdrTQ0Z9UqpLcIAi3WYOdmqNtr0JUMmDB3Y/tW75AJpQaGtUFQ01wK9
EkoU/XXeUkuPHvJakZr62qdVerQtKpL5hHFpFHw8vY77uUcKeBntYYHma/hoKpSaiKSLXWSq4T1W
HQJYh3gdS3VjdjUy8PmOqjBl7XLqE/M+sy4AC/ZDdetE6K2rgUwQBUxhX6bfWme/5Gaf7E2iKdaZ
ipGmrGwIlrZtXOcF5BiiRCg2oZpiXygxMrhkNc+DMtU0nK2uhdViiFuc8hq5eGGXEJmBMXslp7fc
2zkSw4SBFP5G7WoEmO45Zuxf9gCKsgu+G/GatIAJcs0Nv1qDCFRtjPJnfZTWHuIL3sD5junTdyDR
zatu0Eu99fzJ5k1NhSHaOB6IUkSlKnPIuxEa75aJuyeDvbxRgNTeHM2l4IReeRFxqryQBdw0vX2P
Kqt74Z/+0pvKP/YKUcuRiNzuuRcRmSiBW58KDxdaVijOi6cT9dBEWXkhzBZNr9M+Z5nXX3Rm5a+a
WT931iAv8w/c+P1zro3VoUzKK8ja6NoGgqFO5yTffkhl1My0T90O8bd5UXYIVJ5RKQBoCRsH+dTS
SFC4mpGN17WHwEi0r8Zh7h4qboekw84+/AKOvHRzsVWqOvuoues7JiMD4aXqzUm0Z9Pw0w9uIt4m
LZO1YaMKi5A4EmhXr3KTy2yUFYfRyte94hO8mHffnY0uqOngXGVZT0paGZhnFfsjNRl8iFFZPw9q
9sPzKPAhZoAG6efiDMP4jdKH9gK4MnwBvaRMGzbeqwtEI/jAyQG1YXPvyqy9oPGJ0SFc+6pKfpfJ
zcd09FvnzzDc1t1XKKZL2+wny1JUvAeRSrhI6tFxmjZrRgHgIxp6XiU2WKspQYWVnjjazkjsYYLP
83HZiUzPpncDK7/QyOcuYuYi8+a8mPn55F9ivnQrG9QnWOimks5JKTx3PzJKDBCrw7KY9pENyt2F
G+2pq3S8SkIoUJMq8iPxoC/dARLuk6Lc4bI4F/yvbBnt8JqYTnJwKC1cW5wfe00bvyhl4qUpKvjU
061uvt/RDEwhCRY4ULjxFVVcH4wyeFXVrD2m/aTQnW5N+v/d/PuoEp4Y4/zpZCyf69GtdtpIh6dA
U0c1HbrefBg6UqXRH2uE+0aRc7SVkSSzSD/rBW2rfL6l12HBrdIe8pVhUgNLqyF+82PSoWF+xI2D
JFStQ+pwSCA6K87PxljojF9bnTEpde8nkYN1eqDr1BzJfeWqHZUDrlMajbYP0Q3dEqWtujOmzS6w
tmR3j8+ZuBAv5Fwyi1kI88PhI+3FlVtfQW9WWndTN94lYjQcfMFvFPolglCwZHVU5UiSoZ5UM7Ws
EXAoanqF3eAUn5Eq4JsY3btl6e4+DWmapzIrV9JpOga/uXKifL4B8lDd7JjA+zpbByS4naPSgUBl
jzVjCiaG6FHRrZuAP7U80E6OSkddyYL4JeQyRSCPuwYxqi5kTZgX7RC267hQFzaUr5uSctzNX2ze
hohkSZ1Y2Fhkl0FeyZOjEF1ChekL4QB6YueHEvu//11RFPlVWqV5nP/SoKnvmSrzw3z9qlFfYftN
1JMQZoDjHs8UwRoNbIKi/4FOmavwswDruESJDcDLrbiux9VLVYgXJupE+E67eodSWWkZeE2mB2Vd
tPBosJHOj8au+5MkhWRdBMhUxURATFXEFr3mOccRJskraV6reb81XeQhWXuPzSCw3lXKBlSeWzIk
EZzOz3JHM1/lgDIpazbluoosYp078yMAsvorHZn2a9MNmOSuKrOQa2Du3kZ2an3nrfiOU0180rGm
dthX4TKJB3Mn4wr9SODhQm+7c6LzVdAZWpvkzuNqA6Duydb76sgrjU3nLtzQ/e56b5UqToYUDjSy
r8ftb08BghE31gdJDgWBYQhaKWswIO6DTWMrMVbGtj9O8CdoUTSuE7QJoINK4j7g3YBMA7TIwlkC
kQ2YR/rFS/+uRwaFN8etL57SooWvTJeKY16f8gLcRqiVLgm0jr6eiHIJKMpQaNqLZ/efZMhrp4FE
kJcB4sGCObu/VZ1iPXJsQ/PFbWVLDk9RS/tNFQrTcDO++wKDUToK9PaWyfTWMohfmp9CDvmZFmeA
prHW90kpwztuY4ag9nCbt8CO4F9xqWZ2ZNXMu8zSC++m/BNMT3KFOl7rUUcQ/Z/pKR8BdKumAf+d
Zqsj8ud1YaEoTkRBLpVhM8jKffsnBVS6EhPjT3Vce6VUNg7HaXMo0QO5sFBFmonP0MlfWnIggqcA
OA0DvD9eHnzgDzmOviePqcjFq5wrLIleV4y3WhsPP1Dfx4mVdO5JlgTKcRX2P+r2K4xa7Z2hIBNv
fmJPlNFX0yqXLs2aV1831G1ZtC99Z+OoKzM0i2OiXrI0VBeNNJaiSaw7hACLX4S3E6hSYRaT6ouR
/Lsr3imI/xx24FjWbtDgCAOz8NMuv+OSSQBAMG1dcMvDoS6iNzPsF0qjnUZG7qgEibVB+G+cXIPe
BEG65BchS4C1Fk5IBTJMRiLPoi7IEC0HMLTUINp2KaJwOKEOUTqFPPk5mVdNW3jrRCrOuVBcajm6
/lpUNjYAk2u94kyap7Rqr7ifEBw6Ae1fnP30A1A6iVLfMO6VV4Wx+lV6ndjKjNQetTDMlR+4DDas
tuP2rmxxvk0kv7Fr1K0cu+/CtplIB6MOMnr+T+TJrUw/INUiavxwa3C4gYvCKy/9kOBoI8s/4J/k
nYFQum7WKZcCDlErP2tNb9Axbu6qVjQ7KGDW2s1je09lyEQcV9e3Tp0YF9ZkAx3v+FrrFRQyBQaN
VT8/FgDfMdXq4IB6s6zWebw0I2InuiZqnueFTAoCJEUzbsIs+QpEWj0HIoG6ZBS/wUQ9VqY9gYBY
OuqRj5w+H9ZMEvOtipP0Pe+3uesx/3LhcwQFzQmtYk1yTOVlc6krJ790Im2gcPnqV8/n2JKVSqha
HBxn8CwBGtDFbH2EcNBGZ9AhJ/L6wilpj4KUwlcF0rvSLhHyMrvzlfOjetoUarKE44IWooNGxrw1
7Neo5TZEQk1ga6OmrihzPBp9sHv8FHifh1UUwB5pBEMXN9WOHLfJrmc0AvWQ0W/QXqkVDLc6zfLn
6ZPhvAh61f6eVnJ3cL4D0VNPg1Qo2+7FttWp/tiYG6NwvLfQGHZqnf3qxti4alqTbmoPElBSp+7i
QctUAu4/TlZcyholwwztNAoPalhqHcJvxJXyjBIQpf/kF38cPpmanMpIUUgVKM5tqAlyPltxgALs
HaIAl+GcRlP44BzbxAsPkOPRcWTob0TfAQTRcrI0ZSUI2fSH4ar+TkpGBLSryKctVW07HwbDAEwB
gVG4QmRD3YPKyLzQ4N6g5cbZZWTwhOnvrANDimdjGrv7QYVPuOHepls6AVLDMpigmXpauZsIqtI6
IfTkBKoPaTbabi8pQ/4vX41ElEIX5BYKy//d9H8wZoW/MgUZVlEjw3pkiMTodiscwemyFXG+JfXo
JjUe/fvmjJTiPQGvj8sA5EBVXfQRNSdRd/UBxCTzeiuKvlztYCgo8yoBB7RRo2c8uNozPfKlZ/Xp
2XXlS5t23UtoRN2LIHoI/vLd94xqn+fMhgihSBiBGnr9Uqnc+TQbg0oUtmgkp9OIdrlGRwx4k1lP
wnBz3+WSKMASo0Fbp1wqVOS9gduq58cHM1oj3OBudFB7eXJTInPZJB6Cv1hg2sgT292Y09CdakhJ
AnhqnhoCfJDb5bY4qf22cqCigvyztnpiKe+txDTF1GU3lBP9uE0AwfyfB0Xu/TRG1T3PGNmK4cep
RDE8Ay6TnioqiqSj0zXVIgfrBRIpQcs5qAl5BIF+nX/pGARro4qQplulD4cwL/u9FjM5lVH/ez5z
MoMeUxxnuzpwvVNpxi4EGlcgyGo/mjRXtkRu4TX3lWsLGuAz4aKEqzb0rniw9I2pGNeiDcelMU3z
S5WoT8+nDaxPBO2SousMlWcQC3llvnRBMiXRwPH2tULF2JMWXqisHcsd5fGsbicmAxWLrp9wIuwJ
xC1MHY5YjOVLxTGHgwwCnIcC1zkF+fGnS6XqqR1RrStugvG40ZWD2RTjyvX08grUkp8Qv0WEJQcg
cZ5rXA9d8fvviliFvk6nURQfsS+CVWGOGMc99ZfMomEVIxPYUb8vucSl7ZYSUf08z97jKVRp1GsI
RC11NIiWyLWArD8lGDS+9CBae0Zv/uEY23t2km9sIHkry0uHE76r4KnWEvcng20ib/AdHUK3MLeM
KHK60R4tRu54moku02vazeP6AwqQYIPUat8ckj1jVYw/fJtIBFMKqqq+9Gnaq/jxTcugCOgRF5Hp
GJwM795UmCf6qZBA/bVFTTnsiqk4QkLGsirBQIhqBDypcxw7UXqbL/ZlFNzyWrPOhHZNluAq/Y7l
b1VV658FOvIlXOhFJ/0BYiEjqV7j+C2IhwGRVC/ncwsgWfPcJ6Skak7UIrxBhzeBjplu6Mukj0fy
DhWCIwlCN62IasKghjTX4WM5lraerxTOdC3rxxGDO/LbR1jMKOUflevizVTld5nA/gYK2C/8cNiA
+We8o+TJe+u9dak7buFlQP7UfbnPdWxtTTboJ4AHuA+V/jW1R+0dsZG2NN2gPEPYbKFZlacWzRK+
EfB5ONbLCvhV4C9kb4/Y2/IXG0T8n0r7ol5nreGZ5isJAvdEUX1pTalLshjSk9GhMe1JLZoX9eB4
Byq/ZPpaCxAF0aW20u/HtxyW+mkeD9QG+tW+ARBBBegX43JlkbdyYpF32nGwE9LzAgJH4KLvI517
0DTG7Oi7n2pk8aoKQKYoFPXakaewF515sIeO6nVeRP0dDr6FUjWtTin20icidIaro4ICTAnczp3E
+eWGBuKsQkJGT30IFkFx90k5xB0FUnJAS4WiCyavVnUL3NcBkTuQbnRsNRuZYXId+4RgwwyHsIth
vh0add+EEkYvqCasdpIrZtls5qtqHEAK063x5EW1Bh7HQfwdGHB23NG7jwSuoEnv74rtRZv5KKrM
Vu6F0yOHpAN8ftxXc66UJyloQgCW8s6jUvzyGJczWO7BRWY15fvU2jsEaN1Frt/n7B8rx+uYeOJW
ecktNmjWhE7tXR9/sIqojgRRtdaIJl1GNtUzihvGyrIrirJNTAOn+BFHwcENtHaXOWZwonJloNJl
sIJJ7EnYcX1pXVs+Na2PSYg8IOfieuNIsfStaEsSCcbcdpYgPOijTYMpt+f6xQiGVEA7BUrih4VG
FdfBFlyW72GXE2ATRcMS1In6yVz1OzbppeYJpCisfs+uX3tM2iARJ220l5rVI/bCa5eXUYt3jbXY
6P5ZC/9dGxGbSDU3X///z+1B0eMdw6VVcUGSYw4tYAo3oIukYA2m3jyHGlBKhono3uvM2Mg21Xd4
+fO1bqriMyJEDB9v95W1OuL6zlROpWuQP1KDYKMuY/ia+NEkYhdLZqboxm+ZkQQftoOeN8QfeCIP
z19TKDz5GNd3iOfonabteLYa6OOijpsXM8wnIQg4q0Eh6pQCwjqbtFLzuH9eAF6kXUJ1FBrLt1/m
/LIJST9WDPvBVEAOo1thclvjdxlMlVSvSYcTqkm/oqZarQTZQYRBsyjHot/ZpeGWmzC2SuDOcNrT
aY6ZtvChmmrEdZ8W8GAjCiyDTpGIPrD+FDKXBJKKa0gDWbtP0gxHF1aUt25A/Yx1JdjMmzCgEDLx
u0fMXgnR8iFGO7SNVWOIvkTA8NdVfj1iCzBBVVsn13vK/ngIB4xKB6t3/UPhT01/NOoz30x1jfw0
r80LnyIp4eZkhoWlGa10AyieMZrqXscSO3/EeTGkb7TN8o9YGw/OdN8yEDRncIy/TDBSQwDIYZ3p
vblUO4M7qJ/sVILL8NYH+qGbFvP+Ov0nRS4LDXtNRPFIwZXGLUeQZPLBYTUHtM3Dd79oP2RN8LMF
R8MSZnLFvWWBM25xr4kAB4IONyKki5b7Hvqc3M63GcXioyzRkQsFqwGYLXIXphvNfLGQoff2eKdG
RcwTOYEuxAbEuW0VHwYr5X4pqYJXiQ6hiwXuOu1QF4W6SsDoA90V1k3Bgkd/XXkLA8JBgXdDIJ82
8VL6S9rZ1kr6usTAFRnY4kaUadtH1wdI/i5CVw5gpYYF5Mw9K4KrIuKSU4BJDazPnOrAXwWHyS2B
N/pjFiLo4LMxlADNCmWR3qQpkFEMDDvJzo6Fk74orhUuwyFBod6Q8BZ5Zr3Mavem9In8/r8rAUOn
UQn9o0mmBQ1fjJdzcUrXcR9Miu6zY9MJCNT00FX2pODXYJlZKs4SZe6rt2EdbYygGj4qvAWHx0Wy
1JPHYeWoBvqvWOX4yPxQPo66bOzloqmwZ8k0OciySF8zvihmvKZDdIF7I8Jjql/QrXbKMt4GBZaJ
MDSZfBAV+hThwVxnriwuc41SySPtrOU07US9M9F0rGZhCYO8lVG5ypvPFHoXA3ZfgM7LIVVplNmp
B/o78ErMo8rMXsaO866NjOnnLo7BYPwa1TasN6+XK2vaFKG6V+vc2iejUa/c78yBJmxMwyfHU/Tn
mDi8MjN2o8LuIdSqO+3CrYwL492rs2EfUllEPfVNaIl/0OspoI+sI1bxG4JjjqhqkCRJBSnJyZRo
UfvNSo9yMktwehNL74IkylQ3WNtZ1Jz8gjp1TT0pmMZJoA/bnVLSSmQSAqREn9CqeojrH6TWnu5f
flYj/Bt0eHvKuZFODK4yrKkxUqDP3JXS06LFdEqp7JF/ZkRcBhX6OcWYGRcdTxLjrek6MvWdH/Py
sEgd3Btx9hK0Qq6bVmUKVBopETtZsERdz2/U1LT1B9UIt9L2jlZZMx4hFLKYklIsjq0TF41DVsc5
hGYj8vEfw68xwHdBpOiGNaG3+uu8WYWOvkrAGPhVWfgLwB7HjL78FmVhucnqWj1RHfxnjYP8n7Xs
JA1olJ4i6OuqqE6wSnyaloJvcVpkXglhKpkkWlGZHYk1KS5JKV5UVUxotmbA/R76/aqf7pjYcsHG
qaTjPr6hkictHA19BNAVZWl6YXjM+sBkNpJHFe8zFidzGuTNt/skpPZeFNh7WwApwtTaOw7gfFJu
xZwWz5bmbqixienbeXxFWWgeza4/dEXyMcSDcklcpX4T1m5u96Aea8/6YfTrX1ob+dgGEBLRwc+1
BV7VJUmWED6UXIUxkUY/3VTc7W7tFFr4ZVVM/hGPp4deCuOGI3mDfpxuFIN21TDPBdheph/RaFDc
EuJF0emuWWmD/611unzjaIa5I0/bx5sZ2YtmmimUbeZuaz/FczmP+Gj3n6BQlJvG0hlcdLHy2hbN
Arsl1d2xouHk2XzT3BdtGZp7lBHIxSSVFdhkfYkbVahfE9kqDFaBo6tfcZt9ziqOxuiNO9EKrqWc
HpPB3OspyPuZcvSwxXo4ZWtIR14XGs+eZzdbxuLxlnldRuGHBlCnEGzpt3KpZYu5a02yY3qd1zII
ea62akab8bbgvlJUTLEp/1nnICpecdRbb7pqgi9KTfRZHlVxkAYtl/F1R9bUa+Bqv9Gp7gKDe0FS
XSGKUsMzMo6ueVbbulGzD5K4XjWMOnYYY0rshmIzS0U0qq4L6tgbxhfJs0bkwCKyk+EzHsVz4wTU
guOBMYVoV7TevR0qBrGROkbc2KPH6fXTfIAiz3o+T+bTZt50XYrrg5mtLZkpF3yb4aXtQ6QoUIug
lFKOnKZ21dTydnM/2Tz649WAWTAwL35W6tu59N470lxjYhKredMNS2ffAOEg3px7Qzv8Ir+JiOxJ
N+fFMYruIDIvsa/XN1X1PosEoW5aKT+5Axz6iqbmtDKM7nAlZEEsRtX0px444SbTpH9eiCVI3G2M
DvsrqNxXOxu0N1nZ+or8PvsgjKI/NdmoYz2FjG4UtKoUzfGWiq5EJ9/qsyMwp+dUxR0uqEK/KCQD
UtTIyA72i52sw6m6jgqiQvND2ESFxqunkCmEQ7JZ3NU3Xe8QaugUK8F3UYHlr2xABKf7pjFv801Y
5Ch1aqPRmKBix8zyvAOizwldK/UBbXZyMWmxQd+2vKU+5YZHxLmcUWLCrx/LcMWZme3MsELipXLa
qvCtL1pNHpkq1eZ9yKho6uqx7BR3Z5m5QwriJDtF/0FRSG1JlTLDg2uU4Xm+T47/j7EzW24cy7Ls
r4T5cyMLM+4ty8gHzqNIUZPLX2CSuxzzPOPrawHyzIjILstuszAYAUoeIgkC556z99oJ0ijMKi9V
D5V1/kJZBYTHCnvDs+cYpAxhdfVHYJrR/PWcvqjl1E75vADS/g9ult5oW5aT/XL+DESvy1U6SfpG
oIBrogFTREa2/oSI3TpRkF+0mrTmXvTGubMokbEtqM+MNCVnmDQRZ0+7I2tfT0N4xcsKCHKumxWZ
ciOdQ4cu9bRq17nsb0ujwek99dlq03gZVNPfx5PGTyvL5CCMplpFOpfMwlHGC2ms8SVUOf/mL8/8
BFBtmKADBEmd4cm5VqBFjKak5cPJ0Hah81Qr3DCSBL6IKPljHc+k2z9pMAiIO2oNRENfNBj3HWR0
xmSxyBErNhgszw1lMcOxZC/JJV0IrSyI22ZggOxvuFoNDJrRiUm20MHYITXg2Ukl445shpQReda8
ejJSIYN3yrV2rEnDgXi1V541JbvN70Ga2dZDA2A+dMNiP9gudHA8rntXNeXJc1DW1qFW3Zqc9khA
T/VrFVovhCdMOq3GARNu00w2h0KckfXYZQGKZLqolj3mAsrU+Io50Ni1wWDsVK3073o/W3dhoy4s
nxLJIH5vO/UDoSnl3othyGrFbTvYq2FrrsiQCdclOdZ3iodvTIpu/1mxwrPEJBZHP4bGqLGD47g1
tM6//LGRORPtQWl+/HEIk9WmCNriJGLQqXOplnWMMdUYCqpHObNKRdBug9nLOz3y5kdDyiQlDPGy
cXp0WQlSoqkg53XNfU5HGsO02T5qtNOlpju3SlTRPmhFuVJsfLydQD5NAPjZsaALT3tkkBHg0WK2
a8oz4LzxrbIwZTug5g5pVJI9nyovFvG4Zxdr0dLqnJxX2usr5BRYFnBaHruGggjvuvZodlJAFiiJ
MVPEImf1u+wJclx81i8OjX9oWj8/dVZDpwXrSPtnDGyn92LfGtXOmKZLKYX/Drh1Bs+eXc1icljQ
9mEhlQ+smtgM/3o0miNX/kbdhbVEYeRoX6kAyeYhKgRsqxGG2xAJ9NchtrFZqP57RXcFhZ5YGbVs
XjRbe67h430gxlr28UCOqZai1xbMxgz80Wd6NPmLoPk40vx6sh0a65YlC+wRyvZTxFN7+r1XeruE
s/Uc11x7JnVdMW3cwbDJRWm386UrsnR1pbsE5YR+iXyjxDAi5NQe8PA8M9xD+4XOkdmLeddOewEB
l9dYB/lA/hajnGl3fsIL5YK8327tR8SOzX+GYFS9mXe1qYs8ET3okoaXpJwgGdNqCHJVfE5q/du8
Z3F9ZQGNfimlfb1RvLG9/PFICae+Otm4q7wKIQTmjotnavya0Q+8ea3/MtR1uOR7VyDF4xG9Z27j
06NgOqZ0/a9ng5aXlnb558/Ox+efmH82DaBUR73zUdG62FlijNaajM0XIzTpIcZQZrvMvs7KhrCz
EH8Oz50Bll4j+nszF04FebUblWlEHIlxyogClDs1OF05XBqFwEfHCbL9/KN11RQ0zZuI7xSBha7e
+sdgyKOjo4O/iBVWQwMLgKe2zpRVglf4DogH970EroyvVu9WUFUvvcEFeNLrD+0UFJ6b0Z4A0YBU
4PFB1gAvk9aPr345tCdRpMT5qE7yXGbaQUF3bKl1ccvNsHpmROXEUnmKA8N7ELRD5qNeC4pXDM2T
renlc9xF4wnJS7sYyAJ/Gs07jxbEJhsndbbdOjdNcAUlTk68w3x4qsIgfgJeo2yhOinbebevw6f5
B2o5SaosxyGTh1+f/6Gu6EZE9hOMrRXvvcBv5onS20jhIxfUNPek9DmyFPJW3gIpr/0Y1I+pn1WH
vkZGmQMvfUNbAMDF879KLIg7R8FtSaZf8Wz5dKNCNEt192pAt98TW8pYeNpVovqRKJX6ltZ9c9eQ
KQnxkuO+Ww3QGorkNNBffdISmmRId2m8eudimv42o67sD7huqYhzpl46ao19kwbNrgRIdjLtZBtn
Ou8NSrzVfHnsG+rBUiEx0URexNquvg2xBWRIU6MfLREhulp/8N5OJIC2frSDnrQhP6uXfaiCqqrp
b8SNdDfygPCTsUrjlfUDQEL1lCaUap/7iofnwYUjnjf9k1LktPKp/q+qPzisNJTylEausufFWjuS
AOzzMFKMFb13nGuLOCvDq0fjZd7DQYb7q26dI/ml6EYo0jsdr4KdDeWtckptx5kvtt3IFSxn3bil
HHO2lWjFXjfN9K7PYF7FnaI9p0b/vYHI8TMk0oXF+8eApmUBg8SPO/+pM1tE9gU3H53P+Vg6PVEZ
aUwic8a9aDQb9UO+9qo5rtuoUE5UAdSyjVreN1yOTynpWavSMMq3RNP2HREgzwEGtB19VBjRUC6Q
pHos7jktNNKCJ4FQICxkOXrOTbSO/VeG8yRjsT2pQciozCJHrMIAgpgxfMTHOIVSmf4PuKzw1oOK
NBLjybNoeFoFlhLwpv3CrJnwBcw1avRiDZyYI5P9CvYIu7QC+pWLyG1PUleNdoNg28aF74app9/Z
U62lWfS4ChvZzlx2zMeK4VlIiA5+ZsUbTRXhrevVcW/iPSV6mCHyfKwsim95EKPzS/HDtwxS/DX0
DY2hF/twRidJ26TZb9L86+wqavTa34tO2Sm+hvepTCY5mD4l5lDENIDcsmWdx8eisIc7gogUplOy
OIDtwXDXJM95q0JCDwtj40CSfzWABmVV3l+yUE6iZYqzqBDmdlYEw4Fbg61xn2x7yl5wmO56gOuz
Kr1PnEi5twu9OSEtuZUTFGfeNGaJdzx273qwU8+cQOeU4fB7KliyBl6cY7M1naNvKaBIUpmclGQg
8qXL5EJHGDVlkao3ww8zXJaw84pIuzFE1m5RhOoIUS8ePFl8ix7mCpX6mczqc3wbc2/c6ElkvKQG
JEY3EioJWXW9rXuf2QdWzWFLOKSvIcPJxYmMYhRASUp0chhMisEd6YjFiVOJeUhdKtUBsfYTNQhy
xSEf7qKams/rhbMz8VJcw0gHfehxa+0yPT6QVZ/debnx1W8Dd9EakfM8/wL6Q+eZlZi7YAQnFkbe
mxd/ogh5YfLdoIe1dFqjvoiopsda+Zty9OwTkGZ1zdwsWdpSPjVO2J+Jdm4fa+WhhFb5FFL5HbIg
bU+xZ94buSiP/Dk4YGAktasSVcUqmaO7mYwuqUa7+0J/SwwX3lXvKYe5/jGBddQWyuRA54YUkX+2
cmLfhL8htnpnoA111Gqree4tKKnOdUFSYpghGBrbKYvb6EBQonBcaX1QvDY5IAW31ZNLPN1JvUg7
5wkyi/siiCf9Sdx2uLnQVlpd/hYFtnGyKvI+CGL0d21nQ93MnKeIWnqXVaSSzY8CeiC4GZxi2+Jq
2/q4Xr4haMmabilH04e+qf56qlG4WpQI/KgS5+sbwLwI0pfRXNvM8w+KrungwoboESKcHx2s9Jbo
43CJlThFVdGDbR7Vbw564rOJRHI3SutGcGayE+iHF8hotKfMLj68Imo+LJ0JlVUZ72PK+JJg9vw+
gs+4c6hGKiK1tnyn83s1Q3Gtkr79Qx9XWWbYP3oFWZvuDQKBLXr0CMJWBo95rYIvfSs/gETlb0QK
eht97Lq93kzo5dZND4EBF9PJk/StMaEoTwOBLDQ3qDG/MWQebonZErUGjoYwGDl89VFJZlWnPOoW
Ykp7GJ/R11ansNIQ3k8thLykduZW1ZwlpDTSvCzWgg6aSwfb4CbowBkviZx5Elq3o8+m3qm6FOd8
ANmAASl4L2LUq5l6X+uN8ZAWTbDG7mfummk0pbf1ncnF62YKlOBJYt9z2/SXWB+zw7x6jxV6lZjJ
IpOCtzXwE0VWF2ELoZE5ubMSJBi4AGBhpYRNA8cdnxWv88gYLNXn1ENZqGRvvOdohe2RdBIDFXir
4bHOpRXeNGvqaun39hhzWTVK9xD3NAqKgEIyFbRYY31JX3ziFtrxV9Zx3jFy82epxtYJYQD18DQn
TCuClkPEFKSIeE8FXbZz6ZJkDfRhZarOae4ISIhnNBvLu7wv61s+clmzR71bUa1T0/eSqy/dB/AR
1kAzJx/VXZq4SF17TU63Uvfz/Sr5qiuIAW/Ss/N7LTceMkWq92EX3Wy94upLaMQmaAKcDLHzofaJ
dy1Fat1c1z3jg3z1kqkqLjBxsfx4jQraAlFkGdeGOf+i0BGTJEiLcPKx7MwD0kog8krYutOiFI4E
ruxUOVbxfdOVxqVuBNojPtUnJHVg7oVpvjexQ7uyTL/NnUKwlfeaX5G9QcrTxS1dY9sGiX9MYmTX
3RBX28Yd/KupA9zvW5KJCiBqGz3sk0fqChqTHh7IeZeWGn+qATXGBuQ3r+R0g5/9Y1edds2ySqDs
mHLbjLUCaN4lKhaT33o+mQK6xLRXJTisWtt/vumaTr03ZoOynY061YhvzSPycfbulNxLci+DQj+l
euVTjovTqkRHK1aDs2Q6qOKKZ5SQkyE57eqKHV5oDZ9LI3d/dYqgeJKtrh/mpZiZd9GpIsEtJyzh
qhThE2+s8kz6jX5oXXLxCgtfkdeQOCni9p1uFzaRUS0f6rxS7+oxPplUofmy1ckkq2w1PdAGLh88
aqmDXkKHVEmW11FO3xX0CRyIU0ECaz0adp/7ZIQhjCGqaplbxPqEDXJ0HZiHuSlTeDtASoyDy03W
xH2FlCOP10qmmA96LpQ7jxAtCVR0XgB+biKFpaCTvNqKMw22WBjO60eR9e4mkTgdxx6OAqFL8SbA
FhY0NayxRkoHxRXNvcghUNYIAvHKYHDnBAEU/klFqDt8q2XrYHxs137KFJ8rKJ0DhyjQKq7svR+r
5Wq+hHgZXYbYD/JjNV1RtFbl+humNySe9HrdAk1TaDc7YVbuam7W9w5DtY4k6n0rnf7q1MaPzB+W
jV1ZL0xsxS5Ewb357IRw5/ALXxzdakxRLKApJgPI3M2S9yB5HDilVxBZrOfCJC0ktaW2n3crJjFg
/KbOjh7Yz6VvrUu1OeZWHxw0yvSzzkWxR4S6zkvuB0FNEJUZcKkQnOAoaRUzw55RpvFh7n/JAfUK
tNDjvKdN3TAB33jl4lIFpmge5vJn3gC1PbR5Xt7NewTH1YeRVREY+rjm7kmpFGpGRqNWVS9Z4vZk
wpfFvqg0ZV+WxoOpTgPPSb7XpRXfLuG+RG6VIBQoAFRNs5kiVCA+Mx++t6GsHZhM4DubducN8iyT
OECAceZAYLDUmfPNX6W4Gs4h+d93n1+zTvJ/tu3088n5JxoG+g6zkbt5z4tYXAwNiQrByExW1VOs
db1P7EbHoqhkNtmskdgd3Z4xhV78OvnmMzDD5sQ8dkxRYPyze0EWLkYSgjsiFZOblaRy6dfCu8Vk
i5ycHPgkAt3bfMhrq2bLeIqPfvqJ+QlTSVUUTmO2nY/NG9QRVxPjLJTbPAb+qddylwDD6wudCSZw
stWIN9MgSi1x78gES4+cfgcF4xRLNkF8SEvaTMeA5wnQOEY54G5PqYoVZR6gtYN5nnvdk8JMH8Ly
aMETxjFYvFlSB247WUhQX8WroAzdQ9v7zUvK/aMpyEsIUnGbhf9J2h3dkuEBX6X2UZYWZaRh1GuY
ig9OC3CYmhdJIHSaDNoMymvwzIfEtcddYZdI5mljQ6ucNmHb/HpUAU3bA+THOOluS1fvkItzJ57N
0pLIjsNodc9BlRQ7QbrIosi6/vw5PZ3M8vMjvUhuqseUyqIg/DwUxITMjizW1rVZ6HfTXwUV172m
M4nIqt2rmrfrWpfB3Xx83iiKFrACpYLNNRcgSMAIQtUCSXNff/ajTNkzqFTflaxvt4SnIzMM+/h1
fkRcRfL56POYzpWXRs1CTcvq3groclcUexucW8FXrMj7wtDKHSMeFa1ju1WGtHkdA+lOUujhlOpl
ezYc0awis1JXVlSgXHDHb0aKw2K+oLchGhjY3azp4vsgR8LZOYdEc8Whayzj3Eyb+REmnuRs59vP
nT40z+CBCCIKkLjps3s2MHNJGAcuy7mbVw7RN6fssrMlsnoLm7tdkwbIeGbUrBWNv5x5vaE+D7Z0
Fm5WW8ewF8opyUuN1gIhEkPcPI9hZ+yNoOIKMTWV/NSiv2Ogss9o9LuoEnetzXTLr3wXF8F72Qoa
+Vho8NN4cm8GFy7M+YuF4F0yPfm06duxfT+OsXfrymZDHJ527CjVio0+cFeo1DdWAkSFSBZIEfSA
hVY7iIenjckC+jjvAjPlLOsdmBfTvLZPo29eaEYbKQtU6zr2ULCzhBZP/7jKtPDYtE23b5nw/HHI
kIQyzgthtbAx2E1lHzJzY98FdATnwm8+1kWCjFTAFYhxyBvDMNR4mbFPgjy8a2MiU+kcqYD9bPPg
Wpjle9K0F58DunmfCxedWpWPKvV9a6dJYzxZjhfSzGWm4cTcc5Khqw5mFnd3FqTscl25dbT0LNSH
Rd1dYYDFZ4TOVzHExtlszeWfClymjOFmvJY9SWt+IGGoTDOoucE7P0qFMWCTQHWjT5uB5OqVpcpJ
+5VP6p+k8FjEuIHzgIdWfxLO5E605IOVqsbTmP/ay6aRkqm2/cnOfjC5grzgON6d5o0pYCJ2qVIu
yaA5N3VawiWZdcQN4D4YWeEdohRhYepOwMgiFFt0KeUyKjt97cYjFpJWnwLQ1MDaaLGCkcLONAq9
BE+a2di/9gV1y8bKrXapNZG4ioQFX6K4zaqnp3mdj8H77PYqrRRiwaZjmddT0wOPVMMMzTq3TN7S
mzkWWJpN1dtFivz1qOuUD8GAYsc0qFrREpSvPsNoLSXAgMKhvXhhfsw7M3sbEkdwvwzGh0CM8GGG
pt0oSGXpQ7TqBcErUoFCR71qwnuOpX2Nkgg1JlpvQpTs0CI0qECV3YQb5IPwbdqcNCTkJUc5bebd
eTMGFXT80b0Cte1OsnZbuNI8IjUTclNu9Ec3xa7KYV/tu5PiOohKZnaGQghGVBGkrRZo+jO3IhPl
X5s6MpRzABjtVDNtIkwSWuSEv0vzHvA8cmaA39rq88pr+9lppNf2WXBhDeIeq2ITm0uumvzc3TAJ
CqnvtSUKMvswS2gKjYJAYzVnEux3X5FPNx+O2pTVGqsM2QxvQ8G6RHEy7T7n/FpmQmAitHr1fn7C
nkh5ZlE7+z+O9fZ4NYXX0KkkyA2Bkb7Meqe8GJDpFkGouQcUENUyyohUJF/OePFdJsxR0j1yM6qv
dkKa7XS4JA0Zlw+OcITVG4O76QsE3r0OIuC9tmgYDYbwrtRQDnKf1Fmh/oneqwr1ELdQP0QB1cOF
ERNcRLC63RZZIw6lPV3mxdSgJP31QTEKrqb2IN7M2iNSF1eYzbBSJEQj+V3PcNsyGT1HBIf3BUtA
z8QFbhTRVXOmQZCRKmB4qOwrHLA/sujRr2v9gwEjGs/EL1EH5/barmlCQ87JTwVLtDUJX90T083J
Qyj1j7F9BZ7i/dA1gW0lr766CavumEkmNqdovDcILV77JsvZnunKlm+RPLmjre9qSIwHprP9ATiL
siNMtEekbBfb0CXogaWYYPjRx/dOy+rOr4bpbqbdM70G8OlX6mtp6Ey1o/pDhmRngsjxFyagePR0
+kcSF8/EAYhXNXDpiDEJfgxEra9SV/pXumeoJCheTw4EvQOGa33ntOc0U9yjEiIJHIbcPM2PKMON
k0do0HZ+9Mex4K/HvMiyDzQzycHt031LB2tnhXZ/N/QOcTajljz5TLgRA7jRd+DrDEp6KJAjcBkv
6rV3Fr39Qlf67FIY9iXEj7dCU9ZejJCBuOHgZuFLIw/0y70deBFBhjSQ+MGX/qXAcDxYOOJFVfcH
Wl0Ahh3q1A5xC+e/ilsIp1GdS++mFpy60BmSz7kfq55OCZT7L7/91z/+/l/f+//2PrJrFg8sM6t/
/J3978R0oGpmSf3X3X+cA1K7quxnPf/av37s335q+5HdvSUf1X/8occs4b9//5Hpr/nXP8v//ddf
t3qr3/6yQyhrUA/3zUc53D6qJq7nP4HXMf3k/++Tv33M/8rjkH/8/uXtRxKQ21PVZfC9/vLrqf2P
378Q/2zq81v1+U5N/4dfT0+v8vcvD0H6Fmdv/8vvfIDe+/2LQibZ3wwxZYZo3EWlrcovv3Ufv56S
fzNNoVoS87pqaLr15bcU0rn/+xfd+RuHDVPCllEtYUnzy29V1sxP6X/jsGZIVXUsWxiW/PLP1/+X
z/GPz/W3tEmuNF/rin9YfPkt//y4p9dnAZO22AgmE8I2df4Onv/+dgvAev/+Rfs/YMywtFdBdjQG
zdwwKN+1hJIMeMpTlWntOC2kAnDgQPDphetEnkg3fbBK672PA74Z3bAjCBZtBipq9LABvH3PfAYI
/9R6zgamyE5vwnf0mGITGPuqi8d1KeWHV/ff9IIFz5/e/F8v788vxzT+l5djODTqTGFKR7Psv74c
tOZ8f2STUutVPxNIFSsMEM9dB7G8MuzHTCjFuUtvrejtq4SDOBKDtCbxhAwuM62ucXgf21nP0s8p
j1qi/OinPAvwZYx1dKY9OEj7QQ/2dhI5e6djFc2UnFTLQX7UARxIhdyZk+MqHnILcpU1W9XWlQYb
UqedutVcyBNAhrJ7pzG6fRPn24pelgtz/GvmstY2wU0teGkZOcWsR//ze6NxzvxfH7Xh2MLmdONT
n063P3/UKS2RYBRleoQlPUlqAQ/04pvIy2pVDnCsh5R4jAC9+8arDorUoIGK5oeX4rBxS5jcnRXc
/ec/SZ8+jr+cfaY5fcMQKOoCwbTOl+PPf5LlGrJRXCs8qmltLdu2dzZCZwVL6QrICzi7FHQ6RqXv
tzQyWWvgXwHgFzN9IeGmMGnaedlPEhtc3LjhuFGLWjsSdkCmu5auFIEJR5vwOR21MhZNwgeYplKU
GreKcu4/vxht/q7826vhpViabeu24ai29tdXUyet7mc03o5W1ZZrQ34P0s484CQVq6pRBTqEONi3
JjnhRgvHDpVhC6zBAQm+QGuUYRTDWcKtqr04vb0YuRzckVyIAzteIAthRZj3P3V6MyEnscSo7IVe
dI16RKhYwYj8M/eQANaGzSvX7GxVKH28jYOxuLch/GdOxKpGyq9qTnJIYhN1yn0se4QqFu6ZH52c
xvoWann8QJWdLC031HezfJOcewEbb+Be62JmMCmvA3SYC4QC2tVt1HuYTTevpqmpZ4X1LMFmGaYS
H6sCGIYlhmRtS1HfZeHw7lbEDTIBS7hbd+qxsNW1qtKGTnMn/ar62Zm+v/M1MeKLQ2AshAR4GHJo
Nh2j+8qLlUcVx1BlHsgy8J89aglWWKGzjPr+NqYDqHXt6NO41qWrI0fuL1HiDQsbhcQhTgNnnetT
37su1VcGNUWPg2tI1ACPdcd0WUuCxU/Z4wLPGMycqnKaG4E/OWWFqd5FZDnzJn3jehp/9WsGfI2+
1l1ADr7sxletaIHcKYwMTbU/Ch0vJ1gVTeXnZCvEA9OfXg2LJWZB5/n/cdoJnTvSX75FlmlyzknL
nL5FtmZMz//pGg7VchwHx8np8EKNifygXJEp5wE4tzr8v7iQsBy4xwR0InFoUb2TmdlcG+MYKlZ2
DzE9v/ddRt4jqxs+IfKN/Mw8qk34M2XwvAA+rq0GasMt3k794BTQ2IqRvq+fGPAYAQKcYqRbx9Q+
5D38Sm1EBWFJnxortgmmq+Li0DbrxvOzb5rnHCXpuiTZKS+0s8KfggtwxY1AVqb+M/fXrsiQa4KX
v0XSeKHO7S5FJL1TX1WPge+uyMddoNxLvncpkh0yr3HUGEq+JnyiAmFxIy1puBG2edFU+9gi2UcX
n5b1RjNjOHENoTYLJ7Prg5w2DI6UJXN1bIWm2RN9wmZ+5FFmH9TOHw4OGNCVGxChFPdpeCdMWGcK
c18sFowyPo95abRuMocBuskArwSE50cOjN51gL2+aOkI2to7wu3v4MYKXqECYdNoFnbtQPUuIRXi
NAyJHA3BgOVcAwiqg5Gwjs1s5frBGfLaRZo7XGlHrWrXbeLt+kon4I9IxKQJHlriqkSe/kBoNiGw
4icb1VYQl8eEjvAKNsDRnNT9SrDpRERDcay+eqNKOge53goRoYsRFf/RDb174v1+Fi2xeME4fu0z
vBIINd/H0UKe4/bRslWGJ9X1f/gSRrwvNhltOKM0USkZFzvlTzQRDyE2imjc0Z1dVUAEFymGK2kp
912PnETpP0wpo4Veqfif4rdmjF91Pz4MiOkFs0K9ju5QdLTLsB+fMQuQ5R4WQD17bdH3bkkeiEPc
g0GZnbnPlbJu+oleV6SXNtWbQ+vIV12FfYiCY0FzYeMIQdAqSgprMPU1jtHvo3TEGic9/sYWJULo
bTtprJqeELMaMiPr+J/xBMKSo0/RTlRZjx4VjXOmbIxY9VAu5b820nQ+Og+Rog/js0GPtZFBPcI/
ntofNCnaRaAY7onZkHLqBFnHjvFeDjGCGYUwoYTIt3YKk5craZMcHA+FfQo6qayF4dKiMNSDpQrt
WqeieIrU6JlYkXWNgnCfiPLBHjTuInp9lSV59UVVP1LwkFyY8ZpcRWQXo4N1qxVu9NZyuSUQa+UT
iXI1seB4roonIgTlGR1JAR7XdC21TRwiX+hJWe8y8pQ9jLIOQITWa/UNoxSALXTPtjlMp/U4rqKe
W4Tm0swPjdogsYCef21bA2C5CAXrgI5d8NuBY5dPVUoOa4aOaQ08rzgp+htuI28nE6hoeDVMoAcV
iz87Es/myJVfDfQVmTMoVoOW5AXCG0w3eESflZzmjZuR0MrdneGbsiLyEGWIBmKD7OwPLfcOvSdf
rILTTxu8FxBR6sMA+RdAozKWFdORBl9/5FdbmlYZWTjZeCh8Ko6yd5S1krcjX8gw3Mcd9EE9sBrg
Nek3xWetrPoBdjntqaaJ5lfiKaTFe1VoCXKDhu7BgNzD9NrZdIGHb2XkBisDv6DZ51OkHaqOblJs
ScqgxympTrLUXorIGE7l+BAL11qhQyWLK2x2ka/JOzko8g7pustdJiVbDxPqMlBy54HWUrIu9Yxn
mzjYFUp6ZpiRnLUqOiTf9jn2r+ckjtOVa1jOhmCeHwMrjD2ZIUjA+YwjbqtrWhrhtQDti8sAqV9g
5Dd0ZtgEAuROgKNxHkdbMJ6IV6uyuwGhIarQHFHAmrTyC98zlj0W8hwy1cZjfLSpQPvpfb4qal+u
s8wXyzKvHjQM/Wmpj9w6wZR5Y+0v0WXDuYkI+glH8WgOsAJLjNb4z8IzCtgHkyXCkyhqG0CPvdYI
TnXRVi2cPr2YWUKSwvAMi6XG1RldQD+seesA1jNpH7TAPeldse1bUFcemcjPsavcKre3H2JV/e6Y
fFKxA+4EZ92W4MIKcXfuFhdP2o8tjOEDE92+DeIrywZ9ZcQ1Az1Hdfddn74yaqvXed/oq8S0g3Wf
CeA3EwsCASLAr6S/S0LjRVeAi0SZvRLMV8FImQ39N5xyVVptwTuMB+uvmwxCy6EQLFKqlHw8Vive
UVHyYJ+6wX3jJMuyHThHnXIkb8CNjo0ZPIS+Y15oDBaM4q/zZgQDlSTllAQljDuNTi6jj2ZThAVE
I/h0NRaccHwwaT9YWIVehWfAjW7UkRVaHK17aF53RkOBjZ7SaXD620KLrqJJCDTVM40vXRquwiwx
uCn71cYyNO01nmSUpA4cpYEN2CWSbCXrKD6po9Hgo093rtODP9Oj4XGg2x+WkcnnKOxjrK+5RocH
NfVcOCzBpVT0cG0ZtfcWE8aL9RkqgD/JVRN56KP7ji7I1pSiACtqZMeI4Kg2GE0yI1d1on6XgANW
Bff9NYAhHKTU3mLauDX9ns4cFqjLV36sgDNsaajnWrQwpHHum6y+pC61Ulabl97oT7X6vbTs7sji
zt7lFd0HtdBvRpaTfsnql/F3wJUrI58XV0qvlhqwv7cE4g/N2nnrYFU1W3ySY8ikqSC++pyW3huz
Uu5GlV1BzYvqc1U09bljlrWPPe9ohinDA0hdZn2OJJmnoZLWm0qmvE+9l2+lH9y6BBRx3LrFWi8I
HyhpdO7wmzpq8gioabxqEXAPo9X0NdFf5J46FEWqizKwYFXhpemItc3FYdc0Dn6KfjQZYEQH+uoo
PYq1QMtj6Ybc+Fb3MVLz8x1kMz8qPFrjVuKpS9bpQOx1/1EpmwqqK2QKzB4mGAK3BPtjXqriZthj
D+GH4TJy1F+P8AKDmhPXRuluriBVtoEvtOzoux+gAS6CvnpSUyo5ACI7ESNedRg/ZiXAYztp9mqQ
c02MnGUuy2TTerT8bDg9C9yiYu0mwtlGXnDMMgTtRpbyKbLJCBu6WH5BAMhIUM58DOAkitsuvUvI
OV2HDjn2neZsoqzZB4pzrSDHnUUmvvcgOXf12KfnqiG+EenZJD/trAUvzbxDV7iRYRLdcCSapAxU
ZEs6JbrQMXtqRaWtVMfRtlYyUnI41pPn1YR0Fctey7pvkJQIdjXG7hD7rb5Ea06sHGeNdpiTVz1J
Wqn00n1n+ZwLljEit9omYVoR3tuivSpE/92Mne8tDvQ1FbSx1RMNT5E9didbb8tz2zUvECfahWYl
pGOAUV4X1tqxUu1uiNSLYkVPdKgWMsjSFbML0ONd6058+ug9za1yP0D2TfyWULZhtDfAMsURT060
rMPhybeG9CXDglwEEMI82/F2HdbfgwzyZvk/zJ3JkuNIlmV/pX8AJQAUk24JzpPNg/sGYj4BUMyK
GV/fhxaSFR6RWZlS0pveeHg4aWY0kFDV996958os/0VxLs55pFmk8YuFos3H91GMP7hi85riUV0l
KoxkxDLQ6HQHRyHleyX6WMdW/tJI72QwkvoazO68rpiH4XNy0+eKwQepAoS+VSWR6czfTlN3AwsP
6BijRXxtgLiErj+KM9tR/Cgb52a3FV/RvjdhYEWcRZYkfnB6qKmfD9SScR9duP5ap11y7wV2t/r8
yQ0sqJXH2nan0VXgw+BXQT00Hzx0WASwo/ZfwPFMojC2HlkqgS/nNbsJtbtmAK0JmnZAfZx9j1g0
w70lWGC+OzgzOE76ORSRAQnlHXHvWVfumpvczbaGHXlK5kr3FXO+IgrgF1+JrUsxT3OTE5FZBP1G
NmYULp64jVy/ZQUBXI4fhF3ZnRD456sJ/DN8y5nyImJATpCO2Xf7BEX3xq9M8q0TGcYRQISR9gIx
JpRxWendpSShbYykpy5qGTzy9QyF/VXJDTqOX/wapaAl0GW1lkgIAe7UNSK6EyFI05xh3izUT6W+
1G2Kaxmcva8/dK+HzXLL5zK0/2gUrIVZqV7mujlkxNLgADJR6+GYJlzBe+RiHman3+O2OlfQmS52
R+CEHa8TbfgbgCAUQUBIwtogUJpJZX9X4SivNG4XZ5gwiAQ92ouZFc9dWEhx3S4+o+buxvESrnFt
yYpSVZ4f8768dnC9LaXvqPTVbWCYbQx/eNfCfJdY/+5oJCBxQrTE9K3on1KkiqECy7LJl4Aznc6j
bwq3d8EnBnl87yISgx/EkNk4E3srj3VFsHxSOukK2NfwUGEduvfzI71cBLJ02LCQkbJF9wxWW4zJ
zwku7uB3hyhQd1jWI4T/7yh9H1BLoQKOXcayyrNXZd41Jw6TBHLNxb5wyreid+SlcrxxbTlLx0gx
iu+r0jpbC0sigUvmTlBg730LQwIppsUpbZ15PTK0XTn24wC3BGWYuWU7YnIivhGa7FxNkiOLwEyP
fOqcU+D2fFj7J2c3NkP7HCw6B6ho0knBA8ehFgLk7Cw13F7rsSH6lJOtHQIQ45iE1uwgf9gV8UdB
unxZ7nOJ7asb4rMX18BMUmfFoHE8pEykrUIKcusUQXmkJ1U5yQRc/QaB7yU4V7O5WWZH7FPaKD7g
5BMWoi0D7BqxaHrRcrRDpAI6pJDfz0NzIH0J2QUw0FVftBwCbkkWSJuDvPRBagX7CfbGKUWJgNVo
k4+63i/T9E2jpt54PZKFYnaiCxKS9MTw+NBpUTyJAWGsRNVyyBA2WUucPkRmQS3PkZzedWmtMPt8
4xRSbHUSHJKIjVaWC8jt1KAXYbjfZGfokGkDKb0+2YBd5U6rJk/XVgWn2JIWEYi28Z4HBdOlGF9k
Odz4FeNOAeZBjVsTpTLI93wq3kp6wxsbM4dR1d5+shZ0buWU7c3umrPXrE2NxSEodHdKsrWZxdhw
IwK3yoSRZoxwvmfiT9EGzt7URNb5bf5OS4DsaRXHK1f11drXAiSBv1ShxJxBDGngQVuMzQfE/xtb
oO/oppEoKqq8xBuL/SD7c9PqNtSuU27MvhnWTk5udjVkGc4Dgcew8EmhleOZTFCyJtwb678av+fk
SG1wUawoIZOLb9bvcdWnu2ZIK2xJVpjX8AlSCxkdQpd3lhnnIOK3zHYgMsfInJWHNC++xIOBcXBM
SV+oQAX6hGVtECuexwphoswG2jmeFQZmxrANe9tq8c2dpp+Fzpw4k6LUDIyXfjMkfBcO+6Hvu9ld
lumTUzRyozQsoBK6UYjQkiQDJQ5qPbk+XfyCT0U2mK9DUJuk4virvieHaYncX+SnxIho3Q85sBhk
Q37ux0xtijnnlhaswclSVPu8Wvad65dPtJY2SVHaK3FL57RK8nlRN+bfrBipRu3ET5aKyYYC2LqK
TNN5KqJ+pSlRQ9XrU5kW5qUR7hZh8vd+JqtM4OZbVS4n8C4A1Qv+1d6rprtw1Ltl9VpkUbQjXazI
2zRxTRRNRZIt5AVzSxbIqpzJGaXU8XYITn4OtwjK3hDr1uW0NY8ApNxbgxW0a8OYM76MQ0EkomdV
e7uiijAqumktQKomtfg1Z3ZDtgt2vKYMS5/EJtf2um0KRKcHDGa0GRfdac+0+vRWpbZ33yZ5fBy9
261JIu4Uk4QFDDC2yAvFzJqzEiFzKG21106GGztKjuNtIkUr5JHzk9yQhMGsZCQk6vPNttNk23ju
sOtF+jXlszAGjfVcWNMm57hwYQT6a2ZMhbnQvSaCxKDOubiJMa9EZde7uA9e66jdUfRE9HCTXVSJ
+AqrBHpA074H2Wg+Y0NfFSyhpmyLY5bdeAoLkQPOxL081LyVN9c4mqlLlhCbZPg+QbmieyiskxV4
5aNO7+CGyx3vaxUqd/Kf25wsakzFq5sifss+KlB3Z+PGHPgplnTbc2f08aZ2Iws7dtZudD9lp2iA
UOlrGjIeW9wULCfNZH7KDe+M5SfbMG2UYW92hIveuCsYUu78rkJLBagM1m0/3f/49DRXiATGiBi2
ks4ntpxpj1R/YVDBFah15F2FkRCAVo9G2HVeAR0GB7OXFW8Tqh1G1VFwynKj23mJOmel6TLvJ59j
KIdV7EZd2Phcm6kESyBYzXZaya91luX73Joohazd0s/WvuqNH50wu4MCr7BKi/6LkSBDEJz/j0Wz
bjKEj0zSO9CA+h2KjreSHhtSQTYxqLNozZ6RrXBSLkiR78eiO7UWWCKgvhsrUPfAy5rNoOxDb7T+
weF58A6aTZxwt2VI7pwsX2f0ejT8tBUZHYSezfOHhben67oPkn3fpeMtq88z39gh8LYb/1InwPwC
xOVYn5CcpDBBe48cN5OrznR+2oplKHeycOst2JFqzQsJdoVB6dgqIIu5oKMjEgyYHvOvFQP8ZJ3R
IUQGoq8pIFcjYVjhCvyqIgjjqqGdntNiqgkugUiYrGldF3u6MaVIpt3cmga/YRVRIo9fTY0EmDeA
QzpSxtt+XbUdSGxEcLc4BbVBm30/uPG1aWb/2fENkq+8M1gf+WjbKdI5zNSrhUAIrKz010aFCw57
0F3eBy/LZFPijLB7b3iZqrR/mAQtrQjl9bd2BAZ6JlczGpr159WKgi3bHx0wyblC0us/RGQUFVmv
wryd0jUNvQfoKUZodeUP1/afF7+e1v2gv2HHwSItm5hWKBc0grehjFfaaiCcA8ozapfN0oMCCd4h
nAvSF0t98Of2dSQhYx00tFgRzp6y0Sf0e/aL7Yj3d9WZ8bqeJ/o44wLPFk8nEUTV15nrSRh4s8pd
qS9TYZxdhlOXJGo+TGtIDsbkJXvjO8ssEI0+uWEp07Vy2/qKnA08ld2kdNZF+mBM4odW+ICwQTHu
4dBBLBTKWzdy8ZECLw6taW+Xk/kLgyXsQWyPOfUfbGLS/XzxVcXld9q6nBlNAqfRo6OZbenC36S1
CqDimvMMtP0l+/Lp/W1gFVUyfxmQv901NYWPET2pxgVsVlFhubdNK4rKnx2ayqW2H+Mi/eaZ80dS
xunj7UBWyOy5O3m3nwNSBd6m6S27XHyMSxWc8e7A/W/yW408p8+KxOKQzEoTI/7wUQ29ffaL1jgw
xj+3LXmNFWfGNyQx5gqX4PNIP+Iqu2GXuxVd8Fa7mBitJ1pNw6HPHsxZ843iXoSG7a7qaGB6GWE/
HL0avWZAXmrQBleZkQc/I2F6ESMjXLh3e7PiC13CZKjjcpI4bghXthaPyYHy9zMHy1wARaATsPHZ
f/aVifG3zMo3dEYVzYCTHgXGRbE8IEgHGLWo5hijjniclP9lyXZ1tshneyHfA0JgtZs5V3k9HVkz
6o6KRsGurPpvnjbuMLyvKuGnL1ZNtspcX4AzlVicJ+sYgDFvZbIWkR/tUrMWNOC4AU17ireiW15J
NsY/7ZrtAZ4h8WOVU2DD8uTRrZZdNOGckDaq17aBMcw7eQo4tm9qQXijTQ7eZZLufYLBJqeBWyqO
pYbGuV06fr22FIdFy7XFgdxOB2+NC8xd5fBMoQJJLE92nTH+gN9eEhL05mUPgRqHd5q4wbFpBwxJ
t/8tFfF3Xq7EqXcH6t9WUI7EP9Ohdr66ECy2Fu3ivdSwrhZunc9/70pSXTJtDIdhcLpX1Ms3AG59
t6CMWWHSLLHmZ8mF+dlyNTtmDCqLrEM8krXels2rSmz9bsMkkKQ4zd4i31RXMAXzpLczdBK9GQFo
+ID0EHCk6TN63O3ns0C79selgKLCIVZv6HC1x6kdrotbyDctG+4YOu0twqlzZgTBxdCEwcW1Lb9q
sgFMjr8/GL+AvcIK8rgEROeIHoqQlerxkT7Byc6HO3tS4w9nfA0MS/2ylfEN9u30Wjoi2aDuY4rU
gIEmiGoKDWOZvpZV+b0OOrkxp3jeSYdDY+B770rnCGFQXoVB6cTIzux0p7tsn7S+v5kbfzin01yt
Z4wljWvW24J8OODxTQZIoYwfyGsX20IA8Fwct9sYM9Vx0XmANwNjuFgGbi+jyfKvw9C+SLu5ec3x
SRs4wzeDRQO1stHkaIz5IWJqHJmoXEyLZkaPQBIEHjWFJLdqcYrHPGaxjhbjw7ba9NiLIHmx0nKP
fIpoR9o76+E20kzMGuRZ1ZSbmhxm4PLGjZcDN5TQoL3C0rYFKOx9Xdy3LvPsXSsKi74PbeQG+Vul
GphNZFRz/gQRP9NsD4IgRvISDuYo95GJL5i2IOgTXdxbeaPXic2ZBxO1Rz+NtRErnTh6tYKIqizr
UizR3iu8SwSUlRnbZlz9atDt/Ew6GsCdDXvA7sGFZf0SHVg1izvsz6elGQZUFanxmhV4joJlzn9M
w626dsSjyaQqVGMR9tGABMFyomOd2O73eSzf2U7F11YAFba7FA5IKl6SZdjBKDd/5SXTubJMP4CH
FCHIn+xxmpx3NIptaARIE63WYEjZZeXe6Vg1/TRWoCeffF3fyWLS2OvH6jIKjiIYTHbKiZeXCBMW
suvNgvKE1X/wX24+VpSA/IZifDY7I1i7MQCJ0j55CU7DVclGU5cX7ly9Q4JZt9m97Rj6jWQDNusK
g/uiST2NE/LLIOw32yK2xx1QOSYQdfDYZKLD04+kRuUsb1OXT1cHl2VISox19kZxJTkJh1hU2s9O
SxMDXtS8nTjMHrx6JqJvsoKzqfXTwCCfjwVeZiaJaG8gUjJTqs4zYyUXYPWPwok/dJosL3nPGAhr
UbVbXLUh+ECdhhHVzKdS4n8lYvzXysPfhYf/jzrH/w9FjLZ3U/0h9/wfNIyrD/Xxf8KPPP2FczL9
i5bxjy/9h5TRsv/Ld93A8ylPhKQR/aeU0fL/S5gMCgKGQ57DEOS/pYyCL7I8gA2IU0wbad5vUkb/
v0hIQsloScps/uv9b6SM1k0s9pv8yuR7890dfogvGT94N6njbzKYbE5KX/S1uNQlthKS1kNrLKxD
fkvas+yPcfbbCx02uPWxOGgLYIzpsilH0xJsY7vvLz609fKc1UC00GaWrHXVq2L89/jb1b3/4xX9
LlK0bprKv75Q79YJcTzfA1Mm/b/pdcSAU8LJ8C1htepDJvUz3RQ9gBEEcyPSQhycSadbC4TqmYK7
2EX55d+/BOefXoJjBY7jIyL14Oe5n4//dq0wF0+drrr8AngiPZfu+Gz0vX7Rac1gQphXjK4G3sSW
7o5BLwN71s0HHjwQ+PpKBQcH0Ues3hoGSiMmedMsUHIbNI0bzwGJPMH2oyR08QzTusd5pRxKQsdU
36fpua6r5T5YPCARZr7sSY/UuzSZ7z3bVie375Pr6DF7JHnoQajiqYnN8dXtLkgIphNUsPd/fyn+
6VPjIMJ0KYhdi4G4/LtiFBg23hPXLy5A66YtWxlJcWo216rzfppWonZSEVYg18MS6/+gVv3nTyxS
l9u9ZHJv0Esz/yYYHEwXLgYg0nPtpeo2wlyXjTmyPBcbZQ/ilC7GBbbcvGeKkYRKxyzYnfVhjkES
CryziU/onnLzBEO5qbYRE67dnsZ1/Z9e6D99XNAI+wimiHdi/2OU9ddbC51tToJG5p+h5+5sGs07
Wq63cVGG66ZBaR9o5PrCMwBlZ8bzwlntP72Emzr1LzcNuishUbn5rC/IOv4mFU3S1oT+N01nxOF0
am3joS3zhcOP8bHIoTvXsniOlnwtmTqvDdvMD2RfMtCLzeA1EiT26eGuCfpp/+8/PpZ7+93/9sJ8
EOw39aow0X3+7W5epqXII6/GRpP2ySGdhxQ1a15sbKPSG7+BCmCp3oIri4kiMb1DZgI0qvv6uxW5
zXrxPAOHo9kcFGE3Sm3N2/HMZJKUicWAjLwAnsYYRZiNN5yY03QrErRyRDjVeEKZSDRSMh6UTj5G
yy23+VvhNvU1BZyrSgbRTh3lP2aR99uZJPOM5x0TQIQ5Pa9ATWrXm+5Ku4k4jYbNhj1Nlzr1HGQ1
Qdg7onzwa4tGlaiTrfw+p0773tqKsCVvflauYWBKJ3CE4/bjQBfyI0BtKc1bCQ7Lfk8TkEKp/Bid
3oI5ZRANoYBeO5pBL3qSBGEg3tNcoCkg+rA+znIWG0dAz2lKmwQHxJWPKXiOQ9267wmr+HkxYqjz
E1puJYKW0MYiXxuNnZ7nmNzUAO6rGZ9ojMp9xfK1KhNS5kfA2yeCsGi4+N7M4TJCUQZBdz9NWXCM
JxKlfSjrFI7udGgZMdUSpaiSqB8gDGdbO/MdGv7OTxJLI4IEeh+P/gyKc0DK2mXxV9ccyisE/u9t
Oo8nt/KuhWCej2zou5u4vFuG555LZEqrJCGZkuyvgUa/b4WTxPNopRy/h6FI1rVXMX+rRXU0alry
Urbf8FmmUCnASQQT3lE1OifPRPizdN12cWrkzkXfHyrRv/RU1IDRlTgbqdSbxr3Tjl2/Bkl03+g5
2RSKpXk0PMbKbfYDuT9o2kSUuzGp0EN7PZpf9kXeKOugo7G8K536fUKMNXVUibrL/8PN7P7zzYzw
UggbDbVvC+fvSmk+cXVBA0Cf+SF0Dy2kc0UNvcThaAjjO3K8fZPk9WWh+b2d+rlYIfbENe80iJGs
6hFtXvHFp5O9Jvn9LWqQaJSRqGiDBea+X8iRWHkaS5UbqHgtMQdudRRh3etNE8G0ocK6SZEw1W2y
sQgDXLv4zwWspdPC3HWbRmnHqC5FwRJxKM+57hYfMyI34MuBbHzAD16AEIAvzxWtU0Z3jYZ3JWy6
NBYj9BVJkeNRmYIQp1hDfUqbq5c0r2Rc3Zst0Sj/fg0K/qbsN/2AZSfgfMWltKUn/uZ68EHQBGKA
MpjYEHW6WXZMBAZu05G4C4ZfF+MGI4m8Y9cxU8LV9FCCgih0dEsKaJKTeK8QlN0P9Pp8MjWAer6x
s9wuiY/6dsFOZSVQwbU1HmNKaEpN98GqOgDN0ZQc+3r+NjiuOoCPZmqAThQuQpnvKwxnJx/FFWlw
3hMz1ai/aAQsDyntbrBDCAtFt6vpdB1jlRXrXIz5hYwtos3xr3Otu8Ng54iwIF13cb2EHmmJV4KU
joktnvxYvDbtgtzIQQFhiaxee8bQfkvlIcDU8dXpsMRV/ZsXmPVbVGcTnSwXrr2h/K/ArafQ7oGS
OOn4FVXCGsr7F9OwfXCQTDGcFg193ziHyJZyB5aMOY1Nqxx8XLJdjPa7eVt0q1vIbO0bT0oP6vDv
31K21dvm/5d9JUDVHdB8wf3DQe12bv79OGsFPcSWGzfREhsmb8BZiZ8//vlHn5pIXP78fx+R4R8P
50UlZ8Yi/3h6hCqGS8wfn//2Pz88i8njzfvr0z//9+9f+Nv3+O2vnz/jz+d/ftFvL/O3Z34+9K+e
/q/+7fM3mxFx7xzTbB8j7Mhh58EmQIrbbsePMZ30EzGJK4y71qkqB4TwBE/QunlpOnQuqFqXSw37
ZTNUhccqE0/kMpImHrOvYuVIj5mlZ+rYrrwXy2MQkGFhCvyQxpgcA4D1KFZJCWKbDO6H6dcsnf5i
sr6jCd65Bklw3txzzwtb3gFdpIfQqgi/p2g2btejA0uZnhWdba+NGMFGZTH7Qyfrrsh7DNZWp4qN
UNF7l485IXVihewlvSAxeFeBqLblPO/SMlscWoj6Z6DMoFi5DZ0ulkbQwzAT0eEeJo2xoIrrs+K4
vvUajtSdZtkjfA1N/w0DTSfmaKK5fcpzW92nOEPXMk3qhzElvSz2iUTPujm+n6GuKsm2siywe5nN
iDUbLrQqL8ofspGWUzss16hIoUmha65H17xGTCDdwbEP7FIfbegRDLTvLZyoGnEIFDXcn6WoHwog
DLs5mIIQQBttAxVZxwpKD71ahQcgCL5y1rXXk1HYG8PMxm00Fk9L0ltrnfUPEJiNjdSMB/tq9ndR
iUJCcpRIKSSe2sk5AqcGMwzzorBQnQEPBDfpVigEGuIfbfMEZyk/eLcRR0zdM8voRTsvmSu77Qio
ZV3GQq8rGjerMUXJFTT7TJB2ztj8o66C7DJ3e96K6Ojm7ntc1JiE2+JFpr37FpfLk1s4rxDPUhgR
kJq7ymDwZ/jmMR7Z6ePaJ8aNlie7GC3AGN7Gbqa+2DjapZnuk+xgk3ErLeQ2jmzv7KU919mdLUfx
0KFnPC4DIa9OLJH8zLGx5WCLkimdWJYjWsVkgRzpZw+7xF26Y4Gqt3cWB0+GnYWUMm+d5yGWwJQs
bUFOcG1iwZmOeD3lviWmKCyNzr6vjed8Po/T1H/zbXBwxvJIjzd5FBHEh1L3aAmMno60CaICg7Pk
wuBgHrTbhI3Z/nDKhC1O+aSScyvIXrt3nWg+SK+GMy4LVAE+BKGi6LCZWTXT/snQq2VIzItj9r+E
rbkvumy6b0VbhPaUI0IxsPcsWKR2lOziXEz2tB8cPDtDN2PdTgpx5HNd71VAqzP2rNVY3HDNrKRn
ZGOvo8+9Cz+OHEHPIRbXMhRUHiDQ44TTYBBVQYkKnpbi+0duFycGUMmdMggdQfs+kcyAv7ZmLPk1
9pLvU0R261xwXC0IV0CYt81IhXmhK4uU5WfC7PWChqgPZ6TrMC2bXSVMVpYMrlbW95TzLvf9JC2x
zfoO2YiN/6ute/chNnJq65j0elrrIScJP3TBB4Zm5qdoa/3VEHlrTdbmQ2XktM2dbzaYYiz5UcjQ
bSG1Mt10SCA3duz2J3ciP9bV9jG6dU/zmHNjrcG7LOO2Z8B9UrlAXKfHe99bkhC+giTtyxs2ZoE6
Nx3yC2KcLvQgiax6aWb3gN/2aaTYj2FmS9D5HoKoXQHMDmGiF+YVjrtp9hfQPR34m2Ig07dnVKdR
OyS5s1owxe5jAE9r1TCtDQyv3eV0Im9cjPhM2b8eR33IrSF7Y/7PyERk+QWB5DTV8cFy0zfPMopH
JEJX+qR0UPvApkMjw6Ke/EeJC25VM3Zv7ZlpMTLzVYeB4ypaIQ/zNANoIUWltlK434REbGpl0j+d
FKeH1PqSisa4kNmMeNsEnkqwRtXcJ/ldbTjZtTCSZcX8FcjCxKiGdYeFTXL0IZjJkbY6U8icnZL7
uR2ccV9o+2K7ZGwqsejQqJEf3gicn5k1TU0Sj6MKoFdMszrzh4pzWAdLl4LX2OC9804lYviwgDP1
UNfxpdfAM2Mp5h3xHe5hyaFeZDJ47KaYPI0pLh8iKkqVp935Nu+SCfp37pTo0g32O/dqyENyR6Zw
OAR5fq0Yj7xMgLXiUaePFljUlW+q+fqTO6sl3nYCx5hFb7jCyIzJ7GRDtxivf+WuVDEF22Fp0PU7
w9aFXAcIuj7qHpTTMFn6bND7J3t0vAeu2m/LaPGftXTQy7ZkdG1A9y53RH6LqywvorTKS6F1efGm
mbz3tDmDbfeuFSdzAiBeWxWb60B75oM2xtCn1PpqNNWvooPfV7RTgQy2jDm7ZZEMPe6sdly8B4sX
F9JHy49ABmB9xY66I5oKVeJsE34sy2BVUVMjB2iwFmk5HAgf3BetUz8OfWvsIukQc4KsvazYw0ry
xmYjGk6WbIkmWOIXfqI6M2WxQ8sQw26YZz+URAYePdcDZW4O40lWCGbkWHY/gF6FfBaw/yNKhJlm
dB+FA8Shbc3m6DQwvuOaOVUxZDYLndOGX6rZuta3GEHscGnYDSQHTfJZou64IzD8i2ia+6Z1HlCX
/4zLjeH4w7Zog2M6Zy9zQbaOrNK3OpnfbWU+TcX0pkbrCdkraa2RfZCMJ5IseiptuWWx4J4c37yU
aVIWbIM5FaC9yvXo5EBWTTRBuZek6yq53WOW9aSdiMJPLSc1th/RhOx6UGd20GDbRgP4p17vO2bR
WzfTH5HmIhrFQkOo3vHogR7JkdPM86D1jxKw+iL33i1usxq+O4P7XTXlymiHe6ftDxIKRTOxzCzj
z8rK4IBExEYF3dGLEU0VhYClX3MDDjILPSyCIQbCBGhHG7YvjsoeIkPZX5aOGsYx/PcxIT+gR2R9
GY34Mtf9N6pKt5nfe2RFVDuTT2BT21tcuWJBizv5r7n2020SFXrlqLw+Uk+eTacGcqW5/5tB6FVu
tg0Hu4ask37cJsbw6MuErR3b/obcpy/RUq/L2XhACkZUqNWSMKMMtusc0pNVDWR2lqdZ3ycy2Fn2
ESHgR6rhyyftiZbQsz/Qp25N5ICLftXRUmAHw85bmc0mnX0HQdXcIDMxn8jMLJPnaEJe7Nn3InYv
RJJmG79Nnzs3ogwT6IcUuO1MkhAhh180x9+83nJXS4ctIYlyziAWCySgXXo/WzpFYM0sdYcEl+Ez
C3IcXSJSUBs5oNbTKJ6UjJlHLsOx9y5tpO7aXD/0U7QL6vShGzZWUjyhK2vChKyuWqorQJ6VmJCV
pAzQEVQZ1pdq8fcpYG0UKOlez/HPPOsKxETZ6xIYqG8GCyR1fcs3g0fDSSiJ9WvbZps0qo80p0iS
MtszSr4riWz1agLGtZbt+CJgGy0pWP7BlquqocfDwOmltiNOM+lrG0X3MBM78j/QYfstfmF5Ge2e
ULRyzSL6o5bo0gA5p+u28pBlLqe2iOQ2zbsf0dgflFXcAuQigkPtjDNZlX+fsm1HMua6tKefXpOb
Oz84xKWg0PYQOMZR/eGwtYPKTw9ZX3BJmv6SmgBxF5RANd/mUkzLt5j+G5kJ5omTJ5rVz79+/uFh
lTvZBGQY4edfndv/fz7iwpbd0U4ruuxuaScTE8btMZkrtGWff/38o7Zy6/T5N/3ff4vKZWY0/qNM
/KnZ/qvn/vHI51cEgDmjqTChGBvz78/+44f2GMI4nNy+N7/Na1530fbz63775p+P/vHCljnb+hQ1
h8+fqhSMOrKwHDST0T9e9uezf/u2f3whVsJ6zQKO/PX2a37+8flMOvT/+N3/+JGf//r5uExuceSV
/P7nP/32i/39SrkoKPaOs+zMz/fgz6+ZlAfa15jbTeZW+GaX9q3W5XwLsfOv2vOu8Tg8AwPFp9tC
Tp/bTj5q+Exh0zf3qqi7tVfZ8qGyjDYsoz5YN3lLJOtS82GZCbgKvLTe5R7Urbr2v8RwoC6sVIha
iPsMZiHP2iYsB3bpnalQLnaolFilHwlUHK8BCmsJlW031dVPO4jqE2cagvaQ5YztG1jH9o3pUUTx
VWyakcYvoPX0LshbJgpeln7VbUphhEjnOM9IfUnFusz2cMgWgrADHTwXSXcyk6LbIDdo9+3S4ld0
zHQXE4y6aVtGQJmBcRwz4J4O6vwsvKsaJN9cx0B6S2C2tizuNCNbhwi6JgpAi9vqdYZ2vYdK/zK5
SM8Mku7OdEqPTsRGbJF0BhoAx5OtUNKQJpOt4tSbMVVpd9NCYcYTW6bH2FMX00+Lu6kyzwQqIjex
aROmjW2sas8NTr3KdBikCXBOrO7lXMhNO8pHwB0LlT4nPeKJVU5Chgu8cK/qrll7wrp2NTrA6bYX
1HULRmqqz/ToeeEZshOsVQir9xlU33sfphodgsJbJ24Wn5Gz4ji2EgKUcEpTdA3ZyvcMjywq66VH
w4te8K1sC3djaiLlUzUf+2Y+xxYZkY0tk21y5BeuQ3JjiQ0wgZqbBBFtnQqXIdO4rQ28nwjGhTbt
LEM7AM6cecspsIZvMkYWpZnKnghw2kOtJ8JlrutDPPCmwn6pNvQA1V1Zdc9mwk4gBmM6L3qwVjRW
mdRIKsJiuCa4fM4gUlKcGMRvznhkdhyUkyvRFjEe3xtwgRbDliMj+VUWlHJDktuM+FmCkBTtg4j6
J/K7gX8VxZW2VIVmCcWoCVhLqPQHUKbqBRYqNK7FFOtmJlEtR3CJPr9xXzC9d3e1U8k1Kbb1ejAE
+q8mM1yEIThdUt+vDr67tDe57q4bCXkemuLnSJuH0soSl6JN3tCy1qiChquYuvKYoYcJ+6EOcD9C
tkZ1Zo35tUOREY4DZDpLIk2Ib6Ngw5APY0++A3zeOEj0OabPnSZtt2s99FmNuTSbLLWt+//L3Jkt
x41kSfSLUBYAAttrIvedO8UXmKgF+xbY8fVzwKq26amxHrN5aesHpVFSsSSRCSDudffjTYptHEI3
mQeVKAK1xTe3Z+NbGE9FReI8keV4wNZPM+K4zZm0H6RFsWsxpcNuwn51Kb360Ixde85UvrLB0ay0
whmvZkznqTG2p1BLuhO6T3vC+/uW5Oyw1FA6x1porGhKFBnsflT6acmnVyXh3WqAnAdkno95BAPc
xjY5eT1G7UZudFwY65C2k9AiAwEwXB5zWAk4gT8aajQ3XQF+zdOXkyjxdl8xJeypncrxvc+vqRh6
6PVleW/FnO0wFLd+Wan8ySjYw5dUEPIEiyFpKPFtCtMzHn/GVZNJHwdPnczOe9PqKfn58FxntuWP
EOJfJntqN4vXwxf5GJ00KtOYtFGGAqvYJGQpTBe1iefD1iow7pa0YpxIrL31XI8Ht+AMx7Hu2dLl
ieNNd1RWPlwwnqxBzaLNJ86x4rByNN2eCqRJOQ5dNE2xK7l5/dZ6NWy4NzzKJjk5U2k+w/TJV8qN
p++4DR+HKX6sh8E8ElrVL3s1F95JgF95cdO5PaihNXEpVTja5Zw/ddyePc7LR/KY4416gNdMTt9j
2qi+lbkIVuxSso2XK57Edj9vU6Oh081rY1+FdbZrpu4bN+TomzWY+6i29wIa7TuJj5817d8UZr6P
wbh1JmB4QVKO3LM1cYDYeE8QJrYibIa1JC+77oppvAjmQzT8fRvH8TFP6OKuXr7ca+DymYec/KkP
oT/U9CqVsxk85XqTrbsAP7nuUCQRl+lLnHoTEbOp8PlLvTQgkraRXjZHxOcHwuD5pa8nzP78Jc+T
mTerYOg3qIvjubJQ4Ss5HdvZuVtUQDF2Zr/t3iRLJJm5pTtCHmM7cRZwoaquaC4StWJfFuGpyAEK
0b853nWQ0jb2UQ6c2BuRmsKSpquu43bTWxZZfdi3W+C06oiEcssilMwcLMk9Nmmhy71+vGNKIhVV
jICt2/YhmTAcdrFFcdwEKj6r+XNs7G19WnB+ZoDZZyElKfU8P6smStYA6BifeqJa6GILjy5l5rHk
vZvm/dxZ26xoBZsxaxM4JLuzKGw3PGi26Uzpc6SScu80Ork33SjXaYisygDPH5YzCtgW4GOcs8ld
C7JbVhj8ctXdDAseRl996xaI6DYII/tqd5Szp6WiCRpAESx75jW+eaB9vaOo7PQ+BsRViqq9Ajh6
Z7Fo7SUbFJ/Q1y0SUbvNVaQgGRBjQe23VkNSFYeI7OzaMVmVDS4LqEok4llZxevDgIq4L/DGryCH
okKyzuA+gEEbITKpzOwVWdI7ZKZx1V3tjnw9rsYfBARyQHLTQHvOPPIZcLaNozXMHOun6eR18U+M
iDAZMlDK3WUcQxvsTXVVRDlXycLMnouS4TKoDpaeJRsRmMhv4EJvBFwKbgjWEyYgba/r9l1Le4db
UZFcStWOe1Alb8uPmojwAwPXwGYmzHfVyJYlSIT3nTDfQqRwzhAmTjOpg3tWpndTdu8NntanKBb3
sQs+KFEfXyruuboxlHztMnEcMr5EbRJd9e4DJrd+kuS3d4Pd/jaGLHpwZoYY1T3oLi2YSJXTMShn
cgfOwCFANBGFBf3ky0C4SPf8dCibt6avwuecjY5mR8NDWuhMEoFdHLpy5oHbcXPTeLKcBUMej5n5
1GXz3TIzb8sk0x7KBAqLq3fyjJrev1qxJUGD6umhAA+yElbkN671bZBQXJzaGx80of2KYje9lwQj
2Cu7dy+iPO5Lcfq3ueP+A41vuoGv7J90t/9F79t134vvSfe9Lf8Z4PfXp/3levO8P2w2rfDkHEku
F1zZf7vehPGH8PhDPAn0AGM1v/UPgJ/+h+tICw6vpJMDqxzqXvMnwE/3/vBMQwh+3zRccE3m/8f1
5i3/p3/WCQE+LWY3Vg6WLbEvGX8j+FmSynZNV9VBzDrUb4uHI7v5TQAIF0VfdEeUAn+gjv1gmJRL
FCzIy9q095EnLjC8PIqXEuc6EAreDU4wH5t24JpZPuqHwdiGk/X5VRxqX9XcidNo5D81IawztvID
RTXtlSjqs8LefjaqH2ltz09VyF7FNiNaILmf+WXPcmUqI3M98X/0CYh3JGI0jvdRah6qusP0z/p5
lWoqvFEPualZrq3HlKI/EQ2BP9hLdrIqP+qJGLPog/AR89k9cYz5UWrhFX1aAtjj+Z6T22vH7KBn
1ABEyIb7VhjfVcJIn2Tjz2SMfk3woneN0W3DDFo0c5xYTbl5CvThFGai2kwVYXU7cY9ydK2z4vS7
6Tl+HL1R/ynDPN0OVRvBD/IGtgkIabYz4JYNqEnrQCqgyLKJSqeZytkKwzlRsmNnrvJhGk9fL0Hw
wzJjdwdAxPXhtwrqAImOjkp26xrblE+YiUxz9ZZnBE0pq+hU85xDjFiPeKN3MCZd5i3I0d3y3LOU
7hPOcW+IjeEa+0Hzqlqe3tiIve9Vm69t9utNWKXXlP3MEzMQWFmRdfD8llJMPSApw5HwsftwevAw
1tj3fmQ2Yh+WOnJBQKgAAaf6YBR8IZXmPM4xZrXZ1kafpPQ3wWB+JviYb+GmRn49le1pnniKqdpM
9pES88Uck2cyqCugBd6LXcvopumgjocwm28AFy7BQE30+HOaPHWM7eEa5W6wH7yICGdCB3dtLh4q
W21UlWRPzSTVcxtuCEL8cIfeoUS57o/VFH5gzwhPlqmoyUBHaHnvbcZGzKBWMdBkdnyyJj08t6Xx
loR011JBhz+KtpM1cUpKRuz+EoCaOsX6zF5saK01J/MeBsKl0yLrGOF0P2XsvbWYPBX0oulZGoSy
OvGD7Zxxg4dg7b3ncQ3KK14TTx8e2Ozm2yKcw804RGJjA0lb6XkWv2UWJnZDfY79uFw1hd+B+DvS
7FWezbbnOolsv6feCYBlWp9UDotfZAziQe1Up8JmvW1rBc/kESMmFzvCVoqOgOCGj1zzyySy30Bp
r3JSDygsaXcOSLL6YeHN26Zv1XFySJIEDkJVtPgEdeQvpwiKk665P6t4fk9CWDgrYT8bStNZOUCB
sCBgP87JB0txDQkbhL9bRdWmTbXDkPTZYxzazUuUfkyG+6TP9nSzrJYqQKxvu4GCwWNipSWwh+hg
C3I8Vq+XT2xALo2Q2kmVvXaSvcESwLSnTUvYYzZ4A6JQ1X5SGPW5d1w6cPkvdnEC82AubOud3u5q
w1fzk1MzkWu7HTaxyYjB6XzgXMSps2UjsjKjTl6qUPpzZVanzuwC3h4svtXEYTphKXiUTl6fXA8c
FU6S4loWc7AJPeqpIIkXQFZQCasYrZ1TMAUVfTv4Y61ZD18vSJjvGScpEu0CNXzQ2eerzqRPZfmQ
Xh2lxnWYJN2D4Qzec5H1P4m8eohAGp8zmNOVVSiCHT3NyH8U/QhEbMehotm+c6ic9uESOdYLQs+t
/VA2Jopg0RcAF0bv0YWiQvE1pLysyuwdb/3u0ZwcdJg4bmguYXEPvxkWCYsa0j6cFnmL3IHPk0yR
9d3qBpibHeDNr48MBP9y5casTZPWzM5J53S7oR/lvrBBRtEQmq5qgg8/IhD2TtVrr27ObjOOyQ0L
zVmDR46ftEj7LLlzfhczZ0w3l949Jz9yjisKt8yRaclq8vDYq3lvWyX+vzBOYD5L7Vefje9paXrv
pLeUH9BTvGYNZ67xJ1HbNYif7tpdmsfzYH5g1mIExlS9hI7VAX9HeLCKpSY5LtHItSa+28tLnadL
TR/8uAQb1NGsrGJPfTkCc5T/dGzGKFn+GgKVrhoO1RXXYBi03i7z3FcsCvY3i8dEVXDIZ7YnXkcV
asmaj3E1HR5FNcDTAiQShGtBFOSWW7O3C56wVyB/hsU2LHG1mYAhV7Lqsy83pp5QWKtVFupxXF/6
QkeMQAqQpv00qi79XTKd47ZzPo00dJl0NPNRmeBURDeD5k/zYo9WepNJOz5DpX9nd9fJ4Bfh+MZ0
HuNmND40k31XGjF61HQ7sozb5HZsXIJRfDPCHEyAF/bbesyrq2lav/IwYQXH3PJgD8OPJGlMTFvT
tLFxjB4HnIxgD1Gd8TNiJVNiM/bmk8tb4FV6WBHhthq/jOlMlCffotREewLN/ZFt6I9UqwtMCF2H
rQPhjdWH95TpQhFzGtirBNW8rnBgPA1BI/0w64YXL5pCPzCbau/FOTFDu2wP7Ax5hg5W+N4GmPd6
2zwa0Bcl9AR6w6U4f70kKZ3XRaFO1RwjZvQtaoYGrJdoUI1/q8kPQoqQ9XNycMjbPFjUWvpSBuZe
aci+QDbutDw+h12XIG7q3k0qYfPI07t1M5oLpqaYj5hv+CqXpfOBO2LnNm239CeB/mGa33z9epy7
q9qIunfBCndvV9o+LpeNOY4E2rCAIwR2PO15rDSvpcd1y2ycnQDeGhjoiRzNYYmxPbIuaRCRvXUa
NPgJNgx+o/pqWGQACjwlXWjauzCGd7WYIvxQL7RrJjgk0JNZfWgKKhFdr2Q2m+SjZWboIAnUCUO2
QwsnxfEkCfkGhbV7Y+bIVqnuvXjD1D7WXhbSTaLVj1Pd3Iae01jQzvX3zderml1QwUMaH8y+lM+D
EbHHB1QFmX3JnSfbSIDRmTPqjw2dW+cSyPNo8XGtn850B69+toVBrq2mT7hKHicnTFcTXbpAnWp4
jJV4arifC7v5hu9uBAQhnyDBIbhb2bPnNs6KcuoXEC/XxGt/wOl40g1yW8CMfIhDcoP6tKoKrBMB
BYhBM2x71nYG/EoZ50dKiBTBzJSNdXIZm4e2iF/SsbBX7CNUAaI59bw1VoR4hS808jGrUhKrHcMK
0wj9ZpdZG06asI+yrR+VFidkw1ys3eK1DuMjriM/SizE4c55sZ34orLmZaizR7f/7VnVniphDlja
W1vd5zx6bkd9UzrWZ63eAMWQ4Da4asd86SAzglXOJrw2Sc+XNbdEDXsFf6NTUTjQQMqn0W6wiQf2
qzl8o/5zO0PKxbMAgB+58OT1BUxujcRpp6u1DS4ldUcNJ3H7oklrNwfVrStZmnN03OTzuEPJwvuT
vFQ8N9gX/E5a9yOHL7Yqh3beg65ee4W6mMo4QFIknSIPOMr3/bayu4fBcX4P1akaLZ5veJMzL9+X
ZvVZJCXF9s2ivXvZ5GsEfqH9OXvdrCf0Yt6kju5duJhLm+B/bLPVU8fR8bb4uIE0RAmGXIS2qi4e
Q4ttGJCHPT6i5ylmnDZnCderAsuLU9wc1behyhhFgMW4aMJ0tS8DAJJ7inNRlb42lBSW9herUtFG
Oxgz6EYXYmrqISzFPDST5q2ea66AaVhPTXBNpPs4/CZ2vMh8wa7DSLtu5Zp5b59JuSFtoFbWKM+6
t3VV9VK01BNZ3rlJ440YFvVS0KYxXya3wzNfGkdoXp+lguQK13JHjdavrz8ZhfnqtJ6FizPGHmRf
7NyamADC5zRqhT8m0dro7N9WMr7FcVWuAiND+XHeyiI/yki0GOutejWAgPVYz6yoRKINJM57X2bV
NzPXDk5XryHAJau40APeB2L0oyFuINx8Dp6drDtrPqPrDIcwkezz9/WAMjuF+rVJoCzE3XA22uzK
8YqTcZKtlR0SSKKBKEzMNVgpTP050eRScGIZMAuGXvTMg5IDmbHqRw67Nt0TKzHCVbJjAqjwO9NK
Y5Fog/UzC5buKpszyi15Ii9J/kKbyUpUBkBDLmgS+drGrEwTJATfGpHzXK5HYoBh0zw2enQmIdhe
8q6JuaO3Eu9h7hf1DME4RMF20lxsuA4h6hJN8s1IxVRfdBjvygy6ZRrlp0ylbwV0l50ylbalgInb
KwnXC3h3Esp9OJ9azDVbq5ox97Wbr7IqW5G3QJILCtoYaBQpySbnDcF3M1v6qe8gebbCy7qrsbzw
TWu3Gu5kX7aCVX3o/YBjdm97nH2AvfeqlL/blhj9lJF8suoLrEVm4yTWCcjjawC9BkqyD5+NYCAm
TMwnKeTdLIKtUyb3xnguDHszmmzb6s491UKY+8Z+UIOujp0qzuDz2m2L1rjz3OCZh+68DrtI2/ZG
z260d7sHEuxac8QVCMmocfnnA2cjcl5Y3rRJhXEiuYWuBTz2uAA1IMDEK6DQwLdn927zZVpPWvKj
SMWhM5gLjRxXWd85DKl6/6rlksgXj41N1As/CpsnDV7+6t+7ofofKc9/1VPxH7jGwjxA0vJf5zcv
v0Z4G9pT+/1n+897rD8/7x9rLPcPz/JcSiMMYfCgWuzkf/VQsOEyqZkgCqgL0yLLRYLprzUWuyp+
RwelJ1zPlaZDkOO/11iC/9T1bKIHf37WPxKm9z9t7H8WiPyLHgrxt4iZbhsSmBh/EikvBzDI39ZY
MXkaSw7S29deyZ6egNcTBfbNujV97FrmtjQM+MDDuGtjqlyANXT2ZO3zQmb7hJzMin9HsC/YyZPy
CNcNGfYTMKViPaWQ5VQRHLWaaAC9T7ae2JeK5JWXBccOtB+q3JuJkyPqfs38tzJ+yebHBIStJEQU
8ZRshmidm+AhPO6Y+js1Ciutu7vkQ/JdU5+qmFojkzl5eCeCs6J7e76n2k8TD9Y4n9mioDIfhmmV
e+W1yMQmQYVZdscu+qZWpFvTzA70Kfkm7PmOuy299X4bGvwoiTKE01XViS+qXJ6TgR200zb7OTf2
AQOvw/H1GxWClyECspy5Eg756CDU0z/px2kNH5elH8cxAAcio3GPhR82IDUyCfe9fs5F9ts889h2
ovyMyXF84/S2ZpM/H2x3HDj29nvdtn4mAdntJG1joNqFQysNBEQLxAp9ATwNpXpq9Lw8mHXHF4wd
kik84kiW+93Nxh52WLZuNEivqdraEEENqQnCIcAFCcl6vu66n8Dhuk0b4wIESN34hO2xVubiOsRM
cbZIxVpzug17cFy7fZsc9EErcCXPb/pAK51oWXIm849y7vJ1qdx9bBYmGD+YpfkFZD7mgjp/sa3U
BKboAASM+nEtKDRuU9IdjZtyStADX+oAw0M4nYdEaN6NA+9n6e4kyvmd2/p2CqfxOfLkHdFUT830
SQ3DtiCwdSlosIM7YSxYZg3eBY/m0YP2aSxp2pxQDcb6RzsY2FyFlbrFZTfvVT21K4JNw2Ym4LVN
A9fexIWgtcxO9M20ELfH0fY2bVJVO6tPn+kTST+y+DWRyfK1hYjnGSCiWKehkDGNrrK6YOhZlreZ
VVHUXcMzHlrqY3uIcVsT6D2nJrFPcJrCxyc78O+9O/8H3nj1JaT2f915j4Tmmx//Uzz483P+EZkX
+h+WbrgkVh3x9/YfaxEWhGH+r8i8QWSe+Bg3a10K0xUuea5/3HWX2zirMIEWYXkOO///j3hggP36
m3pA8wD2/+WvSJcQN+G/3Xa7QKq60+Hy2JVsDnorXiML1HQk6mjTcsUAbEtZ9OQVVd+6saampn9j
dZ2wL9ta0WQxiKbxg9sUYm/gilx1zeRtZyLEeOyUue6hSaBwO3h+kjOIdpxObXqumMqurV3IdeO5
zrYvIUbrUM/WRYFJgMGk950SVGdldSOIvUq+zz2V15EudT8BBurDOh4Xbj6nxCy6a4VOzaDVUUcH
iG41jFbgJ3VuHXNLyWO8lixsfHzqwcfQh3tZp3IVZooEWGNRXYaF+rGIkAiqtCbFA4cWKj5Dezjo
oMVNVZ+G3KEpMN879NPg+57EwUrMX/BBIFvktvjMlAmBh0nGoT3A58ljHLSSKDbq8rvovH5tapZ9
y4mMskmaloYANJes9XA95kvBRLvlmTjcR2qN7wICkRtF6VZz0nvWUZ0RaWntC298Jk5YPbKvtAtF
LzxrvF0hol+lFi/0aKO9aCapkxEjPOv7HDm9YGTV5pyFKspEuByPpSCBg9EFh5vPgiPF66J8B4Qo
NEmr3Cjg0fyz5+pWWvG0jUKIjHYENsmRkwtCOh4OCNz2qZOCNvHRumANyrel6DGkd7m+MaXCcwUf
+oJ5vKS3rZw+yYq8su9411OMELO5UL1l8wtEV/eQGc2TlNlNKGqLA7rtCHnMrq8bjHU47MqjTcPt
0UrAKJfaKA9AqKOp7x6sUcfFTpXiwZxqNOZMRf4gHzUanJsp6fdCdageVXxubfV7YBo6R7yZ9lqO
fzZVgC+TMZ23IM/rM++v+uwV7IhiSx+3SsHzHrqBuFZsCd8qRfJcZ257h3+4+/qZIW65Pj6QboI7
XuktITOTGHQWZOuCr+OhSkMaN0aLH+J16bJcW7ZgFRYW73aj7PVEma/fEr9ey5bs/ri0Wn79Rj1H
P7zEU3fXcJ4gCIV0E9jf0iCxNqZDFzuz0nMj16xnQDhmJHsSzwECEFN6l6M2rlgtfwqIq7s5o33R
a8or1zp12nQVGMrm/VjDw5ndNeRbDhMNhd3OEF+FleZ4vVBS8oIIVpEyCQKfI1hcE1ZaMhX50Np4
JXK1bhgG1mAdglMJQZSFsSQvrb1MBdsGZzbxdGn4jakD3pl2/ROaRL935NztZYwzSc/rZO8tM1Rg
4ecfmiDdyRw+O5CvDXFggzhmEm2kHan9jOUlxU40tB5FqHRu+hXvwmM5oFkMgXkB+2kJvHloIGe8
0K+lNJyrPZrhhvuU4w8xlyP3noGtuPaNr1L/VOkA90IsnrpJwarC1GGwVr2bTWts3DmD7zcICQIw
y3ZcTe+hI/pz3eWrsSakYWYobY4WrhhZ6y28CGdXT/NuFs185A5NiCGdKJ93/cngEOEAAvKJMugH
r/xV2/B6OzyEcJFxsptmcoi53y9hiRbOhub6dVPevAB4K4ahfivi5pfeSlzy1W+9OscObgu22eWW
5AXDpU42qizhBlWSLha0gA1XtR8mw8Xtar4JXv8mIBGsIk4Oa4HfGkDCAuX+AH8mlxYpIkxyTcz5
u+FYp7rF/D6Mp3nGIxWF5TO1ie2maCzidvi0q3KKd0xyv6wo2sfNzAZwzH4SqODiLJtsE9bVuBce
TSwDYb54+F4nJrbmadS4buKHwuqfQaECUTHoJcnKd+W0CE82uy0XDYrkDgEhRKo3i9YbVBUdgGMp
XkwvOqtJe7Pt5oqUmO/ynMSA08KigvobhCYtuKO7E2/hTPlUhnnUW9B+bYEpaiVaFubGbJ91A5Bg
GXYIP82Z1GG95gn4vde00h+5GccP3GOw28Bmi1XLRsd+Swvvqa/29Qi6BP/nESPRPUiT5tzVv21r
2V6awDZHIKDBLWk5umVlcy4S7ZB52nSx0pdEKoLTYx4ujxbiqbr9WcrB27hh+GYQAWO6fhAabvxF
pfX1EnxY7RJJo3FxiyVFr8bvQSYprZEK0VW9m9XwPFCf5CuW0OtYsYlLk0e0sbcGytKeS2caIrV2
qxlrKDB4PpZp+S1sctL+hgCG1a+B/H5URXWzfuLkTCiBkoAih44Ihy4RDWdqPgEX+FDRWmoL9HAB
UPPB9HUPviuypvgGULb4WuofgJpOIwsQYIH0KZfU3UZGbDA5UNDetBknpRP52e+eTd/zZ5Pn86qD
jmolL4GWgqtLv2OiFtTJxnhB40B/1PXpPiasDMvW/ljcRLHhvngAT5SePLe5+iR1jZ0VKalwJmS4
IE5ZRHvGtYYwi5NvzeZEPquRlZAZJ+W2CyL1/fL1GnZTAJu8uzGZqMfJwz5KI0xLF4j2YmRYbCZP
uDchj/2yGw8sOzxNdnCmXC586ri5Lyt0k106LTSSEY71er4s2qNl5S6W5Xu0rOExINq7YVnNm+zo
uUPVV2dZ24tlgc+1tOy+7Eufj+MprXTW/FlobiXeLlgbNSLAog6QBJj2M1GidUbe9hW7NiknMzw0
HF/2tCB17zHcfsHp8qP8CozOUh3Sga/xYE9QZPl1G2gi/rYe40ZJ7kqr7W4d4hPBR8kQI1s9IcCe
PVPTUMP91H1uBHKfcZ/myJJGD5qWYmviKjZakR/acqrXgSosMI1YULHFJTdRD+qkebPfxbF+/npZ
crp7WpuuWpVIntD9NkqK6J0c2Lweo7E9cHyc4IWJCgA3lqVQs4eXUB8lumfTPjl1P68nPHQAZND2
nbEInjSNpjHiEd0G9wTtAlL9gJTYH4tFXEoXmYmqHG2RnaxFgPIWKWpCk0KZBY+4yFT439qHEeWq
NojpGuDPNwU+RUyx848s15KHQM+NFRCjX1i7qqvg2bvFrmhvIGF8M9zGuOglvpku71s/07vo5jDf
LsJai8JmBetqEdwgeKK+WYsMN6LHiUWY0xeJzsSV4c+xko9GSJSpVZX7OZRMt9QU/S49l96diEMt
/ssM/0pvyOSg0USzcym4cITaKurW0L/oHKYgdDxwm5+XZCePcsPe1vQ9PIV9D6/D/Oyysbuikaav
VuFeB9EO96xpYp/7icGkqBc3hfs3mdJwR0Gytk1bAq9FjCOEEcXXCpVRjZr/tkSZgWC0oLGGhXas
rdnElZJnu5DcEi1COppFwM7v0mgqZ+fBDcTmnmT1XM5aGMYQqsV0TG1tm6nYu0ZcjjvIdd6GJy4N
5DgIJCUIKJNUXmp9/MC6NdsJWHv+APZhxeMzfOyIK1ZCXJu0fBYyoihmIo8MDvElNlFQjT4cjx6E
6m0QRFzhwyniNPigFd2wMYc0PQjzdaxyk/AeGDrYPpRmtPanZabNqg0K2DiVm3J0LtybEhWJV5Ms
uZnO0bHGWU586ayqjvsm4GK/yYzyOpjB61hSJZ2ykT1HsPt3Whm/q2R57GQgs/M0qS41nR/Uj2nV
Fqb3eNZYa2vUBTx6xZ4NdvswJ+k5DqkCmpn9zyHNXTOBcwiU/Upbqj6b8hzkUX0csD8ds7GddhlB
ayLQYeo783QSXjUhe5f8izFbrLFPTTewHB/wkaZDm9Q11ZAl6juzydlxpLdrx/ExKseSQELu7meL
oGs27dySlUKIB+QxnXrYKs2NYXRGTES7aAfvUGgNnSh9fIm06JF6cevkzd1nEi3EtJwZrhu8hyB2
vYcUmoYbsQ3/+lkb69454R41qARh03LgcWYkcXHzHGPOJvNMn9yQJd/aOYnIZ6maVROUbnDgzS7C
XL+vPHPH5kVE6M+neDkQx43zbVRzfjNsv8iC+iFC/Z9jecmhx6waPKB7g46xXdS7wTbDUFXTDHew
3LiCv8mcGMwuT1hhHrtR6gdAW9pJX16Eix9bd0hvtqU5UvT4inHzw1Zy2FpjdU345icWsBM9K31X
tsbx6wVL8V8fff2U0zaayNeHYwqCyU7dg9lmwR4+0puTd+0uC73+No2RsUE8UjumVu01BMi8wrDi
nNz4x1QLeefG4dvgn6+VNj70dP8cRUh40sZ49Fyjyl0Sr/r8+lkxdd2DgGIAZUR7jgPcajmjFaRr
uuoXPCoKtbV4V3JOUI7GyMXZ14LMz3HGxI1RE30LMEv7Wkq7RhcbCQ+rAKNB+aMqy5ZMydieOWpz
eMJSsSa1hDgcceYzDBDFNB8U9xLw9C+BRn8LSKFRQrc4xcT4YlLIc5TmjDPWSu6ZMyJlBIk893Nb
vGaj+yaNNtnEevTsOllzbkZo0XZcdAxUNM85klhAaRsY7wifIvjY4S7xpntOY+c2HGt8xpGXHq0p
vwjNsSBF8tLgIzgjVOT6rG6asUmojL99vTA3TDuKYqZzYDjNlqtoYrloea9dbfa+gOBeZyMioOua
eLEiisxFwcZgGvQHkCCb3oYeYzruo7ST6hV8K01ksbce3dG4R4RmiNibVzipDnW9NY2oBPVPX4Cd
xGY7a9cWqtzAoVZMnXXsEarPPOZaGJ/UvrV216yTRrRHJcE6xHH/e8Ttt7VHyjn7Eo7sdsgT732M
BE14qKeYNKPvbIWuXTTxfBN+Hgx4ZCY9v0kKOGHCJY9a0WgnThHvXeeyJE0rqlVlYu0rTTs7xhA+
jRbY7jn4ntdO+F6bSxEGJSB92MkXey4/YWl4Z5ii8skywJVRjHSo6/B3Fdpq62KcN1yTfKfl8vVz
QaQPhkbwrI52OYr4JQ9vjRbjK00r74ZdpusN+4n41bSVFfuMmUTHrZXFqaCT6w6un6rHVv2mJJP3
ZwKFKS2pIqgGcuuWF/zmQZDhM8D4rKMzgY5PP6mULWLLN7KqeotBD8Ng0MC5cYDwlaOxl8JsbQYn
M4jeaktyrUMI4xRVPM9ZR7Cg5bZoG8OxCcRvok06xsryKSisbOcIfrky4vmmxdI+wGZ6Z5mqXYyR
Mx4F95xD2KTG/mTDfLSjptlrje1uKtFWFJ1pj9Gca34jcctFjqJjzmWFLOgS+JgSdyFfEwExW4z8
oyqnLQNMd65TwNI0tRV7MUf46dXgAE61OlZbDcH+pnVf1VJTIhlfTyoL3deomG5tKb7/F3XnsRw5
02bne9Eef8AjsdCmvGcVi665QdA1TMIn/NXrATUT+mYWmpiNIrRhNNuRrAKQmec95zlerNYkzeuz
7Q/eygo1Cj3trD5Yxps2IsjHscwPrU8HQupxG2VtxWxajw6FFHJdDJ7JhiFKNn1QpGuEP9Lvc+LI
gfs77GSg1CWr9QPjzhgLO0qZTlMX6Cgc8V58yRwJBs0Wtxno3QRs3iTzFFAXfBjbqlritCh2U+G+
25rGKWPKwrWVcfrUOzrn8CMtg5auRd4OsSwbtr6p3Bd58pL76baqlH70tG6nKvGIKx/tsP7IYzpJ
ijD8jiXTi9I51IbYtLwh+5CX4MlrCWL19VCQdeRTHcPvmjGJO60Z8ferzGyqa66rh6h13V0Dt+3Q
NIyFuCSp14mwViDC35IyIqWVWHJFhGZ89DpOHFrYaAcP9uRjFzHzxoWJu9MxtrXRhqTcYjyFONTW
fq4+xiBInnLiELWLOTNowpE6kDDGF+q/0xAGqdxKk33j9P3ZC4dl7aTeMotMMCzzhyjKs03EoYaR
NymOEKfxKmvLeJc4SblM+6TesczD41b+sgSHcyF+i4Hw95fx6KY4oGpjNeGbmmSc3jSjS+8NRSOa
2gDMVHtMC1G41kf2U5KbYOuSNLQXnkryBz/pKW7jnLvOK9NgfEWoLww1cTGpuFu05WZqzPqCacW5
9LW+z6gb22saIS/MkCS9BpJldgJ3WP4dCs2AZWZrT8LEpFbJsFsRdnobDHTUnOVhP2kzCJ8azQ2h
D0C+IsbA41Z/RC+QDzBV694q0+yIWB/BjNKxsw5DSPVsF7St2Nk03qJJ/JSMpd6H3mugEcUPRhhE
e5FmBqsB+xlswnPRAMOwgc7ecwigGwDZbqJiKMzH/myUmOlYRaih6gs50lfNRKS0KtxpdqydqfXQ
zq3tz0e64vT7W43HBtehFdeXxdHVmuJoaoIJ2e/n//uXv7/7+3kz9sOi9hN3H3SDvsybHlMmvoBb
o+XJYmQN29Up5Wo0AuYXBn/FpUuJHqVZuv/9rd8PXKcZimP7IyeDo4AenkkVJA8mAaOHqqc2sgqT
HLwNE5zfDyOU+INsENHZ9e5NwgYL0R8Loyi2+Cn857pDYLeHKN6YeJo5EXWU0kAwnb1v6WxAzLl2
tYang1/jpBLcT8e46ZDzR5wnTUSCxrOre+Jpw4xhn9a/n5ZqFCx/NgUu/OHvb4EhaJYYDpodTTeM
GZVDG2EnJijwQHncro5vltJy2iYT/bNF7imVWf3YufV3Mt362QmCkAOiptN67D+WfVcc2KHY+0p2
SAoRbCosHR6G56DaNViqTnUnjG2Tyumc9PLMlmlYRyZ/WCiFp60l0WhFjfbFTnEzpUX/kjEj9lgT
3gLrxFEAm5z0kCo7VV6BOMgDltF3rYnK6++HssEpk2PJ4E4e65OdiW8CbvKgSkN7rDpYV0bnY2Wb
1K4HM8/y4U7PnR/dbQICh7CufOgZKUIpAbK9l9XiFYryoSprnxqB4H1oZv6GsrMLAffNCP/nGJpx
fkm1zF/KUXSbrrZ38AIHqhPXPkxVtpDeDt2YeaDdz30TXL4A8nd9Nl5kk1wLnhEnK6MNbN4vTjZ9
SXExPMJx+elqulHtOt87riJF6kfXluY75FgJvZfZ38KvyluotIJpd8epv+QIEiT+zrSASyDDtlN5
F6H5pQ3xzi6rS+MZDLCnbu/p1jNo9kNT2Q7Gjmwnx/kmdM5jQlMcFH48JWBZgu5B66lHrobu1AxV
AGVBvDXs9gc3Yy3Z2hTBr+d/1kYFMp2sAuzz7kVoPtcspVVDffenBtNPsPMAnoN83GScAUaRvCnH
4hht+vuaq5AhvG2AYBt4IB2invZ1yIAL+I3N1utCdrzWMUw45o525S0TzzgAsSTHhYt4EbcJS6vb
M94nUT8kTXfWpPEgawKhETusxCzGo4VH+NQ1tFl0ZHkWbkCZmJNNFqt2yTWlVSAygqjZWxJgDebS
dms3zql0s+GJRe2MLFk+iyId9o1NrQRn4aUv+uhmeOOOJk+G6WYqTwH4Kfoa+RVCOO1iFTV9spMn
Z/6Az2JRlc4GyGq/Fiio2Mg9QipHX2+stTFW6KYmd485dy6U74q88iKlI4d7Tb1VeQKIwmg+FOO5
bT8WPOjKcKuX5OrHcq7gkLA2uo422/LeOhxUNGuMj0EEV74FJ8vWGYm+FWtgJE+mToGANnQlhWaE
e2NzuImhXUmvf3Y0LVvpWZZtcZydtbJe94aGga9S5DX9Fpgk34fJnUZDACt11TVMXJ7dlHlBpgys
dcQnutqDFIzFm1QeqWfodE75ng+euwr6ZFkXEIq0JH7UWVhI2Q/UlHffuEbuldVmpylc6FA+1hPv
yLJtCkIVsli5lNZvx7B8Asi4ShkVtGnQLpOAGbleF0eLPg8sDQeRMp03Q89l34WGWJbGRy6foHWY
YHJdY4MzjCyvcYcMi22KRkU3JRzUDntrgrHf6m+MF5aBl9DGRk6dMKNOfRvkB0kfaRezbmtqOsZy
AOWiB+tpS+oZjF4R3BKuVb1J3qaSW1s3ETUse9zixpoZGTo1BK37aFhx+Oqlh9hz71ESNSsNHRTz
nrCR49VxdMr+mNnBa6P536H0ix1MY9gz3ew90e49xkZoq+0awZsESxRiLqVQyUibZT6zxkaIa1V4
tIgvouadyWTjIi8w7Q016exh+Naw+bcZuHPHAH9SWF+IXifHu8FDKvC5TNR4MYRxVp24GMzRDoZd
Xvsc2DMYlNrvgfqj0liQbOpw5Znl8Fckz1mPyD0FyV036hOCw2h309KkAtNSNCNPY7ssCGHd8/6T
QpgvjsC3SJmUMA3agxMi3JQasuSozqYWjeRc8qNlWxnvaPdYEkLNi7+Nw/RMi6u/GMjpL+ZetwYG
llQyh7E3PnOh7GtDfrCAwO4zq50dVMfRHsO1PwLdkcl7Oro47BlrDDVfjwPZCk39MWZx4gjgAf1k
V8hQMN36OrV3KWk1VWVnkuj6krOJDdVCA8uYhUR9fMKjXkQHZ5YRkCmmaUaGopGnDSGbwb9N1mBs
NXv8yhy7PTnalSKdF0u0H4xg3FsS3CMJoziVs0I42eOmcnjnmyAtV8RbwQaXNeXWIT6OkrIqpYaI
7TXjAj+cM8EuVVu2ay01Dmt+4KpT6mpP9hj1D32YX3HCunu4afW2nebOU1Gr8zx0/p03ayn8J2rG
bhYdnyuPt2NgfSh5KjK6yP2FE9raErqkQ8s6bmJzfKjZ1DKbE/tgQi6NOBgsXKHrePmZlTXD1W/N
cCvlcMw1M4Pgl+LYr6MX6kvzPfXhyYZ3PV2zJJp7m3uBQumqXPudrtZ5n4iVVIN/9ru+Qx6J9VWb
tVcnrtwj9dRn7NHduYiZKSq6gc0oWOhMwnBkAnJj5Xqh2lrbS8V9C55QwsnLesz/RMuDbnqc7Kxd
GJXRUxjCzlYDtN6J8YNQPcJmJZ8bzbz0ObwK1st0G2RQCIBZf8tq4vpwg0NM4uPNMdn7lC5g/oHK
gy2YvG9OP80KRp/1p7C9nR4b4tts1Btj8eLah/bZaAZ3ZxlMiXKq4NNRyK0q7BKdJVxTKNZyvTFc
dAIweYMJi3geFixivU+3WLSAsU6z1uB+pjG5YM0HUVr4Txjmy29VQmXkzRVXqxteLHRgxex/KhN/
HwZrBSH8tZ7esDcFEJVDbafJYqQQyAFFmBDtJsJGe9UcIzKRRZOGTvfJqNtr9kDlU0980vq2K0dj
HOufEcv7Dem4dQPjaxs19LoHXTOhZIBiNGG2mLZnUVgDjwSHcp+eo9Co32r8tweNZCGzGmtNfc0E
DqnbBUZRrevEYLQ0xS9KMP9ztfFmD6G+CBMC8YP3ruVj92BWEBBGK5jWraiwHIOswZnAwjJ3QTmq
1b+dP1E87JWNBEQ+SrJyVMFTuxtsADcu1+DSV9RzdToP7oJxNoEDa42oKrfkeGBcDvUnGwUmj1o9
rUMRTEsRUoqIR5kRHW3n+9LYeRgg9yP64XJskltCXHKZFz48qmQ+a3gr/GrrwJ20XW5pkAAar5yj
t+3atmIm6oH5h2KXAVsbldLS1o99JagEg5e4/P1bgenYcKsEc75uJD+68bJ+W9vjEipocJSNsW9z
JGX2pualFP7KacYKtxoGXRlq9sZxObEKPM8q8jLwUhYvAbftmuMiiTqDIDndiIx9TdjFOvQqnfLh
IaZrxyZ1kDQeLnjlfOBEfqBcPF+Yyqo2tei+9F5j9zTwxnDF0D0TuMPSqPwG3qC5qjMSBwZtcctJ
uhczcQ8qzsNVnhW3aorfbGPtmh9BjL3c0YZqOVJP1tGPGxmPKSPHoP9gqrKrGRGtUxf/STif5ZU6
eF1G1WAKiMDRogOzk5uXZH+iHsZObQNACdNNrmffoymiVX2iiFks/AHiHPfsjiH+ougwtUN7DMf6
Oxh9NqdZvvAjh/prfdcNl0gkOGAy1vTIMD6ZUGQLpN9O7fxIfzYtf5t4+Q9FR6cyT+9+3/ytGN/g
RQIoYRn4y72iXsWwtefp6brGCtA0/sW2ErEgBJC1j0TInzuDtml86S+srryc3Yrn00s4fzdmRV9f
GSZPJfND06fprsihfRD6t9r4RwEJwlYU6UD0yuJT2VwUOs50I7a2ddi9+8Lsl3nuPpWRFixbnzvK
6/dZRa1R5jm3Uaa3dFIMdmlosn0EbaqbedXqdVzal3lNSfueLTvLTuic3SJ4s5idUammPsyAHs/W
4ajQRn2+qJqMOCt7/tHGRF+2PhYNXuIxfJZJejPd4TkrSGvVorrVgdOuou/MNYN1a2qwGLWs2dn0
qqxRNZcObV8Mr/G9mnX56dCqvUvS4Cnh0ANt5jEI5touKuahP9F7VFdL2pKmdZe1AxDC/kcMEeWJ
46wNV9o2ZWeEgZKeZJXaN8h7cKwSFGkibcuh6Kt7rER1F+SS8wCmc51Rr2YSTXoO+oY5CwxkhkrT
JkR0o+KqmJbALe2l23q7oGSjWxPAQuREg25K4K2tXBOyBWuqPOOpCFn3nFQeU9P8HAvMSJnSCWvA
rjwaYWYeWXS7LXfWX+qxjCe71xCOPQDyQeQf8LCq58nj4D7AXwktf6DGCpjEKGjP1vqblrkRPk9P
noyQ8qPAqz4Tpr+Td5bxADzYyg5xIRQy7k8QtUTko6FfhEMLZnI+sYgwS5ZOGHZrrMpwSwyP5EVC
i0kq1/VwAzMTbdIUlBQzmc6hgsX2A4Cea8qm2VIwWFp4ujpChOVErZftFg0hXTAH2USmZLFPGGvj
31u7PhkGV7WnJm2RZakXvIT5XP6bvaaJuSozDZ0OsNk6IuSLUyXdkViHWW6LFZR/xaMqI/wZR86i
1Y4ArQ6OJg+ZKzduLv7UCuNg1q5RccxVpdVHc1g7cMCWRu5e4l7QK0ue8xCF2bq3tEdpFbgSWmtD
YPmZFY0D7bdbZw+8EvukBd7T1v3F0+qHYW4uHcJZJ484z6Kr4ra0dmUrKPHGTrdsS2faiarr13Dq
K8T+ODxHdepeWFyJt1f0yDW0cvSvuloWdZe9WwXabXepMXPdmMq+MH9piZ0yNUnUDVjXa85yufZj
pz0mMdC3zDI2nAvKFyf6aRFpl/9vDbf/v8YhLJuGg/+bK/flp/74qtvpn1mIf/tH/x6GsP5FFsIS
hm6btoCegSv238MQ4l/0J5A/wAJjG7b+jzAEttyZAeJD/IC4MRdg/R9brvcvwxKeQ7yCAobfP/pv
hCEM5z/1Y8D0oInIFqYlhEeM4zcs8Y96JlqIyqosPEraSgG6cgqvAZrCYLfPhSsB3uQvlswu8hyQ
sS9DcbI7gg4xlzPHDv7PtXTF1zgsx94+NHmxKtPqGCgHTEJztBhGMyeEGGkU5JX6ZemYTEemJ0kD
s+8UUKAa/asbmbLEoHFAWuGKktTFLtJGO9Xe8J7J6R4L45w3Bo8bB4cO4/ZOu5uAphcO9kPsLbeq
NCCJZPeGk1n/LDgWylZeY3BT5Gk5S0K86/23MkAL8M0j55xDcSNOuMWI/9CUcl/zU4VdehxRALNp
KyFXFB3yiDgl5nPpIP2mzdkPyL6xxe6mhObgLmaavrTS9Ng2wU1Ww2UMvEffMB7bMD8qy9wK5ktB
r8P4TQ4RL0FmBewjxdVx3Kc8g89/Ha3+4KroGUzRizb554BaJaMPd3qYkJTCp19Wt3QEwucjniNK
UbDi1EDifLIc+iDnIhDtk8r4Yx3uZdlT40zmWuZnRww0UbBDBf9VgKLQ2/Sn1LorI4rrwI/YCm8f
edWDaeIvSNV77BwwS2/JxBymUgKKKN/nb1K2LoUl5cpGURB59MyYvwwLTEYNjCmqoHiJof9tajCF
Dm+vUQOn09IPmpLwKshd7HNwNnBQuulzQurkH3fZv2V6/mOvGbchucwxLPL99//8Hw6XreBEbEGk
4aKlhe0/9ZA02gh5vrbD/ZC24CCdJ5CfH2rw4LVyMcJZptWHeslhOiu6FJZVy8O37tuD3sOF6S0E
j9RkE+Ooh1ohRnbDXdT07uqSxoTSK1EDcNeOzHkXKcrlotDI3yaYSLQyuseDOsv62wz1DxOxjEDa
bqjZFbKlKnIfhUYaxILqEJftvlCmf2B7QODYopa91IwjNmf0iNlvjtJJgqUKnzNVP9Lws0/G9G2+
WkbbPKM0Ef91f+ipZz8v7eW50cmrOhkp+fRjlNXFyvR7lXuvGWFTztAGPGvNfpgoIWKqN0whh3Cx
xGe1oBp2mdoAFBL26zYA33Jjx/la4MG1p2QNIWKD+cN0ngKcTzLOMRKk6xgwFiRPBb52fqM9I/07
qfBW5CORIv9W2flOOqDC4N8ISGPzZRU33jZTBU4sbFNyZen1f/G+W4Yxd1z9hzee6JbJHtnzhOsK
nlz8+T+eV35fjk0KzG4nPM/9DANFDXYbL1G3KMQJ3XCfzjFxtMsAXyk7lbEbGMFPKKGxfICFo55z
d8JlO1UBXUcTU57AJuAiq/izN+KjKOLxBTRysDVdB2fLMOavI5huUbr4aJUbMxWrP12C7cvCqp+g
1OLd1dqSxnvmR3FHBEF07RJf2HIsTxrEvG2jDCqwoENaFfqY3qkrg5KVXfnymeounmw7qmDlwh+H
dtuJbGKu7iumDDaSRJteWfO3lZ7FcDW8vzgaNPrhjq3bPtHRFu/It3OKv2opW/LY9gHoGSllvhy3
7L74ENnMV27SHy9vYB3550zQUlDU5RJbNs5YMdoL6ajVnGQ+0CEAIKHairp5wESjwlPcFwsqmWhA
T7QbF0+2HTLO9LG8ZoO1CyOd5G0jHkDwXKbMIQofVFfNsMIDfA9A3LW7M0ddrezGjUhVTWu7MsZ1
AiQINHP4xmmsQ3amfwkvJ7bp5dCrinkyBQbhlEcryLnHquTwoDXZcYAlMyRpzvYWzmszTasaDnZi
UGncu1A9g1/QWaU/iuChHPTLhIk/smwYB4j8omi/tdwpF9PKCUKmAyPT4CAEod7aHa1iRbLXW64C
OFL0pVDKPGNrkKFqhmQWIfFWiJ0PCAaf+iB32bBM04yul5imAYNCkdl1Zi+MYbwEXRJtVOLQYU6x
as3ohs32oiJSsMh0/o6Pc8qS9etAwABROgcmJcSr5o3Uqs1a8XD0dPmlZHgNR3LMg68IZuR3qWdQ
IDEatKVFmK+v/wQpVYmtn9/0kVkEtRDPraXiR2simm4ZwULhkVX9+B5RF1RWL/PEcGkzll53AC3i
jm1mT3NVMqFN+xDg+8JeAZLYa8qJ9qnMX7pgpOXWlHLrCZDpVbPFtmCsCjVcqdfmJIXljyq6NYly
EgqQiLIOHO6ABxz3I8PIjYgyb8WxeAD+k28GgsQL24VU36hlPyarEebWovDsk59QmKdrOYxTw6Q+
RuI96lKPjTyJNr0e+4XPlC9vTeZSWFxCt8FpUzHGfuq6fh/YlmCFF886teRQcCgbq0pYqQBAB556
dbfE+1WsCDdho5PdH/xBEzYK7zWgsnkwnQOslJWNgQbFx160SXHS3eCoFd0Tz/ivtiBfEJ0MgKkY
cBCr7e6tad8aCq7ZKMHY9fUA4irO/rg8SWcW6zPQpNKw91bvf/raKTOOdL89iyjOGTBZvD9QBlIa
C7EoMjRFMAm99FOpnqm/kVnJOtPQrRNz3+m4PU1GCSfE656XSif1ABCcRYiE5ZVD20TeolC9toki
cOstTfWcmZzgxPjL2GNI3xderp1+P2gxwxvlwPqVJPFpKWD+VyRedhhxsSxtN9K3piA0kdP4uDTY
G6yyVHZ3n7KLyk9WpLWaYxF6/QZwXQ7jvbHXrYtHpYmzVzMi8KPi7p4alLHr1r0r2VJJVVdU3eNd
KjyehlWNgBlIzMqd0awGGIbPRsuLZGAAJGd7jev4Du1+3Cbl3DcMYico2VN6lt6ekjz9ZCpv65CJ
uoyXrw87Y6sLaqBLL7s0EKRGjzuyFtolZgy0wcUbAcPx7rFrtsfGaNoZ/eTAjwbZAOiCLejvh5ac
qTt4R58F99JomnEpetjfWBW5uoR3gGgQQdm1fyJrHMnCmq8V693CLz0bQyKzqCSS4dLKGfl0Hkj4
yGytbWeJF0vpX3lVRAc9zatNWBVXGdHr3kb32fpT6g5tsGFG8DYDo4WcNdcTOMHCtXFg4m0OEDVz
SPaOScUphgsaOBq+mNlZR5Pr/WjPH34//f3VgMHbM2R48Ge0wO8HHcjQcZw/NCN7jFEc2dYQ+jXN
dlVPbnkKan7QGOPrtqL0+sEsIHsOnq2tgsi+4fOvz8LMtEfNdcmRUtoajAFviRMVL26jXjjR/C1T
HUaZ/uwmVKeGPf8+KJlNjUF9SBrLfUjm0YAVYLiayra4UjtGfoaqJ5MKQTClvfFmMWpXTt6uxsIu
LngLvwd1Zw/U7XNPpGumm/k6A+yGpFh1uC9I6XBlHlriXksVjv3l9wPTcbrgmHJ37Xwnj4OxLCeG
KwUzDqwLWA6NuGpWYJOpC0qwWgX0KN1mq2dz5KBcPAcyk0z2zKte5eMxUvCsU7326WMhmpHm1luC
7hFGSFVIuDBbtT9WJ2w8+PnOatNwzTUIHNjNeRxWo3oIo5+4m2hOCeJilZv6uNCKA6DFGu+VffZJ
k+8TDLawTpiRsXAfILC05EZwdzltMxyCgfhvqdOOzlz2Gsf6O3ijHLFtGA+RFXdPRc9ziE5OehUP
SeVDn6moGs5MOCoirtmZ0Ysq8hSXt9EzdDNtcCFwmyut59lPmmQdZMEPlqIAfDXyRuJU1le85pG/
1hX9I7Zp4t/tEDcYWkwrn6mGp8Zb2lM62tPU2aBaMzSkqVPRNrChLgjUohwBzTkTfp0uX5LdgiKl
0dcTw6JFSzWMHbflE4lj5pR+4Cw1JyW5UlRXjo4TdI9e24mxaFdwuBoS6uwbSyN48aTzKiq9/GJM
eOlIafwAs9kN3UBeTRKdIYlBmzsO0pMIcJYrJOvzbORgJ9iAxZqpFEHklQvSfTP8Xmhvnqd/e66v
vswwOQiXOCcopaPpU8q38Bi2q1HRS+BLzNwWaZ8oVfFNq8jB80oam9iv4kuTDW9UA7IRKNKAX+El
a/0yfovNGMtnIdJVlQBtMUMH7awV5R8fvPWiJoz4UTntm4hF+lUM5UNQudmPldY7feirlySp0Y/4
DrAYMp8J2ZAVhRheJuShxUCeDJIGqaamCPd13s/HMkCJ+5RVS3Ve+JC/as6gXlwUXM58bv+md5TA
EL6p3/Ok+0qK1L1P0n6BrfQ14YEGvMfLBBYgeRQZ4/SKBe1kJqO9T4bS2XnlyINRYzyU4LUSrF23
QE75Q9ZKKOYyKk9TXz1zKuU4EcXMK+zhlgyBOAuaKVAQWfCptDNfOfi4GzU/xyUYly064G/39Srz
Rwk1hP87ZUZwygcURp56d6YYP1GW6Ocymx4INDE5YA3N1kO19ZVEpbcPAX49rfBuNJcxNPE1SMzl
3cBFqqHb4fa12+UwZ9jAnN3QTr6tvKYvlXRmWz7aLYdZ9sUYZltHxwK8GwIu0pCnz8pzgmbNRqhc
luFwTldNmgGR9ql4lSGP/FEO1iap1N/cNMbnovHWdo2SXMUj3sXGuBC9W0R27rCvtyGv4efTjfFF
RB6jq1btvUj/1LDILFwc6GiBCAhdGH5yzsL6XrVHT/o1ojHiBum8NVRNLPUu2xPJGV9IbJcuraia
M0bbnv14I2Hsh1bUsYXPHp0pu7ZleMsKk7UkTLPl1PHmpo7J3IQjosJxUpFxhn96UJW/bWPxWsCb
7CepFsYYbKO+h2KV48JE+02N4fD7iafHL45OHwEpGR43093O8z8l1rBZSRF00oIt3g5ufHY0+5XQ
Gx3batON8Ya2OJ2RdeWQMGm1H0DUOi7NVS+zH+F8loTngCyVNJ4UOfrql90HT0M2nIKSKrkoPBlJ
zfAtie9R3ZxzTxerRKMMRxjrGsp5UrY3jrU6Ax6Sy6b+ERruS0t3rOkafxTeAp4cLieq4krg+ICr
6slA+6Bc6aEKguMU/hkoLJRTehLlQiRo1VbA8Swc9lXUksts0vc2GI+2Wd8bU711OTzr7o09AW5+
h8x24FzKMn/WBm9nX22PZ6SesKdXFu5VQa/tJL9iGkNt4y2sTrbjHWfpq8rowwQWrWnU+XZmfhrG
YcV/Hy67mFNzrWdXFKShnB5Kx3pMCuMEPnUT8ZNyseFdBwIKfAPx7NhBYM2ZYk4KtKyKbk5sEZhi
2XCvMXA+Cuh2Y0qhOd+v63oby8QXnG8ACkPiGx6HNt72ytjMr0zWZqB2wmucxZtBWxGoWtEetNej
9DUfooUytSsF09dZmAM8dKIhbt90eJA4eobSJKindkMbHRyObKGUa3v29/pGzduQhjxvYcTH6lTo
koYTQEEyuOhTcZw/T7Xq5lQ3y8QBcpknbcZQ3JOmfo5yZ2c3WEmkRRJluLIEH3JsSs6o3TMNXVJz
8mMrR47n1ZpZv1rETSWBXdQPo5N/AhItlq3JuOtX3auKc5TgSYmcP1PXP2ievRlrZKF3mpIvwoxI
eVrpDtjGidHhOcuTA3zfY2+k+/lHxaVwc3NO68zX9MHaKkNwlxR34nyv8kbPz6mC2pmGbEUVFOeF
38VXu7XOWqO2ptIQjJADW7u+ZOOW3echEt0+yQiN4uJcVCp47zTxBJ50BwLs2MbupnWMneXHlzyf
GDP0H7Pw6YTqlKTFhlHyG4vgn9ZT7y7fJFNef+k797HxkwVmjFUyr5xmMz3qccW3TpRLWO1z1Kmv
TPRneZ9VxN5P8fgjW+J/9KrwprXpMaFPUJbynqAYDHt6ATc+GqRfZ8uQn7Xmmp7QIWWR3XCgrjov
OrrSp00vWYSFt41iktWz7UF2L+MoOX6k1IjmWK2tr2mExCZMnu+Di1Oje3Sd+Il62WthZJ8oKBAN
WEcs70vVHkwbjc4y5+jc7c5ZpyhpmL+oa+RrJxr7eKOzPjOZ/km4G3OzV4t7yJfEb3CcioI3wznM
MqYDOKdwD71j0zUyPPkklM2qXiu3e7Ik74jWPgQRtxGY0QORhLSq9yPiL0X2z02uvXSsB34kP6ey
fATl+1grnQ5QyGc82GYFVYIuqzLI7mZz0hz1EqXdQYgNLuQVtOgweOy5fZ3a381i7ywA64IviEg6
/+PeKs+pIAcVQAXka2E7MvriOtbubVZk+wCtIp5+9IVFZnPgBobP8qLMZmfQn0GCbGEkxTpC36PE
55kOjvMsAlvcK0xwF6aR0xWt++tigjGDFeGzA2S6SMK/UjS7kKfI/DKZPApiy3r20eVxDK8n2NK+
N12xIGFBEDpnziwYHw09uRn8n4jkgMipFyQvD8iIMI4TLTpNu2t9d4GS84K+ewvRn9HNOzKFehit
iyJN8HvO0jSwnkXZiBtGCWJm1VLxnBoTUH1RyqPD/jN/70Vl3npXrkKSWbOC7lIVnsSgGwqAsAwS
lENFG7cCCOBrxsvMyG9LM+nHUMd/xmwfkfyveUrNP1SAC2R+nX3+qtEykycvGj+0oNeiMP6KTcb1
jTV+eFr/J669H6vRV65XLAMSjAbJb8VN2GE5cHnt4hH9oJcPsWACQJAjdwXfcXHPuIcy4Z2H0NiW
hiLGTgCcd6dxwn0xahz27Z3DqrHOjfLVGrM1pUSbLujueR5d4jq5KVduGWNcRBGeOY+cPLzW4TLr
AB27j2yQX+s+3mWVee+G9LHV3KNd2ms06b3BIlOzZM/acN0NGA3zFTUs4Ac7HjYlhBFuulnGtX7N
kJvArojz8GdDrp+8KN4Z8EizMvzCOrvxh+e466G7+iCLXP0iSL+JkpfB0R9KBin/i7Lz2pGdSa/s
qwx0zwZN0AGjuchMpjfl3Q1R5hx6F2TQPf0snm6p9UvQYAQ0Cl3nz3KZSUbEt/dee9X6vBMAVi/+
F6/ZZqnziAHB2McFA0BIVL2L5xKZgrx1ojF/Q+LwErQhMV83kdZexs48yyLnTtdgfwjhEjo68Dyf
CYwkubPKPA/vS6P5m15z9E3jZtp+1MQFTfanjqb+lcpSWIkz9REJVWIJNihICH26zkhxr8u4hN63
WJad1mDGnh/QX+fA97XuQcxZHGQenj1/XGB/zxMTp52E4r6WoQZqPbO/a5WRg4VCN7cao1K8CMhT
j4tJoGiLbi2BxWjCH+CLLOlZ/+iU/qdiE0lauApoU8ayZtDC4mZfipwczlgYoLImv9IatXMNG6R+
N+d0ERonHogoaPxYIQfTroIVUkbf+D6Dhalu2Pn0PnCohY1B+Qfb7Q4cSrmYebvirkhBNIX9uzZG
3t3cMPvqSs98siPnS592REqmD+6QvP0rT+zKzHPf4aX8+ec+10z2E0wpbdeM9zYRgzeegI0eFupU
ZRg5ANY2POF+HKSdyM817lweW/pg52eYiEZMkLZgawMCYG/b4a3M0+4et35zq+jeitk338gmqMlI
7tA0ieVYylw3jW6cMRifMMuYO99N78opcoPcl2eIGxKDOJP4MUNICQvr3jKe4rFutnoME1hjer5T
OhBwJev9NAzutZS/BhHzCuvPvjHc6aNB9rwjEjs7b7VjGu8WY0G0QKDVeC+1+B1CDUzeMqvWhe1R
fmFdogrW6oC9u66S30Y4klOawEQaNnbffuJ2ULvQGjg/rwhtMAbmj/8zxV7oD8js/TYsLRJln9Og
iY3jG/kpin4j72KQ5z2QeK1gV39xW+68kzvw89xyZ3MZjEvY0BostoX67znivZjPHbQUo+K429hP
acv40qXMzcLSXuPgifIRPiKeXIEvEOQC2FbRdKs4eR1iYitJPJLpZvK5sb40ln4imfZz1yCvmbj2
wnDvG9pwsG26gIceyk+oPdINwG1Bo7ec7bllSxjFNvavkk0fCgf9ri3uvBV6p7bq6vCNWPWKtyfV
IlNBRxVJZQ0lJPWNddjjqsj96cjTfXAQqIO5i1EU5czItf+2aRKrXZvwANcxwUHsXkv58miviXo8
d9y/XPFczN2JSfyh87PX5W8n9e2sElzWdty/VoBp4/i1Vi2w5eiGrWIgWk91YU0Ts2I3F9Xud1FD
H2/hY4O3M8b5KXEAtNhDTcTIktva0C9l5nJeXs5olqFda6gz1Anl5s3n3RIPH3o6rntrvCcCfEQ9
uatMqpYHnREJU0dsT90vCp5vReEdYLV53BSGJ6qmrlNWfNUE4fGph3tCEBUCGOZdmCN1QVVv4YYt
sSTxRofKchx9lqMqL73dcYXWe8ARiEsrw4Jgp/uawaYfR8vErQtgTOexWcKW7WLONN7mKV35bg6N
A6PIEBKeUUQ5q4jCct+/+kX6gz3vnWHLVybcNx9hysm9MKhj60l1DTz2CXROCMJqw1n4hW3VOg7x
DMYuTJKwsh+gAD+HZotxMGnJZza2ZKBDiGT0S9CFElgo02fAPG1+Ggtm9pRhqGfvGvnNU1y51Use
yYRMzHI0Wz7N4hZEFtrqShJ2BoyD5dMgkQ3iNfJ3dFXA/DMlZ0PlFu8Jw15qyMW19Otf0hTTGR1r
WKsGldrq05/YD82zZTvgTgx7PKW68wEghEMHkR9oSsNvOXFTJtoOGdDtUcA8j/a1WP5Uujx3ZU0c
DyYTtkFTb3/5IVvNwsiOsI+fp548Qtiab1Rm0xMy30EkzWlkGrDvQa0CFO/vYx3AkWO8lNInuNKX
N4fNesTcdNWGHj2wenUAc12tUs/kANaHR6OiAA72wATY4ESgJ5gniGISX3xWdFQzMdAgeKqGmZLp
P7cXVjKzGX6MCjuCj1dvJabipS/aR0FJcRTVJFoiKhg0HWMUrWsbwmgn/a0hqmqp5kl3oZiNLKBz
TjlArwboK0ax8UNJmVF21/rSX7np4nor0nvS9Vui2sVKuD38/nFhENaCHzj+thbuMukZD+ccg+76
Uk2Mk9Lc3RlhO68B4hhARBazonYfL40UZe+9x2azM5ZquIkSozi5iWp+GGMf70W/QHDS1CIwwlZe
v8XY/3EMA/TvLdrZjdQ/Tfi71HIn9VlFs5ZsPYE1qNjVRpHTb6OX2PCHrS+Xke8IyMh9xwx1chLU
E3NvU0G2UZZWBGmcHvopWirOBKTB8uaCpImq4qMB07tSM9Men+OoIhJPsjETNEmScX5ZDkNGxt6P
6DzT2/p3mYb9Nl0rEHJ6i5AJXJYPk/PpR1i0Hd+8pURd09niLKrFJ6+k14Ub1gOBAt6Y1jskZxgD
/rsb4bVjvxIhwvBWhvU7h9MTfmKx7snhzPX8yqjGRfjcOF3EAZ7uy1Vm/epHYz8o7Vxb18wy7ubR
x2VPfwx/Kfnd+pOSCmUZq87Jsc6AgTIRNqsOCGhkujuznO8LGjM2dZ38TNn80aG3JEi746B/67/Q
HxC5dCo4apa2qeNlwG3xOBtJuzaxta0QUi2P4F6nWZ+VJk5U7u7SWNvZ2cnxx9+M7aegn6v3Ak50
VtkHz6AQJASJiupQBo6Mt4ha+Rr+He2aFV0rTnSucMzQGxlBHPetAx3a8MGLpaC2rX6svjuTGcLQ
f5csu6jMISi2YK8bY1ySsMekKN47780rDzUW85WypcV8M3tKEodya6Iu0C0MO1AQ7Ri36Hd0vfFi
sS2pQX9tkhCqk10KtCN6LSfDOntDQhdyr4NCr9W7joR4insq30wdLFo6Wen5z4dwyZn+89Pa6a+p
iW0FMsq7MPgZozszf8ksDiJzDrfH2JSuG2gU63w5vc8koNR+y8HZqZze0GTsD/lYIS2hvG279MpM
OmGeQs+d5itnFyb0S3qtw3m0j49tNV4dqeZPZ+mlH0uzfiEKEG2iig0IWKiOlaToj2OF2T7xi02p
pcNeKgM6/5yZEFWq6qoolIDMNnBzEimtNigyfZ2yByhTnRa75smdXHMn2MMjCXiPU+s2GKlQGlrS
0l3sNxRIT/md0WVP7WCqu2lgJTDAgB71tE1uCRh6BtrpRprRnQmCMH+JbIFOmrOtsO34Bwj3HkrW
obSTQ2y95aRC+zx9TGKfGkssoCnWrPrF9OhT8jTt2oOGK1slt/Yd12cfVIWx8Rl08wZvnZXLOz+S
1TZzOYXU7vROApPOkNik2CDsDe7P8htnxTfhgnM2ujuXrIpgZLiHMkqdpsAPoNcmkR8TiGMCCv1O
5Km3LbPxzqvDcrHCwAjBY7OwkEjMdmPt73qWrl1YsXXLWnWvj+a+sfTs3JE2C2DRczUjNHgqm++T
PI6vja+FmLxssNP6WG3+sFc81xvPaAUs5nQ+Bj498cdyGMwDKLPmmuXNlpVrgEMX2sGIf3g9e1m5
SxqgNLnu2rfU5sLyZsc4cDaztnUrvSAy2IAWUKpsJx+exlojWscyf0bvR+aHN3/oqH5YZf08gKDt
frhWhqPOxn9sfnjdwwe3FsMRC2obFAn0E+ER7XX1rrz4Na9KLGv9acj6HXRAjilV2jMP5kMU4y21
aQs6ozRek6e21OwfjxECMshoHAasvwcgHS0ZGly9CZLGp/4qkHRXbkIrpuOn032UyQo4Pe9pjE43
lTXiI6o3eYKjZVLTukwHwJrTjJWDcvqjWXjmo6OlBCYZy0QdqCwr0g9m7UEITPEEw9OFmMyJdmsJ
V9+VAgdWEenzWiib1lH2LvedC/bMGorixXazhCWDvUOUDL9R2vSHQjNfoDP27yk2+XXDBf0I6prO
SVz/1Gtx9C6qcl+SAD+OaUstoA7AaLbAxDRJezOBKxEaSavHgXfEOjat+TVKoHeZsdd91WrC/twC
GZ9D6HsraHLk3LPfiWBQI2aiSJOlMO1kCZMiwZCZRLPZgzyedYm8qYt+FzV+Qx1p8dA3OgPe+VLl
2ciQsigOmlPXq146KYCcdsPRw3nBdjGvrSgadq6y3csw0xKFKYob+TSZpMx5admthztrlvo60czw
Milpb1uX3a2uGVQ9DCltl7jVn/mCP8wL8k+0z9b0XIEQmQ6TA2Src1sCBzEtFbJiqSB1wKioTSln
oUeVeM5MeUBZEW4hMyr86p0mxGbrQpxT/ph/KYIXbhq/alSisfnD0iCcL68JES9SeZ1Ku7mObfdh
xqT2jSTMNloW+Q9QDShlIVDCZG8idNuaMPhFpBhQZdVbOUjzxrSNuMc0RXdVp+WnGi1zsJ2AIlQi
YklqfXv6XQr4RexkZ9jEFaEPcMxBh8SdA1PFH3d6W4qT2eLu7uzu3Ftx+tS5VHUknpWeEm24WBFA
/7EkmK1PbzWpwiD2qLgpk9++bmp0n4BJ0UuGkU50G0gQQqe1aTdunV0T69umysIAaCOqZ/ujzHAn
FGwx1YEXGkvvaJgMz5hQwoogHtj5jMDKfOS9+GrX2F/qog6o3rSZUen3IoMSIjioFSPrake/KpDl
1yTCYTOVj7YFXS5x+jBwqgHWJoGMEDanad2Yz725KYtWM3zWUYLu5ZAJmwm6l7CoCWWfm2UIAyAL
M0dp06YQWkdE6RLec5eyzbPTR4lsRSN4c0cpPWV3gpPUDDTVVZDJ4wIeHXq7fjYGGm2X9oSF1asm
9vfRaFon2yYuH7qvHk8c1WpWuurbMAyKxVpBa0G8pySDFlm6xnUKe+EJpZAh3BDlHI4HSc9yFbP3
DfzK5Ofgft9HnXpKsnzfslx8d8L7Jbm3v4WEW9aa7tgPQ7Rts1ZcqBynfSuML9QdeIfWrwtGGtlR
DKRIISRcNU+ER70hJNLoMdRsmuICGN1qq75GzzQoaKTPVeoD+oXleI9W275kHBk/RwfdkvtMR4AX
xoFKR+PRDLt2UzOn2k3Qtja8e6IgojX0gvuqvjDn4LBl5KRvc+t+UrS1z66g4TXPgEXxQmwQ/jUm
xbBaTXI5zhwNT1Hhi40ua+9ms1LtyoipBdhKeQzjdCQjkCdXKQtvM8AfbqEIHgmWG8/KNHeWHkYf
WAip9ma7ua/Ceuc3U3QZUHwCyQpMGXqY3ENTwYFVKPA5Y0wqQsVoTfOnRe/tFkQasPKxaFFQyaml
hqXtMtFTfsgcb9sM5SdgePduZOqpx4Gfkq/KiqjaRIkBC5jOhtZ3uHxjcW0gdiSGs3UWmC/mrPSq
4/ts/FbtOrNQh6lI943TYY2RktlLVQSRFk1HKhsDkaUF7mkW/XwM4z23XTTDuP3KZmglomjAq5Xl
TlPEZB1LQ+2eI3HQcR+NnRS3VOlbLWS7NtA6zoR+5OkaKXieo19DrZH3qOVBL5diMQffRK6VVeCm
prlF+ttRxVOcKKEGSWGJPqgrhilxiJASIl+fxcXU8QPA/Fia0mz/YOcMufniJ/ggySWzuhA7KPOj
pKMbclTzeJghFUyUpbWVgX7lRu3G85rowZhpuK3z6AFGdLQyOLlh/xEmEWrI9rYogrbl6Dbx+qxs
umAOVkomvjBt4xH8xYaoTB07SzZ9Ctqx9r5lhww6DpBTRxOikwNKiDZFoHF6Naw1kxkA7Ij9XFAr
EMbAESrSh7NFEsjtTfcE5Z6AEEin0KF9JrEH/8FP930ZLnhc8c47+RDRrLyFxsqO3DTklTz9I5JE
f3YMNsS9tl52+XSbsLkauNlxay+ONKsX0NzyHLrHWAdjJJxL47XRKcnHbdUWnyJzrX0DPNj1NPom
aRc/FS1Nu7K3Aq/jjkYLF9vEBuRn7Vqvum+M11FUHKdqrSL7wuS9s8FqdvVK5VlxX7iA4zJ7lRBL
23pa/lIPQ7PXAMzNC7OmW2p3zObSzSbbksFrlsLKxbvtR7cuxhwlCQ5lJkb+KvZwHoRZtM3xmqyE
B58si62zHr9yUdTHoWEXW1rtoWAPu/Wm8MvAXXCqzfxYhfF8Sl31W0fW4i6LjS1vjWZD08yJ6K/J
u96lQ5Gc8N7tgQG4MxTziKNINsvo2akcaIAxozi3dsZDEdIBjZIJ4QZIcwAZd2tCYkfsF9MTxc74
fWtzkZDmR06lB5z6/AJ9hqV37ndqkP7R1KNqzfBd26cjKTFDtR/mBwglphXaSma2+cJ0EcrkINpN
GKFJmhPW47ls73Rxwe10R6bNfuX4T/NApc3cu3VjC96sOWDf1pquuxdQJmHo5d+JYuzuzuN4Lzv5
4ukp/FSH40lLwvPYKke/iyTkWhGrh9FmY4hzND0bLnf6RbYPa/gniRHoAkUpauIKqwz1AF1WXBhx
hL4nTzh19B2GKuhPnEwqID5RTp7A1jj/9fmOMvZLHlrNyegmY+/Ty7ByzFKcpyH54yCyV6VKzmXk
vhfTN8sWIfxuxOyLBLS27G5e4QBxAtev6Odg3LOTCXioEch02Cjo2ljoZl8KjnW0uqoc15Jsr948
r8MGBE9M/uBZidRYc2a4FG3XsrfyP7WQSMBMcKa2rJ8BbORWMsrYMbXIDv5oRkGpPowWDUeve4rt
IfYU+VevWWTFK+ebEJ1crZtCf7Jb0e9xAH36ufiUS1IdTyPdkWOQ18MxLo8ztFSTmXE1Fsmea/bo
g2N7LnAPgTTfj2AdfqIpfykvM62ykBvM40AawcqHL1+VAg9/16/m5FsN2g81h/Ea1N2zUOgE8VAQ
hVQIKqYszlZLLKb2CakK9aQWYHy87hv3Ct8KsN3Y4xmVE8MTo+G0WoEAcznBziZ3jSouXkDIKTqp
YO3w3JwNlgChZHM0Ro8VB0hRlcgH32vUvo/Gd+YHlw7oPTFuwWyqGo9TR9VFscrpH4oN+9kG0cmd
ZSpXDIVBg8qNtOsHYiorwP4YcipZBhVxoYTOVgIK/J6Je2sMG4FMHLxBASkIw18U/3KKBZDUhXXg
dDS95ka6N+WXPmrdNgYARK5DUK3SF02As7U355ohyfA2VJ55ZCfzVvcESGjuBuak6YFeC57OtFJH
DWxmWZV0gcX9vnTjTTnK6Jrh+atUZe2LnKG6xXlnF8F+WVd18qQ0j86DydqndWds41L/kG7s74l/
f8t0jA4uJXP7iLwlngNNInzwYdab9m6uFwVE3UWa3Mch1+OsVfJ5DjuACFmV7v582mtJudWNIQyq
RtlB2tjuZmKcooMxYNayLnTfvgxMWFYJ9xoDY9m+s2jaA/N1yrXuG6oYcUZGG1wypHkdRM4O9nmv
N/79nw+d1Jp9TCvravz3f8NtZCPiVWbwz38TLpa1qZ2nQ63S6OT74Z8DnjrGjlDHYYhhLaTEcKTD
YUfXJv2YSIgt+ETCIYTxsY0eLU6yG0d31bJ+7UVmqGOdWnLdmu01ypwPTB9XVc89vwlgRdP/YJF1
t0p6x5JU10G5CahXumSbdlUaLZJxFNOxl/9KYDtQElGvBUDwtQqTx9p3H+KwxZ7EzSY3X9owSoiV
tMgfdgnapPiIyICC6VJ3bCngM3dvSi/OSHf4wowP0O36pqu8fWmk901ivpVRcuOJxqgCUJMs8YnG
2YnNj3xOro7u0f4TPqq0xQFK+4MfQxLE1UwYx7JW7GH2/jL2Ivqa4UFfe1mbbaYUp1IiqmdAGg8Q
lb9tAvNZ536waQHp54hXMYBq8EsbFIqDl9vumtPGGuSxcFOKUH97izksWUcR3qFkcH+nkPRWptIQ
EomzdomudgryPi//bYpnf1s1HKrhDZ78FpGZ94q/buKWu7N1a+bsMqTLhCLkDJq653yJETjOJs4y
5vqjFcAdWNs2GgH8WaAFtXMM58RlQcuYgIxH9rD07Ep5HWYL9IqrM0xXa80tP5M+WXPCSqgkchiu
iz+Patru3U5UYPJsUSfu0iS+Iw/rXMRkyp0wQDUY6Z0xsS9cDKYe1L3UjTZOstSBZm298zQMjYt1
nhn+Zk6bmxPX5bZ1OihR3mVMeY3mpZVMTJyMvPJhuV6GHlpMqUY8aJ2/4vhJ/MCvLglFc8zjrPcC
GlAQJmwZtcltfqRvbhlshe+d74GjtiNgir2hzpPfYYsyRuNtcZz8eehk6l9dZWbPsJbsbVeN8ZHL
F9US20dAJR6lg3gntx1tGKvedtQDpUHzqnBC6BJz0T+IvnKBiqGE9hlVkoslPGpG+VWbRyGIG5qz
8xCXzZPBWIQDqn6ZXWwZYhx/TzZSBVL5bWb4EQ9ud6A5nOCKK21cakxT4lbuy1wUpz8ffDNzec//
+ehrDmbev//LPx+RL4/tTBMObOjtBx2yDbE0k6/6y9f++Q7//Kq//7dhbDyXGuMkXbKP//gxf77h
Px/591/jP/zof/yIIgb5ufxsWZegPfp8T+LbPlXq5X+edr4k3xIe/u/uf/+lLOhP0va7qrGLRXH3
f56qgv/9Px/y336jv3xf+suWzykw23x2n3/5JCi7pJvuFefdh1+tyrt/S/suj/z//Y//69ef7/I0
1b/+9V8+f0BLbBDgZPL9lxY30r9LBvm/r3/b8VvIX/KvLUR//6J/izt7f9NtCoWE45mO4VKo9e9x
Z0Zqf+NzyyO67LuO/R/izob3N8+mF4FGNsMXlmUTkm4r1cX/+i+G8zcyyYanC8vmo+OI/0kLEdaV
/xIctZdfwRIOdUg+cej/FByFKVkJpVn9HhTCjU7DlVXBXJZ1nDzhN+H6irXX2tKqi9lCgBaJWR8p
FKGko8g2A2UgG9gRxUPiq0AOgHupAVfnuW6140Q1CCOoCNkFjYURdYa4PoJKoBGXXedWkxwl5WQC
M4LjKSrYIk5DxDO17K1dGM8dzIpdq6mfYjhnoFSPbhTdpXrxHAsK4WZjtB6w7TcPtYIjVZvnFoqX
BIz2xDiONWCU1oE1tfGaYucgTF6d3lxCwuUGq6e5mXFSHOO2nZ7AHt9MRezOTJxxP3vaZYpa9ykk
cXFc2OJS9eOxVlKc+fp/fGjxHx4zQ9+2DWq2iFOxp0uSAuCjEu+OwmtjxE26metQPepahYOFEByR
Lm2teRnYOSsOXK1ztsKI3gQzsu0yaBo9jd5MTAhPVeUa6ypzftuuVR3h4uA5MqlhH1HBHvEz7Dx8
b8pprV+YaTKvGNn4kYyeV2kVyWtIZStiLhwHPET+ebZz/zyK4cI41Me3FgWajItj6FiYDDn6zYlP
gKT0DnU1b2Inte4rssGa2WebvAU0xCiOYR8hju5YD+Q/QEGe5vAQa6k62Wm3reIEAVmZ8uQrSerW
jk+CK4FUSwNScznu0fpc42sZEPdmbQli0XTRRuiuZvsbjZ3YQqM9KZx6TB9APM6htzVZMYAdefU5
llm4LSk2vYK1WQHjy/FscuRAiLow6fHvW9I/M1Ju6e/7cVnW/EJf+wTLgswV9Q06Lv82Gt5eCfkh
6jpEtehXk+3fdwUN9BUqTd9TnQJthL9YWjqQbuInSdwCMyG1lPms50QSEWHbkkNzMeQ3y0o2jD+r
gwo57eeEhvCTiPFm30dpdgLrO93oy3jLwzF5MCXsXEdWlwZRE/diK9GAZXeSTJvhmNfAgDz7Wf1i
/eHY5i3vUZtfsJbYu5BfKUloP2oTu82A/8UaOvKfBU1EFXsol8aZsHPZIqon5rkXfjVzZbrWeqAD
JKN/ieMBPfc2ZtnCIESYT5V5FS+8jWCRafgSbV6irFAmfwKBASMSgSXiZFfo45cq6GjRsu6aTPF3
lJT9Bu/wMRtEeU6aeSmjQKAS9ZtIbD+gVlEuSCoceO3Qd/vCwnKIGSryTfBP+aDfck/btnq0KUj1
ruMhcde84AwsCGQMGcFgGZl4s6mT6gw0TGq2DsLwCibljfZol2yZLBcv5pAzDuPqiLZIP6gnbRND
Muz8QHPNlFAgmJbZrq6RGz1QMZnufL8W25AJ0EovJrGHt7rKZJMr8qzjDhKQviZbg2MnJx2jd0mK
+XL6EZP0djM16FsZkzvIUydoNLZSNID3uLQZm0FkJ2HkXF3FjUi52oFKCEgP+rpnc7bN/eRjahEr
ejDCWWd4a03kK2I7WJRwQq63etrtJj17MjltXSdsF/Uk3pcIzLV36BzR/Py1cOwLh74DmpvYxEzm
1sA0P0NULXb2yBr5zcs519TjeHC92EBDZ55Dueerq6fM6NLAbeR3bZqEaoyL9PL3ThYA+yglvxkA
UhDlk/MwMEVOx3TtuRNUvdphVCPzQ93Eb72p28+AMBMr8Q62z182htqIM3+8iekuUUV0tZPSOQga
Df7Uqc2NzuTfaSn9ntYYmfsrxrtj1YELmrk7b+wsxXDhWRdKid3vrpM33K6qVgnNVOSAzBA3gTuK
gGPqtBILwwuGwZEdvb/tmo5apxCgIba9biivEWGpq0ZSlaaGO2E5SRBVhO7dCjO9A8Jmxjez55Dq
0+rYVecs5SkZaPtkf+yHazgzxi7Ga0C1lsUMVK+vvSFojMkAE8xmDTwwr6wtLW5TpfWBpjHIYBl7
j/xoichid8+N4mkWc7WDytVv86EvAunkt4nO00Oou1GAn2I71MXwGrt38FWJ4CWGuVe9V9IUIuog
cwDJome9dJObv0zz9NYq82AQCLqNXl3svMbzISgUZ5EKqqSprL+5itauQUzEMlTrX10zMY6e2120
8RbH5rTBqK5j1W3PtuiPbLfN/ZRJF7dI2u76NsnvmYvevCVv0WTFd1wvee8yVw+RX4OzLN69yvMZ
Xic7zxM+rJBOrjxKuZ6A+EtATZqAQJ7j2K4hCTnlxLpKXBQTWo+RDKT44KIfdtniriHMZwr/aPsM
CAjyYm20CAw4uAq0HrL8ZHnNJmVauhHaFsHOIgzb07hWM5NzGhhq9lJ6Rt3r45iJfQmkSs+uegPN
c2re2MddBssJ4pRzItUJ3YYE4T4v9V+SklKGL7O2ajX/ZALRlNO7z8+ECg4mufhh7M/cPqaVq1AM
PNXY4KF0PV6G+j6NaAYlzzwVTNumTsNA4iAhy0Z+JBbxowGbSB5+U+9GL4Sfrrn2273MCQfnHtCW
oYfTGk+dfYKr5/rduDXcGUa+k+5jbfR4xmk8GF3jl4sYeRrMFmsW1SEMFc5VzY4h8h5TSUFuXRMK
90UDKISvXUVa3ZLO4Rhhx7DILFGb60mCTcC9Z24rhwO4afppwFIJ6jUdvI1uTdzXozik9ae11lE3
N5cZEpvou/JMqXRzJuK1wqfvcCOf3YH+pwRnAKse3T2BqaqTHY7ZJavDbTZm1ZXVdAv+jItPTMfB
NSaKsBZpKQTEVRH/VYO945bxGloazXCAnHxczRRmvZkFTRSVwfSwh0OwASBeUT+bZ3tvqEpoDOH4
ziDs1AzuT5qmhDDKJAYS6d1pk3HvVjuiFb/NmYwhPSNrOwn1QGvqsz7AH7SlQ8ARTTvM272NfZi0
FfxQdjXQ8Ox1Ujcnel3e1TTuWqCtGxx4E8wPGe6YeMdYl7Qs8FxmjZgm7uDVeIWB7t66/G0AqBaI
MD4lBLA15gmI9NNed2PyyOVZGrmFaTab1oYyn8rUYOIrWEgc7dRONhQAan/9zOioFErOKrVwWubX
OhnuLae7qCkeNo1075imn3ArBUh4zy0FBSs4Bn1Bac+c0Q8GgmJiHwEngMxCNzmPjXaPy/aXa6lX
paOK2nP8FL7B88s3NUFqFMlIrJK2+eoy610VOIWBtbqQP0fa58eJA6XRfTt19YZ98wStBasxYz0e
yw13mzH7rL0C9rVv3YCkfcHAhkhpqNWAGE1sB3UFqjA9C5H9LBk/VPhFV4hgjJjR35ZFuRxzOuuT
1GFjMgaZ0jvodQQuajGvJYz+3UDSV8vBVPcpDsBGACqOmw8Ebogrbf7h2ZvaY6SUs9uhz6y4Kx31
q6RJEqNfudWWfohI2mBfkzunnr58j5q9pNQg7kRHEA4faeqX4IENbJ1UXTUtvLTsbUjY/fStWQaG
h8XN7ilryQCRFIPsjvAgZvob6VrkEFIZNEJ6TF30ZFdxBW90B9xy2I3fg0m5cUznaNzdFUYLyDHh
1kESu8KzonlsRHy6EfeVKl9G366P2owDGH+wZ0TfKffAFdrbHUjGqyWNE0f3jZrEQ2I5R3qtl0MK
lpiCBuESPGDSbYzqexA/IPmtoHDHtzIt7qVv0JgtNJ646L2ajyBDSeU2zmcW477/ZWsVfcx1ipao
R9tGR4uKOXoMQvfWFhXLrUio1FvikaRXvCdfJteis5HXonszQsZz5LBhbd8G6VVpYOyzkhZA6U1f
g5nOSw+avpSc6Jtp2QXWOvYoEhV2YWr7oU3QdNzc3g5t3yPgUC4BpWAT1bMDMQKv7rLvrOxFlwAF
P3K3wtLJ/yv9Mr2EhvG+cInbSHu1Xfc3JR/4JCGRDNisAm+qwVrnEQ2bjnjWaPc6loQs8GVyLo1k
HO4wNdJ8xyETZK3u92s2uXx5KXeznt+7pgQb2cAStRB9T1P0PVeDRuhxbndYPRjfQ4Qe4o7cB9Dm
0l7IlUaXvBaDU29dh8bHZpj6TUg92SHrkWL+L3VnkiM5s2bXrWgDLLA1klPvm3D36LsJkZGRSWNP
Go3ttrQEbUyH8Ur1njQQUBAgSIPfkR5/NpGeJM3sfveemytSPJ4LIwNZUW3jLD+VlMWt8IowocjB
kUagJZMQlLkb7aqUDm7VB+fS6n6ZBU7BBOhPDSVhPXexWA9jXIL/8lbUOmRYPcqnoaZ9tanf89q4
C+bgltTdU1g5j3WBu9CFW7cK6h5Sx0YU9WsnnEMQZc8+poVYVDvlsBX2eQS1bf6b0tRX2fOottpN
HrO38esd+EJG/N4fT9U7QDMP3WRTAZFy82feHbPD36GFGG8x62Ds86KDszSMPyrm0RGo4DMECi9c
NNRAUTXMcOCW5/XFbOSBKRkcT89aqZTkbd5deQitW8dij2vmZ3A/r7NZrjKQaWucXQR2NIr7aGPu
kMZxJBLleOyydNBTmQYWp6i9vVEYrNjGIq31q1TFb8NE7q8tv5scBulckGDV6Uufgg1BRy9WodYv
EcBNrmUme/Z9GfDImawVXZ+/f373kd7vVT1/dpn/uwZRup4He/HauffcqWuL/DuroiGZRPKrXHxV
1UDI0KMLLYi+QvaX2Cce8sT6a039X59tNuoyXFMTJ3sPeJpc5gOb3EMbYJOv8BkyhsnWndmdxih/
rAQ9yaUEOWwkEdzykq6I5Q8TyNZrnq+nep86LZ0cAvBLz95euObvWbwtv5FgdcDWM72Mf43ap9LQ
Sq5eWgNjfmd2MNKoJC6WgyBtghgJptOsKbfT5m2sa7y4tJQRCuZu8svHH3sg7smNRlDJjAFbU3G2
MEbwlKMEppkSzGTOu7SIlBs815phgPY5Rd86dO8TryDvx70BkbPfOgpjaiuCQxzig+1mNNa53tce
xxsje3LCplhR1ML+qr3IQX4OssR3nRCrsR0aOwKDzhFzPkVTgvNaj1+hR3pRlTi0w5HGjIRzH/o+
DjfyCX8Kc3a3Mc3yZvcwFBDDySF/pLFp7voRKHkiwf1qWpBbSuvIBbhiDRpgQ6U95hn2HRyw8T8x
t/d3g+NC6zC3GoMxfof2Wvb2pSEAzJAiLuGQ8lSIMDonYLUYatLiAF7syZv0nynv4g2JmQlLtSYO
IzvT3JP6pO5zhV8+2yw9NJmT9ySMvTe3z95NPNkw84l71waG8xlLqhtwadFTT9h/xFfEENPlyo2C
jn/U2nQwusVclp56rB2SCumoMUHO0ZOq8t89o/pelOMb9RQvXtXfY6J0rn2LdxIGLPZqVbonuwN5
bkuvPOpg9u/zeiK5DCkNvkuZcwPK1sRLpdPpCVWbVONSfm2ET5Gp9n2YETZwPCgLVUlmJpkr7H7i
OFO1SvwWSglqDk7D/pndcHYQjv9pRVSSWnHMKYRE1gbjll5rmHeh2eIsmhaEFb79zYzX6ugYeHKM
5GSpgHbNAYGHqpQ1oWyfYa7XPJZ2+lYVybM5DeJ1SmKGRCaAi5FeHhdXmuFRBgpf8GA4Q3su54FV
qDmzhbuPHTDPkcnp3OKZbIQmGf8q+577B9ebs52fu9NKNe4fLYtp47hGvBuy5hql1nfZNenOjoc/
5JRsCnhi0BAYAVZYWvh3nbrnPB/W1NemYWpuZZR27CsZbvtP8mIHyTaqxvgWVuIQJ+nAzSFLhM5Q
3Tc+7I4uBQobxzNWHjWXjH7QGItkzpk2iFNWAgCMpPGbUCXposb5NhsredEWPvxaZZcc+AamIKeA
IqLEAxL1z5vY+5yNzOCULOcTIZkvI4B9pSgGCD3i4S5TycqLiosA2PxIT/TOS50vFnHrwUvHoze3
GvYMCO8hsMKN0Zeg03gSt4Wqz66BctKFwjpEyfie+XP5y28mWq0BhzPRurVh6p3agUlRaBTTwTbl
URWQvOjAobxhXUHHxPXHyNJmS6Ch/OwCoQo2B1bCMc/311VbClLiIb03BKtCRxsPUesZBGBFcipc
YNc/X9MaH2gUtFdDoSD5ns9drOg9sI0seLAGlwQ7ZfVQFdTDGBTBnSL/8UgZ38YabO824U4/1BwE
V00gh3tinE1ki5saQ6KIDCEZpXvhTely2rpUkGKDrq0b3OksDfqHMWKhKoX6+Hn384JaFZ+UyS1R
eSnlSvShHpLRFg9u3qRg3iqk2eXtz9dGDGsbWgiKbYKDOy1188h0rXnMG3ENeVpfwlg/F14iaHrr
qlMHHyvJ3Y/G5ztMK0VHe1Hc5r5mIltyKLFaZyBQFsIZnOrvEAymInVbwa7eNiWaMPnOP5whc9p0
hv4hopuB2yvaJySoFrqE9ZB6JUgaKP1mnVWr8o8ISgPrGM2shkjROMakOhRRe4yzFsLBZZqs9iBk
i8hY6npn8Sg9hEHqLrsHIJ5UGrBRQtSw/PAgwCXGPjPpBN/zvgPNHLb1WivpHdKpwI8BIZ4eWxFT
buR4FQF8rLNTqxiMExlel3Z3EXFCi2+Mm6GBFGyKsr9rpLfBXR4fuA9OvmY33otXPgaWEHPQWL3l
vAnKpn8L6ZLhEbQWdSzfqbdr9g3tiruft1ztioCI9QcIjEJ0yetblgfFnVlBmrdoEyeA7e5B4FCZ
WLjQRDuZyR1kL/DgmaJdyECDHgu7CZjah951hKYCVGLaFzq5doUnXHY3Q3EjoNqBnkvnfS5EcQu1
9LlSQzSQRIobTqq/onLS4xz45SXyg83sS3ayX96EBUd7Hp4o9sJ+Zm7sWfX3trK6f7ykSYcxHzUZ
N4+1jRT6EWPfqV54+e9NwLlAx1QeAOqLueZ5htejP2DV4bqmmnhTRQ3tWmO51ykw5MkZhj0JTXCG
XeCdAuzRxMNyCaTUOUZWPrFe1QOrJoBAr13OUsn0NiNbMVeYLr2U6tIowj7k/h7CzmV5GMPgOjXh
B+4A8s/O8GtuONcwktYfCGwQXtqke5u6gAF57I8sU5zDCys+pMxGAAIGT67RY+MISlpbAQkI33M3
DY2wm//8dPL/ZO74/yuLOXAoEfT8/9148vJnxCX+ryzm//hF/xxPeiT0LA+EqCWgxv6TxmyZJsxl
eM++RW9nKEz+V1mpZQZpm8wgfcfiEGZZlmMH1j/Hk8G/OZSZu6a1EElNzwz+M+PJYBl0/s90U9th
hfJpGQpDNhDL+PRf6aaVUUURw6n46JnErDwf55gffzPgT2gq3RhCf4bO2G5ZUpdbGflOouMl6HlK
qod54KQepQozHJLfMFeQKTPyK01Rf8+O9g+SbLgwP6LiuzUNCHHIhwYTR1oQ7D/SmA9eUehN3tPx
5wp/W4jqgvXxHUbRcc6uBdpkPnoHdt7ySZnszTofSaQpNfsVTh+KaRmMSUhFSIicEfFs1URKmpHq
2DwM9m1IPjqXhbUtlHGqFuG0RUGNiYbs4xALb4eMKhozWE2wLFnPcg+Ff4geopgT5VgQAcKrnD9P
80C0bZFtPfRbfxFyQxRdPCeH8EfiXcTexqt+t4ZR3s0zhF9XIwhnTbufwp6wJjbLA5CWU49+HCxC
crxIyn5wA8564dlqnSr4+ddBAQLt+5x2FL/Jb8Pi4MllBT2IxrQwHIq9RBphM0chsLTe5VwVr2mT
vLYxp4sefycBeRyaFpLiwYBWtk6wVi8yOVXkO8iwMbFBJHQ6ZG4eHuEtXsN+Ny1Ce4biPizSOw0b
iPCo8dEiy3OO7rdAYcxFsEdkIWWZGIj4cYBCga6fLQI/33mNdoDoby7yf78MAtJlJCCX4UC/jAmm
ZWDgphg2p6TpN62t+uvgM7+wKaYMdHb2Fr/LYIaAv7z00jbTLQroGIsqE/1FOPoAGxGI4ZwaOFg7
HLbVfA8kTe/twXe3LgWQB5TNfKeV85D1g3nnVrGgScuCerT4fPyaP6SgJq5HP4eIEe/rpPjN90e8
fG6mDbtSD5RUyCARKvOhTVJ9E071YTDZp3ko1rvGmOjiwoNcjtSPTqMgob4YWUmaWtt0MbLmbAe3
HMcp2GLd3vKXwGpVdTOG81rd/GiIt90ULwQ0nFIJhqRwJkolwmDVMqdiSe/tbeU5B2yQ9cWwxl0N
muEpJtkdiHsxROMz98Guyg2ACelBpeqLBpLoRp5wPrpxInddj40Ln2V+HDsG+w0pOe4aDqM+ySjs
TmtDly926GYr0cHVZkTbImJXbnjA81tgeLR+B1F/spn37ZVjvdVAXLcAEdKjT/QX4b3fNrIxGdM1
/dYMB/NKbcTK7GCjeV3OBjgacE8FwZc1eeF68PAbFHOJV0oNO2dQiln+fa+hdeRjv0NZ/jWHNhwc
q1srBUCHKuwS61H9ZOTIGO4cn/025EP3Sx80NEJ6Eg3B3hTeN3TNA9Bx0ni5OR+nUIH7kuNb7cvi
DqXoHInk7yhy604mKtriQbBRO3kU1UHvP2Y2ZjCZgTQUE4qyHv2ECb+LOiyB67GRo0OkTT/IhjOu
sJlo6hYLqU9xRUBbHjlgU9s4x4HC9MhSjmcjq/Y4qL593OZ+9ezc6EfDcBm+ziMGpbonIGTi5PtK
rzE/GQo948MIb+5z0h57otxIwYBNZyDiTFRPVbPxrFRc0uA+goVzNMzg1ICs21RuXG5UNBtnQ1OR
0qFKsMuMDkZOv0leYszVYvLgVhp/ZVx+t36a0/DXI9vTJbwnClWtXasZz2FKGVJrkbODYcWTO2Z8
atIY7AbyjbhafZlxKe69ibFlTjv6Xlw99vd42ZBx8GneTcU5Q3wn1rCAU8f8buhQDUIoSQc1Z92m
4KS+ZXCH8oLssAPh85GMXf7kxSnUnab6xVboyxuaDTVFcmu7Y3OwCzmuLEVbNPWmuNirTeTVnJpb
Q5/T/INiqPSODXN9N4gnVJ/q4pRW+Y+X0SNeDeo6ZuTt3GvTIGJqSArQIlgx9SyR/TBDhlVyC0h/
1YbnHMO0eGWNC9ny9dAOKW48t7r+8lMn2GvfPDkuAlFckqnLsFmc8wFp1Y9ihvGaAQXQHHsX2+mv
rpu+G08G50L2/tahQJcs4iXjgM8QqW63o9V/T323jcpe7Jh04X5sMI8h8VJOM8pXV0zmU+xNrFxJ
fMS884rFkEttRnDMFuRuQoyhFaHL/K8z76RM77kLDk46z7yZtp7s6ruQhpVe5XeZTPK7ZQywRp2y
NspsXjgJO2c77ZaMZWserEHh/tS/WGeDd1qm0qbf12HGta+HLeNImhjoPsII2ai9Z8qX2R8LklRI
TfF72Rbi5JNHgnYAaCXA498Cwevgk+rJk1s8y7+gGOx7dc6YUO38VLV4dmo6lMw/FTuZvV+eJlNO
p6KePpVtlzeJsbnUPLkSzViLnjtym37DQbg337vc8A9BS8soJbUAfwLvwLdLF1QXOBvPztWFs8Pz
TL0xoUEc/0Fez2uZtfa2kxZniszBeUJ+8GQ5bnFTlu5PPcdbZGsaxjWQnNATBzqBSQ5ZPoKD5pRp
SX2O/YDwQdl068DR7VlEtPv6dgZEihPJI2ZT697GBJCX5ZPIdPhUcXA40VDhr9ya8JNVlKdQQtgu
SfVsHCcszoaRhKu29F4TOzZulQBJZNNWzeF/L3v0ItMx550Zjelpwva1Q27ZS2VTGVT+sdhVHqzO
EidntpDhmW4QOcK/4qXttSBAPDRGSyELtUC0YlubaYjKAwthgu6drtqsK4552Ni7xuJc/WHzgH0o
h+Iui3zaKVNdPVZBOfE84Zskej+KP2VBV3ZvBVvXs+uzRVQXtOdBOe27C8xhH4Oz4qMCVSKDfT0B
xOu0mWCH5XgyAUGuI+Rs26eNPuUfhcUNFnSMr6CvGNR5uRTXOlXdljNbClyMqBqmpvTIoLA82S1p
pIrj5IWclYHkX1j7rDX6dwmhMgwioOLY7tnAGMMhyLV+j+lMpE5uPumoqzayZyT581LTdcMsehn6
wdNk8TX0d0SzVn1a9FxLRF9DZhjrhs+z1MV07zEBgHPMKdiS5AnbrEnvdQZ/wc28TzAA9RvfTodp
lo6idni0yMYexgmuJhl16sMc9AR3KvSb01tsn9GabU2eXNrVV1CYw8c4dQK9bjDwX5OetMKrFlLe
vCYFPFHDtDSnnBJkTpJXrC3ZBkqGWHvu0FHfqIdT39fZ1rNK0t000yEbyPE99vVnkxc25xIFHQuv
GRHK7gB0P95mYyCPEBYSNp0JruJIyE85/orwbzzJSTxCj+82tSOhKy+MidRip5eFRQXE1jbXbpWt
4d/D/RwQHo1lBgDW1gaQiVJqje3ZcoBPSUbiUQQmGquNXdgmYIz5wy98DIzs6zwfedWbiRerSb/W
oeyehzj5lU5zSHBGK8bEVXPkzkOc1vUL3rf0Oa1YyAjwA60FbHzgSZO+M99b9W5vv9RhceqqTG5m
p9BnzBDMhnUj1j409/3MlHo9ZLrbmg0PhjzSFJZr5+B2TOSJ2Mc3Oy4vsnFR/n352IrvxaOycYZE
MlSP1DpDSN7WA7B1kxEpxbzEVufMb0BoRglzNXohZwWr2ew6RGnPfeoyUNmd6W6ljECyipquvYYn
eFRrbHSTx5fUoy89/wq+ZljVfeLudAI+uiQAvwKXReFJ4wx42Ct/5/1YJkO19VGnoTyZ+DshOu0M
4jF5U1vnucVaYjEIZirKNM33a6B5CuXOeUiwBm0TUdJuJuWwSqp3z1HFyUBl5N+VAXtsLgxJOFxb
8rp7k9UU5x957k4nL2jvF1viqTIyRSFjaG3jSf5dJMLRTBkWTN5zJQa2NYP76reZzaNyVyfheCEM
ducua7LqP5PSyS5xlD72Bh15NSNto9UN3abUoYWkTOIhfMhH2qWsFg+I8riKeVQwh+51eBxi+TE6
FOpQFs5gwvbM44ATIl0sESneCHcxSVi4JbLFNhHjn2BzsmpTzJTgDYYTFwGYhc5jQxBnJZ0XNJTw
ELgMNU2GMKCj9bwYNdLFsmEt5g2MwOm2XAwd7WLtGBeTh73YPfDiOft0sYAYEWaQdLGFBItBpFqs
IsliGtG4R0pcJAD0MSZhK+nxl4gfowmOE5LlfIeLCUUvdhTGV9AKMKjwN48Xw0q/WFeyxcTS/NhZ
FmPL/1155v9BWzg+afd/awu/dn/66r/c/flv/7X8V/Hl33/dP6UXl9MMFZYCcA7hyH+VXqx/s02T
/0sRlrCDEH3lf0gv/r8FpsU8xHZN1w88C7v2vzvDbeffrBBrOFINUtp/uggLo9z/or1YdCuagfC4
wPnvx7r+r9pLmxlNViUsHok7d5ukrJyT3xo2QYWFpt6DuHeVe4o9XoauWSiys+meOJC1u7kf39g1
R3D6TdRIHQJMktbZwvi1Zt3eBVz719oSVBpr+SUy2t/RbQqrNm+RHXjQiE1wCpl+i0jsPVXa9o+g
42M/bE950QGCp2h7bbRSfivJTn0gBVQXgmgxx7IqU+JR88A4SpNbUuO6eKQLTjwSV4MJ5e5DJupO
Kl5itqCwpN4xOqzwFcotmu744C80j6Ki07NhwLkbNDjvnxcsDZegm/WjKZVzEmlPioY8b5gG1ZNb
9ePeE7XY4PZWL2ER+odpbsL1z1tXUq84eNM5qv3hoB1qAjWr74p2DGDglhvfS6ARK1Nl/snqfXFy
nf7Tbxt/Oy0BsdxM4OCUt3lJcQ34I24/Lz2sSyamgb0NFBiUEEYWH/48kPNnIeqTgf250dh3edX7
VyC+el07yv/qWGRcZzY/JCfGrXD6+TSnnXuAe8g+PY9xhU1fDojZroiwT/l0SmTLSy7Ixlka07CF
AUdwJnnxbCmfDeuFmsNuJwH7tHOHli4Bm4s+8Y4AccU9qrqBbymt1rOL08kqiwvsCXcn4iE4ZMus
dgkZG31yl9c9CrGFewSVPs7SkyMwzE/BxnCJ1q+Gsi4PkQmTbMa8fyPv8lcHYDNTnvWrUXZ/S8di
IFsBD6vdBPNh2rsnjlTXqEz8nVsyUy2NBldNF7/MTu7sjcCAq5HDjILC8dx7f2HI1Wuj6kD4RNSO
y1QO6xHLUT93xeMwrs1JzY+uzx4t9Ptk76QdvV9h5m8JfOoHgXKCNZtwtVPZ+QPdCqLT7Z7rP3jW
hVtSETb7G09V9LvKgKXXEoAYFNOowd73nR/cW6WLebdq+zsT7uRzkcFKo7kYKv7ytgszge0Ye+Sc
Ga/KfQKshaunkIuVkuKhqePEK6ESRhDsdl1ifZpllF0Mh6ODCOTeWc4ngYiBbPvTdGpS/5mDZ7OO
KOVSyFGl2aY3c4R2WADCXg0B2LN4oBu+LK1T6GV3Gfhq2K6mu2Jzjm5UtQtwt2PatO66MX/Ga/nB
zyPxS890kd6BYwJsTrTkIcsx6Ay9eEsnYHVJ/gREgfA8DjDERw/DNXXxlt87yKHgc9m0HLXPrev0
0Dp7sM3Etimc0Prk6rrGKCvfAo/Ib1oK4yRwJ65+3gZovhf02y+aynRe0tkRhe85pu1NXwb1laxI
s8WN7a3NbXUqzPR1dqry1iJZMdMSDeAenGCh4wfUbxsnUyOmBLbijBJSfT4kDL2IdPRawGVOBq4O
eBb06eV5JakkZ9dlQ3CAZLDvCNmvJMnDKMMDi1OLgtd0YAo8WXt6JzZs/A+ypG7I8vrHelmvG5ne
ohxTEFIqs65sXNlxwJ8ipl0N23+rVLuJOZrj5A++vXGvc1j/ym6/LIJ9m7wZ3hGiuXFVu7OS6SDG
10KGlKzq4Bo0ZkJBFhlcVVwag9GmB2W6l4R3fPpfQnbsejmNeO6jaPuzk0YOGz1Os5YjT9AGn8bZ
falNHJ/jCMZnyqCOsMHGMvA0JlG00o5jfzZWe51T34yxGVziml6DOhBvLCsT+dm+OfoqONBaXNwC
KnbXHYDKr74wt4EIw/eBppLd2HcJp6A2exzsDzWOfxIMjV/zLJ5a+ntemtlIDgoX8j5vK+9lCuMH
6FPeraOYbl3A1YDw1w0PEafJU+aW5rY2reJzdHH8OI71pXscTDGIDpYKtpBV1oYXrlhK5Mtg/uJR
DyIYMGVhwdnws3FYWaTbSeKIv25l3/Uudj0jMb7ddmpOSqkIOZmMhagVNOI0K6JDXBTpKa9ZuWGI
i2Jr9nSTCssaTgxQhtMctQM1MBE/khIPzM97Otk5SVHwRxeuZVBMO6Cl9rDc+ViW09Qv7mxrR8cE
SdHlZfiPH/28dWeezioOPudEFPulci8o3faUDPZ8manzvpTROl9m/kIW466ZQXZnqtg5kD025jS+
+X629RlmX2joVdNmCIv2RFLtwxG2+6h++E+24e9Tt+aRRDsZnBoWjsLzq7eg1M8DAJ6HMIT+NZE9
1ICYyOb0mH2cyX8uAzRMbc1nv6vqPxY8+JrOzPeUIebGc7xoa+WZOJgIqaw1E8UNPZiIqAoem7r4
Q19eCoqCKijAyn+NSDEaZVniFo9OQ/uZ5sAsgcTGBO4n2FsYYaj8NXaph0gX9c2q6Egl2x2Ol7D5
CJqQTcG0n6L+rS2nd3MsHpIeRK3NPSVIY6Fn1/pqU+DejzXT7oErWXZPkzvqi7u8mfMFfcBMSTig
yAsQetw21ANIdY0Nn8S9M9Czt9gNA6AiHLgB/ITWR6Oi8Y4nanHf1DYxnMozfhl18KLAbj33YUer
j51cgt5Fj4GPt4rmIL8wsV854uwnwrvqemZDlJEuY1d/nPzxeWgXz27sP09ZOd9xOcx3aginO56U
xHEcE7RgiC9U3KcB+JKU498qtiJ8k6Kp6bMS15+fnfYsahN8rXVsUhhXCp/ektdWFvmZHSAr9UCI
fS6chQPXHnwLdOo8+PhZqSk1feyKMgLuHKH/ZWb5PMCAjU3yrvgsF3ZrEW47T5AnCxjNmyMEXYjd
HJj+5r6TcWpxvjyVQxCtvXo3KDdYZXaqTgzUm3+8JMvb1O1u1lhecyP+bbFyQtXlHwCz+N9wnPr7
PBZEFcgVlr5D1B7G6LosIjLtwNlIhRWAexj7cYS+k80U3SXYRdac1OBX4t1Z49h9Ej14MwkDcO/l
n6VJij7ZdQTEkc/37BunNWm/WyHzT7+cHyfLKLB2YnpWGdCJEKuKxd02uf2+oRQP/2RP/Hh+ynLS
NPg3VnlItmAwy++cEJxsyvfeah5ll49nboJjB6UEf597FzNTiIrxkZrDd78wvwK3GA7FGP8uFX45
FJUkKs9SNvdmtQAS+vapHIubzzlhHc1yQbkVx7r9Kpd2PqnlqzcKqCyyu1RJdGm8CPBTR82qEhsl
GzgmcDjWaVqZ8HDatxSlfWzgm7mzVbxSNrieSbuXCIIbBOd6187mdE0S2o4m5elzMXmowrnMT42J
yxdY9UpZyXzEPwoN0pIUaxCg61u32+RAQR8yrIQMumJk77ZqDsnytsaasTd9tJzEUed5SM0LgxfD
dvpLGtInxk7sCBYuu1NukVN2275Ho5fvcxffShmXez6e/C4S9IRF7GHOTh7616j4laD3nt1BXad+
Su5/XsIspjvQCN7nGC/JbFGqzUqqNx1r5C7BB5hjRL1Ll5d41nIv+jiCVUIzS2CH/VvKIBH/Rlni
dpTTK3f8WKsvr0sle7ohv2+W3VFhFfVHahQuEKMiOppBmn4kPCcE9zMw5r2O2PA2SGAv7kDSKqWh
mq525F/9qLvmVy0lPuP+goeRMkBozR37Qy40IJxj4lH21x8EU821Y7v5ll7VeuU2ANILmGQBfXoP
iZ+jrgbKuLkCaYKDGiwI8nT7Xnv+3Rx3i+iG6wifvd6KgERLJb2M9gnvOCFuxn5U7Ic5XRKwVXoK
TJpfs2GlwiLbu4ZT3EcS9VVkgzjJySGPkwh6PaLA/+ykeW9PMbBlGEBTM3SLIyQ8TJJDHSvs+1iF
yWY2ok0MwGXCxPeecZZbD2IMHjIr63d+w8bEDGDKyE48djhgOicYHlOWnKNg+LhuDQIlbafeMdnt
ysaHN/ga5xK3IageTiFCXidLEtdASPsyFXKihsqZdeFFGaVzdZz54s0z9jQCIlfIeW43OddJTTQP
pu7ehGp+XzoCWoSDysXJr0h746ois2D+qSu+P7aoU2L1K8egOcHFELGpTXteHLtbmdcdH5BqeIzA
Pu+akvr3acRwAH0Z4sajjB1mVjpT+2IeZ3TTckYN50dDmgzrjBrCrW2PNAe3ALS7zgseS7CunkoO
WJXkq3BzbOKbyAnye8Nl+QW/TgMDDOYd4Sljy66qfRwdk4uuxWAQEZbIYrC9mZn/tpb5dSW3OjZK
UpwKPF4E0XKyJRlAJbYRpVVgw+KV6/NZmOB6yUuhO43JgVZKhiwBDZ3G2K71PFUHagi7bRuov1mU
o7dy3SlTDWvHepVjRXcg0w+F81/yBRfExApHNxbpFDC1KvMDG2uWlt5/qsfAP+T86p75+KSJ2QEj
NTbQrwDtluco8R+tWIekC4c93M8jW7boAq/6W7rDraXWtyusgHoj6HRFQA92C+6NfYaKdvHIsHVU
lzAvvuJCx1vdDOmaxsdLyTMFNmFGDo2/drOQUWBnhCvCpViaqW/dAQtHI0tJE6mo2dVDXt1yF3fW
KO8j9oX3wQi7Osix0vUG1i/Vz81OjSWKQKvjc9+xUZOxbBEv4wGC+BJxdXR9Zthan39+ZMgZjdpt
nhj2mbgu5Y2ZLztnz6OuJFt8K4bN9LN27iRQoWZGJE4RQZi1Zi+BiXk8d4d2b/RUM1NlCHAMIZAA
kv/cpQHuBZzuR8vNQvYwfFoLJYqeJgqeIJoBCUJrn+A0bgZVpxujLVJyg1xaQYJGEIblU0m2r5lG
+VItL43JIFXlxrG04umi2b9sXL+pTr1NCEyXzaWRfbRp4jx4K2L14Juy/NNFIR1+dvuR6BJXC7B8
F7TuqQjH8cT6LnbS8cInRw4NJtueHaA4QyDNvnmEQTFFOEq0nz96xEKdGqZA22MdmStdvc1IrYn4
3TCz/D2Y4qlz1PDGoRlyrLsp8l5drAal3cmoUO2GQjxjGSBJ4fj6Tyt/5a5V3yvOKjw2LBBzdRUd
Cqw490z56bOgixYAlLfOOp6w1PG493WB+xstVt74xoo1JzvcdsXUrrulVgLrBO5/aPmDM7VMIWq6
7NJuF6XtDFwGPi32QXoZdfDbDQgUOSN7uRmQKGZhgIBTMP4FBjzvyBFPx1HxCO/I3V0ts3rsqeHe
8KA51JlZn8Y2b06AsBHYsc4gnYHGrzob1K7fbfNYpw86cO6lLQQn0Lml2iYkjhSkS9+kzNaZT5F6
lU47M7MBB07E1mO71tyR1n1VL5B4buqHzEgpxkvY8eqwffjHlyBAX3tosj3KWcgTgI1V/dR6voOr
kHzE7GX9R6CJJ0wqde6qypiebRpKfTs/BmZgPzdZb+9qTm4gxscPwETNi5Pkn5jDsu/W0lfhjn9n
YHYvQVpve/Iidtk0J4e78s4Y6VNqbfuJZzo7NwfgaNsaYo0KrV5sDzWqEtkDM2XGoP7aLrLP1MOj
7VLSRrzVAbKMmtGsIq7gczKmydkAVwmVYDkEa2muK4YJDbO9VdKZpFAS0ANBDYu86oiq+DVw1ogq
FNrL8Ov/d/bObDdvJUuz79L3PGBwCJIXfdH/PGu2Jd0QsuzDeZ6CfKN+jn6xXiFn1slMoApVNw00
UCiUUvJwbEv6Scbe37dWoh2pzvDYjkQ2IDt6286oH8JkQX5Qg8uxZHnoDrkqeBLugf13jgOvu/Ka
+2DydrWsxHZYWLixA+XoXNT9nq8vpqL+Rw79nqsDoTLaYSWn8X3q54+J5WwLBw2iT1SLwEUPCCEw
YSPZgMTcgUtIj8wBOyTLxaAktUTPBTYCKyRqpRuGtXIVkQhfzUbnb3EV0JmNGj1BumY8v4eiVQ84
ACA9YEOeETZkQVUdFXDbuyj1aiSk1WmRKt9wJWQ4VWVH2L2kvcihuVO6T9ogXAUN4B0FHad29k1L
4Ms3ZsqGZfvKXIF/qbWtVbCN/Cj7GNlRugPpFaiqqf6egcxQWclWzfKVh191R72R+oOXztu+sDCi
0qYDO/BjHEW1qruxO9Q5FaoBIEalpr09Raywe2gObYl5m8W1QR3v4NUJHWF7iJ8ciUDUbXnEDpFi
aXAlIaemg1g3+PSemIeax84P2Bzly9Ef2+zcvSaTkexxUiAkJva07RWMqEpivFxZajAP0H5veWMP
+zJkoS9IMbSL+9qZvQ0BC5FVdqqgWz6FKSGsQWINoYWFvt5N3AeZlte6IHs1mEuw547Y7ybTPGdI
Nq8yzqjYIM6GyFDmNBsx++Bwe6sGz9j1fp9fS+lgyQz5ZJXl8OZxCt0HOWKirw99czwmudwqNfvX
MTfv5cykb1DJvJVFEu5Hs7DWgw3pZOqyu6bjQS8Z91bUzq9RHq5br/kTrQVzSCYmTI8j5ACe90uA
+9glrGfX7T7qBIwX/Ua03dvSLtOeEkN+7ucmP7scSM9TAz6SFS4/OH+962cwbR0eYdaeUXVbGBk1
aCz20iCao3WnVEp3BaU5r6y3Ni5tOq1vLoPOYyYWeb9Yyua/JuLPBfCbHznJq2kXNWcvgSM0aX5i
lg5OeRh0KBkUqYBO94t1ktnOq3BLUPudby3nJDzX/oc3/+6PUVkpIYno4mlZcKCSTszrcUtgSHwL
lPPad6Z3w18c0PN1SNJU4bel9rO9yAOockZ0MFv4faxw/ZPf92Dxq5g0ST3wZaqq6tF1zW0Dtjor
Q3QmzbIQ4vh6Q4Rt8cwRjymWBT/trlahro4VeieI8iCpR6PeOwDDL/bgcpkPu7sptBTd+MCuyCsB
PlE12k19ds9deUkgcsjaKG+EDqnc9hNVqq52T4WV8soiOAqIk9cDKbE9sy9uDu3YdBsxRhbjlcg6
2XXCatXO6GJ4jrjR5MHv3Ia86hyPhP6IE6m3ZHEePRrejjs2G6vwnP3gPYi+bs+WKIzfb7oIb/b/
2/Xg/6/pbcsT5n+4Q9SAq//zv/uPf4ZL/e23/X2FGPxh2pawXfNvACn3H+BS5h8UFDzuBp6wfenx
h/19hSj+kKzzPCLVpseswnf+bYUogj94BBQMekwHFjPB3/9KeptN5b9sEKVw7cCSno2Z3A6kZf5z
etsk/mDhny2OnIgSsDsSmKnwH0OnSJ+E8QHnN3lvUmhJTkB0OZshMA4tz/JOSFovjQAV5syRpBTW
L6ed3j1/UK+CB1k9tna3Szlm204yYBUFKc1M51NQwoMz0JkVodMrlMbNndSJFtV38V1d3dlT3b0a
tWscBY6dTVYmsAg431sxw9uwi9ND0htgfgaray5R2VAhs7kGGnnaXL5+DH5DQ5aND4slZHckDXcL
ttO/Uct5YgIcv0ijVI8JZdyySZKXbKpBHs3jU9kwRBns6WCQCN9kUfJsM2NaN+mpqIIffTkAOVz6
Hx2HwcRkyhnHmE3Mpv+cwMjwIDfQSxtNdFhEJ+qIGVxp7pyxotUzeMi/l5daELRQrP4cG1MqSYJV
7yQ4dEW0k0THEcPtVFf53DOjU5l6DwvJkfUoK1SLGJ8GeMle0+yKylh3NQNc+FPvOaSt0M4eFqtH
eGZHH8iKfxVNcodj571jObsJOk/tWsyoDFDOgdcRMLKr4GAXDqIUzJmj7V+GYQQyyGOAGpSnK4fX
GRUIENsIb262k5a1qUV6sxbgCooTzo4RO/XQZwrQF9Xy5AGPPWbFx+XOQwSU2vGFcWpGqn8fmMSp
Jst5Qmh+5YnyVwDPYuXQy+boQQDHu8vMFzvuP8I44CZGhS6ltW8Y9JRKikrcYZ6HvP7mDdEVLDsx
CEnYoyWgx72Cbw7qhBIRiIdQcVXmGntiFZeq+4xHdG1qdjlGEgkCC6Hz4fPAZ1zVHlgUeR4aRD0y
l/s8sd+jZQa05alfI0m7dTsQtB3JmxYsraE1MmGYWQvh9LuDKmwqws4BEjlm9YKnDAdypg45teXV
y0q+/tZyqpvg7NvsgKKi+qjmgnQ0cP/chmxZUkoYCpJhPhzXJfiYYuPR9TmGMOPJMvUQdc1roGfD
pe52u5l44TGFaJ6lHvP5PnYpUyCQCNcqo6ye2+2hM4pov1wSZyTd51v3VUGwsamGNx6eWYHOZ33S
qToV70qFWalrhzdeeVcB6sFdOCB5BVSLdAJsXtP3g5VAe6B7tqbLGCMZbhMol3Bxq4mdjGWm+9EG
4l84j+jM1RWHK0eaavlJ16TdxMq5GnXU3DGX3M20dnddB6qVxrhL/2PVlwyaWG1K7nrmhfJAfpTT
ByBculfRD66Rp6gBNwQODeYDWJpGscFyxbZTxoZ8zn5pw5ekrX4KSxINHdxrrHi6Mka3WZlLc6gJ
RnLBWc5W5c3M+PuOx0f9bibCWzLR/wcj4z87hEaXchKI04du3c4Z43w3uatyUZ1Awj3w1AgUdYla
hBb9snc9bCeh3y6nzoX3EdpRfKC25XFmMegigxQAOuv0/Nu71yac2+9OZMKjTsxuw7a6+54F/kyM
PYqPXz8rRfUBgtq8Ky3njeoCu+LW+ayeXWRWm8AKXZLmgjquHd3NnJ2w7H0XEpK6CTffiBubM3AN
vNKXIJAT/MRteirbpmIgDkonTqd9HkW4FTJF/zX0t0D2noh0nL1yfM7n6VT54rlOKQ8svSXWyMgV
gXtZbhuuQ5QQWG26VkJnJKvXqqmPVTHgXCMHg5PRWwEwi3egvh4gybRwK/rdKIx9kolngRl4Iw3F
iS3FcAm7Sq5Ce3oe8/oZW2K9KX1IuZ7LS3N6AvkO+H2OPvx4fCcD0GokoU4PG5SBKTMmnriWCfJp
p7RjAlvsmTNw3nsujT/NIWJUSSKAKSryqBnsNp9bziwoGVULEGohOorPfJ9w1dtyaxUk8hj1zJO3
nW3zueNyWRfzt0Az3g0LAm+GTYSX4DFIiobS9HRWRjm9TIX1pnzFk1o9VAhuRfxIh/g81Zdsmeb3
0Ct8jqR2wEi4k+s4do2NU5XxfZQWT5jphm8qd577nktZhyf0/PXG6184rQB61iFzvNvC+f0uD6KU
DgaL3oe+c9nTyIFeR65xH34nFDQD6uE1M/o5IBsAvWeav5raWj25SJlhv8THxM0YCHGmOYXcIfZ9
lAv4xeN8lyj5pJddZd+9TF2aPyozOJqDh2OgLqdTYchwM4q3ngHJY5Dx9bdiR+yFfGbAzae0SZZX
y/B/+ji9zlYy/0z8qt4bXgKe0QPV1o99C/A7WHZ0ohhTdV5/KaTqLz1nR04l7vf+q9GTtVefGel2
IV2dzyjBk8IQp8VnTj9Uc33OhpF5ozezZEzA2q1kwQTTLeoT3d7qEqZNeBpDVKlZHj0HSf0Ds/la
BXb8XYJThDXhLeDUeCzJXS/fNV06PZRCMvVYh88sUVzM7qZ1N5qfrtUMW9tiThKlC3FITjVJ1ZRn
2A/uaW4Ie47jGUg9lGg5BOsilgQ22dhIOcwbwh6wg/l7MP3Xvo3K+i7RFKEkksnZSZP1jIr5bmAN
ubU0S8Ju6U40VnTGefHOi248+Skm6sJAR8lzTda1zzbJmCeuX1uK1+02a52FS2BAjR93zKExhtsc
4BUvPoMJcCVoPRaQcr6DZcqM1e7jO8SHwUtHysNr42dRN8vVwLVzKAtwuc3AAsCm0wKCxS12C2T3
S1x1bzOvU12jcgi0Z96jIcQL6Jz6PQk9KtOlqM+RzTefo8ZxLUcf7vl704+PJgYHLHgtSJbABP9W
tGCM0lQET21UZzd3ao+VrtHVU/DR9MS7OYN23yzXBstHAuuOefe6n615HVqVfTS1V3Yyp2APfSDb
iKHtnnVSg2hRVn9XZjYca863a1aQAyejBbTjwNyg9CN/7YDF2QfhZz7NijMhbyAu8l8VJ8xynMTx
8fLdmXmvfS4vMqy8retN/a5TVnrvlgE0AcyP0BRwSnNVgrQzL+e+AWmPAMW6D9r3YuSwllq+8dxI
wwbWNrDzoKGuhig9/vfp6j8D7iUc6cG5/ffBvXcf6uPz45/Cmb9/y99PVvYfvk3gNnB8ji4O1MV/
O1kF/h8cqpA3mTAQTc8Xf52swPZK8gucdFzPDSxP/x3+Fs4ULj9F5D7wLAZLHv/3XzlZEYQkAvrP
xVhmQ4K/M/9jBa7n/EsxVsXcSKzSw6xRTD9iaAVrZlnpob606E42lcmwEQKjNrTUQOwRKCZAwbiH
02M1y3zap4b90NrWZ5sYybGzfGc9DRMcUI8VklnGj7ld/RkM4akfGSEKqmj7mZez9Dob9ks77O2g
fe6nAT1lU08MG/rjxCflHSFkljIXkwaPc/FI7LGljTf2Ghs0xKQjmbBVviEobLCRrzpxP7PMXlM4
LY/8xQ0mNepCD2w+uI1/wLxyTcfAhq5WY8iiCwm1ZD0iK2JjRwNu8Ct1T1N+XA0mxEQh273iaTop
eajg3+rA8a4RJ0Ea5DQeXINy+tnBHLlUceZdZilfygym1NcP5Y3LMcjht/XBn5JHnqINL5ZYXMzV
RrzFNMrIrx+LvVtLeSmSsb0U4fbrg2oauEE4E/QTt4d7ACUM2GMBf6hwL3aG6cVKURmwOvZZV5HD
rPrhuQGPth1nbk2rqjCdQ1bTS5Ah+9QZ59leOM09DYZi77iGtopXGNsW55PP+IkeLKkdP+mefbs7
BYyPKT4QphqFuKrQg9E/DPQ5O59mMgWH1LsXyI8moyOry0x8xTk0fkjriAPDMgMCScXOwa+7JuZ3
rZ1fjhlRLhqmi11647aYshfsb3Qws4AYoafOdfrimWxsrck6zxGqxmR8yXm1YF/zHHiMzIcb6TvX
xWoecs7lR69jWZjVxkcJI2UfpoF7Sb1CXkyrsfd+mX1MA+rYOcwu/hCo29ebkvbPbQnUFsMU2NZR
Liefx/vT13tfmscicD8my7JORsCeLskbH7UYbgWoN2hqs/Buznn+KqYFl6s7mbuwCsf9VBbfOKab
50C/+XrvrzeT4RknYYJw61kxqaw/j81InqWWMCj91oRoaq0FpbD1Ygm+odxxLXIqJibaqsSdBHmU
/G2R0a/SZRrh1BwpQm6jG0v2DyQr4jUInvhBlHZwj70tC9JL47vFvrHm74NvcNLFanqBVs9rU7a/
cnQej2E23RwJfXUpQMNBtRHryedFxQMbI+Quf8nG4Ymv96YSqoXAVnVoTnBYDQ4PpgLw/Wya402m
6AFd2STA++izEDEojJsvwufGGNlpsgzAmiSGp1yeKCi3W34pSxL6yvsgHjbLKIn8CkaGDVau3i8Z
pPo2dcGBp/CA/NUjj+j8K/im5XHE3ctBw7aWYxQOnIt8gyOAKMa9s7yLtIhYrfEgVKlN4OXLuiPj
fjHTzAc82dxzMiFS0gIstkiOo2zqDY4IPBsQOCnHU8S0C2VasbLDek1cYBu19kwRH9g1QNJDV1as
IPPQo4ddsZOI0KQgADjknk83N1anyiZYWyMGPoxNP6BsqI01M/kKnnBxZRkptqoRw8EQG10ZjjAS
HivlJHuWk17ICtNqsu08G5wthmLntwqo2rBce7t8DEUKEiUpclwt5aM3MhDpQ/teKYsde585HJMB
wSkeIjZzOExHa2A3qNu9iq8Y8QwqWxZPDXxFgz1msXg79w2tw8X5QW7VevdthlISGjUYn89wMsXK
5nU7BJxl2JdtpBzZUfqlj/MOsFdRcfKnqO1h9yMAGRqu2KSYK67Ua4nLZU+yrcOV6M2C7UFVXAbh
FRfqZrynP/z9nv4x32h9ZJcMgmvuANRhb9Y08Sby09vXh+a0qEvmLqvBJYBqhtYx52t+9/UmSFhJ
2eisVgXBvd8/VkW8LA+uO7xzbiDjvJgtQ7F6OCxeixy785uneFD2oSQAtsYZmwfd+NwwN3/uxuUs
IpHdNzE8v9SrYJgkyQ+Su2svn62TBSTwtLQnacxEakS0DaR0N4SC8y3TRec+VZ95S5PPJzjUpdXZ
NM1pxbOzs6rzZGF5A0dgrlR59AwysakV7E3DHR4Wu8ZnJ5ITAwUJkVgpKmK+dfKV+l6W4TEgJ3eM
4AKvFl9ItlXKuNGNI3HHo7yVpw5jmQrUmh6/uNjPZ3Ovu1s70ODkD5lOkc2012U2cpZgQcZBUUyc
CqZt5bfVgznDHbdC/tDCIlY/1NW5LwP/Wi7nTtBM5w9Xm9I5KPgPG6MvYF/3I2O7No3ZRHFer20s
gh7kCK4Go08QwWsIGBaJDWevTDg7jThW+nVI+o6Ervlg2tTmcnveLqNPmCPsYVfg29gZCRloDVs0
Wz/Zx9c2anejZ87bLAuaUzNlp7IyN6aZcUIibsL1w1b7akpem8rOr53brnn5sRtMDTrE0HunQV65
oS8bJ4bTBKth9t1dAfvjODAg3IdefMUmrkkYREVMtKSgIrxIGatlasYDU4993cbJ0Yfoxb3K5cZT
3/Vzh5EAsx+egfRxgABs3dVpPK6tdHzykqC+VzlNT2Yyf3o6LGi3nGbnfESNkhZrFYdklCA4HfN2
uRP+iLQyb46kTa7wUFFqE24UUeKe49kzt1xOUVgmQ3bLu/AEyD5h9gAQB99t9RDE/TG2/FtVkmcb
0TgnXtLcGrv82baGuEYGl7fKncJr675ETEmuZYz+q/DFHdRu6sASMU3dDg8GarldwYFoTdluvplc
p0K9umdpR1beGc3dPLr9XV9bfHqb/JCnJddTlUdHiC63r2rxACx9zwTC2YxjsCm5x7/3bZBugsWY
bgQ6xkMhEQwt7bxPCi++LQ7FlCns1jHf0i8YildiVrgsw/ajQESZa5OskSrzMPIEfIh9vsfqXnp8
rklmUJnkXc9nQumi/2PoHqFi9Kv7Wjga9kg4sYm4pwZy8feRWC7FbLMEu8Lty34InrtsQie9h1yx
H/GzVUwonlixrrs0vHXab0JDBnSudp6oL8MKSjVmNCHYjxTqBD/315tCf0gvj5/3kKpY2q6ilBat
/P5Nf/3K3x///qW/31df4pbffwSiUZ7keK1+/Qf/9Xf9/qP/8ff+9SuAa7WHKa2/qVm4l1KFNIUp
ux9Lx6QxOt/ho3c2LjIaAln0jirzamlPTd9zThWGfKywuebGaUqj7sdcM5GHMRhsIozmrvbeeNqA
U2oXjtBWnMmVw+OgTTl1hTMnHbDnlF8eHW3UGbRbR2jLDjOF7GVBvBMtyHomVDyuUOJ10XYed9Se
Hm3sGbS7R2iLD4Qavj34pfTE01WpXT9lKt8AJ4CNtpqrGnBwxynZKlM7ggjx7+kqEjipH6kon+B3
LXthw+zhwk84YdgCfCDTF3V3DJLrzZiOq26UR6MEJiljGqbgPHl6n2IWksGhdtROn6m12cidcRx1
2nZEdsNGfmSnXLRIBYJyaN4yJEoKTdKILol2Y4ILFxWyX34sFDrYxN4UV3KiX+2tIMJPDniiNUJc
WduYJrRMJshQnhIxNUk8lBY6hEQ7nBp8bBZJsaJzL7BX8Hpje6rRPuFVv5P0O9IcH1TcLSwcluY8
VRZZrrwLIChOd2NrrQbtk6L1OVIoYJKpXVNSOAzLeY7rtYfKu7cU0WgWDEZ9WvWyOvuSqbxqECVE
QCDXrPi+G9ptlSO56sv+E8ftZyvrx2QqXri/E3jIiOV3sBkgaF6or7NZKPKDzb+YjjKUdIBid0bE
FLIQzTGbnxI0FWtA4FH9Uo78ewRarmEaxp1A1FUh7GoT67VC4KU8eSgreCrZOL8PVn8mQHgJjO9L
SU8VTdt9rF1gpkrfh4r8cJZ2a79340Ncf6vYbUTaI1YF3uMgoyfKOgxbUI1xG8F9iHxMwNLkabT5
YFhsR4DD6MqvPVikR7hrp7l0IehbwfuslWY6wTcgOUNM9e57XExT7GdsLobTmIJvKR0e8RMcafFT
jUazDnZAeXeJzW6uaEz4BCzDO9Zrp0iiXAMPOpy+PoylxIw9YGVbOvxsrja1TWYTPMz6Tas9brE2
uv31Y4n2vQ0t5revH/t6M6CFK2FUnenOg3fEGMdXn6iAOX16NSFrp8MRr3wJSI9Vopv6K6pg8toX
a6FddPr1kjXY6abJdLcZ7uptO6DlMmzRvqA4+FqIEILRH/ZLw0UFl6PoEbBpDZ724QmFGe/rTaxt
eb725nXaoJeh0uu8ODgkyPUybdmzSF2M2rvHSeM5boH/kqZJ96W28zGItg+5FvZpc1+Fwo/5+QHb
cM6pcb5y7oGdreh+ORWxB70PC/pywVdpkvnlmQhn9Cvdk/pcw4LV/sAqFNpzBiwX1ys6O/9DsX7h
aMhpRiFBiMJroH2ETe7/yjJOxfZg4+FmDqHdhT0SQ0iJ2xqp4aLthkPBN3OCpdXwWsSHm753UWv3
VCCldiMmwn2Jm/j+O9gJripppE45c7t44UUMq+c6Reot1LrFOmkfM/yLlhYxunr1BLHpiFoFhAth
D0NrG+u4+GZqkWOtlY6zljvWPDzXLbrHFN/livMPcNsiuFUISNbFDajxc1EH3cHpKk2hLi4Eeng8
xyfparHkgmFy9EkdjTgnzeRTzDURf6qtKw/yDlE3vY07mVpXWV1j3JVzj8SSnAoeMvQLrAlfJFfr
WiG8tCkhjEl1FLQ9pTp5Zq/AQE8lx6JjiDEzI3gtO+aNgLyeOQ1kLXcF+Tlp0WaJcbPCvIkJHSEf
Ls5qeA8Vas5JSzo7C/CU0uJOirE/KXscUx7qwVYHH2WHcYdc33XU2s/ERgBqsGHTmh3NO715fczF
yk3XNiHrI5xAqFSIRHutFO2S8dBpyaivdaMD5+mt46IglTFXwEprSROm64dy/oQjSDoqucTBxKJK
q0w9C6lpqPWmVg9EsQhRnua4T2stQY0iAo+hkTyYTGE3gNuxOO0iD3EqLLn23PTU6YurqBbzYNQ8
ZYGu8ajhIl5NtIF1eDM98Cwgp9PLRC3zGBntIy5EMGzVaN77sTSOcRqySrctvnzczO20UA+Jz6mu
r9LPCV8FSTG+39sY2vZSWtX2zUjxd2Rz/5RDQ7m3q+lPAZNxG85uuc2LSF5UY7xDcjs6TZ9ejcz9
6ZLH2MTILL71TXjleaAlLcpyfDLtvYrd+TAP6hcUENYbxVxugZPKo89cP1yc8DzK4Kdnh86uCico
4Tw+byyTXV3Ajm3VcVHkMBXUu9riapuAvtinqVVd2Vi1hALiuMq+V5zn55DTQln1z5E/XJxZ+gc3
ANqb+8pa51wvVwCMELyP7KJbdfHNSKPmiA6MXnSWnH/2Bk5tRFKpVoMNt1407WPIAf+qmvn49VAk
w5hwc//SlG1+k4qzykJS9WBlBYirvBGv4SS+l34ab4syF9umBzACo2EXpyZlPiOrD5bdPpY5BdSp
MJ7ovAR0DEeibBUYP8NjJmL23kOZ8bXsWF3fxALXLscB5Q/hW8PnbC2LbN4Sh4YS3dLYSdhKx6i3
2Rr0zW6xPHYbybhduv7sxSwMSyZuserl3naNUjeZN13cD5e06dkekuGF3QtspFZrWebpq18VT2MQ
ghOCgVzSrIR51XNLaMGcGj0Uo6i78U2OBq3Z2Axq921N9XtIHL1Ng55lsrx+Mor0AQyG2He8sIJ0
OIBQf+iAta57XfI1B4uLrlGpLY3Xb0AxStbW7nKGxq1E9bNvVfzT82hcsq1kxxrOGJT+XBTeGK+B
t03J5TLFc3O0Z9BrSZsm+66mXzkx57Wj8lyXIdMCynq7grDcYQgmYncAYJfIds69IoVOTTFcF8Hi
3VFXB1FUGlt4FzVjBGZpbTsc8jzaAjSx+ddNEXG7IXslfr4zg2eXM9PnZBP5qewfPeT0pyRuHoKE
PF3YhjN9UveJG7VxbVUhrl1lPEVyeg56K3mX/WmIAOvPVohjdqJ5FOf5rXI4sVnS5A+0kvJmgxjc
NDR8N8vS/lkzEWHA1b1Ucnm1o8Xacz7jUS8H8LoQoOchRMvK5n0clP5ppsd3GiZAI8JZfgEZid11
OHvFES/n2u5d47zI+j4ObD5hJvgDnlx4tFjiCINd/VFEvn+Ypf2u+Nes5+zDrBUErCatV3hWwAAS
D6lZCVz56iYXZnVHnveAQHlBeeUyWG2GpSrOruUWlGv5wg++vpDFTbUvzdjeFJJ7HUcmDakPabAY
DNea5pJDrzsv+GfXE9avha86XL2Uh3jE8z5Hbw2vSuDAEKTULrOstU1s0FgaBm068yqcZx1MbY6K
Dwo5B4frgLp2/T4vPQZLhUXNz4b6rp56LpZtAoZIq9RawXTMrq4tJCb9jOSiYJMNdwalrWwxerZC
e9oibWyLetxt0E0yupf0gbXXDct5QL/GeCb2DqQZ+ducag1c6a0d7YXrtSHO/nLFRYpRn/bH2dok
5wmccj5yuUhb5krQTAcRtjshZX8urePIs+e5T8SrF4TdiWm1u9qQwF02oXbYlcjsIplitUNv12rP
HTU+LVJjeGm7T2GLC29AHyO1HW9ypuvs4svD7xxcXO3QoyNfbxLt1SNWoC17qY9vr6sOvcS/5yHi
Y0m/nyLLewKGIwEU8VDqaG9fSYG41CY/I83M54mtx3pG82crfH824r8xL+VO2NE2ZXwFDNBYhz5w
enOmKmJT538C+Zmy8kyH/dC8USjvTkS1tGuwbeiFpugHW1i7J7aMzuXrDa0k9q58jU9qpFxFlPPE
RYeaBJXAsJ7VwUJWcgii9E54hnoe3W5mB+4JSMYgfmK9rYzr+pZ4aUGPZ6OYOh9D7u3rUgUN6Ybg
GxFzcQnqdZovzePo5PajsKdsX3YUV9Az5haexnK69GgbB+1vlIV4YUHk7pLI/TY1drwZwD8d0efg
TEvpEFBp1T7IQZshkaMRZmdeuJddxg3Lc9GnpMapIep1AZaJfNfrt15XQmPIaaUk9PEt2+WeNfQ1
Q0AR7qBUsDIS/ncaf6w6QjN+TnObmbFngvOJfqrGOdtlWaHI9jmkgTW+lG2y3Ohj8ZzohCXz7vmX
u4nbedkvKp8BfOrRZzUM08G2i0/9/3NCf7coG3RCbhpfw5ReMy+lQ+shmuBIbTJWHHLwBDHtNlkX
l68Po3hgbh2DMumHJjwWMcV/M+oZ6Xt5dFJTN37LcRWuvIlyrOdhWUnHsflmh9NjXMf9ecqsB9qe
yYM/kRxRbV5+5GPMndQY6/tKifG6uPrwqH+C7tFj63xPaETcRlFmlxau1JpCIXED55lS4XfZxNEN
nMuEQHBcWGeI9uRzBCREL8gGWXdD57t3bdndLQm7BUrPhBGFx97fjDfKc/Xwvm8uDpKRjYe/aS1K
E1lSwB0rqDPu/NmyShar3MuK3vEqGEH+zx1d9slv7+dOHK2ymg/wXOlH2TEJLEEOnoszBlHuwboX
nO/a2HVOHaLDWfn9kVJZe4NF/ECrMDzSemkBk97GlMNWa9pASkLaf8bCiMScw203+89WtDhPYxki
N+gh4JclmwAeMoYrNxR7HfSIipRXs88IUuaiWRtuDDgPl6yIN3nmWd/8wriyt+MFaiyoAeOK55u+
xLNZZpBLJlKQ6TDvmnlhXRKXw91s9PddbRYv/OEm43cPf7GpZTipXN4BV+FzTFER8o+xTkNDVNJq
wDyk/fzrS+NrFrV18Bya/JE73VJzmG5lMppnK2vB973Urju+mBxvXtg7FqV1noRJYHE0snt7bPL7
cG0XFYeE0r2JXLaormJ7V854FP47VPCfCRUQmP6PIgX/Kxo+us+PPPlV0jb7x2jB12/8W7CA1xHJ
AuixJAg0vskFujT96vr/+T8MVtBYf1lZks6muU6v4a/ItvWHIwEJB0CfrED6HkHvvwULLNLckv9i
4DELksQLvP9KsABP+L/kClz+TlCDfQZNHsoji3D4P0KfijJ0ljzgKJ4KLz5ZmSk2NgnVtS9n/47q
Ixk8MZg7JgVkcCJf/vDted/aoFUCZ7JvfvadnFV2ZKQ5bUU+lg8W/vehqjhtJAWPlrU6NX7X72U6
v2Qz8DlBB5owZvM8Im264W4ygEA/Ogqoh1mnKf36Jd+HVO0fqA7R6w5M9i5QEMDQ3qqIGpLoarF3
/S7gIh7vO9+f6f4myUp4Tf4wT/NzLAvoiYtbvMr6xo6GAXhtPU/9tIsCOlBN5tn7mpZpN2C7GPGY
zRZP2oOdiHMXZBloiYxRgD0D3Qt6/8kqP8TEE0Tq+vNBVc5864BP0Orof6msaN+UWb/1aQShO2Pn
wtZhoeFIUtzRY4fSo8cRE3zc2E6eHKx+8a9F3bTk4pezW/jxtvEXC72D9eglA9G+oq7XwTg3CNqA
Ika1/eqKtbvA5DexkZMq63DQTXI4q5CHnXgC85gXYX7m2wzO4TTzWBYCL52K5CoFva5ROsHFjBCL
kW4xmJyr+qD+L3Nnshw5kmXZX0mpdaMFgGJQLGpj8zyRxmkDYfgAQDHPw9fXMUZXZ4RXZqSk9KY3
Jk66O81oBqjqe+/ec+3sHNOvuzS94R4bld6t1imXuvY4u/xWWbog0rar4b6S/6YjkNojbatXSTfY
O8dKvtv2SNNNM/P11CXWpkmibFXZqxo449Vp9XcFNuRikxGQQ4iefOR6VJzJBe4WL9Hpjm0W9gem
FRPTOizC3hjVh5BYM90DfmsKkRNoVH2hDo0KiCqbQjgQJk0o1t6ZQvzmVVc99ZF9bxjc6JFuvgwc
BEkzC65mw9DYbejIGUB9OfqIiIZOJzaiVNW5dqolduW4nHRCwBR/NWLAturG2kMvn9a4+n3y0UhA
It6o3cici75s63CLlpkuidlTMXv9jYzdLUgn8ewSkXCwMwf6ZuVA36wTSntPu4MWKV4wIsWrtquQ
UjYrI4iD49dDqIvgSGofBzqbUYYfiOHQdAMtKcO8RzEni8LoX7o+/N4HRIfG7DGd79MaKKcbR9o7
RsFy7WktGHR/Go9apu9TM8IYWlTqFg/NuAb2I3ZeGgKvQe049sWb0mRH+xsLmqZegKVy+gzyfjOq
+JAL0VwloK1H9DXJ3JjWmfIShUoXwWNzTWLiTcyk1Fe0YZm/5NFb0NjlWtU5TNZc8nTCf6kStmaR
6TbTq7ZatE7dH5gV/Psb0fpHfvpMf9R/mTn//xIP8f8jf9AxYQX+c3Hb7FN9/m3OTvSTxmj0+ben
tvrjdsT+wn//v/uR978tw9UJhmcDeewjf9+P0KyZJgRA28Cyy77DVvHfFiIXn5BkpWDbMZzfYyP+
ez9iE2Nv00l1tWAr6bb97+xHBhvbH2Vu6OvoJeJKw47kecJyH9vVt89bxJDoP//D+F+27Mj/SSOd
gU+eHyavvRcMFXZYMcWCaDzI6VSsu4ZJ79FSihzc1juYlC14xBv76MJXKU1Gs6iRm9Uf3tNLnkBe
yv6WteklJyX48WS/vDS2a4cxqkEOhuHoumP9slMG5SAjPEfBAdyzXIaCdnM3gscj0SdnhJ4R1OoM
03IM6CMiWv45Jlda7k9ejNp7NFDE46ou9201+b/fF1jdgh/5P3hl5q/aQF4ZlCYpOI97ns579+c3
zRDlhJXXDA5obRbVYA4IeZJpkXrmvUtbhKx0XJyojPZejrXAgbBtji6J7rDXaaIUdOmBY62ndqD3
1hvQsfDsro0OVy2OQ5y+jpds9EQ7/Is39H++bDSTjmtwMOJBuJx//vhZT0q0etnTXJBT3dKSa5Cp
YMWeNco3z1qKdG0U5bjqPOvJ9S04Xr4EJdAax79+HV/P8/vnvf3+n/9h88F60ngY62yInZ5Eqvmn
15HqCf7SvDMYxjE+lc7UHWqAOAtFqvlSG/pnpqyQvhHarBsHCZKrcJ9oUOkDy1LHyTG+tcpItllr
hCtHS/bE0KqnSuYfQkXu1ke2v0L6/YMp3001yI5HyQDA9rp469lZsgDjQGXg8vHI3DkUVh5uISO6
swLF2foRPTxXcZzu07oIFwpBJnSE2prno6pOxuAi+6Gm1rUfyKXwbnV1TvuvQVuXZSdDinTN3ARP
SdkbqCjwgLaJsE6BmfwoPIfmqtK5akrxXkNiCc3Y/OYNErwwQ7pQWJvEsTQgMsoD8miOe27avZZi
TZ6GxViPJ57d3YaFedScpFpaNaBa9Zj6RTYx7X/9IRm/nlNhj0vpWiwKJi/bfpyj/3ixAG12RdJb
0z6p4RWl1OcrC3TiKgtHokfA3DCzKYJqjzceylj1YASjlRcoTO00yZaNpqJloimdZBfNJPzVGX93
tv7zu/AfvEKP1QEtD7hYw/71cobYlIPfLcY9dkSkqrBW1+7UbIfR1060n7/F/qgvGouE0UHYISF+
wxGq5mUwRHuBg5RRdXq/lU6J0SyU9Secse/cpkQPmg1pgeNvKrD9WSinfNXWekHHCAhk6uUj+iWS
X9qiOv31W/4/7wuieGzy5ViSsXKaX27PP6zFOnppHBBTv++KB49r2lhRasMxs7graHcS71Y8NRjh
t5PHoEyz5MrFRnIQToFPXjc2QubYRFgXYcT9KCo3u2lVSLgJF3jlmzhF4ty+5tlnH9jTEjAc0BJ1
AqD3EieRfIp1Ddti4LJeCfT6ZjKAkAmmeWeGABTz1N8J+vg4k4hkDrxVrrc01zRmbgEoa8Z2zGld
txnnJPviZ6N/vFLgOebsYO21KqsMdw+Op6btTnaMQKBCTbwkizxmUk8kV9AaMFitCg0viUHzqFPq
s2ialVAX2bjNN9FEPwIAihdQomssCMlxZDQ4gxXkbNscSwQKGnfv4XdwsAjOzAeWBMLM019/RMZj
z/nT0kXpxmaJRcPSHc/4tXoTE92bacr7PZ3lYjmBu7iI0D5Wz3kfIAjHYQAd1EnvgpnLosiomzyz
3taYLMHfoFExmur3bsE/vQ0eiVS/viSX48DjRpDYLn69aoqqGXuj6Zu90UFqI5OuYBZMQHNGANmV
UpNOXKklG1hWj7FmcvWZT9oMeQ9h4ydby2s+TXfIblVILB21YjtPAdGCo6N3aodlemyrKJmPY/sT
A1E8H0Xr30i/G2d5lNPldVt3S7fth6Hct8QQ+lLQc56PeVEdoMqFnJmNBh4qxsW+kfWh1eRqgPK1
CBrcwwBQcGCSYF2ZSGgc5Y8bl2oTEEdBZiPv87JgPgBxxK+OVL39ChnCZ+RpHsEHWfYSVsEFGWOD
BP5oRRYnZj3UwW6ibf3rj/2xn//yqWP01gUoctMG0viLzdqiPvckb/R+iD1SSrhDZT3McTcMm04H
BFXU9mUUnX2wBdK3v35u+7Er//nJPXoGnmc9LBGe9bBD/HEhZlBt9ihHy73GYriNNP2jKtJ50PcO
vXnUVxX4pHM8MkgDhltlKPu9jBRChpHOKo5QsoKbuKSmWlRlEbz6jraR0NKSqG0WuZLUezG3qkxp
DBB5NR66+Ixz88WhKbKAUaKDk86DeQLwcd64+OeS2FzByDbndiVWvSASXrKGzq22vCo3IJjOjeJX
TWCZRchxhLeHKCynKZyonHDqBG5Y2oC0Dyxz7g3OqZFRsxpDwcWgF6iC+wnDBeaCf/9NlHx+nLRN
yan5190MJZQ0w6JL92EPCtN0K2/XleMc/0OIL9LNt9nEuDGsMFXntjFtoPT2wKkGSJlu0+Cr0tOr
HgU7g512piDDvJXDsQGXuGN3enMme4I+P4G7C4xjN9Y54ToYC8VY8IvzKTTRS1iAGU70tRnBVu6b
ZBdD9X9O0tdRae5JwyyPIbwbNmFAxnZtahN4KlSi7eTFT1NoMlTqiC9ENktuE7CrV6kzvUk7/Yj3
eyKhyEH1Z5WfdWyN15SssmwiRfGv30UUSY8r/U8Xo2VarukZzKdRg2PO+fPFKFirtaIXjKXtQe1L
Y02hKu4CVupxLMKLJRMoZA4ZB1U7Dzu7WjK0oB/jq4/EADEnksjbozFmJjXG/rPRN08Mk9nLMGus
86B87gtTHG1kn5sm7Be5Wxfr3vNSkHgh0gESpZgDaQtgJcbSQVm1GErbu7aJoWBMO9Xu60sCTPho
3IeA0wmXrdO4n+Q/lFjHPtCzIDTVyndkKM5bMwDFwYzwmx5Exryufe1ouEl0ssSzL4sfKLvRRjwe
mFuweELTZZZC0a/ppzIGlgwHwN/hVuGuzOMFadLfiM0O0AbbA/I9aoDQhubUDE8VY4V9l4qPMSkZ
Z6VZj5Dz2j7QS8CwnXeROnurCJ0NWvF+acPo2afChPeept9hGLxGQW7eTLwDeEa6Z5MFmJHcm2gu
vtaFu5qjJykVJkjdikV2iRecKMysviNylqe+rTMouc2DdGZWL2Tsgl8e3+u8Dg/t44HKSyN8tGa/
biEYG6GzcOxIm7k2269ZRcMMsK84MjUAuavT5i8DO12KEg1P6JQ/yABTP5nhDl7XbwK0fdvayl7I
ZNdvg5UTSD8iJquDIjumpoEvrxuzg+O22a4IwCv0ZC+LpH52EHwsS7dAE56a35tA+HfA6QmnYuul
6niH6ZsWQJF875wUPkOLCZVRV/hn23vN89Y+Bel4YJzv7b2ufQkjQn3Lklm8F2p4jPFJH6sa2F+l
Hdgfh+PXd2jPkceFMXLVaua0IuJCbKygV1s7JCqvshEstO1rNkp5LEIffWMdtq+IJod1HWgCAah7
GNyguU4OmZt2VF78xuX5owiPk6NNsyFhb8QzgsxEyp96KrXDb2Bod0VhN7tKq5EuB6C1e0Qvi0Qz
F19aHLsUzqbooK4h8N+G7kO+h25o19otwm0Zb5MO5HBSAV2YCkwogHGP6BY2MDW9pSY5XogSsTAq
HXmMrXtoxBRMQNlcN2zpsa6RslYH2mgOVm/DXwykdcwrzwX0BEF272PPyWPUhlYs4gN60GZu6rEB
l8tUGO47AagCXGWHueEKTvtbRpG7LCFvLTvgXrM+GuXJqzDAtr2x873gI/eM8gonjKgjzO1V2+pL
oxckMjpesawDp7y4ALnJSS4OThUAGsHfhk9Aoi7orW0RT5vaYmqMWeboUlQeafH9hgSUsgi/9por
1GSM3R1MMY63sebUELi5ffOLkAQFSQwbOd0flfCac+vDVTUbNX72Wf1u+wnsQKVVhO4MaM1J0J0L
cKwvVpLfCeJjE3Kn+JCJxoHLvUxvNJlJ2HEze9uZmHcmfAcwUhz/MiWVufGSqdkg5H1Voyy2fycH
1/25bPN+Nxptuk8q411mZrgTvZ7eTLvGrd2154ZFakO/OzonF3xriBliVgP4K/Qr3aY7oPkTyH/T
4mYOxjIvcLtqvI9zRmOYD9WAP0zp2iLV2gglp2tuGr+RM1Cs7T5S0feEnPhDpdJw/UjaWZgyGzYa
rapFWfvmQq9IlRnKhPmjVSav2dPQJyh2dDsmVs+GqYbVbZYGA3LPYELH1GDJC2veAA9EAdi6Md/K
HHyvFbkIYBICmizsGdKPuPm1jHy4me/DT6Dxmp8s+E/zRiACAKoFh2YYbgUktq0oBcdK4lfmpWm9
cbTU7pTC71NUYRepCcWu9PTkQlCZaQ+LRjC4Hvo2KgvfHo0D4tM3vcxpm/tFhIxG1UtGpmg/UTZP
qOfnBaj0DZEu2Rzfe4Uio0rwjkFsBt4RLBj95fiLEQxFJpExsRMVG5KQQ2JOi29DoPSt3aGYNMSw
LbMRgoCRenNXOeg8HVxFBRlbu5KpxQr+RikD9TTW8opPFKb2xGg38WNrRQYB5NPMX6qsUMlcLwm7
atz1kLjTjLuuOhKNvnScWbjww9b9cInowpZi42Jyo01k5NG9NbCQmcQq607V39IM/pUNuXSplY5Y
+myQR6dPYWLVSE3aNsrQi0kY0IV2i4uaRC00DW/kgImIk1vJyjpGOzcl4qwJ8mkVZ9SWEYTBM9vx
MqABcmwTjmjEV5AKG9/RlwXQbasJQnnTrNEgezOtH5N1WzflsraLN3YKLF++PJbxTOjp+GyZ6p6m
fnOCvZGZunPx0iY8ZQOk6rxT168HFFP1hL7EZHTg2Fn6VFbNJk8DbmbJuKbkrLhHnF0Khtv48dVB
WtQhhj98QkFxMHP38bGu62/J6HvfMg/o+4hbJ234PBxrEeZmu48nx1nmiX0B3vnSBFn96sfJNUhl
syYqyZyjtiXhDKnBiKboUMR1vqxbJvwEJgbkqGco2FkakellpF0FXOZBg6PJc+pyUxtpAb0oJG42
diVBLUO41ZMeEkqIxiqvqg1pZ4RrMvRATBja57qNn4kNfJWp6t4VqlPY4XAraX7+ICQUkIXCDRQn
oXkdDYcOVMoCFXXBLVXTCdcm6rh8UicXU48dqui3oAuLucsR8NqSzripjDzZCvafsxebSPEQ30x+
KbeAGPCG6Hh7gSKAJQSvPMOnCILUrNHKP2LZBle3QUrET+5YBOdCA1Y2kJe96AKP8G9lexsMP83V
+MLpBqsCQfrSCeQharP+Kab9NissMBdt/ghktVeEk3WztDcfOWiadiP+9hW46kbLQbvNLJNUpoiY
walr/H3dafNQJu6uM4rhBBvgWuPjReASv7ea4XMzNiG2m/CVA25/JtEpYltDwRvXimpyNKJL1id0
0RroDYMgBR2yXGDbs1RDduQ4/rMjpwt5keEZBODWsWhekYihLWn2RHNvtOJtoWuUKX4W8EFl6dYm
rWPf96TAkmWmdH6IS1Sc46pm1QZYKgmnyVdSVvZc5FBzTZ5oP2noM3rrFcJASHFxyVjctrZX/Fa7
HZr1sqhxSaIwFEWjL1y0b89d3y054MytYdSvQG7uQQZVk3XDO8Y08vA6eIUxGwGrXDXl7rU+tiFD
DsapN4qbYbUKPVa20MqUf4SseEbJQ/xelsGiJSki92q1xN3YbzsdS5wRFmJLOu1n0ipAsEL3D65M
lySYSHScuZpjtc+eere/d2V2MHTZXX8A0ShfymCXYLq4Qw+VXCGrWM/bt69jgJA7Vj17k9TyrbYa
91liSM0q1z86rrv3JyOlQTTYl9yFDpULChTNXHGyO/Abda/F4/g3AiBEvDW8VoSuyzA8GRpvDF7M
eA/Sk4gBclnotk0XX9T3yBo0iiUrOJghev5ITHP0R8WCNj/N/5a1Qq+a6U3271nS3WRfA3IU/lXq
w/M4eMFN0ZWaMbOpCeBsgkNGt8Z3kjMbf79UBpoxJtfHwsR5l2V1uR48KKNuiPeqMl22lXKIb2QF
gNHMoZaxfVlLihWCrm0CHRo9+qBxPmwqR52Dpo+3chyLbZDqH5NGGkSuTe5ujJNZ7mlQG0ekP04U
fHQuVZzm6e1d0/pj1GDDCkiK3QRaF+x8gaAQu646EhewIB35NmqZtoDdNW41aZAoCm8Dekya9hdN
L+E2GcHwndoW64DC1eEV+iYthruOF4hLwhhntWvtmjy9e7Jb+3rG6hf5KQPL4f88jLadAogy/tX3
wraV4/zr//kycuPZP/0Rf/iX//iPX0/59d+/nvfrS2T49On//vXff/offsa/+OtffrNfX+bXj3S8
wFsMAx8+ruJotJb60BiQimzyWi3zZ1V7V2nfimZon7wCRisy2xPrGSNkHRu1NSxUMbjbSseNBDIZ
JaQd7CMdd5k1TKh2w/il9JcDb/YuL4gZKNqB4jDyUgSnhjj10nJndmhXZ0bshc5JSC+jFysrirtq
8zkA9O+tbsRY1ilJbFC0hizXpecQf1w3R5t0CNjYST9HesW9Ezu4QWqOA3mZL2ViFxvlcEdAPAav
buk3GROzYaBZUBVgisBt4yO+6IecqmZGLmrjIKH9zgLBEZ6dLCF4s7bgo+PLd+UZTUy1LnDNbsrG
d+ZtDdYdwC/UnwGxh94Cf3cBKkQ+8oQqGsdNbSNdSMp5lmcYvlIfSR9orccRZmjJEc8M9BqdHRyI
UjqgxQw29YNykxqvumMOh0DoqCaG4AFjd1A5OPWpzySFqCgJ0CBGvM4PSdg9GYWebbrqPpWWdjQB
HG9HLKB1qRixdVYEmhZfsRlF5brONHQnFL7PNpSNXDP6DzThvCJ4onbXVvearTHTm2ZbRw8XU9QW
J5MTLKvoTbojJjGJkg5jLZZQIOJo8FMtBtWGNLyspA+/i4yEwPPvduQvcx1tg12ExhbvTLIE7A+c
S+TrQK/lorKdoyXto9O1zXXEl2b45C7bo1qb3lhejfoVPUCxHEu9XJtTvlVmGhyrorC2EdlwTlmn
80nZ/qVKqIpxINirQvlEdtp1sQqy/NIPZfDd0vr30WzfEFx3T0VeUqiVF6I8h1P/0Twcop1Zo4Cz
myc6+9q6iWWw6jLizD3SWESMKr9v0pXq2mQzgEtaMPsM78RRKPugN3r8lnghgAHZF7dGYrpwYu/U
T9awbGKnfa5QubMDmsC9Hl+KyhU7DozBDBOCPGQNbSLixelDt+MxfGk0Izxn9Bk2UZ/dDYtcA1zC
4Vb5nbmnBtbOdXftC3ulYWhdF8w133u6xNcpu2i1Lo5x7wt4faTYJDgJdk2KEQXo5KLFj7xSshCn
xu4+HXtM10Gce7NQE8kyZ7NbGyPmAVROCIX1sf+mmpCksvGQR/W0R3cP+W7MSQ0QPe3KkagWdrW1
m6/sURrfOpmvJj0gq6Bw6L9E72XOz4H7BGAR4NZiqJp2pnSlDqlF1oQBwk6YfnIy61Ft6dIv2rRr
r27ir3qHKs2MCbosgnSZ5BVqzMC3d1og9V1IUlWg+9+V59kr06hSjFnduIMxTQlg8nfxSD/JT8Nj
HBJ2Srg7EysdSossicCRNsGeFOzMLIceDB7BB5vMYtBSEci5LCoJ7imL3qnrUaxifnkFoH7VK+Bx
mtMcI9zGi8wbdIhLnI46H7QUxDMINHChU5VPZ9C29xaH265ywg7/M1OBx2n9eTAItpfGcB1IEpnZ
Mh5o0xB3B+14fB5c+yfKIkBPenLT0Y6WbNAHWY4p4QEE/jay9xbCDayDaWUfXWt/WOmAYqY0iPAW
VrDOte678bsRGpY7EW3TBNLLK7eMW1hzyLtbjlPc7yfY9yxvkdwTmUgSauDpM2Rw2d7WNzaeUxqA
BeFzG4FaC5MMFkEcETum8sUt1DP0xCWqs5poj7z7jmQwfDZzJPet1a9bGZK8GlWHNi4x4k7hQjAn
XgxjRfScPvQH9Ln9KOuTLhJ1hqE3UWiS1N0HbrLU3aFZejZAvSoSZIySKTWorNsGqK9mSIDkZ2xa
p4YWlNTj8LXt+nYWEdU0B65KXWtp/sZC7gfRxzp0biYPnWEmmzIhDQ5kI3MSi0yG3NAXItDslV+o
LbPX+Erb/qyYLOwavERn3kygoQ44yqmIn2Hpdyeid63n2OWql/3Tw0INSiWJsRlp2aq3sd9GOrK3
yfbycxf5BEv0GjydjDDBLm9eMfcuoRriXZ+obKXhJWdTmsTZRDf4J+4p1UOIcZ1TL3Q8pcQmWC+x
3hbvbkIRgJK33vR+TEgsrawliuxmhbYDc3DpHvvEzp99spJnnJXjdY31ivUmJg5oCtONwwwUhsmy
Ebo5L23WoyrsYIcT2es6LU0JWf4cGiD9qSubA6PuN+U5aqvsRBxg1+nLijVczWVqi03cqOzWQjRj
WWVtLXrkXsIJurtat3l1NhmTX2MryRaSYI6DpmUftkzjjdVXWO9E9YQJ6cEQUEBvxs6HlWpcWDNw
GiNg302YRDwp9mPaxFhqi7c+9ZjkTkO9jvHaM0krxL01cTu6dA9mXtlY84R00jmXmEZUkE1UO+nB
mBGzd51T97UMxmKB7niayJivFF4FwEExJnEOFLobHoihIOEPcBXKw8TbehkRmbjjj5ORkOKim5I0
tCxZOzocCAZCK8/wLkZjmxu9dj81qxq204SigJWLHtyo9kEJ/lHV2fd28O6AKQA6ENRx6VoBhmDS
Np1VibmS8c+gQofJKR2xt67v9K5W5A/CDyFj465FIflsrelDVwCHYQWbzMAqmGC5ARmELx068Z0v
pouTeZ9ViU8s4gY/AKOo3HoTCDdZpFZrQR9t4bjKgQgG/DEzNPP6NtWiJ7gcxQqE3DVLCFOHRjFH
IKc2Igv0TdyiAy00dRUkYs+mzt65GekgtpOSeSRK+FOpfhUkfTyXQXrlxMeBptOzTy3J3n/mEe0M
rUMTWzU2toMB689kWymSMOfqgH9wOPVfql50a0PREvt6ICdIWz8+057ExrkbZeW2Ki3kHLmloP0G
L2w+NRGpofkRatV18vpuzXy9WQo/wzwVecHFjgh5BL5B4a6IUcsA4r0ObEKBYZMvY+hHAV1gGxIh
uviC2TsaFSdONqbPrr0VAaS7tO6btYkI4jlLs++R81EHIBSdKV7kjw4C3Kx6DppIrUfptbOGQfpz
n9EAMj392koT16hBSIaams8xkSHR48HBcxJmIZl6HVOGi0m8qPphYp7RnhThrVsMweVhrEEeGVWG
0N6jsVl52pOWFD9RXVScVhQhbBGEJ0sYYl+YTr1+hAWwhnrVoaPTW2n6nkV3JhorPvedac+hCH+y
1lGNPWWGYsab9/FZSXQaNJoPwZCPq57fqyhpwo1F2R91EucXQKvtBXe6sYft4GV++xHrIbh2jbZP
qNGINMbBvbUyhbxUjmf8reWCHz/PatnsTEUkEafP+VdYjTOyHQbpDd7sTRXT+A6xAFuJx+egZ79V
pbFH3/YIpgBNWGe+fSnCGMcgY8Gvr37/Fj9aM0skNF0Nk7ktvTdDt96oAExRwP7CnLE1enXPpI8+
GLsFWAFdkNuXPC6pyILVA1t4bzEf9ucFzhXEWtMuSSafaC7p753Hw9eXcvSKDV66w9dXhvTl2qiT
66CXVYee3CcapCbarSDxb9t53jCvikys9Ao1g98SFGRyttwjHztxmNUPFZQUUFDKIp8RxEECP+3I
bEabxZbDcCjqo4vjBHS8MFsmgFgufaJXklncYBJE6DhUrX1IT7Gl4ELAex2ZFSyTLsAzXpou3stG
XpXwk/mQ8UJjtNoqycQ5KvSeWViULWKGsXfl6t4m1jBH0nvm/u9GSMFtNVdO3iL+SuRVsHrLmuNf
5oVkg2WynBvQecmacDk8F6ImUMU8ml1J98jJ9Avz33qm11OxaipaMQiW4ncibW6tMXhbsw7MGwrw
mfVo1DPa/W55GD55nQu3yN5syyZ/si12pd/JmRDhm+Y1HBdoPa6AD2errq2/TbFbr2l7ZztFcMDK
gAn3wtBmEaHpPXQpR3MNEPujMs9Qh5QdAquuwfyX03zLlh1+HcTV02cBQtiPAzQ2+BK2/vhA2bB1
bdIU3IWbhpckb+ajDb+PAMiLH0BCCDQgTrFEniHGg0UQ2IIuH4YWiyh12M1XhT5ubvfEknC+EqsS
XAG0FE9fIj08j338wgEiWcqa8Dsl7CVTg2ofurq+tdgE13iNwktgUHoOBWbCsNT0dd/xxlcF8WmR
NlhLW4lkPRQGUAXPNci8pLvhK+2hXbdftKQcZ9gzq4p+hD1C7W77gGIKgDS4xb0htJ2mPHGuRvO1
B4RNwRXmL9wFFlknC90wyLQqjJ/S4m5ooxV6DX1XTqLjBJoQRubnB49Ytk1ndwLyho8HkcbdPU7L
34IxHonUyu90jKolrS9zU4+Be5T6bwwXxFJ5fnTSuGs2JIqnO03PydYd83JOkek9B6E4T7yS2pyi
/eRJBY8whT3SlneCYIN5MxAmQSBfiWPfbBbEacZhr461Vc3yXO3rmFMOk0k0WDYAC0U4GZE1FiFu
kbbEAEmBP9y/igSXVsTaAjeDAAcU2uRzCsAEEsVtiSyxh30+Jf0W9REjNc0/GCkhd7R7V81goBwk
AflURM5Cq4kGNGNXfyK6ep7pkXtQ5iA31TAvfPWTuRqW4UahTixpZVl29DjGxfoK+N4HTIHmWjOb
sIW0rk1ZHQfZv0BAEQc0ODlcITuZtUBM0MeJGw4NDemBBbpjH0jSz5wUjkAYEB7YwH7QpyjZuwa2
C39IABdWdXIw+5L1JEBuGgOT2dcIUkHgu8cW7SMigWTZ1tO05O76mDojPTuA0s9xCChSE6CkyPDs
j18PZjntIQGIXfYYGE5JcCNrT0Mc19PV0AigjN30mcHtOBOQJ3YMR1JOlMjjqtFGm+jnxjKLAEF7
2kQgtT3xp7SSr37H7yc60zgVsR2/KLIYv76vYYfHOACDwScT55V1NgMtl81MJsjrNGvjV4OFfWYM
BOThp4xfq8jEa2d3z7IU0Y2Dwl4R0vXKRW/uJXzpUZavIG2slyJAYRPV0EOH3Hkj3Q50tOP+QG9y
1pTw3jqObAtlDepMf2XaPlTca9MGZIzSwVn5DaIaekzf4MVrc9Ms3V1S1gI7MlFZVjLdEIM5e5sq
DJNFaVzix02qFcV4pmKsV4FFaJaZhNHaD9g9vVzZBAdkSyMlnFAbIVakZGGd2zGxlkXrkRyq0GGH
4GB0Q8c30VLrYbjzv0WZsaikEnSk7Xzl2PUWgnAOVVM6TwnZFfTL+2Snqh4Kezo2m36qIT2W/Xjx
jG4VFjYQyzz+RpCgpOdrlIyvIxD7OIHuKL7woEqSi1IVW4s8F2xjqiD/tfO+aZ26Fy6jB0xC1pZ3
8B7ZXnlNs3q4Mjd7Dr28PnZ2mcwsGfcXJynxY1cwM0isWMrerD900hShKB1kQ/ZPjzgaX48abq5G
QWL1wxtruT8rusK5JB0yS3aj7+Q3qv3XQxdrOzscafbF8kMvCrr/cemfCDwbNuhniQynqrziOGVU
Ky6B175nHF23FaHS5wkLLdKihE14yNZj0Q83LQ8+khINX5SBLRqrWv8sy3hddmXJJVdpa42OFUFn
YlNXlto6SaGOoUXuJn5Q51I9PFLgJf6LvfNocltLs+1/eXPcOPBARL8ekDB0STKtMnOCSEkpeO/x
698CdaukutVdFT17g45QUEx6h2O+b++1l2G2jrcTKy7in2Kq1YjxS//e/ud/8Pc3+slNHEbdX/78
z6cy59+/NIXcxd+asi1/dP/yVv+dv+T/Q1sICmO0d/+9LWT7kVef36LP370gP+/zpxfEsv9A8m4p
uD1kpj3chH/3gtirAdFC94uyyvjT8PE3L4jyhyybaOZlNk5IgFeLxp9eENn8g5hwC42GausmIsH/
kRdkVXT/ru1C0spWVLM0tKSKZvxVlt+UY5EMSlPT8BtQngz7Tif+RWsvqpn/G9HqPz8VMhHS1Wx9
NV3+k7i8p7KRoGYtdwBv33TL/OiC/EnFwGYbVLp/+xKuP9/AP/hI/qreNDQVDbtKn5mJRuh/JTlL
UzibpH+mO4sdQD6W7oB6Osro3fUx4OMtfqq9SM39JFVvSpG9pu8QSZBDP8bxMu/ALyJ10S5Z0z4P
vf1vlKV/Fe/eXpuKsFTRDZmt2V9U9mmc47iX5XSH85QSAOzGuD2wQXZFUl7GNNr/m89C/NMnz69E
NvkFCnxF/K74Rf+uJp3DFrdaFNhUpckub4xlVxUo4CPLfLWpi230xjqN8rALRC1chD0gAVqoP8ze
pZMJ+dsEOcltFPmkTBXZH5OFkGQAdlEo+sYcoF0mBkU0wF/QR3GpdpS0QXQ5cew1rHj3JUtYOsPq
sYATxYSukUdJpRD8RYKJoIuuhjmS5k0NOIj0B6i8vCJUEuqY4ZftAIWiPq5mZEk9+kNv7myaoR3y
1IxmzEg3ZWOyDDIIpasFeXtygSqCVSFQJBZFQx4fxk7FStTlOw2brh/GdQA/Nf1B4sUWmA2b8kTD
pF7YdFaqH4WUY18YQxi3KREpbDH6UAEEQVBLje98GzWNjTyxA+ZdB69tpzdkjj6CoSdU0CxHt5eC
eJtGLANyOk1GaBKBMMrzdWoskkuk0YaT9ExEmrzp2E752ixKZ2hnFRklsiDpeUwFshMV8CzACMEm
OYxQrSifMr92hzwA4mKrJnOGrnoOyaNxWJeCdaIivAVFMv2bw4gj7a/jw2pdNm1079gtbNP6iwoa
h2ZpzCAmoEuaE2oHojWhIv95UiVmhgf09vei0fH8dX2wgrGKaFrlr0RCEABx6M2KW/+6ye3C253/
fJxfD7G0EwmxbUZ3ZgjLQ2KpxUGNK2rR40zJs0hIU1qvKM3ui4rmHWuOigNrPUlKlRjiKkH9huby
ECZ0PYu1zXk7R+ZyvDHnuSa5yfjSt3Fx6KS6ONzO9fNSHOjGViB33wXURAra65PenmouhhqUgvKd
7GzoCA2d5E0zAB/W85Fa3O0BCmWIQXetj3o7sfTkG6SPzo1Cchs2lNi6TGMZsD7jsvZfb7e6nbtd
VssWDVYiGIM9ldX274/z67a3y5KFksbPp7ldk7SJubVF+timfNYo46tDoK2fdddUjUeOyoM0SERX
SpoK9JzPQ5RDccAVZaWb29/VUvAWbmfl9UNT15Pbuf/qsrFT/nbHn49xe7iOxjna6vWRf93p16P9
dstfV9/O/Xy4X8/229+/PdNfX+Ltrr+e7beH/+193a6Xo3Oq0ExZsumczu23pE66D1KStBXLMq7B
HMGd2VgAX3XRftDjfED62j3VbRgdQtTY2Ke5g6E9ar0avgNqAqs7wLyjb2G/ECPk367vC4A2cpDH
J43cpHsS05JNTfn/I+BF4FcX7dU0UgphAIR/PhP8o7tlMLvnrm5JNCUay7s9UvYYlWb2ISGf84pF
i/fBmJjPXT8eb1dPVW5tQeiYpzHOtGscrdCa9RUSupBvEmuo7knVbU/VupS8XSGz7Z/CaHhprRgO
tEbxjJXA8C7G/e36XEXY2lK031fomp9s6ju3yyOtGreG0Yo7pO4mYUtgW25vaVnyH2WEfaQjGREr
Oc6O2x3EbLuREU5fJClJ8H+Hqa+bePcNHQnw+hKnQi9dSuvdgWaW8Wia/fPt8oR+5DYc5v4sujK8
KD1Vhtu3QWrQ2ySJ7FFaQlp3aSKhgSFYpB064rgToryw+lmXRunau5ztOhhItp6BoYck7cZseWbW
+NtKGyILG04WXm0YLFmdFIepBECG/ng4K6lBWkFj0uKf121APEePvagU6AdxRnCknv48CTH177EI
KNsYLxDbrWk83M6xsyUu7XZWkB2sucXfr4qCNRe+ARrA5ls9oquuKWJH1SZKEeysoxgYhLPcEd2U
shGjxFSEjo6g9+UDqtnUR5gAWzy4Q8JPVH6P0sZHHs/gRS/wXBNXCgL6OtjDJqlsPElF4+vDqaJa
e7HmI948y2VE6p2mKdjOqr6ICd5O+Uw8rRX5prda6YCQ2slUqtUKtpC2Ur7WIwNuJtWnrqv2cBNK
gBDkL9QqkfY9rM+k/ShlHK49W6xjPCzg16N8PksJvfSkTPHGUgBnH15S2a0oMuyk2Eh3NMBOAlDa
UX1GuXMc7LwEj5O9BsjGaN12b2vwrIMcnyQ3vXtWo7zxpaKNaFVzJFWL8ZItLbJKlYJ8KiscKz0W
vxbcwPIxrg6KyTC92ugcfCcbE5iPS8pX6kaaWvnTopHDXBY7vRHvVmJe9UXjsJ32lQ2VFp/nU2wk
JTmFi2friILNScFKo2AIUCg6TpnsjfLVKmxK8nIz7eY0eiytxNoXNmTwwbS+0OuLToQbgDqtdDoH
g3ZOEU9s7SiY9kOnH4syuFOhol4lwwwYkXV0m1IKPM0S1T15Kf1mBs8bcER/Tfh+NnM2n828nq4m
lKstNZnDYNUIxoWMaQ5R5SADKKvij8IGKVLX5nMTk+iogUKw9Drfpjh/8K5aLt936PeExeGGNL04
jl6SCeo2LL4XKwp4gfhZkrg/1EChUiSm55hZTS4eJZY1Vyxxvj1ozKbrdMDUh24A744tVEcybOyu
CnoRGvH7EUco5IXCXyDSbhQt1H2lAM6MfLp1YeV9h465QuaJoWwm1+zSeykQOCYsg85mIdP72g4W
G2qEB09au2OF3vpTTLvVVFuBrqw1EH4kHegMYHU6ett6jEMvxQ2+o7w2X/SkHpxqiecXauBfEpQx
9mi1n5b2PaYu9E0O2D0nklY55QhRpUKLdxfmMR+TbKXvQo7JRpZ6cblFEacKWWqA27Cn0Pd/V7rp
0NHyhms/q4dc6bRTTgIiovr5qGS58SSjCndoBbzlZRl4WtJ8tyJojMKqv5FTOIBIXenws7kSxDVy
rPJ6eJtr/YmvuictkSpEKaLyUZI7aYtCbvDhAyg7yYwIA86Vah/JwFtDLVSe+YA/gowYGkjrVNbj
VHypFDDwoXQY8nw6NubwWo+D5C8ZZZhJUiTfog4f92j/lQ5ifhuNQKjsxnSltHml/K2QyZvUjhaW
r2FaPCg2pvkIUiuqP/ww0zP9AjJGgxE0af916DWqmWqhOK08+i2VN7+uJB/35iu68GSjd5a1aYsJ
K+HiWjBVD9OctJ7oDZizlGrzuHKteAZEoo7f51pq3JoUXdngDZHaEm6CupB3IX2XiJYBBepn0Slf
AZKZDFPvlUIHByRoL05yay9nSZm07ZrbKIMf6RIF0PICj2xuB29aULTIkn1U7ekbni95IxjMkUMr
ZxJwLDSkaPaIkBYUmjGfKxkD4pJuJaRAvIfyS6jHo8fOqOOiajfk7DHmMuwcm/7ZRolYn+GdC3cV
IebZJ58USKpMDz2VhaW7aBQ6JX5sBmkJqAAYRcLiQDz1Q6e32a6L76UyR1sMtJDCsHQO4q7xlSZx
ojwn/AsznNvN2abQNVbVUvOILveHJY1fiLcQQLUQHyhz/APoxFnVFiBgI8EakkZtXck9gVC9D4tP
OKIN1o3klDVDfCQRDD1oN9TbXIc3JHcZxSZcqosqBgw6rIEWlc5WkJbbogoQHsbKHXyWp7hptSP4
+hddxQoBMJ8uGRQxtWvyo9nql7KZYt/Gv7+JDBOoTUOfWOAWxDvhR1LRPFewyJi/nGzhB6Gg3a6L
/hEvkrqZUmvyVW2M3a6VMf9JQ3rM+6cRZMYBwcgalmzJTmkYiBiM7Ms4LxKGUhVzE6ByYzJsx2jo
ZyY1ERSyNUKjN4m6yWWkxowmvRNrC2mbgvlca80etzGS/USaIj9juAj60M1BIxU9GhXDmL6aI+3W
Cl6hUzwO8PG36voVE27BfO4XujI7oyLczsTPMSFyHitVYIEA/kMggoXL1cAWjIrXhNTfyZsx7b/X
oHwOM5gxkkrIsJfHKz2n7TIrLDDaudgOZlnsB/pzjjRmL7loS38skcBVs7aLAoiaUR/Hdxap2cO1
QCz1EtYtPCjInDwWpUN1uk8zeq51mvxQs1DzlqFuV6oblD8av44gDGPbj412bNeT3LpoAPWOAdpu
tPX2D9JnOy+rmpSubSMdxYWPE3nuehIEACpK5qU4Zn89mQoOXkML5y2sG2m7EhzuwiDX7xRzwmtM
mZoFTDZ9LgMu5yEotG2fEx1YtcvHrI8EJKT91ojjEeShFR+FPJFVFwXOmKjyW9DKJHKnuZvLdLPg
3DzXrTR5jYCdGLX+PAyqkwRaRwswTo7EaSXHTsL8v7n9rQdNcuSymdjdbtjeLrudNLfb1GMX+6U8
5l68brVwxhaH27l0/fN27tcVQA/+65voSkF6jAJukPHwiVeduFmNZ3BKPvGHsKy0o28U5L9SjX0R
WcPE0xNlNMVICUKBYsCqLkGvhXSVw1f4BG9Lh5tegRg45tmnLsHCb7DUOpgpyZpoJQ/z/XmheJ7U
E9mhcARZGopyOn9vylS48xhMuzFTdkAu0306Mf70c5iRxYDzmmK6i9k/XMX2zqzkTzLjSdQH0WlR
450dl7ugjbQ7vHheRi77KZNzlGX5GvaidXBT5E+gKtOHFJjThnmquAqj2818ozutF/2hjJOerbcV
EnmiNX/+/eua0I7onoTiY90y+ybJjlilvWK1uqaEdrrxQPQq8ufV7RaSTNt3m8LTchRwUghos9f3
ZoizZJE++4HmtMgYHhPJb2qbyMsxiB00/Weng8oj2fcJ7KsNMWWIlMIaQbe2meTuxygqp1nHaszR
TxofMNq/A5urxs2tdherpeQlQfjZ9MnDnKfPFIoor6d00EhLWFJ4VNXaHFZiCpQEifSyG/VgtVMr
OcUoc1CY6JbfYst1ZyuVH/q4v4KYeRF5WTx1yVLvqwKjQcAXdylb0OShhEQjp08hWySh2mqVPcQj
VsmOsBSIsE8aNQGVHen9IkPPzTXxoWe9cQgAJcg7RCfwDFOSkw/Q23tQCbnXmeo9mizsp0toENqk
6ofu7+cM4ZSg0Q9ATV9vpcP/rfo/zdXn//0/H99z5ARx2zXxt+73Cj7RhBS6/kXVP4o/qo9/4BH+
vMufRX9b/AFpZ2Xd0BeyVwf/r6K/9oesKAQWUo69YQetvwOgqOxzY03nck3GcaBSx/1b0V/7Q6eY
rVHG/TNf/n8CgFL/qapnUfWnqSCw6qtMp38pCDd9Y+XWTEexSrAKBRKrJiuCC3SNWjIlrBIsXG9Q
ZpiMD2vsPq2GCM/QJMHZRFz1mBSSVwGSRz4YFD4djR7p2KPaZ4kX1qbialBihgnYULBmWWjAHBCD
kHdKp9GM9S4nQtsim0Kg8FPy9rnW3zGeqwQWqSl2HGhO/diZe1ttjA0d8AMLk/jf0IgU/YZr+ofG
h2XJBDrhbsHwrio3ZONv3BU5W6YZ1frgi0B6yiZmG91+Hom5biaM53Szu7u+fLTiymPM3zXgfJkh
Ma02IAez86AYh4jNIRHZXkcFN+yqO0gIO9XKNqinHhuVsBgAe63Culw+EUkE97w/x2SwV23/Xkbq
8yWS249Uqy8IdPaR0t0lI9RCGZh/d1KAqxhU1N/GqneJjD9nCICDOvSSwnrtSJ7q4thfiBCH/uxH
wQaq06mo5Tu5vuiTjqBKPaSQGCtT8uKupAgwHiLzWU3z7cw2aJGHp0UB9dTk9BJxHc/QqUx+CYsB
zFk1LxAm/VRVCbcNnTH9tJO3xHrL52c1dnDH9OoxC/a4Dgg7rKft9GhSyv8207Y1WHycg3YmsmM1
tvJm6aPH4qnRf4wWoTakYJMMGZIyF7X3jXSZtBeJOGbbb+yvQoIaDQ/WOqrDAV8cZPhdaWxB9QE/
BKuQVI6ps6OBjjcNG2pvnmp1TruNAd4mKNn7aDkWk8IvWfoy1ClptYkjUrGvNJ6hPUKf35HneW8g
tYcA7eql+hAY5dOgq3cyevGKJbet7cPU3MVz74ItHDZDb+1g0lDXb+/bbDkoS3tMY21fxuaTxjQ/
sF9CU7utUFlmbetVwxGc/VYnLVKSroRvemb+WiFZz+TFBz2PC1FzKnRVrUn/vM+sR9KgOFJ2HPq7
JiU5Q6z2Dkk597HqxWRakbkCGXTG6fFql5h295k2YQ55nzicFhofknKdFpsUrXxThde2eUkBCETM
ZB32TZMdkxWPr4hgXGu5YKpjNg9OEZKh8CVc1FMYxTjR0/FH1osDI9PXOESbbGkbKbTdDCWV4k49
7SGtNHk2khAI77Tz/jjP/FzCY/DShlgb0U2wcNee9eoyDVs98ZRntDGq9pETqByrIUHe39HU8Osg
izhkAZcQyYKrs5RfKZqSCf84qChoMosQcBe9cK49dc1bOj0npBWF761xHTowpo71MoZsYjtPz+9j
iRTG+MAsyoNFNnGVzRazqaIgXX0mSdVRg9yhSeMr5rHOtG1i75fA63HA8mFmqP6CN+OtDA+aes3k
Nz3ZobYv34eUkAp/hC9MNyuT7a1O3pRWQwvRSIzgtQR553SEM6/prmpWMFaEDtQBp0qJJ4rRzesk
drGJE027Mbr2SsYbTpoXkQZnTDhb61NRO39Kkafqs5eA91D11sPK6iYoC0NWauD1DvzPW6S8UhSs
Qqjh2rsZCGihdZSqKNQu3Cp2FfYhQiLuKiP/auAwyEi3GDS/Q7M80kFS+fmnMJrT5L6sGUMZ6DRZ
Xxt17tTib0QFXNr9XsqESwfPkSjxkXFypOW0wXafDcu+TaqzVchXIzD2tdLDSYHYBmN5WBEOnfaI
CtOfc0pEcu2MWM0zyjjroR1KONAgtRLhQNzISda8Hv3qVLsrx0C65NF907thtaWxUuKfVkHi+ayg
ktZnN9mEp0psqLwrHBULmSXvI/KlbH5R0m+xLB8MrBZFU7mg93xdlZxB07Z6F95NMPmioG5YUqfO
nA+mW3HQHafM4sNukhck4QOFiyB4K0gHxV+tOOo4U1qdu89smqSnHi6hxzCTjToOnjp/bNLIuIeR
2G+UlPDBnGK2nQ+pRyxeYgXsVDI18kcp0/Y1IV+OvjRf03LOrrFMO9Cexn2dlMmJ2APGB4poe5lc
HkdYOQaURnuoqH9v2kDsp3gxyeqyoGknkdite/xB2PFzZmr9pTbtvQoCTx5E/ZpTAfTaIEn9prSx
sTYYjFRpeKtUyjqFdEFIgNQUHgJJopIf1RThBrt57bou29tybDsN3exXYdDInGszvxPQrl8oXWxu
N6usAdOilGAhX+8VTrnY5nFbH4cON9VgTkww8zFRIvT/RaOc8jIO8cSPL+pk5PclakYnU9CeT4o2
vGr1sh3b0XierGW5K0cN4FMqiDKCe+dMSk/JcDbPEzvChxZp7Bx1lCwA7FNF+Vu77dZzUyH4ePDy
726Xl4uNReZnX25pFdO3Zt0jmm3yBfZLbdCqQxKyJYwlxIe/GncNG+NaUfjE2vQ9IC7StaRAdgJL
KSkoJQJjc/pRKtOffb7bHW8nt8t+/fmz4bje7nbZjAAuDznAO62E4h7Fggw0ECMUNAJpcVUM5IdQ
T8lDzHO2aWgvy2VrNuo6TRaWc7sqXq+/nURFziu5naWYyO3L1oA63/cJOnuan4GUoS6P1bMhFX69
oqL7Dpc7/jONCnBzb/DgZFweBnTjBJaixoo2nTx5mgIkrQvdJegwzgB3qzByNxz7YXceFfREuDSS
ot72hLwXJX2BctwL0h8k5a2nzpvIdyOrRJzZ55wGZtCv7XC/nxU/iN7XvVLQad6QZfiVhKfXmqdF
81NZq+TJ8BUAaV+aioHTRqS3HODO+HUR+erAgMHGV8x0M9r0AC6TPMCGxjzqzJq1QOuvw1WpmW5N
pEUOmMyozG0Sp3cK4AYKU0jTTzM1+oEtORh4BsHWkzrNp1ruI592QtMGCr/cCdgUkmU4Ge5rYIQ+
eX9ehvy0SfvNUui+rKV+nsg+QhG/qtjcbWlBQ28x3qG1HFGheXZfY/JCU5zAoFxIzq1h5CDUjWLj
WmnJxZi0ywwWfmLfKomZ8ir5aeAIcokgEqFiuWs+6vwqN82XrGeeCpaX0Fy+6tlzb3a+aVkn9u/+
gIkdUM4lkro7gjGuhLzsw/IMo8PvsBGtX14/WA7JKC4FyZ2USKexZdZomW4U2P6m6Snz0wBqIScp
x6b+RVPaA7nlzoPiysQM2YjqK6J5wVnvYKQcOPYvKMDoUKSvdjI/YnPeyUVL+JkfUb63bWbk9hJR
Qck+U9EdTI5ZSDt+RIU6DoSX9ghDG5DalIHFhKMfAf1Y7uOsOpgMaJhe2CnTClKxdaKHHiOdX+pG
0m2qcJW7mnE64g6L/LQIlkNq7SrKG8lt0JoXTxkNR4NvXJLPIoDL9cOAKQdTxHyQChChsKDm2XJg
fNolwd3oI8hs9AGIeTa6UL1kbH4dZeuKoG4z8A2HovQljgWg4Z4Yk0eZFzgKDqGOVMeSnNLeV6bY
o9NyNGfrJEuZZ0JQxFINbgoFs4L5lrfdg50trBfBCkOGW2T3BXJgg7kesE1OjaKDFrWuVq3Rky0o
AOp0LA3E6Sm1V3MCOXGlIuSRHOV0NuMD62+dHC8lS116uNtg0TwqgM4oDbSRC8cOJQ/OKK+q2QaN
3+ShCySSTy/dGynm78AXrF/sWviSMp/sqWatKcDyxsemRmweZ6QuMrTHtl+yuGeFutfekShioqLr
TMh7zUCJuOwZdTXACHIIhez1FgpZSk3LKA7LNHmGco9S8DBWmD2Vwan7dxsSKvHKzozx2cbqNYvo
kR3Fqyi7S1VGz3m5LcfqYrAtpFDE0V4+AxFx8poQC628C3G62wPBQeNjSWxdrxaOkeV+LlHsGYQb
xvNO0UqW8DIqH5Sq1LBiHUp5QAeBCtKykLd0L4m1famvSvZ9HQkfy9NBb3CE9aQazunBUsOHsqtO
eveFsOdTMp7ZZXqTsrjaYnp5yG9N1Vn4WFSeyDceZhY9BvIJbcdk78/JfGqL8QmJtE+C5mEoXwwi
jIdkeQgXAo+NZm/3+J3t+so3NJi51wc65Rd1X+nBXp0nn2/zGDXmfYP82R9TmUjHEEvOxNfa4D1K
MVsaTg5ZaJATV0CRKgsIUS0i3moHx95RNKBPqbQjBE4WsVcz/oa25EkWI0wF/iXWqJkiPmaBlCNh
RpCMsmifMQQm5r0Z5K5cSx+kNoEsBKYiBXtFaz0j4/gn5KpjbJ7hZ6D67pdNlpHjmmkH3LtB/dGM
1VvdaMit5rue3Gnqf8wlhwxLI9OLO+Ugk+Yj/QhGxNY38avQ29tI2avKD2S19rVr4GLiNeYMWEC9
FPMFAffnOD7iHrqyW91obfEwg5GNrf1kqDSRrrWWwlPGaKWN3hIDlRdfRWPs5nba2yaxiUBJR6FS
xNf9msBAYbUOlHXGpgcDayOK60NeEf1t4gxCPq+bFYlWJ7yPbrSLFQ2zWX5SvCBYvKAZWRN7DRF+
VRD6Yc4PeKFNrlXvzQotVVCzjdvMqNhuy940lg5R0khmoq0hMPEXpquWSIow1aHax0ZSsVWtszt7
ik4d1jdFU0+THYHQkra1VX4Zhug5ndTHSENERPjSTiN1OjnPLDw0cuGMRNrVefLEevBeq7WHVFsu
Br350n5ApnnRRbbBvx0GBwt+lu0p3bsIVdeAlzW6tKF5xVN6sZpn+2sw3idsQ9G1NQn9avJ6fUu0
dyKGAwkESsTls2TmD2u+cWGu6qvlyIC8j4V10Loceqf5HZPoG1ZsJCDJIWoiL8vK0zr/TXV/WGsN
GfTbNTHSNHgxVJHRiz0UyFGm9rFi5JDcIizcNU4XlwLxdRl7EX3XPmpSu8d77SzS7GtLt9fH7MHE
/mKAKekjmpBW9GS0b3KyONIw72lR7oWYqYB0XtziPiWUKNCHg151e0rFAqiCDpN2DuJLFxUvszKc
LfK6pWFxasXym2ChoI3VcNjl01up2id5KXdSkO10QGkoDbzINNw0wz7LYtNUX7KnZmFu11MH7ypJ
MSxdIMyEYfm8aMZlGpMj4oW7CZccWesEB6a7gTIUEBLURMO5WaazzCYnzgFw6TsWk85A20JkVEgK
ZUeZ5gxt/WGY5T0m1YdKmq5VFx0sEe3MhyXYakV6R7WdvrIqPEHCamjD4RUs2AjEaFBqVkBYsb6y
PZeeMEHdRZK8qwCOWSEyBgwIYxA8SbL1otjq1RzMh24yLnGdgjEkqgKg2BCvqOPuPs/tu1yNdova
QabAJCKHoEATcpDlK13VY9gIL9AXMqa6XW3O51AunudguU+T5URHNSMYgWS1J0hdxKOxhsvUvTay
C6o5wChUUefvbWM/muFDP853sVWe4Knul+ZkDcYBGKwvl/JOBPUzNKgXK/iW0XcLaePk5BXLyDOn
0c/FdMwKsBDmdKz5FYzwR7UB0++QMu/PXwBN7tKs2wR58Yau7wt44/tcIKKUy4fWYu21jpSxADWI
NqMUb4yULzarOr0OHMgNjjHWRzLM3owluIZhv5c7vEJw2Mr2QHjIvehgkkc/smL8gHV7Xqr+2hal
Hw+sK6LqTlYSt6p3YiygI/U7eh2Pvdnc14QCpZh3RaUd5Np8sITBozQvnUkKaq+5S9ZusmSPxnM3
EutAIO49JVcnnbNzI9mHNpbvG5i5wbS6reaTVSbEuhYP0KXei8g8GCz115+4SHAGGMMeJJsrj5gX
gapO6l4augN+4qNhjzgAwSebxpqqsp+mZ8HU2Be1V/AIVAm/LUV4qGpqEUqwhZisQ4CVObwwhXgq
WpRYwdqeKHt9+pr1LyAX9hZBMaPe7vrAPAJrasluYgpglV7TV9cVJLuS6tjmW2OpXjdXp0yjJqAp
R8wiGO4wxWG2H7Loy9DGrxAFH83QXOPbNos2XyrzKbP0o9nHd8Tb7ls1w7tcYNQwT0ILgAdKOwia
s2jR4BCNaAn8JkRfGG4BN9quJ9/8NpWKN48qLVmDaOrEbdLl0ofimnAYhxyli/osUXILIxDhQbGp
ysrPjHavtZSVhXmEu+TpFsHZEpZzbEGh8aU0zEMVgfPv2OJ/kaGfB1PtC1bwipUdMrEcJKU6N/YE
dkvesMfbJvjIgP/g/Z7OKg0jO/FjwaJ1ofoRL0dVbV4kjrcR37JUhxxXLAHhoedStze6jAA/+QBn
cJw9tOE7ajio31Sm0Fj35DFwic7kqIn27H0lU76aUDxrVBm11d/JbXHJSTuU2/A4h+GeXJHvQ9Ed
06h7SClTtPRuVdJloRdcW1tcTFV9zjKZcXr8HODXCGGfKiPboYzSp5dMaPssXy4aEbR9PFCHA3hZ
RwS65Jk75uW9tFjP0Ocfwm4FfUneLKcPuLvHQd3lGf3tcDN0Kd69kY071eZc3g14fKhknrRidNOK
JN6ctXarHQx9Og758iDbyYW9+DkLI/LlEBQ3HzRMT0Ogvc2YrvVe+WZ2ys7QoCoMwSmlA6kONBwp
yw5xfxxn/ZDIX6R+wMbPIMYbqNTG7/uBhRsKy6Q7Iuqqjvj0jqZSbangOqZU+2TUMq0VpyRjTiAD
B38PSPb7ySrelkJ6jSF6S0HoUludfQmlEeWuaWK9NbnVD0TnDr4pk6KbSpp0zWKCrCUPKYtvYu3u
SCfMlf6M2ckxDOoKtbRDbu+V6qeU/2hJVAiEgF86sMDQPaNOPWINdEodEjTAEPRU0Hqy0u9MyDKB
oMvIIliWlGN6X2vlB3lyewsGB01I30rp88UvHINHBqir0tPYLOW1sejDRDmLuWDzeLZsMjxSyZMD
3TVXSQ2WJGWihlQwFRksMQheSGx5p8tERwcXkzDfoGtP6chiZSYFGfZO0FBAKdTey6XJ2EphxCvT
NacPL2sO9qbJGYz0pH0QAjIAVRXVndXRdBYq1uCORhqyS+BrEqJbksr1qTxpquET/XaK1foR3UbE
bKZBLrLcrkdsgXSmxs8a6uDu8vTQqeY7VhEKaRZaiuzrUlOKOssE4kJXIdooxUws6RISAczlmsE2
X1teEyIapwCuSBG35jaNh54kJ1wHQi6UrUiNXVDRjunl4jOMsQUqdm3c9+qi3/fkb4zRFF2mWtLv
51TIFxmW0e26KunabU8vyKypQTDCMw51KEunFHFb/GH0SUJ4BmFZt9VWH1EvMeIfmpxeUe1v2POT
GhCrR5F1TNXqj6AcHMhJR3IXNGcZpVeJRECWtSXBBYj6A4qbBsvOriFUOa7e6TbXG0tJn7DtvdOu
0tC9K9skN76yIKmcLsk/dLvdG2SwgPS5G3v47f+PvfNYbpzZtvS79DxvwJspPSlSlFdJE4RMCd4m
Egng6e8H/SfO6Tvp6J73BCFbRZFE5s691/qWRx+7N8OFDqOugvtQYW04jWN+X5k1q0vpGSsvZBTi
GjAOZ1QwnFmL5NH0r4tpf1eSwzbMzyb9Emh3w1HbrbOajCFFSYjFXfYM9uuXirbZmnYlCp75x45o
ugrx7TXahTVV3dc9IcBYoj/9MorRJyesxYcMcGXauwftfouU7FDiyOOdx3S9iutNbmfWOicTzGuo
IKcgRs/fVT9VRoHVKSS5fgFWrUNJA8AZtUdp3UpXgUYJiM9mAyPjNUJr2maf4h0iSxPL96JO1p01
kUus2nHLq2lDsyz8OydOKZ9QWDVgbM0PnKHIPd1A7eha344AFlfzEvQbkqz9pkX40tWy+WmL99RM
MsYAJnBhL9/h3DsOTd9e7NLvDzJCtGrO8bPd1fSgzFhu2gEO3hxZ+sZKvScrJvW718KE7TGIrec0
+5LwSiwhnyb93Du3ncJN6WJwmSfCNls1n1SUQjIsopumHoAm2uoudS3vpjX1tI0T85KrEoHg6OjX
7Whlb+3oZS+KLv2B0QNwKbtjHlFH9OpzeTsiL6Y5nos32gKHTrbRtyHiNw398CUq6bKVRWTckOU5
XaTWZMj6jv+H377JsYt8B7J5rJkqEOU1yi3QEHmOAVKcIRvkBDsn3muY9Xe/P2oakqi5oP6j3Sza
GC0Y4pF5Nw3ILjj06sO0GvLMSdHaip68y7SGpIHAZT03Y3p1XfB4rtd8oTqbfmCG4TC2VxlUrast
AHZQ/IKXjGGcgYWZX7qWYWEwBuFFGA9xkZoXR5sS6DiTIUM9/eKnaiHxJ6XS3IxBwmAlIb+r6lsm
Q21b7GoTGwfHFd5EhW2imhxSTEqAVOZgFeObUGF5QNW60c2SvlUyERID2Z/T37QjYXVgLYQJQXMI
PI/gduj8z6nnV8neBnri7OjorpnEmejtGPlO+WZEF7cxg50swWmnPeBZL6lRS3Vv5NbjKI8tKn+j
IpJXRUdvyZcbN+3CALWpF53Qf+mldcf7BW9/FH/HY+JQcBz6EGetjbc0Dlq4hX1Bu8H6a02NBVZn
aNaTNSE+S0r3NMNCbmMEKGOtWAQMOruuvxqs/iv0wCFE1qLNLbfORPabdtNgF6QhiI+TcNgNtc1O
Gpn+buwp4GXz7FQ8NBx4jH5dg7lNZJQbaMTv0yB6Xsbh2PlhfOM2Mlz3dU8PkpC8lo5JBvWdfTX/
NGgdojUiyVrE/gv5cj9WzfDJ7+lRkZQtIxnfypowFyLjN5bKgeJhykJVg0KuW1JQlLJPDLdXfhVd
s/gSYY4f6uRPWHET11Vb7VBkDjsbPfTKnbxj5TcvSo5fwrbttSX8i++T/VfQsdm6M/k6jYfOk2OL
sP46IXWl9uYXTcf1OOoJ3IHB4ND32DtV7w2rlmNbzMMoKLlTaEuVChBc5xFR5+zjZ7tpcOlbxQVm
oL3yKjTOou+rcw0bv+gb9SrL4Q7m0IXM0vxSZPSNbfsUVVHG2Ygb25m4gK0dNkYTLykLK7czq2O2
dHEnjVUudt4z03gsHJgPc2D3rMA2JoCcNw2RwNgLjATZ6ggmLEV0zxofv/gi/wiyknlCRAPCNN3m
3CYO/YI2oBHJEaIM/jSVjn9iXNtNPA5fntU7K4Me5oMrA9BCKRjzQGfyEja63KZW0p2mWqi1G9Sf
olPpoxGCem0X+k7FeqGmadp3VhMBUkOaXWhxgnScfBam0awRSU23bD9Yb+oByWdby8OQIbmS1GFL
OxNm7Ni021aOJCS6hGlJd4TEX/jV2koQ/trde+jBHhs9ohbn50nEzpZkpWIDjGSCgFpZO+HF064w
a7l2uXW3oe+IbVd/WErJbVIsE3ag5JuGxIJtbF88tu/Knoa1jrqG8AU0lDFNdDMV09UESadNAWN3
yrxzsqXDX+wrC/msUr5zLIfyErjITCuvEHeCqE32+dzdpjKDiqhE8uD7A5GDJE1sacLYF9yxd6bT
ukf2EAgHwi+uYQLG2Ya+MqY1jFtLZc/hTEJmJvlvhwo4tZzq8OiQyQY9Q3dXf/osHLZ7WgqbfrKZ
DjnMfci1AumWhdkW7EC2Kb3ybY6ASnoFcTtZRqOwtIGihhd8aPhhuX+3YdcD4MzDaWt1CgZu5Log
8bp1VeSfvzwZd7B+XJMuRtAdmfHQhy3D3VSILw6ryBjETRlFhARVqDEqOtiAIRv8KBb6iAxEjp6n
i2nMeldJv92rocKKG0d3EXrfNRi+Cg4/MxlofMZ8Dshk3zdx3iOpBVyIzaRaITi9a0dLnGFkmDtO
i5iQes+HGlKAvK+XD+OAx4Hm2jv4TWMcRgO1smKoX8a6+0gQ4SfJSK/TYNWi9WlnoUYXqpMlUn3a
R2a2q8lbOSSViWYXf/2my4bw3Wfg4mOKgs+dUaUvd3kbuLdy5IzKfgX9S2S0EkdSKW3VX92kYSwO
0n6txCjvDRtOhN9Ot6W7bAjGwEnbox2DR3MtlFNco45EEDAnKyEt89K6z/CAI1pCiD7aTpiXxq6+
CQJob5WHILzibB1bwLmS/gh6tL73XKVXhpEhFXCDk/Sy/HaArr8OScTajrbj3FSLP2ZUPTLK4WIU
IPMCcjzzbr7WNESOhXKNtWApoMmstp3DINJu6EcFSv5oJiUId8PmzsyGRxeC4KZHMrYWFXcVddq+
dSN/53nq25+BcwjbQAzcuMCS2CMsO99BigKTejMnTrAXznBP+MEExDe4R8NuXrsxqVa/PzLndMXq
YpPEWXN0ixRNSMK5MDd4h6ZxvDICxLLB5JzsGF9Wms+7DCLDxqgan/6o/S57dCWyLNFwxtpD5uSw
SbhrC33/boyQwLQzS+/vD+RYME6d2MbA2mbWtcEX7qrPMhtkakQefMncYe5b1Nct3bHYZf7kivqH
cFdjUVZ5l2hI/0S9NT81XpUgbwm9PROWG6c2ohcGde25I94GNrxTPkSpd9NVnsW5AMgom7vxkjGy
NTOfhwzNZpvogSxuqB6mbw93I3KbVWWa9ZdbyS1lFg6RuXxC3e9jOKi8U94k9X2N7QL7XWd/Om52
LUilvnaqfu0ksxa0WuJQhhmnLQMTYJ8BIwI+d7GgUr6aEyef3ECKJ5miLahr2m0KChDv8u4hDmxI
FHUXEFMSYvIR3g8s+S3UguI5G+SzM4wjUB26kNaS2d12sXNreL5xkILJURVm6lIkjrONwl4+xkkQ
r7G6Nkxh7Wrf2+FDnIzzjxv/xT4GY21koFhPTvItEK0EX9YYiD+RDgh76Nr4GbgyhSol3/2QumKb
Rbq4VQMgN3tMm5sxSVGxlZN96FFXlSF/sjMVFZ19Q9/Tj06wQvfEk4SzWkkzUB8B/X2pQMQa40ct
gp9Z9u6fiSeMutFKnwMb0qUA5XU/tyGrcOyNt6qAC8pU2L0RiWsjWuiNdbTg/pVsMDBDfT127rJV
18NwVBkxhDNT4qM5aeOmy+kKwZsHWh/UzQE4+3yWaRLu5WjQAcuKP1XQm/tJ4gL9/UhoL//nI/3v
r3GjU3qMOefvmQxdqi7vhvxGfECDNZ6gkA8nNfntMYJbsEZp3ayDyCl3smX3aOMYcmrsWmfPitQR
qqlmzCUrfKNqZS5Ql9Sq+it5Tz1DdJNufAo3d2QctfVlMCHXRKtsjH7+OSb20bBqZh4cG1YExuz+
v6z4/ybsHBM9kt7/o6w4UXiPP/6HFvn3l/6dLGv/l40TxjcCzwzwfpHF9O+kc1S+/8KH2OZ/+cES
s+nQ7iEjJbD/rSS23P/yDKSvv0pjLkb4/6IktgDL/6//SRAxXAtEiWO4C9qDMemSnve/CWlrLxYe
5V/E+CKfV1pFajv3ctzOIGIHYbZ3Aw2QB8MoKLjq6FzmS/RlXZSPDXL5R3usnmCP4l1BDn8jYWD6
ocA0qF86zKjzNrXjaWumxdew5C55wj9RqBaHGpriurM7yhQ52nvdm3eORWXqt+hIQl+eooDLWM3y
FPLNQ4IOPKvsEb2rPHY2iG1vKXhgKa7HJd2jTVugAba8mbtrkQq5VSBzV9QfEqOP314KhkdxVe4j
6Zavc0aQnlY2VMY+eQ/zeL5kdp9dB3SptbrosYfrIHEydfRfmcRQx8ZtmJ9F/F5hB0e4xt2qlsTw
inlgYBIXELWRupap80E8xV6zbtNnJvzE6LlrgwiZqO/n0R/iqY++ZF5W50Q0qrjbzjPKSI0zB/p3
/hd3Htxq1f0R5gqDar1ysWae+tBSV/boTd8Gw6no0NqJxrgpgGVDeU7nrVv1PvzDAj2ZmruV4aG6
afyIEoutzcbHaoPlRazR8vNtT/5WRkvakXdF1NYbUENIYvxsOrEnzbg+bPHkJuKuiGGMTdKGjYbG
N6o6QtVcZBF4UfCGGrRo1ziGUWQiuvNFEF3jCBEbeNEFZEH4pdTFE5R9tIiKWALLLLGLDcsghZNN
HGsGv6JP9p0e7lJr6s7g2GHpIdrkwJo573Pvypc0lryGJdlJFObN3lNzT2+A2DD0t/g7QWOe8My4
O+yeJr1H+TO4yKhwcnzGueOfQq875PZTV3X2h9lNCtK+VR090gMAZ2pnXzxJZswoTtVf593JcRDX
FuGA2KYgoEcSvKaUAAJEfFDBGCHGJs8la0z6rUEmVlbtpER5luvlEa2nVPQfIcOvLJLDSz2zwYbW
bDHzGuuVAuvyHFbxHwNY/HeVEg6ie7oenbcj9KpZG5iZ1mGbPWTsffep1M0tacU0E5in4bVhZrMo
ocwjSJzmoSGG69DYdrj37DzaeXjSYS3Xxlr5JwNKxQcAzWTXWGN55PnKX2qyeH+/XpckBvXl3Bxn
rX58zvDrwRzjRftn7FI/Rv4a09mYiIVHrCrrp94eGBaa8ymcqpfQ7Op7rDfrfjKfXccoL6HJVHxW
4ZX97ClbCsmReOD1PHbDaaA6gJXKQVS57oNdcL/q0EWJDNnQijiqdxZq2XJ2UZw3DOok4aKAQJeR
XQFhpUYquc6x3B3tuDKRrZsXO8ihUzK+uWO6mazvIyOXhynlzishh5ol+gWzM5MHk5j3PUtqu6Ye
WCx3hnXq4m6tc+xXeYctNfMR5qHVCBwUEG26oOsYR9XmBb4iiyDHpsOcJAcKok+WnoouHTX96GyM
saaNWuMFlMq/7eIJMqmO/Cse/hsGGBzaB7M4WB49IdnyJ6ph2rccEs/lGB+FkCYqpBxtslCnKB6+
jVTPC+63w3TLITLVvdxoaLmBHwXcvTRjkzrfjSF0HtJE5v2UzJewx0ylRWISh1xsGYn95EUkv0Ay
5Rl4BvqYyOnEFzDAtacF6QN2DilBYpJ3MZyeOXaO4OyKfRylYiOZniAq39QuSkUssYhybf+PE0c5
jfrgVciy3qKwv8nNU82U9JLOvG/Fooay+2fhqGxfz2IlnPYtbIS/pmN1Gmmk3yVe9m5BL1mbredh
gIsuXQYEIyzdRyNxrZ3ZJAGdhNG7DGZ7abQ3rtKsij7sql4V5ES9NQAYd7Igow0+7Y5XkPsVeSYB
I22ybluccdqIKUAdlitfM1Os7fSNOr7bhgUTcRYM/xa0srlu80Hfl8iumKldKzssfjKtv+iqsUGV
5rKo27dA3HEMYBq5sGZ420Hj3EDIGiloMVhJyc+cbg2iB85+m23tagzgCUT1BUxifWmysrppYBf9
50uIA9GJO1G6bYi2ugiNlh3uBFxLIPYUad4tUnHvtmJX3JHO1a3djUa/fUml8d1E3yofR9jgfnT7
e3HGUtzWbRkioHlL6JEwb+7Ku2ryp92wcKvDFq1PI2BBBMVShXOAsxb16awsxXml/XKGQAEooIPv
T7lYmVk/btwgBFmETJ40EJSmlXC2yogkC7hKN9iFi23j1s3VvSH+yr1zp4BOJ6OODS3bgzcmANiX
mLMmcIEwsu7/Lv66qofbGXeAl0zk+5HEuB2k4J3GUT6cG3+bu0SRJc3o3GkdYM9F6EQAXHdpbXe4
I1YqTwIen8+GFLhdxwLJD/1egikYV0zv30oL0oUBe+GOyba3ckfJgZ1R80bMhQ0iHtkJeWJzcgXm
yeQycef0OuuEgiSqLg1OANqf1k3r6xX98vzaEFUO7BUXwNjROSJ7y2xJoMhHBv/BUN/IyfV3Njhb
5gv2A5R9edK5XV7SImX8CLgVKzfMBsNTB3dkumJ1WEpTlfmU/3z392tOzREGYYcV1+Ri4jag6+b5
199LSZ98bwecZn4/zeYiuGbYIOhZ+hdhZTPdJG3vOx+UhEY5Z8VNcUMgAB7c0hBvVml8aDV/9gRg
nnoRl7dGTjMx0Rqbg9O/SCFPdNWdi5On4SNP/A3aJRinptOfepdGcGg0Naq9qHqLtHlgcGc+IVnP
LkNuL+5NF9VEPcoj2QDduglifXZ9v8XrNe3If2/eMP6PewYj867gudmSYKUOmUP/lXP5YxuEM6EZ
PsLzbGrf7Jwme+jW9VmBbloME9a2crJdVYf+Y5cUZ9G5et+2mUmDMG/fINLcCMrnx9g2p0tOYAA6
Qot3jgHQi4HKOmgcdAtJqp4DXFJREndviFn6fZ2Gzs4wO3wFdkMfQYfXoC+PYyEe8zZPHvrW8K9u
SjA9EmjBWRLQCdEDuNZm1iSOWHqV6+Bki4/ArxDWUskfM/hCaII8683o41c4S8VDNwbNbT9Ur53l
HgY9OW9UzWTExQM5oV3ePaZNf0fb2XkTqlecg6Ngp0xTrKIGfkXps5ZFrXw2xlPmje/oMPcDHc2M
0JMi15sQREDhpPEqSeD3dFl5S5Q6zGz9pOuZUCYU4UTcojwyrI8OMojoJxAtbGpWYrjY9IP97CB+
yusUL0sMH7MCrNBEz61DawFdwjO10ETvmxAwdq13Ggts1/PD1GUniMdvmFBwfAzx3aIBni0cMeAm
Nxncfr+0AfWeolIyGfef8tm9gDZaE0iyNtwYlWgZcpMltrOqGsMBwXubEfMlPHtcwZUhO9D98NNV
0LHamW2x9vK23aR0Vwh+iD/JOHx2pFduPLGaZiIqunYm/bQMrxmDcXxj+tOnu+PF2V08AvLxFWtI
xmikZJ9zCwJMPOBt1qifIxclr1ebHc0ceQOvrhR/ffRhbhD4zJuLfOUNlMN+NxvXFsngEtHXeO1r
nGRyNbjOvXZoozXywwrGTRiqdREMGLspsleGNX55sTkTJ8dSEXnVS+kmLzmpo16YsPrGt0To3Ho6
pZRqbyKf+NTA27XIDRi51HKV+GzCY/UpZHBb2M+1NcXrgB7DSvvtD4Lbs1WW+x7n8sqyen+TtOmD
mcfg4TJ1pZu1r7P0DOlm2FQTL3efX4ah+W4q5gEof5GLvlbzEBwVQQeDwTxnskAbp0QmdBLYcm3Q
+MzghRA9i9cAGW2YMztHr7AC1nDDIA3ltnqfJ5EC0iBGLuQTPTCvc7qnvq/dg+vKtRS5Okff0ayD
+5LQPa9/YjTsyS59YDCzyN2QppZdsyKgLNMlWmmwIoO1CPpBhG0QOs3o3THR02EieHJ2gT37xPnk
OKgG+UpkxmLwApPri4IMzGit6ibfOLxpAjlcYOrsBJvbbmAfa1X07kjBtCge6FWa5j6wx4niIHyQ
iUFuBIk4XaieoetyV1kGbwiv+OuU8VMwT9XKUwxsy4z5BImKV6Ngm/F7htXDK2YBbx143KagYDho
1JgiAaSAlzt2U79nWTgTNAVVY4mbrpJXI8R3angcJx1gHj2KLWQM+bCuSo/jY5K9DWFSrYkuiNeE
mb0HSt8PAZKhsL/zeNHnonltcvqebJEnnQV/4wkRRo/9sFTYTYq6fpyQQ8rJw1oqt1kQFofBb27T
iadx9IP0PSP0GsN8q9Z529EW1dUO+z88m8WcSMj63oI2MHnx7aBgSneohKZ8wK4pbsypeMmaHAJy
84o8Th0LbD6G7s5N+9X6+U3XoMFyI7Wva4fYDyRkXaFwNiBwIVVl56PhW5k6j9fN6PYYl8JjOVfV
uia2TRxBoBKLRCVbxIsgVjX3il2/q4wK+wwyQqSFq9pxFxESfwjh8Kve4XRMYs7fGv7xqqm8DAud
uieEnn8s/qjkvCevXi2woIGxn+j32k4eEWmXHNMFqTSq3JVG/QDgCymrUz4hfQBvZGOtYwLUzn+d
FnFpVjz3Zf6lUuutD7jZgoL0UrrMFDbjO/Sj99BCMptpctmKCeGCrKkg3eLw5XTAl5iAboqGUW5X
uJtyIu8+RRDauWfF+QNK2Qw0p1voNvVbaJcHfFMvE+8NnzC9KC6e0rl7nz6MTjOTEAhO8AH45sp3
5FETWrQBykXKZNqvEyO4WLJ1NsJFEFalWz8e0St4LSlERBlOVHXBqxlbX/WknuYZGE7lFi9dmD1x
bH2IkbV1YGnG7KRl92cCOTO3xZtRhExTzQJ5E1lBecNEZQbMTY43+6Szh9u/5/z2BPPH37uTvnFS
e2syTdgjNzwLm5ER2/7GZsvh/kxYJzQ5M7h4ONDV2tzqpkdm1FHHBViZNCHNSUQQe2r6TECN4pAG
RblxRuuuBybUtd5HZftHtDwoNGBOS+AVskyvQ3g0adWuEYQsg60Fq1zjj8U0zfj76PjxXVaTFqrx
JoMGuk4CVZTZW92Wo7dDNbWztZD0N8hdCkv7L1gk4mOQmGbt7ThxLzHuw1iRAoqL/xACnK4yk4yj
EIMU5gdFZe2X+4EdjQMHp9Deh4RvO1+NyL9zz/mewGhyaDxonMjr/lWPyFH8zLrvRfFiLhYtaXD3
4nXcx9qcNyWnR7wl04ZAHXvdy/K178jEtEKm52OssHkUxR+iAnnAleKsWW7MOXwmMptBbzLT6C3d
6N7hKZA1PB8/OBPMaWxIvkXLsm6J4VjFjiA2kvRJnQ8myabZB1UlTuGUxGO/03B3mA9BdeQE6KwT
gcEgRbiwGtW8c+Hxmf2EFK1KNoGt3+e8fkpxdH5mBLQdiiQhfrlCUjfThlBIiGfiVV1/yraOwUvC
wO3iWl281kV4rovx1TbsW2XgzC2IzYysnxw67GqaSEyXRJCNSBBMbwg/IgT6N3Xaw2WbaG+HbfLc
W89mmrA/FMkXYVkcSGfKs+LbskvGnOHwURbT67ikakLBOjgBfKY6a8gpQFNHjhQ5XI7lE7HFS+G8
6NZ8IB8d0JyfoJPjdBTFS9iwOf4Cp5gooXZYuTJL1nXk2mtGFi/GJHdUPiXb6nDrh81bZITbvmMZ
6fP2eegeE1z3Ww9U4HowPqpuOsZzKLeePV/HntgSI4lI6fFEfXaHitMrICMvI3g5Zei2AjQ5J0Wz
M9qRI0zoq11HDvcy/2yEYyDTy+EPIu2EJrITyfDEXGRj9PyDUWbcO/wBpADb6TEISRewqGacQ9RO
xsoa5z+ETSBatcBgUYJ8p1XO8mAnNyS3XEZz2KgAvPw8iF1ixB9tUSEIaIPPGfBRFcvofmjFTir3
MowkldU9RzS/DdNNErS04EqCaSps9D4TTJHSfpms/tUjaph9Eg4S5nxCmTFMIAAvd66U40Z6yLhy
iWp29M8uCSS4qxlxAM+HzaJpr9oAUtcdQu91Y6kvtRx0O+e9lm6w8Sy/oCyZ/7Ka9BdUbDs5YmMp
ibQRP4pv8jrTHgmJWsNFZNorJ/HDddQQ0+HygGtxmmaeBRQ7xnlKqURJGEmqcDqAw8EnN+mGQ3SB
aQT6GRLGbtcK0tXCKSgPPfvzNojy98GKsWGW0d4WHKIdDr0PNVldEyIRi/DQCLFjkN4RwvzNSQLg
IGloO87iLyGu2e3oQKrmtEDMkQz2iskfKICGfJCZghb8jGlQhOURf2U3/Mxd8lraGfvKwPw/4zFb
TTPuRZUZwBtZ/accGvMQEl2VmatwCN96vyvxdY8/fTBdWwAzMSEgdM+IPkb3ucaNgR2jtw8jPSfO
BDQnTZs/POHX2Wg5JWcw5asuR5yYqHNfHc2kRrqXzFjgMRGsml6dPZqelkIt2OCE3nW6BRbpvBVl
STRT0l0cpyDwZn4WGRRKy94JQRzebGL7dy3TWydmdm16rAtWnm9iTdLG3CEAyPo1C1K8ow/Fnt3n
5poQlYrn7dXxqLANHRA751mHQIN3mAzEh22rcCD20b0V45g0234ptbHGEKVF3k8CmHAqb9PapqCO
WDMznph6bhKmdUa9quo2Ac/JVslbaDaXToxRkS+sKxQkDXE6TZjvomJ8ItfyuyYHYk9WJ5SLgg5H
UvLcqZoicoaewBiQDDWRjTeG9Acso5wApKB6QxQofnKaVrTgpvbUOc2/Lr+fek3XEIEyPgTKYoDH
IBUM8WJu/ufD0pTdTtf1gw84DV8xGgxoxMPEdY6Zl7cRsTyT7OuTkcrziFJ2l8UWNuTlS7+XYvl0
cNwbTznJniSd6vSfC3518J+/vuRomg8VR0i1QLOGhZL1z0cLTes/nwK0m9jRrYYdkGzZhjv0Xxmx
xkI4/ifkFWThKtJjzCkV/PDv5Te09T+fBgtjUkVfvTtXR7FQhJvSZ/j4++HvBRsechynvnMWk3i+
uKIzNrcVraB2bTWiPf1eekYN/3xUBuFgbn+/GFSthEy5/FBhWi1n0Om9XG66LvE0LhBQrr8XBwXH
KdM4XxKxnTrrKyzKlmDgjFYZyg0/lDYFApqAdSSMjgfhMVwoihGffzXT9qwjpuy0lyM9mCQlokCw
9Ixla3lm/pNSS6nDk8DAyBDuJvTUmpuIpll2yiP4qjkF4CKXL5dXd3CeO9nvc1oUK29iUmLXDe6p
3D7JPHYOwQCWBl/SjRY860aK5/A/r8zvq/V7kcsrGPWY6UqY9Oc84tjkjG6+97gdr8iP5msbS/QR
QOIQC1reJUgUxSXc2Mc81heaqe3VrBIT9ndrXX4vzKX9CrvW6Ng7OXBH97M542UACmrqxropu+JT
MLcH4pJzrl0u7XJJKNRXJfjXfW2WDpZ3JAO/3xCzJy6IbWDZoVhapRLEjb2QsCZYLZfHkczaC70U
Wn0z/+Wc6oLl3S2A0QEAcVp700cAYosuxHBXlsVFo5c8iFgxuZpS7GbUkySr5ISkY9xbVXadn7t0
uKRT8awH4i9xUb/3Iz6c0q3jO9+e47uWEcZlbpmGBV2KLj50bluddYjmaHLGFvMQAtbjuzqYBGam
UFw7GAmckYMbpKePMmPwGDO7OP9eQCEEe+ZCz73w2rOTNJytHdqDqiTnOU5RvFlqJErNHCPAlAau
h4oCoWkb+ThWU7fLaThSlQbxPq+qF+EaaOqz6dIawjs1uvZPZow9hDNk2RMYWmf//vj3J34vDhvN
Jm6WcJwObXKm2wJMJsC1EMl4q/duAnvHS5X452L983X6AZgwZ3qzy3f82CauCR7Bpgw9eUlUU55b
OgK5L1DR6OJa+qTuGn0zoWmXpCvRG1tlgxftZiXJt3Rro975vUmGa+/N599LZdQ3DpFRTJwmxZwt
yY2z42iyALGjHXSTbGrazSSgz2cT6N9O2N4PozC9cUmLoQMi0aSqwkC86kJzlFkcnJMYWAxiX7lq
/Iaqd7n8fvR7EdYAP5C6qAWRfv69BAylNnRZwLWRD5A01S5IyFebiUO+lf3IxeyDw9i432NPQ5HS
GClt1aCV8PFBa+3fiuEzkEZ/a4xYOIEB6E2gOHNn5sD4Ks6KN6vDm2W0nDMhZCLVzn3o2Wl5AKO1
5R9NziYlfD1a+HY0gnswArKJMG51xjWxufhlQAeOJM9X8Ej0f9ufxsv+hv1DjaT4sZYGUV0TMjxc
qx7IKebOG6sen8jdSQ6Gl7vngiz3s7813Zk2jkH085FqZieFSk59eWOgmbvpCGs4pswq/LHIzkqo
7OyME8VUEJQ0AWRax0fp+YQcAVhYAZd1luxI2qBz7119hjS7QCFwUQzTDp3GHNe12jtpSjYscYRr
xo5FlqI5cfq2CWBm+DtFRHN5SRbSKNMxTmSvXsV+m9/NMXkGdWWWz/jDbgZJ0z4LpuEaaqqhKi7t
kzcgaAo8KjoxjV91y+w6zu37XguQiq63FKvIBRnxvnHa+bQkw2G/SSFsaw/Fvire6SSHG8tEFYg5
h+F9mW0VOK5tX3WonCUxWQSEGU+G4zNp8be9FPEpyKPytZ3Vc54xgRNFVvO2Mdch5LZ1VvlkxhUP
Hsv+nlnHLq/NJ07GCv2PTSGlJyTxnQuxSbvJzu5d2L416pwyjT+nLJruguwNqTrK57jJrtFUYDsZ
M7XBuPGcl1jtkvdcI3FI/NtaD3Qxvfy5NNJXlSjs8x5RY8pr+jW6UByWCDdW7UjetpHl4QUm3Sas
/HCbD4p5heX7tEIIKAyLfKdc4udhQyRrrC3LRJrV2dcebw2y7LepER0g0FRgiIbPKfpv5s6lt3Eg
vdp/JcieA5JFsliLZCGJukuW73JvCLe7m/f7nb/+e+jJl8wMMAGyCJCN4Ha325ZFFavec85z4upi
SATdttEPQY0jQqfPsULLaGhsWmt29uH29uRVGsCHjs3VTmTaQ4d1hKsggEXJFNY1M4wKRXfo3G09
h8EpQFszoMJ5sSBkYEn11XX19BWBz2aG1bB5MHZDHOiH3g4peg3YIriM8iriAOsc3v5R+Qws8bPO
NBeKeTjmLhCswSiGHz50E9TTneNK+3WR/GYpjR3oc2PTqxk+Ae/kQ2s2GzzbFq6JLHlyiE+Zzmxd
C3ewUZZgbtUdk5tmHvPLkFYEggr3q+4TiyCTZJrQwXMFry3pAk0ZmnoqHnKy3pgXRZE/OPR4sqZV
5T6nfOHh+3PfD3lBnieITipz5S6HCuPZAfcnXNGSTCGRl7hOiCNQLAAP6pDXZLodVX2i6PQAriAE
5E72FY7cUYj9UXQyHFsA+2vlLh5AbXjK3Rsvb4/CUsL5lsC+vz/iqY2XunqqKxPjul/vC7hjVMQZ
eF3rDpTUqD2XMxh1Rp36ukTW20y2j4dgefj+iOnbb8sUaiu5gvzquwT9DCj/WIJaPzAGRCTrWwJo
WpYzhrOAlfkTwqGk1QKIDbbG3sAdifi80pSab0TsX7h2K9cl+0aR4TqhTdXrsxTcTBg9JWNQ7mqV
O3BgQbLGChlAtBejhTgiYvoiA8wfOrHIGrvDpauT9jIDtrl0+E53WR184vEOLhPm9w3HpWztcLvI
mT9Bbft+LLPPQa+N64xl06f5GaoUrW/EqCxcGiCZ9cp8KprpEdegs6+Qu/EpfQ2CXV/RWg+ZXyO8
A8AgdnMpjIRMCeORIKWoD+ztZhyY6apW28m8CE9qeSiLlkhI7nv4lpNNk+lffbzpotl6jjkA+5Yo
uCvTZtlPNoip5NHJ1JHSgOTUu9iBkokmc9FyHEfl8/IIlTIP/H0nFRtIEyUNy2BU05hG28K2MpPp
RWFBWKUhBdCz6MgcJOlZMS1iYoMjQZu1+JSAX7SEYXxgwEXXLTJBEj6PN5wUjLPs6MsDIpncnI5J
BUOfHSWP+GyAqywaWbAaxvCPZGt1dINz4GZ/cAOQC19eh6602ovesb1ucMDD2AoRjfRfSmo/y4yE
5VRQNJLBFVS181b41sma2Rko36LFLiQCr5lDvPtfMR/+s46yvy1I+/d/Wnf2f7DJjP4nrHn/jfmw
wHkYpX/nPfzr1/x/qKn6i8tFoCtjcSBi5rD/xnso/oLZUFBVJmwLQj0mwf+wIpp8lVQW/x7ToS5s
47+gpiZQU0sgd+i2kPy/wv0fWRGFyX/1d2Vmhildvjn5SeGYIFz/wYqYaDKDYEZ8SsT9vLbt0Xly
e/lGP+GLFGH6vOwUVyYYmMsQh9OBil3iACawPysssoNP1/fG6PoQnpTsuQsmoIubFOO0NbvpKfj+
EJJEdgpnvIrfnxQTUAz2dR9xY0Qv4fJABewYkUlkMswoWP6eZcrOWLW8c+YmBV/T/hkCbZ2h9dwr
czdVfQusTiQP9FWt43Ih2RiEZvqRXkJJtcaSaLlN47TU5CKU6/1hAvb74adYuF2zHXbffxQMKphq
CwCaLbmjTmrw/ZwPJpE2IuKEv6ChkCaRkO+TUhQXq4B6oX/3+Uq1g+AP3lEWl5Bp3mPSF+MqIxLF
mJnkC7/s+bltj7o0HhrHEW+0qdxL2PMzHK01jbDL7kZd/drU9xbJx4q6DlAoM0AIz8jRk6aerLbL
zkVPTjohuUNN6HaOATi1bsA3qZqKZy4ICyhKQNi9jBXmBVLPtujCZ4cdG7OzliqpKvNk11W7pC0v
5kAzJEvQMo0DW2Qhw0WC8ggmBJhlfi4FZEhuZIwbVfJzLJJtUOXjwzA5d2ykLHwxiqqfuTFKXgiq
FbcX9vXkky2Tl2IwCBempN7e3RRQXNQ0mFFKa0cMCdDIuI2qUENuYrpXmh466US0D5G6adOd7owp
lJeCOYcsz1Mrm4dUFcVh5lw0qPxR6I1aaUY9PqauhmGWfCzXgYOBczWj7HqF7IHE4Q5fZYacN4NP
otuIpwJknQL+lpO2sJBxUpGWGDoA5CZKP6FaUwtTYOLJLQTYyLY9vBlPMjfcXczF0EEFIptY0+jb
/lxQ4k1Wtrt0soTXzyElrSjenj/QoUIr9q21qCjWWxxVTC7GTbsvTSffJxwAsOkOL61WPoaoMvTw
jMMmt7on2tvbbUUZ6cph14rBAsoqe/21KrkFFhF9PiQgYBhkDFCI9WyCgFB336mBmFccnSpkZKgL
TniaCXvS41CO23iJQjUroQ1wbbIfsH7wx8Q3l1HCI4vQvk7b+pUdubMehaJ3DcWBdmfTfA4mjIVm
7ZxptamOA6Y/FcPkLKV4lRbzT6O9ctZLflEV9MNOjOoVONNH1WNeqpPexNjimi+umR64Hx7A2kwv
cx2LM+bMCp9C0hO2RbJpbSmoHHLKZ38c0FQdHBECpJ0rrn6rmkdisO0jVua1O5Kb//7UYAaYAUpx
s8K2XbkudTFNgl3BKTjSptLfBwZbnxlz6IE3UL6CMN4shh+sgK64ZUEbPw46jQbkN82tzjS8YUnd
6iBqvKlJqyNdvigaoLZ4eeeNiYzZM926TrVeMjsqp0MajWx/3fGPVoSkOKalKnZcAJr0FyANu19c
iLRAY6F80WKE1DqOu22XlptRgMqkAGV8tJz4T19G048gn8jGO3aFNhRwZBBT+FBlIl+LfLBuaQe3
y+9slJI+/qnnRrvO4TvcjLLw9/RPZPum1Ktt6QTVze0/7aruYLNXZA3i2XmJoRZt7a5vT11s1xcO
GBYGK89P7OE9cNznqhz6r6r8JQoMnrNTvLuDyADAxdo3r69K8uwp6wNvSonhAxdIf4WUHQRa+Tuu
Zt4lQeY/p1lDiy5v1SNCXA9Yrjg79CFsQtoRcDQtnSpj/tsP2seKpfe9MmhqwVVaXYBQbgtajyh7
F0zezQqHUZ3ykulUZExj+FouD0SeV9jl82cbAu8xiJI30ifkikjOU4uokXOkYcGzDY109CCTY50a
6VZjPFaGtfJEJI0DdKDUE6566dM6Omsj9L5Z05nWK9FgBbSAc4nsNWeoiXlt7jzlwqrKZrh8QynO
JOs2iRkXF3DzybaJ4odkTiF2TdiLYJSsS9Gyethmefr+yM/MbOE3DRgussYbOtzbDB6DUzPmoJj7
GdlYA1DFabFYqTEOCPt2403MY3gDalwNafHQkAKEH1tgJMo4UAMRIZuD3Y//h4dyRr6pISiUSQhG
fKZDpxGXkLzM2hpy2BtT/BPtGMujuxt7CFduy7mPUveKW9EQ8noYy7su/Yys4aGe1dewFLfRwnUY
/GGnB5RWdpr1VAfZaSwjD0gRmMDIoN2x8TchKn0763Jf9PK5T5ApuBz3Q2zGO6fMRwLLUYfb1XjL
2+kk/OSqbAoE5+JNS6CCSb5aH6Eltm79J8P9zGIzFfuAd0DsVlhVcpYAmMjUucaem0akIGIXqFAN
oNlP5oOV8ryrLvlt1E54jrPR2IQyKQgUkEPt8KSmcfbVEFvSwKj+Jq8XrFITj66RtU8xfnNvKFIA
wyVXc53hzzKtPLsNnjNU6OZ+Gr21ZryflXnr2lQ9pXqKtORb087Nso48dzagi9GgAPF8vn5/VI91
vVPQIlZZ7z9FVU/RO06wtsp7L+/ooxHkonCUDx1FLa3HGJDhdjmFG+kAZ6FXrV9pkgxENgE01HRe
PdOwtWsDjmHqJWRjn4xVbuS3dOG2zdI4FT4Lo52t+3Jorikom+M8YMruJhy0laUuVTgy142ZOqjs
J8RUiGNEdK9Mk/PrMCJoGfc6qbqfLbVhXeTW96Tu3slrN+u+hSsMX3p88pmRG6P75CrSh06lCBhQ
20ln1eg+xm6sr0fll3etij8n6hmGAqGSqC6hCs7Vbaz2I8+XSUODqSWouF5C/eYSI/mRRA6jm0ng
E0uYZeHFWQQPQSxV/bVFYqUTE0nVgFeibqYjJvV8x/iOXIZzCDKVrBHjqlVBaZ1nulG5EsLouH3F
7jmY03oXm11zJQDHeihN7WGy6sZr4sF47CBPmyXjTsd/sJo69aKEbiutsnzPYS5u2MDYw+JRYSY6
6YyHDBgCHqDjd9h+24mVcoN/G3HITl3Qfbgc8vGNDci0MClnL5sJzHYO1hfHit9DuzqzsxceF6vN
FKNiB7gMww2+NwwMNDZxcIYSL1hJSzzhm3xsMFfVBBiq1H2LIKP43UoiXo6woOyQb1l2be+RdQX+
LJN609M5gmtOp9yVG5cH6HE6wuCFJ0UH0T6LAC0mDS0zPR0ArX3Cu82LocBVD1CLW0EBlEYwEcca
zLRRO9FJhA1TIveNVR6dCx0aDDa1bRlz/NWd7JgVPGONDPZRx5oTFOAPApe5vRu8ylwQiUwgIC1J
vRH3RhhYzUkPMFVgFA1XMsk9vYopaJuKg6131dYvLbErLP0hnqPLLE25z2XGrGbQt0Tf9UvEq7JG
dcYpVCVruUT2TGQeViwQ77KJ8O1xJjDSizMUJ8IpBTI2F+DEFvoxoQMWX0K98QWU6aCxrW3M7hmK
PmqH7Af3QAYWckYbNgcVwheXFob5+ka2BLxngYNIc9gy97LvHpejhY53162XBd08hzLDyhUS9l3s
bsDqR9P+SdyBf9WO9W2ei2DnOFRUOoX5EcbsPFvYKYei8rckAGkdZxdCq1P+2ejz6E1Jwr4kA8It
rIOZ2ti1JmwsjcqHPVVit9EufxEiHIpSrfRw1Dxq/Lhi5/4lhY3kqXy5LDQR4NEaS2ZU5mbgLbDW
CDeu8wEPkk6HgOE6n5YEa9MH1gk/9dqw6wQel3MVi4AnWNMHk69afEP8RD0EAjxPDNP3ET1iCdFx
NptS5wRm7YyMXMlgBPegIevYEh3zpJ694+V8kbT02R2GPZipE+ytnZPg5VNJW6zZrsMQ0o13pL2d
JfGaKRWPKxaZ9dQSESrrhbNA6f3gYvLTRJSs8uGt1eLnKnLRiRmnGfVyv2sExUvBn3iSKFv6PWyV
8HLGSnHOucewMYGGRF66BCp8NDcXFpU/zHuBWWUNe6e4vyd2+SAmgl4qWcZmsmw83pF04yZMr6wg
tFYGrc1cMEVvUf0F3BMrNCDZdlMHvIX7Hr5oD7+34G2PHYVEja0Hw1of65OvZcjwM56H2U4fbXZi
zWhLslHur9T0MRfJh4blMXPdQ8F8loT3BNdc9pQSPOSWy9EiPZOXApZDr5ZFdHxU7tsY/rAcg7rP
RayvBVelweq+CHPcVDtlslXTnbU1s6HhmJ5MRMrAg60iZX65vvyKJI0LoXYCQcN5zkUAcfKr6pcO
RLxwGC1xIeL1sGKrW+e+/1PaJql011/LwfhdLt8ugEDGSTD9SHRaCPSm6tddxbFkTo1PV4J3cH1g
Br3ieqL+1PEjBpVUD1Rj8ZlG7fNQT7sGN+1qGHx0MWA6mIrfmszI1m5n8Z4wcHoxHnZFp+1NC6lC
YnNB8/5RSsJNtZoOUo7T2szAZykrYoMz3rnnbkbJTN2ULQakvKRjLUW40pvUB9L/J9DQgAyRPX0/
xDJpyD0Qhfz+YzMpjEGaG7F3U9WBxOAuc8HehgkojHqmEyQgJXec+RmP1cTtNranJXinrXGrLkxY
kilhGpKcTh4qPWsPbR8+FGGm6FnsX/CNLs/nC1VNeDH3CIwaFy3z4306l/O6bYFusJ0cVhqS7UYH
o8bNed4w03lHSNOu+aQBG8YmrkMw2Wg6CSIFoZrJJS3yBvfcQFkezMn6HIWVDixiYlZuyw+nPKPC
3q18ZltdZqvRJSmPYfQljbKvUSvuGHSfGSeV+1DHmQecEZNzHj0rf2YGAj95Hspd2YJpzkd0ni40
PzIre6YX7WQ3HMg7h7WZI+qqkBkCd3vFHXInUEA+LL5aClhpXIMsF25mrnBabtuEygZtru5RWtyY
a24s3HiWnl9mMG3c7MPVJLk5VCTaXac+pg0BswghOx3BWEsJdZRBU7MxwrX6Rjx1UmDpFBRG4wuo
u+xoxfPV1cg2Znrg+bz4FfYxYpELFHkjE1PCdU3fncG6xP7SVm6OmHSKH6WZfJJuOGkAZrboDzCP
+EmiYR2Uwc4oIb/GqOGYYOSpDahZFLLP123BgcWs8N4JKmkK6lmE1q8sIrekNIDjYa7qYi5vGH2y
OmFkb7fLk+ok6h2WUcSW7DEzQTi1SfyzBpUVrOIUS2o8RPcxB8tqGGu7i921BVdOyG4dKYILFUNq
Yh4u4RI/hrAwFfZTngYnEujnhbO1a7XwRyBMjyUA50a2QNWLcBNo8Ptxuqx1SpNWLQ5QKPlhCpAZ
baEvGdUrq/+BwQC7KQeCwHA+MXd+5nH0HDXdJSlI+A84hlG0VynTDgxF/TuD9R+dv1j48+RXMNTB
wbSD5z5oiGNMX3ORlRxZzGvAzZSltDexrRGM+DB6N3gRVBnoufaCNT/ACKWttUE8xclDugyva5+e
m0R1Z1FQAhQ+5GBKmoj4nZ8/Jq34mSyg0kbZUGFxcxE9OU6G+clVTzpO9cemSg8p95m1mMrrFO0C
2QVbq67LDXvaknIT81cVhdsIKcWQ2s7q0q+6WMr1KmF40LN/T7GmbfQaUyNhEawDTNeszGnWbsro
vO6eVWxvKsqt8UX3jyiFPx0rPeq6heeNtMzeJGqQ+w1AFptMIhKPGwpOBx3LcDUo/KfDNhiaL2Rn
tN26OnP9rJQWELDBc9q0xkc4E1Shy3jlcqXW3dUw+4M7R5Q3xfy2a2NAsBzI0ABFCFzuzJTf/tTL
6V65lNcJ0oJt/U71XEopxUrN064oITexsjih82zb5lurUzrSNW+B43+Wv6ZJPI++A4cFw4RPVQHv
Ed69gq4S2Z9h9NymGO8mkNqXysXSVTcontV0pyEE4g2OhcTChmtwiEdWwF9tryrLq34T+HkEQ37r
CtaDfGZpx+26crnljDV3Jzw8WKkZBZSQpLTJ2Qe29VLYM7+G1iUtvVwgsaJ3rjLumI/GjeyMRwCl
ckWi6ynNGbTVhngzHPOH9VET0o3Ibe8Gtm/ISf2HXYH/TpS9Mk6tz/1HlYiYsM3Xbtbl2Cq7l2gw
3scEUfcXhMZH20z81S2umT0GI80DanxN4/CQz12wQdhdNcG0HM4cr2Q9WI0GXiV+IW+2zl0sjKaf
aF/dFjo2EK5pOBPPoO/JNkw05PSx6Ngd1dYnEM0HvcJqOdcIvr5BIjWx30i1eEx4LkrRfNnV+dXX
mj9Rr7bxlHw65nSl7eCHe2tCtW/F+AAOclW5sND6IOR7uBqM12LYiqn77KfoV9HhoU9F+WtWGdcM
ZEnX0PaBmH6MLLSEjl4Kk9Kscf6lB/BdqJfBZCqqfS/wlsVNYgP+oxGAtMo5jH4lPiZBDWgQk1bS
IkDRMXUHazN3as/Ew0dFgE+xJ6LwXG8Ds+KywRZjp4INaMr01y8UvzoxFNspH14bo/oySnaqIetM
OKl9Osw/Q60/mYkdbZsg3LpZTuE2b4fB/hpLwl55wekd0yV2yBbfN+kFzGHudhqJXDhT9Jozemvk
jk6XRA09BccQwJsJWKGK0QNdbJP6uDwdq7sviloN4L9u8PGOdBCgj+4szU28Pn3HOz0dfDR77hhV
xjcJPKfT3vUs/JWxKlDJq+6ysNjPN5QRFD2nnD7C2Oqka9wmhMPdvWi7B6PHu5hjROQIFqQ7w6sq
84CVcGPZ1Vfgmuyn+nRYF5Xa+gUrMgCt3WzEHGbHe2qCPx8pPlt4qLhxVnVQ+ivW0tCEcogxxFMD
oqRhsX+uylB4tAawnLOVa02YMtZLPKWXhrhiV3d4jKLV5ItjbtPMp7kMSI3vtSU+cUsYidBn/IiO
JlaSUUY/37s+9g/pwncc7Eel6/0m8PsnvSsgR2XqFWbJaxTpt6HIh02Fc1mY9gNjH7p2/JpAgWjB
h1lno0xxLVC2XFPQVs5s3f2x7XdZ9FRp+osQTAzKWH0EsHrY1HcX4uiXiCn7isK6xyYxn4FWNE1D
8Ak4zFYGTBEBuayLUFk48OcfmsXRAF5AL9ovRiYfZsNRLJzZ5GdM/IgYfKniF9rJnQjKlaMwn6N1
j7TKsmN1CJ4W6LF1V24UoMIcBYfx2Wtd1BwVUvUgquakZSCSiGLozOdWBVukdW+DqLBTYAO2OXG/
jHfCtPYxDXtkYJHXa9zupa2jHYCiiGA4MK00nkguKroGhj3Z9IMT+8VJxc7vPNc/oS/TSSQpsyF5
zbMawQ8Y82NEBH7NVneZrRD8sevflsNbqUwEpCCEE1MwoIM9TC6BrlNtUh4YFNIHNfZ4oEvpGnBj
vDYm38OI9MwbatoOIRSjsPlgdilOVZJc87lCDcdLbvUsXO6WLBKLsIVD1y44Otjas9SXzT3ZDLBg
UXsvSCGtg9HHXW+/21V3qceAm1CFVBOOGVF865pHUAIxYnRe2iXWR1XVt7Cwqmdu0XSzFLw/4uXz
oqR2NyH6lnNLrjM7edIj/w1ujvmBdZrRYdW4Byh48T0eP13lHHm39qtWAIjoA/h/0zSnXiYK7W4s
yvzYlpKVEIa20lzMk+nBn+QDbzmWrxCnH7qbRQI2a3fdEm1tin4bFkb7qttdeQbZBn9ODb8MggIQ
+XJawcx6usysOM9+JE9sV8sPOHz6VibTsNNqGqa0QT4zMYcvxt7KTJtpW1ZafpaG0a/jJQ4bzYR5
HGeeL8082895xKSn7bp9CD7Byyp93pZzMO4cJCDAUyO5b3CUbSm4w44MLdKobA59rmMJC+cIw1AS
X/DP6zA2dchMJKvHKSp2JdXF23IBk0diWILC/Ylgkvts+5V1abr66Hf1G0WcwQ+KS7huiRxcy87Q
mL8PP0HAf85Rpn1YplZsMrx7OCgpKcHqcjUdYsz+Emjul2gz1vw1qBj3AZuqfDCXAHS6RKG///j9
gDAdAJzEHjg4D2KJUFtLwLpnZb5RqIb/bYlaf38OE2W3J7dbk9lf/pZsNvllrp8lru2Q2zaXAHe9
RLklmW43i6h+qDi2c6Tjxik20RIAL5YoePodCsf4ghEMrzl5cfYG+WUiQR4sUXJ3NkmVz0vAPFxx
QN/6S+xcLAF01k1Cj0sona4EGxQ/QfWZ3yt3Apo5liT794O0CbY7JNzj76w7m4VyCb8bpOCjJQ7P
oMi6BUtEnhYdDrpLbF6bQOEtQXpridTbS7h+ImXPZrCnSor0vbs8REsYf0KysJd4Pu+Uvb0E9q0l
uo9Pxb7BibSJ9JtLuF+j/2TTLoF/dsmWxyTbYQzWbEERFRs9JljpTETxxQINEAs+QIcjMHcSAMwU
zB4SRQRo0cd1Fpqdl4xu/BD2VKNotpypsqIbLqco2rDxiQWoRDt8fBqTkRCUQzD/NgpomC3x8jUu
QqaTWPr7lO1JYzDpdMseqKAfMi3N/sQxNLG+02scQfqlBt/8cxLRHVLeXOrOF0vTNi0bRqxw03hd
nPm1zknwlrLYGiBJQJSpab5Xba5BianUpivxElrcmna6U96khtxYDUmzoRP+Xi2EWr2azQuQj2Qd
EBcuW6M5lJqJVanRdpBiphPRlzf88B8cvABYZtW4AchWv+lAX3Or6pj38qdqfi+0tn3IJ/s04ana
OUD2yBHMycrm4IqJOvs9jdiMDOJGm4JfVxZX5yYdyr8+jNNkQRgp3fW8MD5zHYKzhfq3NgOx1zK8
BCH2Jg4ySevt9TICk1E1j1pwgMG5YcI1PUvQ+LmieSRktL8ydUigrV+ea3g9o/+km9ZBg7nqiT7+
yokW8LvTpBcY2cikVGypLCf73efRsSS/UuiryIdjruzwiiLanzkdw1VTwx+nLabF0r4N6/nLBKgt
w3CXTYm5MpTebqTAPQbQsOuOZnvqg5rfmBTXJmrW9CC4tO1EpzbMzuABD0kyV2sSZekW2zEpY4bt
bhB+THZ7IW7Pi5bCwO7DF6aNaU58WGCFUFE9eSltq06/nKHiMdkggQ1eYQdnToHXntf2OR+X86EW
PpDf4DAYBn8MRwsiqJMEkwO3ewoNBjr9aLxGiap+2NiVV5bRjsfQCJXXEF/G0qo2Po1Z6+VSroL8
dZar2I9HRjr5bzfogQHRGuCT+MlFc+B0664LRi2YMfNinScw7JsczUgxU+PUNyDzXGUazqs20HDN
CvVmtxq2K/WDjAIBFQHrfhnM56l402WM5yLt9wOzg5mSWeKwn63eDIe0NQvmkM9VKhb779JBaY9e
ZXAoHFod2JV/bGzgo6Zehp8FrzcAHIlLeC+HEBfjQMAlNqlQJB83b/ImeckzPoWtfT6kAV1mvssc
CTNlh0VAlVq0NX1rn+fJiPrXagctM1E9q/KMEtyyl8Gu4OtX6JHqGhKA03WNop6A85RJYZYOpOee
V+CB68JZiZBh7GhQs4fK8zqViQVxgZinSbN5lufBxlc09Sb9KUoMn2kCWLvQgsJqz3cFm1OvR/RX
yWGnBfRs0J5+nOoOWTBsfpsADdpSPZBDwLLQynZjktRlJYG6mX2adfQG4KpbsfhyZnPRFqbhT1VH
+sbREbYogkkwVgP463HOUo9qnCigOTiO/nMYxKsv25uGuLWCGtDtCEOtGzYDmRND91lo8CqDCa1X
T4XZOIdKC95qa3x/nPxu2GLO/DErd+8YaUDeu9cecKYcVWQrzh8zeUoFx7qVNG7FlK1Cvv3AFV58
YNRa6SXKGSIn3Yx5SvAQi96q1+U9jCDJauwneV1WoQMNJqzsCzbHlSPbp8wt30Chn8tx+iwKOK4u
mYwUDJgfTUSS3dirhmCfm9Eh7PyPDCqIARDXa4MIzcPESmDkNGY5XLIX22J0bRrqDAFrYgP1BxTZ
fE1alMxE0161glx8O1Th+2AhvdH38VfgB6hd/oFedye/S29Zo4vb0vgmy/zqNEH0yQBHY3Mwmsjl
bQmeN1s6a9P45kTszUyXmVyJTZPadqCytS9ZC/Ui+UxbdZ0cx36Z/IqeMJsZ1YiGY0+tcwQHRxkN
g05c//h/NM06S9V/ZQxR6f+NrHM4NdY5oW+Z8oXbf30mxa+4kZWLUTa1xTnre3Eeq5oRvZ4F1tZA
lV9lTR/tY91/xtoqsV62EvQyH2nLR53RHyNmqWc5wnoYQJutGysv6NhybfaVPajL5YF7HHUrczOt
01BqN6p+YlJCZP8q0+8PDjCjVZj3A7WrBpCajMFpPxRPQNWTx7YbezpR08FzRy251caWRUDcGFGK
m/RB+U6JPA0OHcjJhtchudOERJeyoU3rvk6MuyqghrtVIjDnsM/PVRtcQUJxt9PvM1bggxZ/9QVB
91kLyw2kUTKvFT1Sg96SB11yUnmQ9kzg4CEg+O2YZ2SeE7eQ8mrwJfA9XkxOb8x0ZsI9U+WcnXwY
NsK62JNu3IJE/1NTZ3RI+vZSQQx56hCOOMRlgulycQMDx7F72pRBbl6caDQvIsc7hjGVdmzqbklL
RWs4QsEmQUOgzVt/z/0JM4WYSTD3HMF10TwYbs0ZN5rctTCwkSU1ie1uBw87evFDp2Uznh0syWYq
zEHwWcOBd41YJdkcH7AN35sxii/1xrSME2EmA4YoJ32I8u1aNvpICILTSpI1n21HtGlMy+yR3GOw
zcXAuRmBfN24BgpSOOa7FBC/Vwfx+BZVE+VefEFAuGYHywFGmA0/LsdUtephvJYI7Sc7r0HUdtwz
QrNikc8ySKiFgKgFSLqWdcvGxIheDbSgvam51vr7j3AHyuP/irH2n3pm/85Z+8/st/8XjbW2/O+p
ngWixd/bar+/4m+QnswsOZtDMZGuvRhk/xPpaQHrNBzLwU0v8HxjaP0PW62h/mIBBlUoay4SmmXw
V03RteG//avh/oUwA8kVBESLL3TF/8RW+4+eWtt2FIMJYeqSH9FZnurf4j39vu+7pHeMQ9TYJxMl
LmuAsffZvi7My9/4jW8F2/si/5e8y24FUdfm3/6Vnfs/GHhtxxCS2C4rF5ldw5B//80wdk2Z2+nD
kvOgqSSlXDzsxRoR5Ti1FEdNIOhxgGqncZ7uTFZ+1VZ7T1w0mlH1bwHDF22O712gdZuiTPMDNvTC
rK0N8x06XZKjDhYBmiYgqQQwfxFCNagw2s8J9UtNbd1GesS2BS08NUfg3MxmDKzZp8LlF9rj0UYR
DihgAWVA97pJxWigWh2ltJYY14hHT6gV5mR/DdG09jO6I+xQkQXmp3OZ+4IgTeLobjZ0BHYGt+c6
kLfAEqABuUGV3R0rsrtyZ8GJUh9vhaLHJ35UiU5JxNbHxs/EzTbeidomO+jEx7rUPkiNveqyeNKb
2evy9EYk5BoW0S6hVLzozScczx9WGF0NbXyGp7EpKEEyJIOhNKDjieWtYXIPMNCcDK+VIDbaNjqM
JSfHKtPaVRabOKKz95Aucq0IIgDJVADLpjtPuVVj7K2EJ6zwHDHWoWdVbO2KQOzsYByS00z9atGd
KP8kI8sdcmdvA7xsdK66jCKZGqUTDFcTmEgzPg70oNrxuMXmtkzgkhDoS9Z7ePXwh2XOcA7xUcJx
g42xELIZmP2pcMvS/xLkgMrGY4urOwkOui9JegVUk2M6OQe5E+6C8REIXcNCy8sSCvDXalQTd3WA
d5nevGrkR+X/Y+88liPHsmz7K896jjQAF3LQE9eCLuhOPYGRIS601l//1mVmVeUr6zZ7Pe9BugUZ
wQwG3R245+y913ajdmfT+LLE2QXJTKcHoYYiZcrMPAp+kse84WY7UyyxJEP7BWTrWOi4mwqW/0+V
kBikWsjNZVRtOcL5m17vj9R14tXgeAn2D58fFpRlaEXBrXaJlo8hjfDa0B4ECuczIRDaEgOsNb4G
JbTxqvtUDNW98SUcoCmmfoGRnhCzRcXnYEElTA+5WcFOmKarO4a8QIzhV5d11D2nwbRGvEFlr4n1
chLxgw6mpD7feEWv6RN/SuVU79BLvwSJ8wU1qOznGIxkQxCxL7VmF9RUlplo4Ov2UzP0biXc4hEQ
iFxmU//sRfGjrIOnON7T5sYU58AKk+yWiA4ll8AjeUoCjME3QLOvzfKTiBXLOYeDp30ybU40A7e9
tMixu1tnimTW+HFp1xmH157TFAFohARe+rlrPxLcxu/tckXw5apNnWBZ5M4TfYsck2T/QZpo2+oW
zCLL2nVm+uXXxVbG876d6BeLfvV5vB+K+trNFLCmY7dsHaXw4foYZI8A0PXU5pCSxE5Vz+Jl1hmz
Hct7ruLmRpbW1Vx2Ii7coxJgIj1XWJZxYRT1qiQosW4Bei2iFklBVL/TOGa3lj+gy//iWr4t7fHZ
TXZx+tr6A1VYcv4qZq5qLXoMBpCzdHRoZ/ZligCIZSzUraL7qcgwZT+r7tbFmAc7YkL13hU4FMSh
sjCcFnr202Seg7W6lNBzgKjE71bmPhp06zaYyhd07dEl2DQHzKKrkcl5SUtuRUnnsOuiz9GZf2Wh
ceNEBWD1YhhtxbneB7ljftrGGlPVW0HzW6PVcoW/5kB31jlkBmNeYeERhObKrECK6gEwW78E3EU1
WFPDpfAPWtb+MN2BWJ4vc7yM3aWxzU8apJTDZIK7T2M87hNtkXrdr2qAf9rUtgr7yKWAWqBAy9l6
TPVkUeNaWrn0AegZoDfeyRAkaUd3Zbt14H5onsv/m7xp0f+kVIHjL+lMQd2ssMedIegWtXTQoh6k
9KV3pLHmMR/Sh96PUG2gShXVO7CunyVDEJxRiq4meCsRlwB6hKtu3ZTd0YjewOnT41Ks66z/nZTt
GsgDfXPaBc7ZNjeCC42MPIs0+AoJTOEu6ugr/WVrvGoJYcWCtaK/H3rjY8qzN66KEtv7fG/q5GDB
vpoLIHaec/Ew3PgUSnTpSDNxR1fMmP7WbMGqiKh4sCD5tVV0Miejh8juH3z8rzS2/ZA+AOM4fuYQ
TTNaR0TL6Ngw4Ozikpi0bMayxHlkEbu1aTwhAnnEP0TnIXlVn93snLJfoYCtja+NqHejwLsvR3zM
7QFLyqmh17kjmIoOjgKkVywiLGMDJoCUQHSHZrqeTPAicqx+6TYZxgJXm1fmSEmUv2beyGKyHPei
/q37zSfJ6O2ATGZMF6muCREErJYyO0KvrX12Rb/rbWPn8cOvZutHUEjl4ndem1E/fv+G39+a4KRT
4tqV4a439RW9gx8lt4y2tR+rmU1M/FvD8trO2QfOjQ+zD/ZVVD5r/k9Hth6FfViMBUmTm33tlctm
TNMO3/iIgSoL2NVkCLMj6eJj4VmvnV35N1qksAQAGNpiGWoPgA91RsWcOyMLGZzPeXonGkoVhs1C
v6vrvbQ9E3pFwHLJqG46t5WjrkW7oMmAPPQ2l/Hqs/Pr32bW3FMPN6WwjFPsgSMh4LZkx8+OTiuP
k1oxzo28aVrNGOnwHqPOV+vapyj2Dz1KMLe5iZcC3K7XXDJQAe3cJ5Gl5jeSqEZOKmCW+gcQBPfJ
pkaJ3f3bWPbm04j/JOGnkUVteUc42SEQluRTVdwlXGMFPf/vMPD/g/j3bd/726l39dl+/p9f3194
/sx+/ed/rLr6k067vwP+//ySf04D5h8WygIoLt11DNcA6v/PacD9A12FKcGG2WTYzt9Cds4fnmm7
/N2e6/i2MPitv6YB0/xD4JwxWWc4TJ22+z8K2Rkc/f/9jA6JgfO566OkoreqmeTvA0FURT6+Z5Ou
6Mn9KtDAtm4zYJWeXP0aWUm4s5yORVKrysHx0ZqXJnzUaauAfxieya7IaxnFGUdBrBaRoOp1Fqhh
Uxnrj98PJJaRkZuq3X9/6OI+29AwbS2KoLcOKSblA/hS6Ej/+tiIMjrazASb+T/+SCg7eGnffzol
80u02hUsAGx9Nzu1fgAKPwE97kwSuVl/DONR2+heA5rNL5/YAw8bH2PIfZy0R0ffB3yfRzMkk7+y
DV/uy1qnAHVm9h5ARGCdc+tFakmUpVmZDNQntbnw8PTaXL0IVjn2GNG1F2RHq5SgRrzIeg/8miBv
5vdXCZrxAiSJtJWViXd7Dlwqg9q7NJOIdpgI43k0vBekDIAW9GgxViH5dua1l3TxjjpVec8CbzoY
HqBoCCrWmzGhnkRBWx9s2dz0nuuvDuXwIZqwtKAgZHttpmBW4VOqoYeDbjj7NvA5lb4GLnKLFTND
iLhxTjWr/23oQPDHvnEz5aPpdfFra9To4bYcNuT9sJIU1RcboOKCbCqX6FTaJ3mZCwa8+rnzpk/X
qPVtEczyVIruUaa4TfJMo+Xdr47NwKATxmW6MXMBeLdkbJjk6F25vD8R2JNEs6xpqVuW/ihH8tF1
kX0NqYkEgxUFmPh7Brz22W/ggEsMnp/67JzsuJXbrMsojHHrHbw6fBK4R7Zz0yTH0Mi+Yifx9r7R
XMRczMdmLj/jsSZEzZGdvwD36BT/KLQCLxoXec7qNXGpwNtONNK0eneWiX8ti+ZCzwxbtUQyZUbz
5SUY5ie84SCfjcThuSIWoBuEAQJP2cnEli7W1Zx1JzdoRipv4K46RvcZBykkQjb9nLWCBVqivfKG
+Nk1zInXkkEN/IA/yoMJkHQb1GYyhfCw2C/iwQ7hTFmmEjc1ZCp32rYJ3oSkjDDH0G2/KKMw2nh4
NpZ+0SPBDP3dFfIyUXa6boJW4VkaQvRme/IUc2mcGTaTgc2Wr3hMtpz3kxYWa92AXqH50TUIBrbm
YPnaA8U33hIGrAfLa+TD+M0bUhapwFqPTcYpxGdiLj4ahOQDWBeaJzA7jQ37qD6hxxW9u1rDJULV
98ry2I9vWjSWD98PePX/+tW/Ppd0A9/juhmDZGfHCRr2Px+A2xGhzahLEFqSIIZ2yakDDbFin9Yw
sXC+cNgGJmzRmEmAFCV+4bLe5b0KqE3CtRD5tegRPCoOh3jvQyj6TbQ1J3etz9Z4+H7o6R0/EGwk
9BPUvCBjij2Uf644Uh3310NVardYMxHCMSUfZJrCy7Gbiz1C7TG1wAFLCyDi4BZmioGXgRZEhXW3
zfZsIgO8mwi3a9lR7JxYs3wUPi2lsHy80Xl3NNrN43TWEBli5730Z+hTvv5EJCN+qAt3W+lA8iy3
aQGI/OptzN8jl6QD4Q8WEMVwD5H3nAhffiCUJDpq9YOOehK1UXJw8s5+GplztBSJKE8wSXGOnx/a
sh8eswB/SqRj/AaWFV25klkLEmnlpWpy80wYUGU+x/BT9Ok5ml0we6W4Etu/wk7tjiEsADws2BAC
zjZSZaLG3JevceniZTX8Z48RBSAIskCk2HTIBHTXQP9BOHCVhGAqMUEoWaH7FhiU1ECekBJM9513
3b5Gi8AxG6/NuX/PUCl81IpSyRYE9z7bqn3I0TMiu74Z6BsROkekBA8qkqyFjQYSMQZg+3hDRRoW
YUa7SE+ShZcIdF+LJU2lxBRgfO+DkldgXm0dJbgA9IsXgRJhMCQcXCXLuEqg0ZVSg2ITVVjfbg0q
To2aUypZJ0bfwb2jY1lG8kGMe2jRgMh9LBslCkmkQmJVivwtnl10IxP9yENHGpSgZCppKVYik6vk
ploJT/PwO1BCFOz7aJEpcSozkhcftcpGtSLDtZKG7FbxrEUrorkXsrzY15i9SuIrPeb9BUMdtxr0
MAbHeBWgkDnzW6QEMwTkaRMrES3FBVcz92VJIyE4IOMrwW1W0puvNDglxllKlhNKoCtQ6jBUNG8C
7a5RIp6h5LwIXa9WAl+M0lei+JVK+suVCMjaflkoWbBQAqFAKQyUZOgr8ZBoAMA8VieIijCB5n2h
hMYCxTFV0mOiRMhCyZGeEiY5KYc7yc+ztPZCSZetEjHByB1GVM1ayZuOhocNVAhuGVoA6/le4lFc
jx4rRyw+n/2g7S3AUXre4uiusw+3t1+KFp+RrQW0smfaupm0j1aGFNnIV9tPGkj01B7lxaUPJqxY
qV3xho2oOeKCTosws5OSc4te87hXkd9B6cX9x9OI9mujAUdKDCbFVBXlsz5BpjEjgyEK2bhFP6Z3
mPIGJSk7SlzG71l9DCN6sxKeOyVBl2jR5rcqHcnf7bdODdP6Ap+XTLsSsQfU7BJVm+UP8nZiJiug
6SSexnA1JuO0dmBhLQZBzMdc49R6wkt4GKnDgG/bn5o+fkdSRFC3qt0Q9Sm4T1EtgbFBoQNIxO0U
Koy/T1wui8I+0zeEUN8egTPVJuAdKrPL1OHdqoT9vIy2wQhsF+qwi/JfafW0CMX8my53WE2uyWty
js9Rl5fcxRt94SNzDxFm8SS8pq61GfyO4mWKkUhAxRgP1CTsYUUw8CQkypzQLOmPLR8EnoVImRcK
ZWOg0nU9K2ODzSVQhhC4mkdDGR/2vVfhivW5tH0fYbPW2tnKKlE3HS88Ak0P2Ms9ldlGNVFuiu+H
AY88ebM1tUEot8qKUU3lLyMqynPvmDhf+eZW0ffBOHOPEjvgxZFvEPubl5piz0cvL4/fH8VjD7/S
namRKb135v8XD9fT0cIvAtsFS7aykIR4SVByEuolsJfUymjChuOtVtYTAgUhHpjyit6gbXs1PQpl
VYGPqR3AN75RnKSsLBWelkaZW1jbzM8Bfpfs2/ky44HRlRkGC96MN6ZRJpket8ygbDOJMtBwJfmd
4Kjx0SOXUNtgEiq7jamMNzp7hk5ZcTAs8arHnSMtbDqOMuyEyu9gKhMPCRhUQeXrwcmyj5TVJ1Wm
Hwzy3bpQRiBXWYIyZQ7SlU2INEC3EaqGhETRylfFJJWqKAmqbjoNqrakmLiCa6rKJJooNXHa9/K7
5GSk7gQSYvDnQ6/KUCi7jhv9J7kl/wSLTVWmFEJOG44nzhkUqnM2aVbJVMWKHClbobwwOvmqgGUw
e9JynSxOLci6k2Fzawl90sX//FRcF96hr6K13tbTQ1icY5fQHd3L1VrlCZggIPeOZNTycDyNxAl3
Vmec84pqGOBq2lo47Q9OIelvd76Y9TDQtB4Pj36nE68wEvds+42pXP31WjRl9K7lwzaO5AxV3KIh
OohaCiGycIkKjzdOjsZCULm70ZP60XDGGgdS67+74HSq1vI/0UzBWPkF7b25cyJm4UKXm8yNifx0
J6GDvOqdKEvlB5Ko+EUZfhiNsK+O0A/j4HCbqIp3ywuIk+Yx00D9bFLqDMJwPGNLFycWjmaeHyUJ
XUAk9mshRbK1S/vN85xireR4YPmrVpUGhQHkcoJ92xEB+OgAln6YGhTlmLjqwVXFQx3ntjLWflAG
vGav2n7axQ6DXfPDprOI0lLee5QY2Z0NG7sg4AS+ZDupqqOIziMqWmysMKgaI8DfGA7kqlUVSXQK
ERBWtUka/Umg7Q6p4yNH1LCvg5hxJAyBsGfjlrZuEOmqiClSlUwc43F5t/gZ59m95BXTrTfZVGNT
5WSMIJQovfVUyVOg6p4yQhcMMpin/XjXznR3F/XJbM01y510naRcWCfaoygDpTuCPimIa8A42NLq
+GwPoSqdslT9lKmKqExVSUWpQ77UVE3VTF+VpoqrbspHuHSuKYnajl55t5xPderoz0mBrfu7Q5pB
lrNJXYTbZHD7TaJ+RQbRwS43RDszS51lwShq+Ya2IAvl4MNoqdqKYBDX+Io1yrMPBlIxaQ8ilLNb
PdkzZV2BUe4cS89O3WQ8z0TeSNkUjwENXzZNX52q/CpU+desasAGVQgWq2qwcqQkbFB1YZ4qDtNp
EOtUlVipSsUMVTtW0jPWq8KxyhyzfaxKyL4/37sHX1BP5qqiMldVllVqu+7nOWRIuy9vCTUA+1QL
TxXpY8T2o0n3WRRl5Vlri+7RLsJbgpObuFZI3JI4Rj+0+o0267Oh6tQCetV6NNhnjbzzIoAgh7WA
LGkCDf4loJFtVtVshipp8wg7C1XbpsHoYMhCiq9cdnS9qncbvoveuMYDFcIbpErgSlUHZ38Xw71Z
Y/2rsRvrGN5C2rCwgmH+l7LL92PAJrmfPfNTr57GvtpZOf/mgha6QdXRtfTSTaqgTqiqOtlSWueN
WDWTfoI67DXtphYBnYIJgFuOqjxz6kbjTsbHGBrwDtOdT096WtYP/dheSYaEW00DLtqqIr3RKHQo
GLyfyMQc3CQ1Tk0VP9XlBEFBVfFpIMMv30ZRB1RjpAr7cp07faLzvqWcQFX6+XT7ebzQt4RMgaGj
KHGdvM5ZrT2FIZcrjQzigepHZlsnLbijkNqhQBAus7YqVKkgyFLCtapo0KRxsKJ5sGl6cxWnLLm7
UcNQBAcPApoHNdKir4MAsX4M/WI/zjRe1Oa0oqmlu6SeqFB44f9wrECrqt9mS9/rbfhLxtJdTaoq
sVOliYGqT3QAnAxhhY+DYkUXUZi3OHQ1S9Uu9qqAcdCp+KORERxox9m+bFazqmvkWvpgqQLHTFU5
BvJDAwj90AHbXGuxjqiMfWNZNKy0+qE5cc/N4zi+2LE5nSw/eJcG7N1+Gmu+BJh/oaHlWvY6T0GL
lB1IGOit3iJTFZR6fbFL/O413ZSTQUll55YZR0UOyR7v10lUbHA4ELWUIngDrNnhu+6S0fWAQkIE
3IUUSefGqehmTFTUZFaCwswhGnzUQLRemzbNTtVq6lH6w+GesUZVMuZ1n3MSGQQNvByFIhixOA45
8dfpU6p6O7PMTu+maXULZ/AeEi+gVMixG9oHq+qa45ERTTaiPlsdjnGsilLAcLMVzQ0qhU+MbUJZ
K8UxqJ0XU7HfUFUPlaLBlbn/1YOHEypqlypinAE6rlcMOZxILaXlCPohgDlfPnjMa4CYwt9AXOBi
1Drp2wosi5sOW4Lp2mkutBjKaD4/N/6cwb/rjXc5+9RfIeazfwAC7MDVWA6z0W1GYj5ciMU5w3Ow
0gR5eK2Jrt8POa+mdLAunS7vRmkkxwrM+5U8TbEwuTTGgXwMtDLaZ6Um6X2m0aT0Sg3IQjsfrDr5
+4OjPmRubrYiHd6sbkQn74ZuSXZpZWiFCtGL13HOxjOdd4BoqS8aCo97oOWA9xo73hR1yAJlzN9N
Vw+I4LcB3r4SZ2sfpddGW3V2Lnn6nSe3DKqL1dYN/C1R22ioNJVbUAUSXf9Rw1q6J4F204Zafxl6
KGPGQMu5EQVQlwyyCl5wqhKCDWFyAY5CN9r0IopMbqBwX/yEBZFK4iQV1cG0sT+KZkif4X3fDfwX
pyrnajUZgARn76lP2Es02pDzhhphnSTEGWMdoAhvTM69zR0iIgJqy5yDmlquiO5p3lRsCpwtm8FM
l2UoBQKUBvjDQrelCipaxU093KSjResKwH7a5/6piOpPmrkpgo9EeZMxx+OSEagkkHYlE6OtaQO5
T9KTpxHvyd7Po5++wNefpmkOocq3Xnbph94k1IeS/Sk1SJ8d1dMkSvwzIJZsHWqle69ZQiwNBDVi
6yGRFa7MtFQZ/rmK6S+riW6Bd0XWye+8I6eHsqOhCXDTyvMM8UQYv18RJc83YmQRYzb1ukpoZAzi
6WPI4X21NlcgFoTch3qeqQj9iOWw99wE5TXhdhtG2jLgjUSUMf8wIrvbjR3LGbep473rTVS+UYW1
KUMNxoZfzIcsI0bTsqjchpljXOtS55AWGh9M7A1jx932I1a5qdimrfZqlgiZzvALs027MQeNrlTW
hKtCc/JVMJ38rs0evh+sJH2KPeDpPUcErQ6KtaNH5krM6SVirfqShGQygqSwyEtIwXBGA2pgflpp
XzGEuvmaKainy8qpnxk48A2PyY3yFP+hcewJz5+gVFa0vMKCzF5izOaaN68KWDHrcW5dXsixt+0k
pC6HL2bB4b/0hb2JRpyTCc9xNKbGpo7YpLXJEQl7pfn6cBJZCmVWelwIZ1hX2fW709Qc4FQR1Cku
Y9GTZwQ5tCyb9smrYVfQoXW1J8Nbm6K82zlXWtMlYldFL2WPPQhbpXENs/kAkaxfOinXy9CVzkPI
TnTZaICF0ww+PBcSQCV4YNyNI756j6R2OdbaQ6iJgJakGC8Mllw2iVHLzT7tp40fRvall/HBs9xf
7lTKy/eDmeryQkWithmgD0ArEniFQueS1Hb/xOLiNw4pa9mO3UcPMM71gk3u8m/CHriZ8J2tWSP/
aEl/rRON5aDjeRuH8Y91csOKxt52NGd2jKfovfklm7DIJ0yavvtiKNAFf+IxzdDZra6lTjOuPrKG
MxBAsZckoVHPaJOz65lrJKhFNgFfiYp3vU4/DZIt9FQnxO1+9aMFr8byHzGenpNO4Jxi/JXC3Bog
OIjfvlauuUsqwTBkbaRb7OgV2/hJ+WsOQs7r0/MYcHakDIP5s6u+iPw5K1CMb2WPLXUMtN9+LGmA
SPJjQFx3IQoh1ho9JxhK3nq29OzrNkLj3yui4hjMJHfDtD7aUtsWQOBjo7KXWIx/drR8ATC7e9Qg
bIfGfOzgFuuNainz+TZ3TQSrsULLcHM2KHAOwACQK55jymqG3vyyl5mi3Ew2/0LsXVRiTAEJ3bpa
h0wwYI6/porYKesRMrkycVfVSOGXlargvgtDR+YJsZg8PgPLa1fkXJMV3Lr4/P05P6K0K09semCK
CtaQxXraGNhMU1WJAqQessIzNnPTa/QKsJgHjd0eZFywt2d0HVfSVzp5DV4+9TusC/zKgc3356/+
q8+FlF2UsYBRYod3tm0z1Rb8zwYRWzdvNJqnagaCVeq6cYRj3z61GSvaGJrG5vt3s0RLDoVLjVsU
O8Upt/1gJUjJ687QPnEdbJ/0vHqMGCrO3x/5NAQzb8Tmrg0d84F0NOt4yqI26OHhbRKDWCbtUL1C
u44X7uyWP5hOt/WgHORueu976eMLNsNN14DCWlR+ofAnPBi5bA+VU9c7gzvvClwvzoxZqJkru2vB
2GMfDz++P93qTr5le9jQNltlb7Juk0VpmdElKST2cdGsv/9YWnQRlEfaNVmH7iILAFY95M2BNYB2
q4aw3WohhP2JgD4qY/8VTSw2JiBUeL9O7Kd+4pvLr7nokR+SitnAqk+T5eRUWvP5sZtQm1KeUNQr
v7Ve0jFyL51nvHkKQd64iaHWnAkmnzp/5YeDg47Ws9Gm268wuQSAyLx/P2TDrLTO9PH7o8nojQ1I
nZ7LrCfvFaT4A9mX7uCWA6D4yPii89M9ZXpK/1Q/lNP/+oT/VPifWPP95398/sxwckYNWcYf7d91
fgPULYbW/57Au4t+fqb/rzfgr6/5B4HX/cMHHsT/BjCvYenKAfCXOcAHsytAbuOe1fl90Lz/4O8a
f/BZHS0IGxxyvv4vawAeYgeYEoYBVIlv48D/xCgM0/ffnAGOacEjNHSI+z5WZuPfrMLWSEtJrrn+
znC9aksp1W7E2LwwRH+Lh+A9iCBZwruMmuTdp2gPWFlosr3LaBOm84Sk9VYmxprmeS7mHBJbdoo2
4BlqrJhtDeKEnon3Ra/ZsTjbdnCx1/Zb1ya0zB1Bwj0wo3ZFBdlGWlCPqieRlbvOBrRQhwo7TqmD
wEWVbIwiXmMz5gAGy6Q1Vl7IYsoik9CP20HjZAq3ZhRPjXk3BxYB2tbh79BxKGZ1zO6oea7qsd3F
OXqwSVcComeiSl/coD1xsfWWXUOdZtuRfXdk+SJme8dVq74T6O+WtGKdwKo0J739Ap6GNQCD2DX1
x1XpuV96xSWKDO61GbRbGw4xzAYzPAL+pSSYSQkHq3UM9C/C4tww8NYW5Q9aeuFo2PJZb8Gccj/I
9kA9yrXnzdVeRnb1Ll7xizXvKRAAC0thBuLBRy0ly5NfmH77x9p1FxSY9aep5RZdJD1kPvy4SGzJ
plQVv2XePxqua960Hs0v8rJD7eS3KJnHr6qxH/XWD0+65j4V9B5dzYitv8leainUysGo85PNaLhL
6MU8a46dYsIdR3W6KZYcM7PL7L/HZM8/opjCHzyBa0tQoVK2DramKC5XeR8Ma91G4ZHdGK9j7obA
oUZ/xQYp3E15eXdzNAwSztUxYgt+Z0FUbIUAP5cklvXem89hNe/aFEQModNkMyd6dh1ps2O/c+zZ
DS77whw2LnPwYiRof5ZoT6IwzWLVVWJhcywJ+tn5pYC4BH6MH71HaDCGyXEjUZ6u6qnaE1xhK1+v
Iqcs3wAjvpqxj7el6fOn0GXuJz+8YB8x3jS3fxZTQs0JWZ+tILzIRjpgFG6Ads1s4l0yTWSaOwIn
aTeetBarWGhSn5jdwsqvHmfd6rfCGzrOBrbx4Dsgc1JpwWZJogdrEphcrdlfx5b3UptG8ptwFLF4
iuYa1zXguYjhwczb9kvixl5Q2Tu/cqhjBg3M/N65LFd9BsaLT6Z3W9bG1o8Tbedq/oQMLvOdjCfj
rGkambrUPDhVP997nZZu2nu7d1PXsbl4860o2t9RaIZL0Fi8fgc7fSHaR7GWV9mP7G3NVdCC6K79
jNm91/WtXseQrNLM32PDKRdBCkKAf9i8J/5Y3wSc2angL4EUd8f+XR0opqoXs16D9wqraZlFDGjE
fbmLfrS1vNRoZrR41cUeLP70iGPZPdhNDY7sNa7YJ5cWtnM/bBssfSGaUkjAoYlUZM7onJ/VC+Pm
2Qjs8GFoo+Gsk2T688FskbMLoNupZ+hPZckOjtQYPIG2o101GGgt8GmwyMNwPFAwFdx8+6fhWTC6
2VZgm/gJ0gJW8eBhPipFsG/c0EX9tMeHCXQCTmrYuznH89BQkxuEEGJ1LpDfIDLpmFDi+ZA5lylh
/4OQQljIMCzVF09UrLFZH6RAJCmOoR1kMPdhQEcWRlugpBXEOixnI4LWPD50RCBWYa9Icb7GmZyi
xjOmiZnDc/mjJ2W2Gl0BVZhIO2VRYsd27VErEGOHsBm3Hce0LYtmQrTeyP6+dVKu1MCaKZuer0VY
eZvIzPurqZXDChtk8gwvF2urNhiLgtmHZBrrS1hcwFEfhoYeP/6riHotx9D0FoNncMmujHcMDWJp
9eXGy6dN1TXOgi3dsCozmjsUWtK5FnAFNkMvt76mnbO4zNa2Xb4M2J+jcTMlwXou03tWFNtIvBXU
C7kOz3de7Bw7/FmmPXq/TcXLmKUv4tiY8hqDDaF1MSRTGkYUfesOx2q7Rok1uyt9yU/u7KdX5AsU
GcuIMc0ae5praoYW726XwAlxweHcHaun7yY+zBkDrTK0LjdVF19gtEEl6zIKWYL8LLA3bPp44syY
e/1OSgAdaZVe2Z4xVgMugVoLeJaAs1xNYH5fXCWZu3U3f7bFeCbQfMD05Bw0+lmW2Pyd7Tj7GIQA
x2+6+NyFobFhpd2xPxz7fSf1c845eTaF9hvzw8btzPJrDry1SNEP5vSZgF/wOLnzfAFLzG7MtOL3
xNTWLcSHk4aF61JXdXOZKbxmNOSJquZo3LtBAUJMPZQQ2xljTVq3rKTahmpHXBkglkbbbtYTVpyH
JnO/Km9w9nMVswFgclzIzMDuJAwkQlUeZeZGCsmHqb3imHFw5okAdhyU3DzT8m5Y7c0NxHAas47r
j0I+pvhLNr5Z5mt4yf29Gk3zmlA4nmVOf5/SZi1lMcGCCdpzX2efHRsbfMXYKDI4zSsxsEIIs5y3
bUrxBS3uVDr6JguWkd2M0MNNm1o6DsVIPhVd7VHmFJyNwp3ohWohpX3/MuuTGSjJeGiAibLbqBiL
RUh/AGEHk1XLpKc/9Tp4Jg2ybejAw/Vh0Eo43juPd2tnpNwF5W6u7AP9aF+TYe+q6HNietmXk/7Q
oJQvupwjidHgnyYGs0gEQIXIIfUo+808G+UFr+YJplMNU2j42SCeLFiADCc/Mm+1M16yFtRYHfls
UUEqRmibChGm7gNu82QheTOe9uhEnLAyrAiOKnRiv3uEGH1q6+69GKm8xXIdbmZv/G3F07HKQRYV
3bsMy3SJlfXqBNwRNZb0Um7tutoZjJl0v4KZa114tmF+teaeE8OU78hHPrPdG5ajk4Fcqqu3JO4f
UyAcvjltqCW+pbP/iTkR0hrZo29MpaDYsCE+Dn1whdn70xOhVLCiozRnfmzKNj1TBdfhHmeBREWM
vvAq3dhQo5atKpYwUr9M4bAyBMi5AL8oAfPwUcNIC3eAHZ0d9b9AXrAdjcSHnXK8rCS5rNE5lmbq
8ibEO1S6AgPJhB2zzYxm2doa1zP/y5Hpwxw0zapXsWbNiWMSLEBfWc6srNJ9rOp5z3uLXhgWPqab
vZDNf8p9UTNB44zILXpZmishJColwvYz1Z+1U2VRKzvozrwIQ/IQU2P+stLxRDfYvZywDWIB8lDR
P7VQPjhuv6fLeMSNw0bVSDlntJrGMwQ53FEgaQ68czLxPITnyDJWsockqNEsO6EIGkN6ohXMBRGh
glXkHAilPZhDcTczK11KATQOLcFYVuZ8rKbw1WvckYK+Ll9lWvORVhHdBtMvVkSftLtGCDjR49gD
Op/FR1sK2NigFjWqa7tpXMTC2bsQKDhLd5yEQ5omyGP4EyTBUgqNuwYuJoB4wAIXXmvz1CBqb1LQ
SmmRvbVyfh7QXXHQNvusCEGm9ADALWebVnhFWh/Sjwzo01Esr0Aw+ZsglgBB7BJZf3U0HS3N2fly
+B5CNnQpyd7agjTR0yNfVDbd8217T8qw27u6ET6Ty1yyzRxuOueWZ9LbN39ovXPClhsTPVXT33gN
qeAb+Derh+8PWY7ALfI4ynx/DiWOzs/AtaMdw1y8Mnsm9ilrX23h59DXsSoNUzstuFT8X/bObDdy
K83WT0SD4yYJNOoi5lGhMaXMG0I5kZvj5ubMtznPcl7sfJRdVba7yqf7soEGjLCUUqSUERz+Ya1v
+QeQp8Njm1XVCnNyOSXq1cm8L00G+Ab0NXK6xGHhZ9f9KzW+uWYkPd0rGD+oKReIlogIODsX6tQ1
O9hw3Xe7QfWLt5vVx6zqQzhOuECWh0Sa1WZAsHoyYvbHsPjeItMYDrGsWOQFEXB/l/arMfo3FMvW
nqx0Yz3EHoFKQQ6mW7nFKY+t9Gj5Cat17m9kKaPvoKQSd13ljGujGYFtl8ZFWprEOj9wdlVUz3Dd
l6EynPq2NeU9lnGE3szg90Op74xo+OyQ48qSimldLcXBTC7OAqjvGMHO1KQEPf9IybCskVGX1AQb
5bvVY8O4Ga9QdbFj23gY3idojsoaSUhA8HRUYQpCifO2zorq4IaoBgKJw66vWbDlFDrwl5s7C7oc
lZ945Krar4HuidNIj3tw7B+5TJobi50DuwwqkV4QstT5865NvHltOvsCCcMp7rCB1qY2btnkf0rD
IlylXlFy5x3sjXJBZ0aLunYgv4TIDy4nYvBOwF3Cp1ETIDF1qzrvrftq9hLagypfe9FCeXZaYFfo
DZBRBfoAU6Q9GwmbiMbyWRSV3d4OPXHIWus7vEbj3BXBBTlNfxplV9xItqgwhPkPhWNAOoCcCBs8
h+kKPZLsQ0g+a7v1n8mTQekTJe7GT7H3sS2h1TQW27pbMHwyMC+G9ptLEM1RM/KgLIBWmDol2S0o
0AydVLdCmF+mhmGkKFkOW86eZ/yIufH1Xce+JiR9vNNnasV9mmEyqwyiHKYGq1l+y4I+R9JLtyWo
d4qmECdAK29z/YU1J2J5M3nByaj3SH3KdVLDnWZzvK3CTB66tO73xE0IP3hr3fbdHPRN2I2JsgKL
Km0bZDGzfpHcYDdAP7s1DO3skicSfCBbH8qLtU0puY9mXDFE/WCcjNYOQ8ytbvynjzHO4kWPf1S/
OZubv/3H7x3sf/r0b89VwX//8Qf/+h+f8e/TpH7/9/7tf5AzHteJg33k30+87t6ndy3/MCX77Tn/
sMM4vwRh4PiLB56AqWWw9Q87jMDnLnwGYphUlkSqf868nF9MBwP54qxx0Bf5/5x52eYvgr1eyNns
0nh5/n9r5PWngdcCxF9yq7zQ455ge/yY31thYuB7Iwzu6lST0dB+rfsIE3HGMWjL4Z4rb07OAzS7
2vz2uxfpXxjlPyZpv/rnj9/xzVv8YGgBJvw038ae7/xp0qYLR/ezifBYQSZe0lVskVRQVYkLItUG
xrvy1z3izN3g2heJV6Neeq+x/dmWBVCaQZi7OU2rg4Qw99e/2r+wB7kgCWCvBYEd8K7xrvz+NenS
DAK/aupTFVHZJhUi+8TGy2OAhzIMJJnsYfdDX34f8eenKevPKsT3GejmLASxHxYITlJY6IENK9mL
upz2StpwTrJoMxNccRyy+NlWyDG6BmusgSsysV4UGQZ7X3tfuy6/oHlYJ2Xm7gBrwBFxMmKG2/BT
DmX5pAx9TVzumPHA8k6uXQ+qhiohfI4NqXwaVboZ1Q/p0HwjCEOsVRZZq7nnvjQoplCF7rgYVZAE
6a7QFYQP1KrkZ+PZWeX+/KVIovTigeLGrmKgSc0/taZZUyvGx8gI042OYrX+61f8P41dORg4wk2P
nFOOBtO2/viKh2lRQhfL1cnzkXck/Xi2DIfF7GL/y/2DYItQNm2y0dCEkXvZWJGFpgAIvjYBa/mI
xeVok82QlYrm3uzNvTOBYzPxI4YjWb1okJm0Te8iplytVfcTua2kaQ25rhPOWqYusmfGqa3lDqdo
lPeFH8ZMML9kCc4VTfg0UJhpBS1bcZXHVSEZww6XqeqxfQ2I2UO7+V5e85Al2l+/NPafJ9K8NJwl
PDiMzP3Q/pNXLe1aCq3AB/MA1AnkGhs5ZWc3ci1fqwEHLIKmY8a/Foc+xVXubPPBulnNCHYiE/5G
20rjjhYSJHr2koRetw6Z925dNvH0wHIt/dw6VqjFwQbYFwgtmFfT/Mdf/ysWlIf649nuc8Z7yP5M
aBCBbf7xDXbnqtAqlhDVGrjaXvxuUNmN2eLHnq17WAK1oA4UpvPeIbbgvbK/tiVKl7bVm05Cv/nr
34ez+D/9Qky3vFCEPPhesLgNf3+O5x4zOdAP8Yn4ZYYjMD4pW797IqrWzfhFaQ+pWOfG22pqznPS
HBwKSvhf5XvQp0cXgcFLbeSYStBpAVRsvXLcz0Hzc4zxfpmx/lk7O0v3j5o8v7VZoZYeEDpO9hVQ
CavonJ+Hj+2+nZHx1NWIoLr7lhpfmS35T1wY1/5kUBtZFVcPE6pBcTJ1ezHMOnvqBsS6w0s5e+NP
icPd5ReNS3KiRXVRkUCZVe5MV90vb/UpLW8k4nhQhrudiQJ71Z1d/6Fx/IuqnG+IiF0awepThObA
H8fvdTIQzuSw2BDN9Mx48mo3yaesjs+kkq39GoMEFcya340GJH6cVLNwWK0OGYVch/pZEwS+6jBt
bSo3g3vvxD+iLHmTxjScjUVSL6XHFdDlOK2LdjPF4RMyPgDp8euSelMHiJZY3hX87eY+69R4YsJE
byHyN0nIw1RFDwH0xKNxMEo/2ibEn0TNfO7kEgqRET6rIsCx6GpPaV0fI5NAZMHJ2Zpv9mwsWtrx
mJUShr8d3ULSqmTsPtmaIb8S1i5GFYtD5LlS1juDd3JjYl/QW5AgInPzZNszaOnqjCVR0YXJHhiq
Q6cyb8ZYPXsNgykzqzhgK6AiRq2ZmzOloJ2ucUTi1LKfRP/dn0aTxDQA5FEKt7ciEiAcmAmPvtho
T33pK0j3pD7ZBLJ2mojq1pkVpy/gkXwh1jGAoYCMTRKqrBYtaDpCYmYHfu5RZO16i5tCpMCVFWjH
iqLYc5cAmYu30B+7TS/t8SGSsO1GoB4IY82VNsWz2QXbTLGO6AGnhgkA68gBDdJ6ib2tnroejVaS
IcEeVYUzWxHxB0Zl308VPsZI9lxlmUWX/B5V07xljikRsZHvl6gvlR0lrHDDR1Q4INhIwNka2Xkm
oc+ENbAapTtsFemMJkDBcCltjeWhgQPjDb17FFmfXYql2v34aBTVfPRK8zCWQfLgA6tZe56m9G7H
I6J09dK747Wt5/HZXcBkE8I0ymAu9zk+XJKaKfyXaDHWiM6lBiqzHZhQLB3zePmgs+DEmc4obHGG
dc5jnFs3NJ79VXJ0PXZkMUxlN90KHRAeNpTTyWic0zT2/trgKEId5p4dnWzCbm5hdnGw5q7a59WU
EfZSEViJVrmun1hcHbmFE4CgijfedTTq9Q7m4H4iWHEMur1ltZzh/Zllxc6yxV2Tgd1qEyKGemxf
8ZSDl4j27VSuR6nwsARvXt9FKzX2l2hApwFR7qYwFhdLtNCIS2J5WjOKTcCMBmYe8pBUn7jOvgxz
f0yweaw8Vd/NQXowbfebOxqMKFMCcsD5hDo8AKdD3KPGQzxkhOhp/ZBrSxJaSWSbXRIT1vvpfdiw
+/R0eSR6xIEVWvzA2zc+Okgq4p5YTIwB6zieqgsBUPdDYt5ZsokOaRZNq6KEfdmYTBg0HWESBJe5
BazWYBR0vQPsgWFXkNsBF0yWd3PWcaRzfYuWzm5qI/sI+eeLVjp8JE31FPDuvKbCg/Y4Y51MND4S
L+bcHcLkCV/I/DJOYt4n4dwc7D7c6h4FVqss49FVLgKPKPpu1YG+pPCLNu001xu/bzDpfjyk6kuq
TJh7o6PuB8AtaGkbsbeTa5mV3ptd4q/Jq+FTlUc7hmDGN82SgYljEz9J4KvM14dxmw3ZlbUkGOM+
wCeVevbFbPmi18I/YLhHh5r1CcFQwj3iaq5O0g0fZWqYexFFGF3wrr14pfOzbuz6R4/Si+xP8ytu
G/y6vZYPkcZi6fTBfGCXwr4JbiLbSKM91BAYaMkz/eQvD/C01zlgv/uPPzLVgGI2yNEmL19k/m3c
C8xU3JOxIrRBuamRbNxGjEI32xDHYRFUlB/aCm+RWVjoLYJFeMG4ojtB3JUnsQg3MIh0GxlV1s5Z
DN6B1PlD5HMbbJOEiD1vcDY5ijdOS3DpSD+mRQTiLnKQdhGGhItEhNeJEwXRSBQiHylJGkJNMi2y
knQRmMwfUhM0J2oRn1SLDOXjz2MLZQoKFXeRqqRoVqpFvOIuMpZY5me9CFuCReJC8EZzShfZCz8X
Zn7PMsUBpWIvohlJbotpQX+3skbehpp0R88K8jewNnhTprncf3ybmKLPvij6+9BBW8wl9NdnK25g
G9HP+qAW7U68KJnk8mA7NqqeoQqTna+Q7wK2YmSCrX3Iwn1v1fU3AfEPv1pYv2KgctbtAOXd1JXc
wWJPWBciKgKNykp3ERpNiwApXcRHbEIfPj6zFmGSi0KpWqRK6SJaUot8qVyETOEieMoWcVO3yJzM
RfBUL9InongUyYh8lVLSfeQOuVIfWilCvJ/qRT4l0VENi9zKX+RWHx+hP/7to3/1Z7iNvpRWhsIf
tiRhDrF3TkR401JOj8Bt1CM1be57aouf2aZ0IV3d70TxraU6TRKEwUX9LBxyK0KjG27BYFEoiMfI
czVVlL9BwGz/bFgimum07cJI/uymV080bDiThfXmTeWXQW/7JVvUyAQc3TBxLuassG2NbJoY1mSB
7M/1mOpLXJCPp2B4r0Qd4GNZ3sgasQDk44EBTLCwr7v0J22qe9aC8SkbUbZWqrmoJlcP0vCqh9Y5
B5Xb3Ztj1mICRTXYdnF0jkJEheTm4IIvPeNoIi7ZaPiKNBFtwGonTM+ml24TeKt4/pEdNzKZX0o3
fsfDMn/H/bqVS30Hl2GP3pTyzUvlmh0HWepoB3pPB5e6AeyUN8pfwhpZQgwR87fGt55Nx1WgcOx7
ZN7RoQ6piPKGbKKuSMangog6F3j648dnk4k7zqvrLzni1K3qklGuc6NAdh0TAmfbkMLnyEyvJmj8
a06q4B49/GeLHuTKXPbUTVO6c4YkhAIREfnIJBIUWbnuC9/3AFgCZXZT5/rx4FjyYLvkO0gWpRct
rHmVWTgwjFSCvAcxjnNvpHR/HZz2jo1BDIUiBdWEg5OXDsvF6IbzO/Nxdi6zDO8tL28vup3yDY69
8NSkMTSfBH5A45fxNSvs8lNDIhJWvOZm9H5446Z/PyXOLYQDhU8thklQMmoNazIxa7S6J8PwpvPA
ShSkrMzgxFuQskJ/pVGQPOWZlldVcevvnSl+az08DQlM1QMuke6Ye4FJ0kv/MI8ifYzywF/7SdXs
7BTWnce1p4JwTBBgvNc6wo1UJs+jObC2Cmd/q7gXJJ50dq5hccbZ1tE2Rnc7YTRLix4WmqLmTeTT
mBKbaxbLvlkiiXXJOKgAEmHBswmjH8U+Ta17ySB1o5Y5BmtG1MXUWdhw2mfIpme3Q1mvyvo9EmZD
2mWLAMipvuFSAQassmDvz137IPo7K3DEtZdxt+pUXOy7QEx3liU/m1EX7DxWzmclrUMHs3UjNYSA
MiUdWLk97rkKXbBSX/3Yf7YRFITzwcloMoR0OEjmsxW7aEiNIFyNgl/dHpNXQKPhtW2CfOdwuA5N
nkMhYATTp5LLRDOswPRPa4Zq9a6FWRu08Tczs78XqYe6qaI8ZTWerhrBzGNVJ5a7gXnaouBifCQ7
6heZc4LHhB6i/GeZ6N4TuWEuq85VJZ371uFFr/RsbTOBc99zr76bm/uxFN1OEZpsFcEuJ4j6PpsQ
73QgmMd+uAvnuntAH31vuUwReihRW4EpdZNY06FQ+c1P1L5siseyfgKokUm7uEvd8JbHjjqFmfed
mJJj6Tr2geT3iFkN1tzc4HJFQwa5AuUzQYskSxEftjJdLKDUxfil1zA1CQqEKbaxfRdQOOJmlfgc
IW5wc6kXRIAxN3KQCVWZJ/ArpqdJwG3zwo78g0Du06G26S73jjlMrH+qnd0zd4kd72vqvra2LnGU
4APJxhkqehGd/SLWK7Mm65wajRqAJII4iaMNK7Fi1+QzWX5MMFbs9MKDaOUXiRx4U7blRuc6fwSh
9+380cj/71j6/yPEdBgHMTH992Ppz9239/b//p/y9+rN357021w68H9BTOkybmM6skCVGLr9XYlp
/sIyz1mElZCSOL740j+1mMIOXJtDi/9ZaCT/gWlCiwkAGaISavjfpJ0f24E/7xf++fkfSKrun0Y0
nhsitWfuhSUBKTITuT+OaPo07syociGYKVudmrEjljdDddJaVsR63JN3zazlnro3ZIc6FHstG+dq
YmPba3ws17ww273OdHtVgTXuHe2W2GxHa5/hmbj6qvP2c1aH0Kwpu+a2A5Bd6eRgsKW9VK3OD4Yo
ukuF8fAQAC6+VA5YyaBoERSF9XgoJxGdB+1YjIVycfZ06x1KKpTzkJvhwdTmcG6yTIJc7vW5r1q0
cDZrP3gVmN6mXJ7zUPZHbWXhCW3WfBz81j2VMnRIg47NE2GhPktx0NpAN+NT5rv1iXzG/DRDDziF
VqtOM9XMKRBxdyJgLTxWAQK3IAckMGs04QAhTGATmKSDFGA+loP4DIOK6fMk8rM5MbvWJJ+eqXsB
TDYMEcwYmVzjSPPs0i0dWGN5Z5pS+9BnVojkZJzYAZsogYy2O5huVF4GgjEO5Ry3l8FRiILocS5s
BuWhVKZ98Tp6VT8lJLjqMrE3ijm5Vl5n74OwKK5VJqa90bC7SxTDrhlc9DWkGdpL0TInixoCtbrc
v8aDRSzQtCAgYJrvND76OwzVASt8T9+ZbEh2OjSGuxxj264Xvn03puO4s7suuCP+u9u5s0M10Thg
cbqGgVhA7hLOthZHIwKoxUl584CA7UpRuDevrUPCDePoZuWC/IZ+IFOl0PbWIP3xXstHw0Ua0oJ3
3fYq7N6aeBgJT64BTgVd99KP9ebjz6WRu0flZSDZl29LrSJaZXESXvBp+J9K8T2OdY+IvrVOqN3j
X78rdkiDdvQQnKtBq7cKNA3PVWSrnBuq9yANXrkfchzEXX36+OjXh7RN6SSKl4/PvH988c/f9q+e
+i/+7ONpauyiLcfSpwb9XTiNZ4NMuY746TPgHwdXpBmuTKfSd72c9R3wUWSlSIq3lcKNu1AOksad
rlLe26HI7kw9pLfSjD+NOY0dvc4WSbe4KyiiHlPJDj2HLn0EEwCDNkYf06uUbUU0E/iaoRjD4tcc
J3OI72UnwvUUsOLEbDlABwlC7jthvE9qPwD2Xkc1IpfQIzqpNrfEnZZrtx429qAgUEJeuRovAwq1
u6IdXt2CdG/YFEcX0Vc+e93RSonbDCebAAtHmKd5LkEpj1A+M504SLMRs1ix6TwgXmB7IBuOrdj1
TpEz79PGjg4uHmj6ywQhZyKys1GqVyyk5mUhqe2EaguyoOz2ZgQNbQ7x2juLXupmxwks0Ay7UjD1
7r40wveoIt3crDfEq35PAMXtsPznJ4dRvsky4OaXprmJC2lu+3pmLIj90qQj+GSjEID9RapX0cvk
virNLZt8cUVdlG20UNW69oLmHPNvOkhZ+dj9nflM93tPuddvLeTNqzBDE4QGGjtTNEN3TcKrozH1
eqaVbVvheccpsp6Q8RiXcmY43lCCGNWInNuvFCqkGTSEO9rlNZONuxZ1Zm2wYag7L+/6c1pn8JDb
gDaTBJEtzNJ9XrSfTDrJS290+jItHwXaUBdKCTKRluBXeQ0ypz+bDG7dDlBLLgCW1Y26pFiaL/ny
wFmP1rYjZzGjdAdta+XkzA7Tuc+96EL3baxH4ogQXdrBVfYldpcMc9Ou6+12NWUuuBqCZ0G8eOJa
maE6Bm73YKMIuWMqFgHuro8fn02yNbdQJqZ1J0cC7NuuPXdpA6MYPW9hOl+M3MkegZ2jDqXA23Qu
etdKBMlJY/ZdNwWX/apVybYxELB47SzRCpNvpunA9kqQfzZb0Lkg79jXWU7trklMytbG+lYgwTng
//7ELaoEVo3mVlTCYTqWHIN69l69xtkRnF7t+4i1T2BQnrstKBfpCvuWuTJ8cJ3ixXfteS+0rHYY
3bmEdq69S4u5ZKRh/gDq0+COswCf5hBvuco/xyZu3iD46ghyspPS/zzI6GT3NmYtGrbGJakEcl60
KcLcehCutNd69KByj2iyAj0/xFm6hdPHkkMSfpbOoXM2agFK1YEDIQOjP6VzNZwaaCVsOJfPq6BI
CqgAfJgsX/r4yOJ4WxvZqI49eUKXjwc3YDLcmgp235Q8EXuAs1Zrf0Qbh1lN8Q7eWZlD5kKdloha
7RuOr/ieUNEEh2u8hAtIuqpQeER55aycz5GdOSvDdJqr5xmcZC4vvalmZJkgWrfgYo0N/L/wNBhm
/sQ8/jOR5A1YhYGKva3im9FN3R0HVw5kAH228LsXI53EE/GC7WkovWVXt3BAmIOAY9Wf05qo9Aiv
7iEW8fhKNvKv32AhjN8QoGGega6Uj9Nc/FT+2L6X+WSuvNnzsTM35jV21fDrTwoGlEhKiGdtJu4R
F6fz6180D0fLFf2XwoUPrAPpHIY46T+RI4Llg9+kwum+YXTRXGTQqwcn8Hnhly8kiU2cmMzde7PQ
/mVQGFg+vtB0w5mFhf9SzK48gk3GqFL5+Xv29PHlXLiQ0GuW2lPvty+TUNeP1wjHorMWIsuv7Aea
+9Bkk/DxT1K5ma5QxlsPOGXlpS0lMbLLb9BBLrD9mI13X3eHYPa9ndM58RfP/fUnESZMkCOplifl
pnSzHsaC5d0QOlg84iK64rUYbnFHS/LxFyJS/pbM+fi/jNj/khHMFsjx/qr/uO9+fM3/kBjx21P+
7gMTv/i2j8TFA7Ow+L1Azv69+wh/MYXFiRfij0eBsexm/959mEBiAcqatBgWyRE2X/p7ZIT/C3Yb
i9UFHjUPUmz435HFWDTIf9oQC9snyMG2TIsTTjj+nzbENbG6M8Yk+zAi+N+gDK8oeKzq2nWkg5qh
fBy09/YBzYzt/Bw+KbKFbjjsoesLR2271qyOyPY26SIKl7+qKKeCG3I2rGvEn6eiZawH1xB6SF+l
d22Wp+j5/GkzTNcpmWMYcNwuSHwGYgikAdHopVaElZHKMG58WTpsK8dqj42o21hTA3THXpadrNrP
jteSsQe+6YrVnH487UD3NfJiRYVPNyRQMpCiZg2FWjFGni9yfudL4Hi0+GIDQzvAh3yn18Jc3WbU
t0giT20QyT2nNC4CDwH67Kw7Oy2PEG4Sb61G+0dnpjYowZJkWeaUp8Sd93Oo9Hn6SIEN5qPwOgKx
GAPuSxh9vtW8MCEc76ZZ/1RhBMM+DqCbLZse3uaYWSGZY3WSU63hhxDEIF4jY8SVbJ/UnKVf3Hh+
zrrkGTuKdfU907hq8A24+ad9JJNkmyb1A0vU/smtnK+jY7yLNJPfrBB3b7pLBSlBjSJtSAKl3xd5
vI0b3R1sTfYQevR1RCx9nrfiUIgIy+pI4sXYsvVyFF2RXxmHYmYyT+pbT5Fky10upU9kkyrPgdI/
gy7gQlUvAE5MJn2Cu8p3yJnvAYeUU06YIVHsY11A+e9CItXFvKEEkN/zRn/vjROHlXkezKLcmMr/
FFBfbefOjoEdgrnQE0P/dHQfgnAhNkzMoG1r7xcwihtfPql0gRzi49k7rjkuFMxuT5iwgFWzT+Pm
rjVaeUC3620yNvKDzya29JAihZH5w68KMAF5+mYpcmw1fESKzOpR1u0VaEd3YSWz8S1uqlZWiH1R
WXcisVmNNu05cmXPwsm/NlRL2Behq3sSJX5ga9Lh2xLMRQ2pzw8ITQY5MylQ/R5rxnbM4rsqy9JL
04cPmrjWrcjZBcYMGHdEV4e7qkme0ybpjp1oH625UQds/OY2diIMMvZwsmttwXmhqipCB6ChY73Z
dj1TL4jkIBYcroCBdZe4/YsXJeTKucV5qEkk9vLiCpBEP0bZcJeAyDoxUY1Rp9BPdL0fI2/u1uRo
hPf1eFG95+4wskTbjHp7lQVUJHkjgDeOMjxU03BB4ATlnJyEgaVWWFvZK1fAeNdvyjhW1zoQLIQn
1P2EIda7xpnqQ1Jk5L7ZaHXqYB43JfDdjQAfSTp1/MM2EuOcBSyUhtgnv84tt3xDsJVLpSbiGXKR
7+xJ8dhnidLs6OO73ESu0WqKMh34393cSa+TKY55kLyrUIlL1xol/CH8cbOcf3pCe/eB3T/pnOEJ
9jq5wGkTH+jlrIoVjvH2IQVVZPvU0qhid+heSZNZ2BVkenivupyYd1479qD3VIQYAOLxrh/chmjx
RROLw+aTbVBCFdGpeLPbuGEVFFPZaAOsfED2O3P7UxM3/Z4F7Xs9p/kpE9nRnaanwZ7gylQFqudQ
T8+dpAkzm2LnoOfdOkXDixopbxsoMR7pzbK1X4nklM86flHx6DHzne0N1fDZcsfsMBd+g7uiso/t
QEgz8voNPkLxYsV5j42r+6miBG+AnZ9sw4AGNUVfiTZFMpP0zdElYCEmWPbUmJ+AcToXL2gvBZI8
8Elgk1USDFgU8vYasWjFnBmfii6Mb1blJpjhoKJ5wK2OTddcl9ixQ2NAj4mjSz0MKNqN/FMK7IRj
vPJYhj/Z2FQeJtjCbp71t1iTLtMUah92GCSDOmbsXorX1PQGqlxahsaxou00WM42MoCt4EOg48n7
jWgRYJMPdFBN8Z6SzKCDJj5PsSuueTuqbY6sD1nMBP1LkCCEjRNUKO43Q+IX9dHK+1b0YMq5v1hm
9dTbFi1+w3w9cQNSHpgXdYHhfvZDbM76UBObykouCx+LLn/EtdMeRA9BeUK8s8LKp7fWoPuLIzAH
FhYclRpsmFlxjkBAvXSCxWfuEFaPB7NYGU2Il8oNvqXetm3rMVlhRxA9cpgwtwkJhjqd40I+1j5m
ZoTf6Zps7AJUU7C3IpdoD2UVB6uWMRKLPH70eFnIeEVVb/ETEFF5eHcS7l4uVEY9HqcEBGE4ElWS
A+/aJ1FCt5nazwJ3wCpC3n70a1CvyKDsc3xh/Blc8kikaLbqnCR4t+cGXhFMqsviPGXpnufa9GRl
xfqAdFurdFCvcHa6AyYfdk/fGz0Wuxw60tgb0L4NvGpZZy7Jte7N8oedPcfukeGRv/VnRGJLQxcz
pd8G6SgPjdV99Q00VgWws0Mx4jKEzbY4mWfYPvF0sqtiO2j4pRp4PUbt9NCxkj/qsEFa0lSH3qbQ
8D1akdQSO4RYZyvw7kwVEwFJskycR9DM1UI4gxO2daGOb9tNmvf+fS3r96BWTPlTi5kWho29m5bF
mn9F88BNwFn7upx3oEcyF4B6gRprUyLD2HoqzlCYqvSBmF5WeoNZ01BN8XUoNL/TOB9S28KV5TXJ
l8hw9iyirRcALlx9J3vthDjWsqkntkkwc8Uoq08pA99znqtqH5BzdaNg8DYLju05nG2GUjXmcdaC
JxfrCoOAWu0cy/B2c1eRb9/lDmngObQUQok4kGlQaMyuoZPG2xnV16au/YzcEoCLfTpaT1ke9Juw
9hC9CfrGHHLoO2KBT+iZg6fGHJJTh15sOwW29Y6+oHS6HUHW7VZilt5l8H7XbAujU9old7FHVGLe
L2kkEqxA0gTHqYivxAaiW02ke60E+MjOe4ySDGqd33Vvo+H9CFLH/FZ76WEommc5t/UhqlixSJrQ
LZmDK9/BC4Eazr3g5LU2Fl5+FJM47ocsO3D4ocoofZtpYRRtDYAnkO0AY2WR/yq87JqMtnPuJ23u
RARWflILMGB6l35tXmQBX7ps/HgTD30II4jAsDoBmm9Jfd+giKp6L32a/ZZAMrcqt2NauieSBtfY
GFlvtzUgGH/OLjpj5+X25nFOvhDA1WF6G6jF5lvg67dg9m6d/dz6Bv4sy+KNtElssm20yI56qucO
IVn56hnVUz6qbF27GkZoBupfmw+Far1bVUAMUG2znmruSPmIMAv0JJQ2xLLjmSgKvUZjf7InLokx
N5utzcUu9L/XhRbk8hDaXpcWCNEZw9win6ySgQWBvJnzdIg97ayQTxt7xlA/cyv5Welw2BLc1tZI
hLQKnDPh5cSgOOm580H4DE6SPrPJbC8OXj+rKd1FgbyfyxKvP1W5s5m9gSTd1vKYu+2ZjmTxQ1hO
zrdikuQnBaSWkS+mWmMZ0U/xPdchuWYabN/SrHr7mO12iH/yld1D6qozsoi6GLhUnMfhoy0xjzmJ
lx9Dv/4iw66+G0uvvss0StrM/Vq39T5Wubs3/DR57e13O0/zr/0yW5kjRZ5F8RlzTHapZqM8Jmk5
04MnA++nhHUflg99hOWvKlOxSjSKQQmiiMFjMR0Z4M2nqmv2Ka4aBqaSUXE1vLDCWc2GVRD8i+xo
JczM29UeWTgAgsw1jr9oH7nMPZXQi9lpdDZVSnQAeFn/ioe5457dvvRhNT5WXL0YMAefHUOWzx2h
X2u7KF/r/P+xd2bZjSPZlp1KDqCQC4YevyRIsJWo1iX/wXK5u9D3gAGGOdUoamK14VGZ4S8qq/K9
//cRWiG5RFEkYGb33nP28eq3qgxyy3Peqrw51mZRBGahmY8djwQtqBTfZ8SLI8T5n4NkSI14HJ+q
qAMLrK0QHk32Rcs5lElg2hMZ94WX12d/2ZqYsW+lLvP9jAhkE4NfGI2XLLesd2PlMixO3hDRJqon
BmbtuSLijE5d9zRmc3KwpemT0gvlQRvgPeCKag7lyoCQKw2iXrkQ5kqI6EBF8DLQplvpEcp/n9qs
vO8Rdm8HTv2nTjC514Gq3fk1oxYbhygHguFGygMCPHdxdtYKqOgt+7lfGK84Letbk88fmlk8qq44
ZYkv7uxIGo8wjR7EmnVPIAPAYgO0YAUmY155GTRyJSBQBAgrS8MDquGtdA0yagEar8SNnKY1/A3j
i5bY7bv7i8uxEjrMldUBiWNkMYBWVjkxR0XvkdaRd64U/65ayOFpnjPtWsZ9S2ztblT+F5YkZ2dX
VXKeiS3lum+40cep2sXwQPfKw2nIfgLd3jQfTVj1slXTqejnZzWs6ahZc0pH3FV11Sd3o3mo+9Y4
FMu8AICfjHMWoWuSBJwmyatTK1zGY3dSZK/JFlgtxDUK0XCOiihQTX5SkQaCoTYyjnlmzHis4SKH
W0yl5g8+4t9YMZVwcDTOPdh6pC1b1ZmctlvO7iq/eKtsJKs+9KyM3kgHhJ7iV5sh15d7q5bP9LwP
tLzlQ+2I3RQNYEZiLd7ElHo0/KnnXJv7BamZHfaCVHXSccoA6RCM0l7BN60seSLJBluZ018pvSWW
NaIvfC9PTzZhz30r692EPhCKctwRKOajscZtz/FJi/ZmNeQ7p7asLXDhMuzJlhykh5qiELBq6JbW
c6nYv/pvRjwV27FybAo/4hbNxH8q0N88CMzIJdvRC39Q+dRM5mb5FPHcvU52dB70NdKLLMjBwbhn
Uxh2NjVdjxdNoKDcdW7bfvOLN73R7fdUs6w99nUdQZt3MwnSfram1g0WzSjuQcqWhyTKcX8mYAcL
jfEI8RLxo9lLaKSVN75FRva1IMcLMyki+BmCwFC5JPB1I4C0Bi+QWWNWUciMOFSWQY27+Wb6CbIF
q/3Chp3CzpXlXWdY1W1omDo5rGl0ntzX2AHNSKTJ64Lvf1NEhPhCWXlYSk/bzLrDfMqAup3PSUeK
5SKZHPa8DeubF0f2TPmK+zgbnOeMBIktlNkhHcV3H2c7POUtAQgItlRbcYaA5T4Yije+rZOtZqbN
HQHiRKEbJfUDx2U8N/0RUpnC14+3RFfQ9Vt9PhatJ2/QicC1DYsXJOqxsG356j9aurIuymA8pa3a
JBv8XeANvXu2pnyNfsHVaTcLQYsckD27/PBbtzknJXrHkvZq4GXla01a29FlN4FHm9673QsZf9oF
W5NNaimK4RkNAVg2cWNGHG8nRNe44kVFrAUfyqSpr9J5Gmug9Wg0s0tavFtMiM++3UywFarAxmp8
njV18Ac6B5WkziC9HVQKmQuqepha/2vrMvzFcw9sI5pLFmk5BeVM82XSTZ4XvOgLQC/gQSbeL3MY
73OT9a9z6m5X8c3PToR4ykgoJOsm2yc53f655HTq11ocWs5CCDeKfLCT2RcDO2li3Dg1tSe/W8iF
nER/p9XlqS7I7im+oJBHM1/pADv8H7PTF+FYGT9k4Rubbk7ejFan3EiVYkUzn8joiCpwEZyptMtY
QHoY8uhiTQk4p8gJbWHBheMEAayJXjmiPWKOXIDMBGQWrEHCA3JmI5fZeaMAdmd1oZEi9q71XHtB
eIq+VG/38xKR9pBY7lZHN7Xx4BYGLYhGNmDHwS31Q8tKm8Og+6NPiQ9wGWLRyOsQssJr1xYtnDC6
X9wpISJxbL7l3TqYc1v5MIxIfuAee+xuAxLRWr8rAE5vTB9xAFLgNBiWYwY0V/lIaJsYB4wzrwdQ
ROEw2PW9Vg/FzksKFhwO4ewwxjn1cxx86Dp2w5rHIDPKAKUdabeFhdE5jILBSLYcQZJC3jUap8s8
c3Zt4rSBAuMAXK7zwmFQP2AZZwTA+Mta08FCaHCM+y4O3K4tYEcShLOUyuKi4hBMFWTtk9LMQs2J
H7PFru8qnXeAsSABrgODlb5NgqmiKcXFnSDQpqTKMsw3Qz3lm2QwtKcaB8mx7JIj51u4wD7EraiL
jb1E+hFl8jtWfQb/pg8BLIc1pFu8XwhR4q7Q72lXlNsSuz03FYmI1XCgLIgPLeYQ/L0pESuN1bwN
acrFTChNNlnVRcnppBF4zs2cfI/y4W4oIfgX+vxhEHcb6rG1y0WPfL6EK2+xekTaAkslZmI5ATOM
xF3pJKw7bv91cEC3Z1MlNhIttXBJDaNQYTOnbddQFw3uE/EKkAzSOxK82LYm2KTZNPtbSom7of9a
krW4G3zU4m1XyU3p5WJDd4hM0p8pocUvJos1gWZIXv1u+G8J139uhOKibvr/jVAexrRiqvftb6Cm
fpdxMQBZf/AfMi4GKUL3PAss+B/jkn8OUjz/75juhOHrmJgNhhO/DVLE3x3slobnMxr3cOMyzPlt
kLI+FP/Zju2L/1LYnoVX+nfjn03vB5af77sOHTV0YX8x/skO6BJziBnaUnogGZMVjWa+5STtZgYl
FGdOmK4NC59x+W7RUA0w6JjA6a1krxSbyQYI32sdoWGMnE3LtBFolz2F7l5KH0E2dITQ8t5Sd7lh
ZgpXaQiNwjjn0KkD+bFefShDu2yw9W1UrclKxgnO5gcGvFesxsBb++FYsOkAO6nyjd9VaUDcq2JA
nx1ccxr+TT74X23PiNr01VSsGzpggxUxyOv1/dtjWsWkiYv/MeVVBcguF1izmAA4WI0uZdS/6AU4
rT7WDHymGmRurXxMB2zB9LsOQsO1xw16z75OLxsgyxY5JfsdgKzNbxfYv3Jlr9bm33ya69PjvfJ5
brrtMZr7ixHX6owS/pO9hKQq1RuCx8tThI2Wvcw9qQoB9LCmt6BVZ8IxqofBJTGjYOROUcLSFZOQ
Z3/HstfdM0LZJOT97Z20qk95xznt3zxVfX0u//G5mjbqIboChoce7Zep+LeXMiYYOnI5BYb0G2Ja
LNq9n5lvcOY498QmTL4x1OGxR168sSLnEgtnbT244r6vi31iej+a2bvKpC1e0M7snZiTtZWOwJEi
wzolQ9HvZ5p0YW0Byc0W6s9WZB9q6lHkqmVbAaNCNEtvbHxpLMKXUBoqAp39G+365LHHyRUwd49w
g+LziIm+0kwLefjifPWa3txUrVG9IDZ29xYNW0Bt8YYWeSAn/2SuWuV5YoRRKvzKo7HIF+++cnT6
jHl618arFKhwri6GyECW0CzMNBUXkrQlUhRDfHGnbGFwEbEFIC3fWNWcnBgkmWiADHZemo5bJv6c
R2ZGWJ1JtgESxi9I0a+Myfz72c1O1pLi9pxz71qR9QPjs3ls7gzZOpvKYKxQ0K7YIMk82WqE2+RH
e0YL5l1mkjmnjRTclTenFxhYRMUv57jxk203ohZGh4WmUNSPNEpCzTBppmSAeOy4/Te+6X9xo7lo
V22QCyYaUkusC9NvVwdKnijWaJSHiZtdYTDl01LvpwQTy+PCtPKawNqF99gRNpEz3dVfRbY4MEY6
+/oJMVa74KT4dy5odNb/1zW7zq5ZFZnNgIHy//KsIrfHCxCD/WB73xbkdrMecC3mgaxbpoCUJJHD
zOpLD325MjkbcuLOk2fhPYqkD4HEB5Pp75IZCPs1O+I122AAII3a2Coi6rXqkGJmm1gXaWWm5Y/U
fnOKT0jkWwPfYskcO3KDPq/2zkAauG4cGnOAbYRLCwZWxJsrmJZFJaagqdylRAK2zgQKygjc9qEe
C7KAJu4R5hooUg3whnPdEs0HAofr3Gs1VPR5UMfN2TCoKOivMOAMtBzSp+1Q+t6plS+ORTUfblXU
voNuCHt+WRZJ5sbuzsrtb0tts0WYu9hDLsQFTN8oINE8SHOfKLg6BB2HsC929R2WsdUxsjEJL69B
7sfZM14DKMtr8N0a27XNY9LoJmtP2k5gE9JCktEGT3cwafa2Y04nIecJfHFICRklqBMgww9sX8zv
Sa+Km1c3dXejF59sWeOEMh4Bu219pGRgzzcC9rU2zvuIoyAO2G3rEmwQM1MNsx8qw0jRXRlnwx9d
dvCYDl159XC4ZTpvFqbVwQhoQsHJry9pnAdTZBANOIWV8veLE92KQt+ZQ7L+8t28RuqR453qhMOh
c6S6L2qOhr7HWpwHo/xu8qCqi3eJAp7TdCe0ExCddQIQSrLE+tAHeOgSRKHGeCejJRAXQd/RZQjp
d6gb6DEQ+BOsbjyiJsjKqTeYBXf9ZO8nFW2l4uIs261YfurjRynGDbCTjeRlG4tjaZ3imbIMPmOK
jA0DwH6Im0OK1s3Nx8OSDseucdZmNkPqT9UxTyZznq0RAQLvKeNQ3DTL/aLKQ50PdG0JlVuz2UTC
qJlNWHmBBXcCSViYjaeyKD7HqHmcayhv7XBIamM/Rv2JIZ2kE2sUzRES7zYpixMxHHex+2aSEEcY
HHdVc4iiV5tece+6+4bwqSSdSV2QWxvCWIQMwCHijyzzoCYe0XK1QEtZzTlhNC60CQ0MKwJu5JK0
ZyFHZssJPyvC9O8rl5qiACYiDHpWk/asRoyXEy2jEg+1/pzodmAb+qmFKWnNdL/m+CQ4dNC5iTK6
K65za9rmqXfoS41tz2Ta3CjP3AHC0sswX/wwpmcGYbVJ09dat/fEn+9WPcjsk0ng5wcBR1A2CLFa
GgQYQMp+K9NyCwpuK3wISTSsNToouqy3Hs/doVfXEQLo2N5ZYdDq1lYNBzCX7m3ptLsiAU6+eOFC
GG1aJeFEu1rVcVAhgjCibRuTK5VmD22SnRkPEQGvB9LwCI8wd7BEAsOyvrsDI3oyD/0e25OqCWSE
ZtQTN2PER4VOUAOTnIzGcR6iz4R4OPVkNpBUe1c9QzGj/2O+2sShljI+WrzSmA4Z9NKwMK5A2kB2
cQd26q0Z05d5qG6mVb/FdfLVJCo4c2kw5N5bj3KkLlkR9dw9THbP0C9+sFozlKXY5PxhlnFXJ82e
lvWZbv1Zpt+mRtyWWTuKarym5ZPhy2uWqqfEl+8MmH7AbUHEb7908by1G6Soy2KTk6A/9ppzBee1
pohtu6PozYccsQFC1SfWWcT68zlPtK29ShJrcY399CkS9j0Qlfda056BVARw3Z6JtiNNxz0Y6UiH
aTNG9r5ECeQitOf8wix3DBRbF1vK07K3I+M2zem5rel3EhKB+Dow0xzd9bxzB0bDBl9jbjZlSehF
l8bLQfRpQVerU42QX2WER/MyGOqIY+3kTPwzb35qZKEh013SPXiLeZTuMR7rEMbgISc2MFFsFjIj
V866shyut/2+TCyWB/xT+tYcad2iKtZG1In1BLQZ71e0mt3h1ddM+Z1rtkQvnWFcKt89V404TQif
xswjeyQ6d3q36Yim9scobJevc+SfYOUeU2M8el591GN2O9PbdVZPchzLfkbLsb9k2tcJHMoMl68A
DkMcfGDOa3lOYpH1XWPeLM1+EzffEeOo+uaK13IeCcIhNHSnWyQmdm+OeBYkCylsmsCMNwxSijzA
jRm5D7X8XDCHHbTkNo4/S4eeA+IQC0ozulhzCun6+AbX/UPlvkL+Yy5x61FYs8V7j4hJKOsVlv+m
f9LignaBnFIiVGgU9qP9zY/y6GWhTb0h8OeTTNuUU2BtIJyiJbGAiDykqMQqG3hI1ffFXdM03KEJ
M6dKNE8+6tntYsEAMHPjPp3sN2EbSchaR8Og3zlqwjpxbmwAbAAI6nDGrtcVzECTWa1Re/7FSZo7
K+uPRWXPuxm8TYid41vLuXPvFNw2M56XcUyRMhDBvMes3A9LcYkN1MKmaM9k4LJIYU7Zk0nxLDS5
Mgz8I5kyx6rE7Jt03hy0jA93OW4U5XvGXiutAIlUc2JKaT+N+hTvhTFcvLwfroO+XDWNnSU22Fry
ZfpZ1s6tHK2ZflzxmXfP9PLU0fEqix6O8QG8KTmurca2q/flQAZNnsLrWHK8BwZhLsDdjOooK0US
TYuUq4P0e0ypF45Mk+FVk0yz06LPJRF0K70cqavvVTSJZ9Cn+QG4Qrv32M/3Re59T9GobLEAMe3O
VNAvrFNYA5Byi4TXsnOJji/6B0I6XyvLAh6Zkq1mpit6VVXThlb7d8zE6qA39aHUOUWhWX/ukIcz
8C+vvVkxxTE/WmZaJuXgmJXzNvEr69ClMVnbOiIIYZHIla8rcZIj7EVHPu5SSmjN6cSeut6BAaDf
QddBpYDs0CAr9Tj6fRWgItF2RV3rgZEAnFeObR5Iagpsz7uHvqNBTy6MrTWPoedBfB9EnD9GMeWI
YV0tOeI1z1pKmEm2e62CcZ2PLBSpLmi0tQUJxO0LD5ufks4SB3NYWO4zjmxN1eyZGjxlI1AfTX0V
ET5JaYsJpdVyF+MJnCIkPGqw2yAeTPswTbRBE+fiJ82lU5RJuWvdHCTqaMAlhtXa6o+OxlrfSpD0
RcaFXnZ19pIgoQyHMs12UrjpC2Lz5Ehko5mXHAObnFXBgy3dNojEOhACtLOhc6S8ZhmeC8LITHlh
8f1ZlCVCqbq84XtntxIZ4PS0OxTk4jSL+TizLW6Ep1Bhmelzq+TXeR5jrFFJt4ksoda+rU3o3xpv
ttSXWfvAohu2YBIP0az/jHw5nCIbw2udto/ToB6BvaG3m1rUPoV8M+BWH2AzDZFyrmVqWgeG8q92
UgzMX/hQQEbnYCveorJ4yAAObNbC7xzr7mfsMuFe5qS9dK73M6/ZSAy/At+Tae8O17RujAUsWxa/
yubO16aBwBx3ACc/PvqxxWYfy59Sn0ijKdJ4m/mOAhRgmYB6UYPEELM2dsRwKmIUWSaodcYWyX6v
Ydlf+Huk4RfHVJ8M0pwijgGzel0YE1uispnaJ/YtySOCzOT00mTs8XaiHeWA2b8qmq/5krpnA9j1
zs87yp7K0S4kg2Zb+AkisEzrBN2+Y8DrWTsSJwNKRAwUjrUvZDJdqjR/G/U1lK3JPtyI6Ysg8y+O
UK20o2/cZpVpCANlcimXcjqJgYGCv857oZdxQ04rS5ViZzYUXvhLFMGRAc/8EJN8+WYaYl/nKgtn
LTFCPVsgtGjJD9J+UcP4NVerVzwkXX8zGABsk0InINmJXbY6AMEQ3mKEvRtL1/qj6QQm3fVr1kB7
aVyd3mueHGMd255fPKkJzuYi5lf8wmfNBxE1FQV4ZgMYiuldhPcF3219HgiZaocKyrjfnosR1qpk
X8Wh5vJuAH1izBQdUjdyd4l/nNcqun2sFOoqAgDAtzlBXU/sJz1qp0QnpEiCOiYCXfBmrq36eMFd
qFygcZOs4V6MNNfZvAH5evbWmfq7yZ1yDrvR/DwX3GiF4f+kGxDj5i2Ko1kWn7MTeceorb3AYTE5
jmX2Du+/xqknLxPp43CDSGPmQA6MDHTcHKtdrU3GnWdPHTM1D9FHk0D8r2KyCIBPcLe7X2LcOcx+
GPMuME3dmm0sG5tNObK8RYYu9zbdhNmd47NcP+ijgk1EV5ulIWFLcF7B86FXmOQBbEl6zvJ7GgUt
TjICLjSL3HaG8SetXMXJNSLjSu7bASIyAYwFmVPyimfnZwtdmZkqw7+Wmjqv4Oe0SZjGRNrpOKf2
JsHHwajqmszt6MrYm24X8CKYqc5rZNc1fPrhiIbK2ES2Xm29nvCDicFn3evHyCnfXWYhO+lxboyF
gc8b6cmuyzH86DUnMYEQrtKy6epm9jckGOU+1cuDCw3nbKyOIoF7hcXx9WabLclNVvGNw9MBnpG8
MYUkCsJKXmxjps+6GBrlbecEUSthiNd5RDE5fSZWzpSs+0qCO20tgH4EtY2saAQNbGpL+Zu2kmSU
FP2p6gC4R0KzSH2TYCQi7y7RaCKMAi5RVqgPlaGNtZE9y+nNrvV3kBEMygDD72I930MfI7/SEmfI
3wgBajC2lj2/11CuQ6tb7lWhnkZ4YlvdW0DFjNjDEioqXdzwq6Rbbyw/SUcjZpYEpZF86sCjFRIZ
HInlHN0lPZ2BbAW/ILChQum9QwzrgNd0LMJccz9NWwQ5gsuHtizDqDZR4/TeuyOsJw6M9RdvhKvd
E2O46oBCwxuzLxXhtjN3Jzf0Vaul3FtKwlTzV9qA9pUh3PesjCPgLZIb3NTeCyH3ZGGis05K8Fi1
9jDr6PacGkEDzjBSsWT5IerllmUu/V7hyWNmQl6OMBmrhlwGKwVx7JmA3lA/1SPPngSDTxggW8wG
F2V3c4jg+gwW+oXZD/UnAJnKHQWnV5LttbH8mdaohjpASW4XnSWDHE7VHUD56jTS0z5Bz9sszHpA
CNXPdi3yEBpz7wCsNofmTNCtva9T7U06dNLLQaKSsbxLpWz4aXV0SdrBvEazhzNZFdvKrKJj5/T+
M7ABEmiobGbm54i9jGpNZ0cBY9ZoBB034SS2eBvbUajaMNFuZqArpxHUZFCVy0MjvBKkruZD9eiP
hAosu3Sm7Z8uTfWyCJYg+P6YfvV935nq4pckkq6VNBuv/8XJTS0cLd4XNymWjd/33oOGyGxblDZE
jFXJQ2+QI5iV9BzrdP9eM/N7ouIeJgs2HVWefbStgZODq12jrK4OND36Y3eJrCU+Jr5fPziIr/Hr
WupH8twl38pGTt+Nz65nF53KiDGF2Xwj39LYkmuYP1QpyWdyJuotkVXo2LCA86KjhLbp7KJHPo1D
8iYypnWJKIyAWb61iclQXKoJtFhGqdswd4gHn14VzQEPkrYYCHI3L9KP9UNvvC8ITU5FTqdOiAnr
ca5x8RI+Q++OXqLLFJb63garXNzh9SvgOEDIT/mGDiDjLh2YuRu9+Trkhjzocn6YXbvaabr5kxUA
aaVILzHgZmOcxQPHvj4cUT831mp2VBJzLAt/7r6TXNsEoqfUM/2I7rAs+30NsZX8kCjeVj4AqfVK
94hMeGYw7IKELj6RkzqHNnc2pKN7W1/HDpHC4D5QE9cQeNwB3Y3uT++J+tk7qsE20v8U+NQx/O+8
WWmnPiLdEu7HuG3n/t1HrnkyJWD33geS4dnPFoHZJInYJCNrCLwsos73XTf6AYALTH72zF5PJxVC
0NEdZvsYNwnd8PqxaYGWEUqOPH8Yjv1MLhLOjQ18g3pLLMNHoVunAik/F9SKnCdJ1HShXDCRJg+7
QSPQ5dzIWT579MeMx9RY7EDHBuuZI2Ln9tO2hQS1grkkN2DgaCoiTcAtPaTgoNsWN3owZNyA1eio
Rx18tTkeVjtW/jmbiQpvEGVYRMUHnjqlJYaJxJGHYQTUgoe6380WukAf5cZ2NjralJyCu/Q4KKoS
x4OWUqtZC5M+m7dxMn0Uvd0Ek6KlH7c5BBVErpTI7mNGKshJlfqNxOI4nNm2mfTgJSiJjViseTdx
TNiUg4lgNhLXqmEwVBjzm2GOM8n2eGZKup2+Fb/qOEi8hkNP18YdbJPy3BUmqsTSQoUFyj4oiw99
GabQaci4iS1D3npTuynu8wOyrZ2KdPO+tgIbaDmFOLYBt8gZ24+MTuKoOlLfPeKt9zeJmfq8XARr
NLzo9lyKsyTtBKR43LvFDU0R2LtEO8litc6452G6/Mol6GVy0PVmOJlzcZg6tz/YQ+ygWttVme9S
eRgvNdcX5l76jJLR/Ax51IlxRKDrvG/9Qd/T7KYNiL816CS2xUwvZtrBCb3fmhuNVGu1QbTU7RTc
oMPKXrdt7zEvSUeEEzPyp4UKFkXkul/rORmQYmk/nNpmKOMuyU7aH+Ysl4MA6bAoh0CQqvqsZZSe
EazRoMq9ozdklH0CtL5q4Y8JT7sgXdXOwmnvhphd37PTpxw/G8YK9AYpvdtsHo51stIM3SsMKpeR
A7BiNAGbPO9p5s2xde2nNmAvhXwYaNaAYNFouPcjnVWmBMIzxwa1Sty6u7wSArQljabFJg8WDge9
PdfqXTpq1QqJjzD9c8F5NlYckFX3vaOPh3pGw68q61GYww+zJ9I+wxW7d3I9vmSFPiBZOtLazHca
UTf+cMTr+YQon47ByIRJLACDjOhjwCFAAY2DnsHRtllcVOGcXjGqe/CQyT2Z7ea7V8DeRFf34onF
o8CQzb2SvXMBERT6ufeSm0a3H4oA5TWyIhtZTCW3jJ8xxpaNc/CzAuQBoeKEMyKZmmMiwMq1KDrR
xXglujjawdpoaTeDYPj14S+f/ie+Zv3zARx4DXIFN/yrh8Nj86UnxbtoM/2cLXJ8my6T69dMNyvg
EB173a+vDh4EWKHndNNWUoTb/qg7y3n18HZfNNTAOK752WHUaMfgvT7++rTTWQuydHwh6US7ehJZ
x6+vJ5bBhCLPW17xBzc2mpufrMR9WeS3RlvIjAAZeF+s9+USueZ9EdXxvpS2ui/MMdvDOx3u5yEl
GthKKpK6pnZPDQB6w7FBzfm0+oaxxYrSzQYEopTm0SSmu9yjoyAX2RHz6jHVN9ryTtCu3KN+xBg2
jVlYta5zJVykCpWZMblrzTakYljDYaw1fbrorrGnVOjxPdd4Jba5fQM6ANxlyDwP1X3M8Y5oNeNi
NU16yM1yXvVk5WFJTJRlmtsc8kZUl74ux8NUdemli1t16OzOPw9JZRw6miLnSeudA2ORhY6uB+yh
0sdzXnvpUYKROufSh/Ayz8UZBXl3rEAlnT03oxWKmvmE3k8/VnMLlsUerCMhgQqqVeEfvdziPFeL
5ATotDlVvl+cNN3NT3o5ASC3WgjFbS9PuVIr2A2Z9YLS42jFhXXK82o5Ssv1ToB+cHksXnLucaAe
JyHWBbgoj5NVduc+o1+Wl92EjKD3D4teiXMBGeGw0KlBKMiuueAoOet5Nh88K8svEOFB3SABuHD6
rg9u7Q+X2M2KA1pVTmNmhqsAJvkl6XwPsFXsXyhibQ4iZYqhoRVhJsfqKnQqSlKJhqvNFhvKNFHX
XEvaUGqJeSUXA2RPaXnXXs/T0BSYPGZr5NjnLNUd8lt37wnK5Y6bXnlkoRM/4aZRebIqJNoctfn8
j//99dU//10X5f/5TsoCVHK//lkOBj/065/++N9fX/2Xn//5cH88vLE+3q/v/PORf/223nAjtf3r
E/ntN/35k3/+tr987ben+Nvf9evbR80yt0umoMAQY6faPbzEvWtmFMFD+EvBZaeb6ROV77FU7c5n
mKXBNCKOKrT6dlfamI3hHo0TZ+JhRr2qaGD5H1pzxdsjJKK/+46VeHLSoJSfMN5uptHvZUM6BfM2
0tD2Wq7u1OeA1IyM4qPOsKTMxj28yMB2Q9fLTxjosItlO9yc56jLjhjtHkRX3xdWFZrHFLMx7Ioj
elqCQYxzoydnuwaT3um7ZG1rmFv0BxI40aicYzL6+0qrCUiMTzF0vIxepUaWYA2DLz4U2nyAfbJB
oxiMrnGOsvkud9tnpbxPmzzpiBTEGcfV2NXwVvPT2DTbYWz2BOIdurDIkDJKvGIpZQQIPUT52yJl
upGnSPDBPRnuUcctZfT+ydLeI+k8mBA4J/ljfRkWinOnZEqCLEPgL4gXLEyMcHOCEbLWCydvfFyi
n73ehUzFEnJfMmvZmy0D3PFiSw5dehoUpNThOA1METMMYA/vy8s6wmtsbdsMNVIl8nmRIgxLCTVl
90No7T5fioNdLyuVPUiQ/U4wDbF9hK1wNyNUJAttdz46UC1RhaLnQCe5H1wVxlMSeN0z+dCMSjij
0y5O+BWSugdp/X1m2o9N84ju41kvF6LO0ufBkqHgzKQWM+wT8ZC16QXf0I59lxeJl1xa27wHP4fH
9THGmSHqaOfO1km0OmDHZK+sgR7QdLDYggcf92dFJzdvYDQgeRxsqnQkYIo7EJXA8g8x0H9j4P4N
Bg4umk1gwP8bA/f0rfobg8P+b7d6qPv/9T//g47wjx/+B5DB+zsJA46uE+fBh1/UhX/GlBh/J4eH
mtmDyfYHq+EfQAbr7wDidPwHlg3NgQCRf+oIDfF34erEssNiEGgJ3f+SkFCYOg/1u95LOKiMsPEb
9gqm4+NfgAyxzsCoHTA3iUnRNdaS+Tq75PLGqnkyy7Z9SkEBbdqpcE+aVTuB+BXEt9IXXJNwPg3H
A2UcgX3SolXTNrZzJH/lY06I9UPVzuAsnYgkiwb9HA9d6BtM+No/EgGjugWHxAew2vMRNAYo3dFu
weEb/X22xP194lYFZlp5l3NGufz6oGlwGv/81NSpHFLJkEgIX5z9ZnyXUi8e/Qm5MYmk5sUYm61m
V9ZLFmlIaioCdan68EgQQEVj21jbiV3v2lgfiODIUgckfpVjjq5N+DrYc32O0u27o9fvII9PeYte
r++jO9T4NMTReYA4v609fbqzRD7+0Eiy3fTahGRisI84T4tNNawmOye+REtNUmMUHbwIEYEj030+
+BWiG9qP3oQSnSA0hGBhl3bvscqXnevPnzCvGHaHSh9Dhu3nUTO/MTc3Sb8l5oHaumIuul2c4mke
RtSF0O85i9B7BOS/WX6iNPheFkTD2csXJcTXtkl/VBUGAgjSD3Hsh9XAulaqlawKSctva4a1rtiQ
TCAhv5CwOeTmo9bT4in+N3vnsdy6smXbL8INuITp0ntSEuV2B7FtwnsgAXx9DXCfW8fEe7ei+tXJ
oEAniUQic605x7QM2tKXodNm8j7Qvl90Z3jhVvqEgaxwcbtw2RHKUSXyY8KtsMPcs5gpzJ1O1NhD
tn4aoDH/04sIL2tT5zNXVCD95Nmnw7nEm39MoIRzUVUr3uEayKxblKPztaTwtDCalKYifidkqIib
Nlle/gIIxhJv1DZVhnk99t9Su/GBmu6CtMG2MGirjlQxxyjwSlrxFysKn/uWZTQZfmqUEOTDeN9b
GhHP+Zz6uCNrWmDZl8fJ/SRSi4Tpurj4WL82woje+vjTpra7skp9Z018BBlc/niiMACUXI/9Y2cJ
4icrPobUS+XSoh+RlN+COLbokcBB5mRha1ZMz3OMaDJ2X0hvwaRUbWMt+PR721+qmtpdTttcjw0C
Zxo0hamLhCkH8+xUBF2YAfFVpC7aDvKH4RfwenvROUOyKGIkFgpObOzU1D/CJ0vG8bKFN8/uLbkF
QX3zSyNbKVYAOkkdK3OoIbgSEhjDpnY4HZKvlGaPjoB04YSgqkpJRR8PB86FHLFf86K84q3MBLEQ
lHBogE4/xqhrZ68/3qOp3mduLFfiHmftXEnnG2NxcqIQ5Dof+EfPDy56kR8MrLuRZwIDoauMvrXY
14E3LGz4CAuRseHoSZ8uJRWt+N2IIetmZhLsZJjwafjDvq7ImODLe5s6cdIa82PqS8gSg/EKEvsQ
BGgVgqb/Sa2ctAiPqkt9KyrYAnb7o4QZRRUKSYY9EACkBcRulPr0q/YMccJq390wpHzx3YgYTxeo
hT8W1imml0kBuSe5j34dAXTTqTaan2lg2Je44QU6N/uMTcy+FeERC7iN/tYELLd09Hr6aLw2Wunj
DPILm2EFHq4g+gPtL8zX6Pz4MfSru39hPdC9jhm1MEM06XGQLnCNmpa2n2OZmBn8GKbrVQzkn6UA
2W+SDMEPlQlaKio9QGwvl2CyMvS0g/88JIG/ihtTX0ERKQ6EYT55zDvLbl44TZmUt36wf2DRk8cO
VvLKk1F2Re8ql6PR3x5OZ7bRWPofQ8iJ+bhFaHUAT3z+tSwqypaSz5jwgEibg9x4yTCsHsceg4kY
mgk0pO1uobXybJGtPDVmJx1rc8PLkbnWtmAvfey74XwisW0avBL7Zu9EhwrbIN0jfG952xiXaE5r
GIhjA4vXevfR8lKYVkW6Q4fv3RFNDBvLHdv1417PC141CCBLSkoNiaPaeNdE9FE1cKxDWzi015Wz
zp2224Lj6ZFvsluuxm7n5uX0i97dZgis5kNQGFy0U11dZDQ4O68hsFOMVX0WORpxCo4Whr+m2ioL
VrVf6N9703KujhzlJjLb+KC5sAuQoegwWwxv09HCXPhtR/Svan19Z9tpdSywrD3pKGh3gT0u4zH5
BsSDKQxHZn0D7bljeqZx0HDOTUZ3o2Aqn4f5c3S65yyNu+fRN9IdStB8Ce+ze37c0cbQMxIUDPs0
y4Ndg9sRFWumP8laLLtRlddQDgnbD3eHKJDqXUQHy8gT/67rCRDlYFWmXcCUXZ3zwUn3hGDucj12
n4lxxzUa+vdOr/C+5kSdV+FLWmCrHCkqG+OUzrHgUOGCzrxqNl+2IjZuKU3Qq5rIBDKwTnwkkbj5
3n4gueCs00VcDUkdb5tx29QSb7PreHdPteLDpIOzNCHpP1XEqALtjliDNIm7iaoERVXYg2FuqWAL
mZwL1VbH3pmjG98VucVRPOuT4b/aQXADW6ndvDA6aEhVFjQqi4soC7UtTS/b0mZkg5MZ41NoyQkJ
ngop8tfFWvbVcChksTNju1iOxCYfO/+Z7Yk4gJAL0OX2AxOUX2+glyLZFDYvVIDcO2TzYMlKW4mm
JvVHg3ufA3sC3tStWvYtdKEy7fgYzBaYU+8+WZlrb4Xoq5VyDUiIpoMRF6ItGYUuneU6aBYwpIxL
4NrGpbc4ESDvWivZlICbSDBbNH3VQJiYt3MpweJlABqQL+XsUowHGN6jQDkgpoPpTwkRzfwPYgxR
YSocvBLgEIeSlR9+MipaSC4CcxALxQXoandiw3+4Phm9Rk6xKWkDmwFXerifCUpYhGs9W8xQvdVs
tupp8k6PIc2DscdUOpwdoa+DokCeXnZqS7psuPbbFjhI20G1mlM5dFZ1OzMF8IusbpupIniTk30M
gI4iSdPdC06VD8dOjTccuDE8vD1okB6OBVcfLdbzTYlE6GC6wvrL8P89ZlXeF9QpASogJNWgYRux
TSAPcpHin1y4eAWi6kfvGugWrQzljbSjD320duFkhN91c8BQBtng5rTGHNvx2YS5RdhPmX8qtCvt
MMTfrSSRXIZIZ0WnUR5hTTVrjCHDsknBnZpm+wEe5QzsWL0Yeo5KpUMmHgOQ+cSAvFeT/NEmUXkV
SbuqCalcioxUJz2aE+QLPUBIki2VanxSbRgCossWo3QItpx8bSGtcNqRy02EcDygH6ToJKeo+LDN
+KJCn9K8NJ5Nq0KEoLX5Xk+c5jYh+S4cOo3BmDt36OPbgdrvug0SD6+jcj6iGfthe/ZrH7nh2vI4
j/IBYUzTetlr0xQHDNYSV7eZPE0IoS9mlsllFyRbB1zmO1jez7xW9Ute2UTBWdG75oVzUbwav8ru
w3Ss5CITD+pORXqHkfm3oQrze5yAl+hbN17WkQq3E4tLZISi/WqOdEeNMnjHJuNuKzsAy0WDDAmF
QrJeONgfI6ndugbRCh+xc6y71j/kLAMiidZMAVN4I2lkAs0miF+df5QOU0+HjPzy+LGozHUddcXL
6MbT3cda4tap+YaCSl1ZoX8MXorhupqcq5y0Kx5iaDOzzsZt8uFubyB0GPd2QBsFU9aNNR/RAQNL
pVzOqbLxigZqxlz/gaZafDeFFi/VVJW3iubQgVdCbje30W03nLZtrqhRN9bdEUb51A8Zy50O50xe
kF2CXBsmbkbNV2/Qekqpy6+ePa0sRIg/ZAX1k95xjy+fnAJESyAPfIRygKLEyoh6go+mNDhJOFWD
Erh5FOXsISkXvemybwnMbpmWhFgGVfnUZtmp7SW+I1AGh5rF5FK2zb2uYvmEpm458Qu/aLkmX6Zo
GZJJvlZUh1cNPLtTLZpLEbvpy5TGLyGlckQr+TKykE9P9tjsVAD7102ndYLN+KrG+ms0WjUYWq5q
TrM17Ny5ybLlHesMV5IGFKTJA3GrK+3uo2A/NpaO5LsvndtYJUS2paQQ4+hd1pw52Btc+yVMUiLl
kjE4ED6GLUKbSqR0QlvnZLjBfLJR2FcdJ42REDpR5cHaa8Lgxcalf0qq+qtrtsELVC4N0b6L0CtF
+68i8x1vp0mxugAkDU8zL8kXKi2POAwrtdkCls7XimWmOVSHtGzVtyw3VlXdRT/NqvmwyaH4NAIY
OKCqxo3VEAZXF5Z5Mm3EZh5szu0gHKBrSib70GLi6RJ32volfbeCWKlXT8IhCfryG0l1gPKa3rsO
JNScKpKHCcsMym+JDYRQgXaKu25PAO+65JNGh69F505oE21BsAm4ASe4hz57bGnPQQ6AxUNtvMnG
qT9hNIabZI5JroPAW5iN6Db94KKamTXUSFmOyoLmpIdg48OiMLe1j8urq1tCIgY727YTtmW70cYV
1Hf7xHWJdK7Cv9pmVlwCrucYszN8KLXmsqBAX3n4fROy7Bc9zS2uDon3ZIQI1/MWzYvBRWoMofKo
wS3uTZQTeDUonBqVxTLH7e03QBo9vvzwQPzPL6dqyj1hWmdjoM8e9Szw0WYBEoOIUffdSvOGkCWE
1zyhQMmicFj7yA82gTK0cx6G5DSAvCJgfghfwbNcSYbpr6321pVTcc3naKSmMIhhs+9GE9eIFP3x
pNd1ebJIkiBq+kR3xqRX4pqnx48BYchkSKrzrLlVjknohMH0HdB1/pEZfOhJJz75Mlz6rru7YNnf
UNCghon14oAgKr8ZcU/UTMIlgq9bL5Pse1cjmchxEF3HxMmPbevaa5zKlIZJVEJ5aHh4DljL6VoJ
liru72HGrFD26QUbw7Qo2qbdWgmeda3pXrO3LncxY9A4ueLwscjkujT2sKfhrZ4lu4lFWfrVrsP6
cy3It0T3uR28wfnEO/MmVeZvs6YKDsCW+qBOFilrp5+Oc6itMPvRBP7NLAXar8xRhwr278JJaf9W
MBtuxTwI9kw466pkU7aBpIVZ7wXWSmQN/ZTt8P08uYFfP2EoUfoPIk2MM9o6a+UjFVwlFjSCuLD8
jy4dPth4aD81MkvgcuGtAoK+sxvmDnNAcxCWY0c5wwtPbmb7t2ki1xzNhvc1CLVv7pBHL5PmrsII
2ICb6dgty157k0V2KYum/W6GNPozuJcvPbuoXdS53TZqYZI1HeFQYOqYDAzYOIjoouT4uNVYDXCM
2l8X0qlvMZ6shQdoEsG0Jzb0VHFoIW6vs6jf+IPVPRMXxRlY9wiEJ3JBMsylz6Fl5BsimuJj4zwR
KSTPWjqZMO3acSdujjvWBOPYB19M09brpnDrloiUdHYnF4xvRO6aUN7Rx/6AiObftSjunqoar66/
mmhtXQpcs1B85pv6XNdISov4zkH7UJUmnh6D1bdobiFKbItINQTeFdlyiiglaF6hnvJ8Ctb11OUX
12c5Z7lZdYxmKQQQcHuHAZeak4SsR2eLwHnHXpphR6Nc1GwpY4NZJ3QUCDgcOy1i2BmTj60rjb4l
FRVvliXiI4yTdJH0prPtMVhRlCzcQyWoky4fN5vabtGRv+p9OR4fg4CotFOpfVdZ2r1pOFCsIg9v
MhTaCj2ps0xty9/66Ec28aTGL315wo4A6cYIn6uyKy7KG6C6ZOanQkr7WrTq6EUZS3TsRvXs7KvL
4DDMbEAYM2+Jlm7HwLxPjunOnjBm/9DkSkiIEeKoYhs1Jn7ekWkHVIzpkoOaYMUScwaAXUF+atJw
mVJBpIvMh89KaWED22ROAvAauqhxTXJRB2xGmwE8aB0jJnTD/gv7za/mNI4L5fGFLE4Ta2iKCDn9
6LS8m8F4d/IMEyK0FXxW5hzvngdECllML3In+MoNFQHuRgGjKGnDjRG4KDRNfwUEicN2tQ+roiQf
wGHfwhqfFCNiPD0nX+tOOSA6Nw0SF6F05J5xTyAKOXl/n5u3g9m+RFGw9muUOkObgP0sKrU1NOSy
gOOWWR0fXBORQgHRNJT0UmRU4ZOqonMYINaMx/eqB0iIa/aq8U/FTYei1OfbsVJvfeh+t8wBBZRp
w0+X+lUYxdcyGOv3dJLhPvY9nAWVbN7DSG9WltSr/eNeOTQonWms2FTMVlmkOS9tyELDtzDl1AK0
uI/s/WCDKASr207bpPSqZYp2/+qX4ZM9sNjN5596DbNQCdw9H21jb2kTbojau4dsOTe2RMCUR728
41rVCWZCujdn24etzE99hpaxox60Qa5WYS4gBDktqT92gn9G640aRZns6xQE7YVk7HE1pM0aOmv/
EpfjCputefP54IkULHOU57bckM2p7x4djf9r/vwPzR/LsEz8xf+h+YPxq/4bg/uPp/zR8gEb8S8b
tQA2Zd+1aexAlfh3y8cQ/9IFxnqbxGYeocOH+KPlY5n/sn3hm75rAFNw577Ov9ERpvMvsgs9DM6e
bQkIAs7/isH9j4aP7gph0TsyoITPpIQ5heivFm5q+xTPIq06fZjwnK9piKKkAwENtUh5F0uJfYW0
7OgZ2RO/aXIhYi2j4p3iqzf0gS2mvf3fQgegI2Aq16FiGKbh0eiZf+e/2MrjjO2CbMKKhKBIrUOt
g9/SyeiOTYC+bVG8GXobXpAkkgBmJjdQX8swnL64IOneFTXlHWl69ObZmb+rMlxQmzcPARPGJHo0
DrAh8DVE9h7PYn8RswKoaJM9JG/wrxkzTis9g8uEM9wjTLfbjByBpROILddp+2MY9XBJH985uXrU
nbpEh7kXJSDLSzXncVDQdm1M8F4WvWgojsPaOtYipFHjP6dhH537wUBYy5wCUzAqXrRCoeCZd1em
ME5sUZNT6DbJTmuCZhvoyA5Ds6iA3vk2unRbP3hlsVCkVuJHJudkDaEXTJ9H72iQwDvGsnLYFJsk
s2rYVbVEnKeu9BdF4ju7PMArATP1m/C112TqdplhGy99xQKxGAhu0jBcHYTm489InbWXdkQvmrn6
MhI3AcC1JbltEoTCilj+vqPhWrzQy7y+kQG6tkzVnCxCAC6BXl6AVxNRCnbcSKtgT8ayeAKe564q
FY7r2NNWfznr/h9UjX+Y/ufvDG7/GVlv2q7juJxLf/vOwNYqjTIqTqJ2432gkR0NjNRcDg0OH7Cg
KPTNPf39bP2f39f4xwlkkAfLSmn+whr0TWck/t/eGCplZ1VdxNqxjb4y9ydXDY5TIGHvDYaXvwyC
1VNOxw+TecXeBk0GFmkw1RLduhV1v1wQbfpk7P/z7zU3hf/WyYVHo9PjFOBnTJcZ458nUan5sksG
cZRD9jLV7by6IczWBjS2MtLeWJdxOxwCl/xisvYMSiGhcVKx+BnFg7+JQ0gEI3DghY4SjkYNg9dv
G1n2P6KEU8At7G5JH844No0f45nJ1Y61JwFKcnr9z3+KNfNr/gIh4V8MPQemC11zJin3n/PBnF6W
51FhHEdLh96B7YEYnO4eud3RN0W2JMBMOzcdgdDQAn71ECG2Kf6yIMi80yyWNInXPYwRjvqQqpCY
xmQZWClzg92eid3AekBl38bavmk0Ue612Xygj5TdhzlEI/JVSwvHD6jw6ueI1OH//OfBG5u/nH/7
Ay3b9un8M+XNOA3xj647zMQ860TTEdVYI7rNA/yvgrIdiK5u0crQXVuKOpENFszE95xO9xH3JiEF
98HBNt+4AWKlJHs3SDqB0tca8Ez6L70htJvd/VJpdgtNM1/WdDfWmmbqy84tMZUF3WtddCQ4+ulu
RJi5IR5t3AvV08low+QatQ2sE33SoURM1peodNpFG9rhzaXafmm9VFug7ba/4BKg1Os38imZAwRq
G+nA4w4h3e+jWctnf3Cs0zhE1u/jVAff/LYMX1x0w0dFmNLK0pX9RZKW3MRZfJfRyL4mCFCGPt55
9Pikw+w1mtkLlZsy8TMz48yM30OJ05CAEqjoQNFUR5Iri/cP4JfFsjT4U+LCtSgB5b8GBUdCESx+
kBXiOjbi1orn0JyWxXvY6K8ENyVLhLu8WYPPgLUynRdRfI973HUQ7b/1faQ1i144/XIgLnPl8wA3
zF9hM1/7YjRm+IbH9XRdypFVmdKpeHvqPTJEfYaQpk6BB+1Z1BHQuWzycJSh3Z9CTFYepqRu75uZ
uQ+iihV3JneZNPwDssBrRzVzW8HUX/goQdcSb1Pr0zrHLQhapdEb9oZbcMr6nhPlbQri6jyZ/Tez
1/NdrAe7dmbKe8pRG6PLiu1I5vNS68NlLyxqNrj6kk1mQG0zXRdcQ2etAvb8XD+9lVd0/rmaDZRm
5ZuLYuDik+VwKSSxgSsufuR/acm7FeWv0rDKfeReUlXV2PCTL3p/MjPn1R9YV2sjqneoFfHVD4W8
+PEnxuyRToz8FhYwjO1WsAFUAo1TLRCgqzE5y8SC0NMQW5f0FDtJKhg1QsCyOH1OcncZkJu4bOeq
Y0YPPiXOdsM24vURaN01mjw4LhV9yMRBEOn3toFD0lF0ppRJvIBXZDEkVZr7RtosNRZiK6ycX4zZ
Y2FluYQUgrtPGNU3TYpPA4PV7Dqjta40fYmJ13oqK2TQ0/Dddzxc432hHQuyjQ+BEt42IWPsqhrX
WSjhUnYxslddohMJ3Sq5EaDF/9BTdLZCLPZTUIMqYe/pTFa7Z7k4rnuk+ws9xSDJEmZNEdA5NMxV
B9wHxs7vSPjxEIJukPo7EJSrFBUfTZMpn0UUkMgAYxZyH1fTbI8qwAdj37bjOforPlENXeelE6Iz
pBYx9Mdaw/Y5GmozVQnyPEFswsqBhNGaJ9i74pSSI74jGeremFFZrToNFzHygxa8LrZs9kP6ixDP
6Zj9DGRd/wJ+M6ScTV4Gaiuyav1K3J5+bcvgFqdtdfDUmg2LfjXzbok7OzxNVPktRMIGWxYy0wgH
MSqEJ3MTBjhy+pkYnG0LH+0iZJpRrYzBMq8+YfYXN/g2hq57McbUuwxu/U2rFV6BqvcXvvR+cEX1
EDO64qK1GUTENkXE3yLfw3PU0u1b+MImE6ylNPcYpIFN0OrjI+xOcp7nofnvW0VbNYtIynTTxtI7
oWPS6PXCqMQWJdWCTK5kmXSFwnTh/DKjWfCJbPhUKlrHJUxEktJ3wlbTSYSJfuqnsesoRIloX+jF
MWMHe3oMXgvUyeHYBhmoIv+id2AfOhN73rKJLkZbjsvUxY4azoKrGIAKQDVOxTI7YWJuzoiLMmQM
mkZp0NIOlBMxHmZNgmu2B7f6OPgYDJvkrxEO/OP4BI4NhcKxHjR1VE4zLmRj4aB61FPmgaYRzV2+
wk2++H2bOACOtM1AxWV+hOdOZ0CuztZT5ZusYWIkYQ2CVNiYAfDZvXCFWic6vo+Jc4w6YjdUJ1q5
VUs5RaOpGeVLGrFzTLFTneygefXpHP5uRz56km3cGrtSa14qUimPTT4eWZRp15Ld8bUUheQCB3yo
TId0TQxijd/XvlRezTWf1jQfs9WfPSLObzib5K0bUA9MeESG3qKjOqavTdSfC6tITnoH9hsBG3pS
pYJrMYInQoqJE6dFqaZlWXrOKGgDD2nsjaisleWG/gFnFL3rSBHINtnWBixWjpx6tM53KJnW2UaQ
u4ibiL5C4E3gk9CLSt0hSwdkyiUWTMJIcex17jM7R0OUEy3AHeV/D2Qdl7u8Tr+ZqjSPjumvO6Lh
7FluC2tj4C17Nx/PGL6Hyjz/HvLQOHhdVF3xS52tQsNdH3bUuaj7nZugJ5NH6fLgGmq6Or078afK
dEvwE0YUTDunEvy/F3556EWiEW5gZ9hfsAsYm/yo/bRl+4Gcqjo4xgv0C7nKimqLlXxZWcYPXa9/
ysnS1vMWlgJG+GXSOuqDHrCAocqOKG4QtIK8q+kd4WnGXCvX/piyupmP/b4bj1C9KIWPDKtqB4AQ
PlyLGhLyHzcVTi4iXTKFJ7x3vj/uVv2k/ri7e9x8RIo8BpWx/3MqB5a/JNoCtGnLCJQjx2XCpk2Y
kwvBMHk3mwZSOa7UHPPTDFR/3PxzCJIs2DTuePJ88FrUIBHLwzzXwCeH6m4McbzJqTfJOum23fzy
XqbQx/dwBQ7DPDwOPobHscctYqsx39MwdWycUaDZD49bhZwFFnWkS+qR6btWNfXh96D7f9x6/MfA
oLLbqVs0hlVLBIZwx8M4JNPvIREaWQnDgD3eSsC4Ut/f91UVPbXzgKy5W3ptRZEKjjCCH3tMoPUL
j4poED6RdsKHa1ZkuCaNu42IbljYw+RSNPWdW5304qSi8dCS1YJyL2w3ZVm4t/oxwMxjurMvfz7e
KNlIooVp6B/w9McdZogrucrDav141uOOkgzIHWAAKOKRYR2F5d+CR0SQa4ZnIgD3Wc4hLfaQ0MDh
W1Bc7q+PR4RB7d9sq/sSJuHEv/Lfz8w67MOyTM7WaKarkrbhk9A8+eRUSl+bxLL/PqaMQT5pXl7u
3KowF48fHwP+7eFoxcXL41mP5wdp1lzHkBL//KS/PLQYV3mZdZcwi26eXjgkcnY26h1YmSAT/J0d
xfYtnI+NOXC+TE7NarJTLkx9zC+NHfnz8ZA/H+dERyhU2vXxQjSGyVsBq7xOGu9qOQPBogIe+/yC
jwH0or1siglr0CDs2+NldFF6W2iYuPFyj3eaQtIc8B5jQIuQyegazZdUJOJma1Top2BerfPceD6k
NZT+sxHX7ePYYyixwG/8CeHZn8colqQnaIfnMWLHP1QDDmsjeirdZLyV5XqQYYzsTFs5WRnRVKBu
6TjjS5zoc5MqtMhB5FA31iVqT0Ic0JDM4D3z9rgzHot8zwUt+33scYdvjQ0f9l+PaBWPl3AeyYE2
sRvw9MeQz0jJrARe788PeRxDOkDimmO///nuj+MDOBJgmtH1z+P+yHcxJi1j93jEOL9u1rb1pnM0
NlKlW91wPuSeCLgkMdSetoBECQ1i8oiclUrcjMIVN70Lkas6Y7V9HLPmY8k4DTMtbVo+jj0GBLDF
sVFLuvFPf369Yk2kF8dmUxIdIZcPi6TqXKI/AaVVPSEVsSZfByeOj8OU9IsUNe2ic2tzgbpx26a2
urXVix1OL3ULV2GCS68m62vTJtqtmocc9PYGT3i4MmIR3B536IXK2FUAL6AuBA66wRh7BtlJjC8P
+X0MR3zFMvSPn2LNeGr85Kho2GzT1gi5bNNqR6M1XSY6HVh50mXcs9LpfVwxjYzewrBiyef4P+ww
3EVc1xeYD3e2ZnxaJO/W0d0e5IXe2KKNo0tU4sHDT0m/KHvp+rVfRk+mq20TohfaIL72zrmKuoMm
IIqqml1vlDSCNjWq9dyblTVze2nhG/HVFLkP6FbbiCR5s8eB/AlPpKjDe8gWBiklnfPuxe2vJpaX
KMb+4Vtq0QgoGE4T0UlJkvWUW+fJ1ZGNtwuahS8uuLrxRY5jtahcGKlywp3Rz9qWWVGbluUbbA0H
oFe9oj92b432SH7CEhPt10E7oJHajvJG5M8ReVq/GfF1LaxYOwRU+ikXgnerlf8UkB+FFubTGth+
5az8iNNon4lB2GgmfF0URkw0qV4vMuGPi0bP8oU2WCeJXvfg63G9CDU9QiIt3oSG8bzmC7bwA0AC
ZLp0MGRSn9DsZuMY9bdek2dKdwqEa2mxTNPcj7H1j74Wm59WnDzVr+Q1LDXQcEumtoIdqUiWjpWi
MGuN85h53hLJ64HYu10xZ8COcKfKIbmRKba2mm4fd+0tAa8hevG9LPrvbJBgynm7OHtx9eIHCWv3
MpsOfl/v8UcHKCC3fm1TxUrqr03tepuqq9Eh9PUCx563GR2ANCQvan75VbUxcWN2cA0M48U2AjLC
QFqtioakFOlG0SKzMjbwEbtd39mMGQz1qXvPAwBq7MZlErx4xBSwNdyT0xUuImW8YAB8N4PhxZj6
D0qobyMN8wUX0dcAEanLVmVThGDr/Z9lYz+ZVXXz+u7TI9bwSoe16ZHQebDpyFmIxjXesguFXOFB
VOjR62lgKZZWpZMt3eiIQ2wutE6vIW5CpNfZitUBUeBLT+XtD8LVU6zRvTpSTCoX1GHqQ4d3calr
Vr8VVF7XXa/VAEaTaj017CiVWx8lkI4F8VA/hiwW28GqCeYF5sALWYrclBukqOGl1ntgQ+qnskd9
K6tugpBonh3L9bajPSWbPmvvdELfK+hL332Zfy/dOl5BPPC3AJ4hGs4icRrVqFuAirKMYCsUJvZK
K/zp2Pf7QcvZQ4SkFyIIR0cRJ+in4/beDGDTx9q8afAp35QPkxP95UulpembRfuUWuWr53fZ3aDX
Gce3pJz8H93QfbZqVO9ZSgNP17N7UJlibeee98RJb+8HOV3MGKNtqVJE2Xa+IZOnB91CtpLRdsfY
Mam5pckzWBdsy5NHuT0vvL0bJv1XwBJng07bHHuDA+5dde3Pzuo+oIQXrzKI9rXXv0elRsJcBgBh
qifmpFRN+5CNK9vDfNxbYe1dHXQ+TBvbUjrRWraDf9YciqWRbWMn/zT1RB21tiESriRQxWOD8JZD
ZTGwycSlJGMtlEvXp2YAJMZ5rlhUdRkRngVGnLU9XzaDte0Uxt2kGY/DN39vjak+Qy7oFgRhoXNx
6aTyh/b7KaF4YVmT/hq+9gLskRHr7XXILRIa8eqZzjScH0Pt2MfBx3gbDOnBRwX2Qn5GtAq9qvyq
FbV5odzGTnQS/j5DhM5WdzqC/S/P9VjuvERQY3B7DeOvB8sVAMMuR8x59t1pXzZNd1Bu75/HqSOT
43FHDMxxjYeG1un8uBAnxqHsBESUOrtVeWGfSIIF0Ziqrd1n1nfhVVAgCB5Z6pU/O4hh8jetxJTh
M1PFed3u2p55Pisg+49DbD9P4VAeVEz50lVoafRx+FLmEP89f6iuyeCgxhwheupa/aQbWrl0lY5D
tsyOPd7bU1hM9i4nrdoWmkKlGWH5Dd3fPyWSAkOHCbwopumMSJJQEY8KRY+gtRV9+NO15vRq91c1
Vi+J6XqnDhfT3tSEc+VS/RpHeU0gIj/lBV1nBH7eyjXr8iw7EexLT4+IJgqBS9rwCltnqE8JQW5j
2PenBuv10qKKv4lrSnsWkuR1GbFk1r342ZqHBvcOOsjxWgQqfrbNyj6pPHoKAn8bEGr4RoEjWJbS
QDbTRFw2mXmXQRx530T2rSF48WssiMvV/4u981hyHcmS6K/MD6AMWmxJUItkMvXbwFICAa0RwNfP
Aat7prq6p8t6PxtayveYJESEX/fjYI4DMibnKDKF3wVh9CpF+irM3vsJCl8N1eJnGoyvLIVProi0
uDSRbEHsoVt5pjc+9B7FdUJ4K4Nt6AI3Iu5oU26qomeyzRF+tKuuY/HkgZdsrQw4i7XN2BWc9RY3
WNnp40aniZJ7eF29t4N1tWtM+L1OXgVr5HhGhGJpL80LXXx7jxtPx5DQ6fe1wmYZE+C0pI1mgJBD
PgBsMLeHAioKaRBrVRttfrQBXw0RBgYHcVciXHDZV8MT4XIcYKrtrklppC/tgCtoaNgiK+5BCvbH
LtIOV1f7IRqsZZsrwV4dqMJuW1XeMUL9UqKgP3TTPHTJXeXQjKgCwpbqo3CHfcMN3u+1qHvp8RaR
NwITOJbuKcER5NtuWe6tKnVeAf0m4bF3suFzAjS1kFVTnWCVf1HNR3GcNMZn6eBFHpsXSKrYAbSw
fG9hDoZZnxBdGsyrwB0D7bc+s58yjnSze+exhclbBt4y70ONbbHu3KdZXG8lVULc0RL3TI1Wsc0L
1rVFha2Lvh9KUTHGagujIZNXT2O5sbMeXaTiQuK5VQb0g+6OzsHI2YRhdjBjz2+L3rhkhlAfqtIZ
Icqm2Do1EqqGUuRHo1MOJBKqo6aZ9D428nWqad21HcXZUciZ7LCumG+5MNOtdIzonPfs3p3xZITo
SD3BuotjPci+1A4GptJ135N0UmD4sC/Spc+qzdjk9aius5CYHVwA56HoUdWGbUiBLFBktFm90JbQ
pZyrgba1J7m/hl8BgYsd2qvbo6VCxWOJhptmknTZmJQ/nVMiPpCXwUdXsk+/YSK1By0pilWdwfMw
poiNQK/QV2JWRyduptc0HTyfDaWbnAlEZjtiRD8EovHgaKF6Jd9pnEeTXEzLUnsC2rlL8KQlkKWf
McbtZd/i1Ssd0FlF81RKxfDTDqQKSYqjLif9ZLZ1vNAnc7gi0yzTVLtDFLPuI+QZNPTmVSijeOwr
RTzSb+uLaMruaWIMFlGestxkfX+niQPtJspdGJusBFNJOSYxu0OvcB/TSGVdR4i2dOkwKGtNeR+b
4dViZHWuR8INYxM+hDYmnkkAciqn7tukpI210zPoiuEqYrfbVBiNs9EJVzWyyD1XVncRDyCwHe7d
MvHeDfFdlGV/LQJ+Ix2DX+z/PsHaKBcahJ6twNU/8mbA7KVoFw1F7bGI7X0iDI8IX7M3y8knElN9
B539Tg5LPFM01sDzVdE5svpaZ1W5tLM0+iXEdGeJbOWG2Xh1Qlamai5wjsacmYFicVNmQ34CNgpo
Fw4RYzKbMrqxfNdUZ12E+AwT3X4NvXGgorO0tuOQyKcYdlAr2D2N5S+lJUWYOaVFeZ/FkKq2sw3V
TETxNdXblJphLEzF6oJFLfNNo8rcbwhj7j1NfVbN5A3Yk+2ziG/u6mGrcIFbeqaMocpw0ChO9ASz
51pYFSDw0aWYcGQ72NweIgq8tzkVO0sMGdZycDr6jpsMtHgwsdfPkHiaoDqLWrZQY4JsTRFPTcwz
lpT5wJkPCLpFiIWESkzjAIcQtmVOhbDXTg1T13ERNClOgqG3TgrV1RvDmNejNRiKRTPV5cKogump
r6a9kYT8tPFec/s4q2ndnNUg22DXwvznuMqa0lq6qR3M5bpV0ZfGUfqrbbWrJbBTO6WIaYXyeiA5
4jstbOvBRLh7QI+koNXY41ke75GvOBfUqtgmttFjeZP2PhMmdJIsOIkyx3ymDg8YaF95ZTBnm1zz
ka9EGX01sVEdVC+pDg7lgssCg4PfFbxZQhnSNevu6NyUwRZrf32tKilZxAXOKYl65wkOP9bEZR05
pmCbyMVjxPYWY8obQhoHYyP3ThJA5KSZ6TqmNvhQdOqHGIPpjjjX5E+ticCFafkkYtVZWYw2gUTy
6e1hdAhHdnQ1mU3Z3GfTB/2v4iIbj21CclOhUx8x8C5W8ic1Yzs5OcmDm44QqazppzXQ5UlHtUfi
kcEzVv/8iI4eoizBdzYZHZpVS6qaPVdlomoxZew4LjJtN1UUkHSlHW8GkX6RetLWeBSkBS1SycQx
TUNSUAaQ3IKbUs8ixGGyRPMG1gDJu+4V1KTMmLCMJ+AWbvaYl0xG7CHZRkQ6l2oyNsci+ZJ8a6MC
joCbQg/FHCiALjWy1P6aiLRUavNKEzwcsSk0VtzRja2g3YWtuTEs1ZqbYuTSrVd17Hr02A3uoNiR
MM2/DGb6hzjzMBGadg1sojRxtGbROhZOfpya5i2Aqr5osKHvhy4NLkiP6tEFvG90A0b/SXtpR2vA
L5dqu1iN7NNINVVp20xzAto9JPPwPVEisFTYY/x2TtkxjuJBlx8pYRHk79LnEvo6mkJje98kB358
SRu7OFXqUw+37VDgsDiYBCgOogLtNbrBR18bSBft2ZKs2dMYWBYwYdDX4XdHgTp7MUNA6YaqFeTu
D64Rb+MyHT80JWpwZ7TxoYVvG9PpsWpN2PW4D+tVOYZf6myPqEK9w9sRXONa2YC0VjZGaRR35MXJ
occwwekaT/20GVa1SjljFD+3keWCn8R2CPY+WpRJJZcBFuGNqrgUN2tzNIt7aR2kL26f9AgzOZKr
yibEUvWYXpoN+927RrjCtyq7WXphAlUjworTqpQXm6y9vbr5BM1G22Z5aSSj2NHR99KNKL6bA30W
BRVOV03XDsbQQlGCxyAbzJ8oOeehG+wG1Yx3javRPY8Xj3UisEVu7JvOGt5TYNwNRczbgTrjvdqz
sZdxqB4sjFqHKCiJHVrmJqiJyreZWftKNlAlrY/R+S9cHHOp0J88HFiAZiudYegGnAS+/wfTWsGM
sFYUOvkiZ6qOjBMgoSTYElSIQUgMaCsKogVtR/0lmIvNPaS9fmTxG00UdbDJKwAqkA+1SUKb6CZq
6hWrf/8c9X/5HLEbayAmbFWz8SL+8TmiePQCtlR3yFPjdSrH1yYGRxURYl/3ldaioQEI10hGOs2M
F0hw/rcgE5xxW7ay5ApO9K51HV903a8GgiGBZ/FAJ0b6aEBfZCaA0uZxK1jkOTUWfTr6DNttSo69
3/+S/7ej/pUdFYsf5qH/2476+P7x3nz+Q5WZ8fvv/B1Bov7muY5LvlrXCOgZDr6wv/lRPfO32Tzn
uI6JKxSrFYfH3/yomvsbsUzXwyWq0vNzq9RqCt5T+rSc33SGRPSJQA5hP6fr/5EflYjvn04k2zJZ
8uKIMlzVxfDwJyefY+aa3dauvlHo9yUrXRb7Zs6ZFbpEv6SsB8bE/MXb57fv3D69PVD2Wez/99MO
MCZmN5RyskS3791+/vaAYv63f/j2KdU3QRn0W0cl/Tboke5n5L0AW40ZC8SB1SpqQr6/PZQBAAkS
1L0fzxO+29duH+W3Wd/tc5GYVCMLcJyYkMS0ROXPSbHPs0eqm/JN78q9rpfVvhVRtWd2U+7VpobI
VMaEAPNu76iE0w2aOqaQhPr8ETlQG1xC0u47x7hn6r820aPA9qYYRNp5xqy0HZwxO+3sfW6q76rm
TjtTTOm91eIUDfLysaMUcwAhFGDhveJMHhZj1nuf4IZ97l5U+1Qyu0NzIbEVTxWhuSLHvD8996K7
TDQWXttuIrZCEH8DWNC7T13w/h0D4BLJHCdHrLMuxQq2MNiMnCO2Wza9mrWaEf0MoieqhK99FnzZ
VkQUc6i3U5DXZDuIZrHXCDLlwZgZKlQz+7Rr/3AEIH9Vdx7EzqWwcekF3r2lKb9Ih4xncBKARXuj
wAC3UWMlWrJ6lcvOdr9zK96UirFLlLAhmpytAOFSodSzdoE1aekzlx8oxagrK/Cc0WOTUZ4wTuDn
rGQTqe8RNiWIF4Ri9landvvbRwPhpn0+UDVLT8zfv8MfYG45YLe4U/NLqDgca3KS75OmfdMC3l7H
TNDok4GiO1GbpLNHzYbapBqLib5IiAsFET6pFgE7e7T0luV/AMMY0NjKbdCkmMovaGXHIoXtaCdT
UJ5DILdNkairb4w5YL6Ts4scwr12oTbFGfH9HFeNss4YsjcwbSjeoudCZum3qQ+Comvwt8J9q9Lw
VeloalLd8o47JtgpSTIqwUe51NL6JSvjZzvIPiov+rR7elHH+NvyMm0pY/BoZSceOz2q8NJ07VrM
B/ftCL999Pu5kGK6vH10+9q/+pHb18zYmDngLeYIpZ8LyIkiHX5/mBfpUEugrcI9+/1r3e1n4v/5
mSQw2+3U9/Qq0d3VqOPejrJxnTQF/I+iZfiTrbA1JxuetfYWisDX5uAfkwlxQJMaMACiBFmD6VfN
9N5nuDy7QNehXzIkJe4oF3YdTts8iVhZOYLOLAjP5KCCZk17DThc8H4rFI3qrOPEsAr9eEvQunp3
xB6eg5iNvwu4qH49ONfEoshHKbPXULMeQM1/JeCqi0qF6lD1vm2wVgVE8J21PPHach+qhrIrMw7W
imN9ZLxN1gRbvtfsYwUbMYMPWtThCU4MoyVMd3Sa1Fsb7sNSnc+DKRz2oxfDDRjhMXaaEcEQlgLU
7pDfM8rvyRHaPShUFfvN1q56jY1Zds/8Tdszu4xZ1cfafQRxg/FdbMX5fTzYLX1ZXerTouae20VU
QjFqAO5Q5+UOS0I1zqoCYQTeKJnLhWrvClcyXJKjJDGUC4NONO08BXIJnAfOqgcYUgbDnjVgum1i
AS0iO10VcjYLPcGCHlWuhq89eokd6knEXTSZxz4Nh6VZ9Usmt2At8vrRdpLd4KmPLG54SlH+KzY3
NTreQlXMBzrNfYteuoXa9bqfezLzozCmLqDM5b6lz91PEgWsENHOvaGA6rGKOFuxWI7Z98a9z1Km
tVntVvqhkFzcDDeoV8JgEImajjZcfupx3Z1tXi9O93QFIYPjY2gn9B/OupyuEdMHfx0tGs18dyP7
qvTJVagfChNeo7X2DWz8TkV8NIrTkI20j/fvZk3dUokrAAY3NPFV2ii/UJqvKe4/clDTQaGIQYFv
pPMP9DQICdgWhdWVB9W12c7UFyLP/iiozMhSyX/hfKmVdJfzjX1VOkW2YdEwLAkWqMuBwuQNhga5
6nTqySCVFvdDH4NdaoKOtK71HbQcEUNlefe9g2n99mmYRt5J60ckkAzt+oeciEFzTJWup3FlxDFu
Tzl+KuzwgAo+ezW5rYGA5X5EM7sMwwN3HiRKtPis85wAK2RioNc74ZYpgRswF4iGdYVjaxnhaLy4
YW5cek0rFq2JPZTB+ybyio0+TSj/unF1IjxTA/TZVDtYjCHS8FMbPHMXOJm1jC3UGFx+tbaKGDJT
KkVXZGTQ1WeFr3bVvmpuac6gh/2UhsjzG1hlnwGl8rTEHTJqmQrLXAzpiDYccb3QrT2LeTiFzosl
cnYySf9mqDjtLOnmPgSufulZOV2nHGBrynPCBUF+wy9s94mdqrt2wn7nKA8j0bxBNigZ7Z7y4eJI
vJwZ0sh0K4RWX6iAzFUvoNeMw27pCtoRYl6OYuTkDyBC9WPsp3g4DLt9H+hgQJTI114Gz6whTuLT
h0SAN75vBzktqEsBXT3P2uv7CLSZRpWkHWMtL9iMmA4KGCyEDWfwd6ADqK/twj5JO3kOGivaRYW3
q6PY9NHM38QUU6xSzPfPZgnBhoSOYq162EPL1njW3GQH2PAXMu9BB5xP3iOhuK0R17CenqYxRBz3
8nsvnavxhvqtLelYCDpj1wBbpkymfGjd7qJIb26fDy9UAH0ahjyImvY4B9PPYL8AaUgUfyARoyf1
Sxnl+1TtTQLNnYlBEbtjSt1jR8tFHVt3ASWFa0sfznTL8e3ZIDsIDUIVzh1uqkterYSSO5Y9retu
9QJDxZjnSx2b0rrOZjJHFOlAI92SyVSyg98Y4C1F+ULK50bFDHABPBSIL79Xf7GltZd5ROp8NHeF
VM9ueUk6/aoHiM29rQCm00jTG4LBmwWSwYFRNcQpBy6+iqDNDmM4GYvJCw7KmEd+H9B0B9WDniQt
r5Zl/q4k9lZRh37tlOGrwMyE7IZdOHCmldHauDZGko15bYMtw48aaEa4H7wGr4vVLiqZnuOWUiKm
NatUAi9JLtCimJvjNoBeQMC1hacWsc61m/CY063Y3pGVnlFkT8wCtH0MfbxwR5O3hnzmhO5OriJD
LfBOdo7BrE2/nQy7hTEU77AOUqT6Ll3PowXgawTZywlHCdV2OqO8qXkkEDqkANmK2PqxdSo/uHpv
siG+2BW+XDMj1UTUeQ7NVt0msKpkobWauk1XA1PtJ8m6pZFJc6kNbLKmXDeNhkipOhmA9aOG7ukx
e1+aojeYu3L1UjqKcKQFKM1rH+2qqvcy1rNV07fNiUWbCwUinj34WfjAvITjNA6Hz5DlZwuL5ifR
gte0zi9lWtHColmHCF2aSL/I6FTO4qUh83fiP8+w+McFmhDMHY307pi7xGC7iM1C6/QLo4Q3VqoF
rBRbfyCs+ov8LbcWx1pqPVjBgr6jJmQVO68GwriWy8KdpZicswj4674k1dqUISbTUjs1qbxEjK9f
TKaXNUUUx5GyiqVHbh4wVn6axBQcDTVTEOASBMqRumbNMDP8MYTdvIYJF2q+3S9ce+qPUuXly1Jd
pZSnLnfSnp5DrWT2Z1rfY9DA5upml8muNAHW532kzt6SEzoGablGfqJ4P7eCubnLEWG3JUYIfcjX
UNWjRa3Fr11sLkHi2nlwFzGNtrvO2Femux4yssxQxyofioPNXQC2fQF7ELxRSDKv39ptgPs8pglQ
qD9O7T1XCTTvKaLHK5DJh1AokKelR1mrYbVuinaFUdpbVo4XHkwbtwEGikXQiV9VoGa+ALIJbEdL
lkYuA78un4YW97ZHPXBvdK4fmKzhRLFXg4CCqpK5n8ywRjerwJByFeCc5qwYPnvimgtb109QBtje
MPofmeWMUWbtpU5pMf0e5VIbSx0Tif49cV5dFAf4klF5u8g0H8Jma0au4UdF8KkGMaj0Rr+Ek/Wc
YOzFsun5zMAMu6YaIwt2eZQdUvpefNIz1VPrveJUCTgrRmrtslxl9Y7BQiGKUrcJ0MmFRozr2mKx
MrgurgG2CNkjVxvmB2Iwf7iOZJ5WzRJsRVTrj9E0fidK/zL1FIsRlN8o+D1bL9sy51+POK487EV5
XAMAMLTNoDkZxaYpPSTa7HGouN9nbYXpHB7fckDP29ui4XaiIARpIMeOU/cYBkq0NgatOSuJ0E6B
enWk6504B2N8zpIjLUyrRTGBc9EViq9F23Lptl18feoidaLxx7TLT8BgPWeBFHeWWrCoKioSL2rk
m4AtVxFGCAbO72Ad3G3Lsm+ZZAoUMHIHPouc8rXsu3MDiOLLEv1FcTF2xcSFVqERUDBZh+0x4Da1
Cs0xf2lk/XD7UeEph0rL3FcVJqjvuMF40iHuHvSOLqgiB8WRdPEbAkvwVbcM58WkvLG3oPuk7ohA
KkOw74BerBOV+FgUdNtK5skzwPC3U6+k8oWBDJZUKpiEoY8rEYfOodGHizeZ+OloJTiQ9Hi0hMFQ
BfiynqbtMg0Mz7do8Lm0NrSgobsIkj+y05QVdhskCzhnO03Yj3AHBkbfjsFYPW0wbpWOLxvoP67s
VpMmHt1A3LEw4kLrtNsB58mpKeUOpx4HbbOzCe1QKDAxXnPLn6EKX0JCJafMwcKaeAXzLmJmGKpV
NbrQwvJs0G+DaeXBooQKWBodg1GxHMI+WihBfg4yLLeKqr9rvb7t+2aLje+uBnSaCe2dBdanybI6
FNsQN9MlCwc4yx0tm5U+ZqsEZ1kRNr+G4Th9at7sgMdsEXbI/WCp5lv5sG0iE0pTgK9HxWiaGw/S
E/ijOueLicAyK+sHK2mOjVWehebslEJ5tCf1wKSSWXDVwtRIq58KU9baKuE0Audfs8NlklbNbWcw
2TUQ/HWsDauw/LYtmy07KbpwG0XRCZIl0QMrB7jDTRFfz71VDhYEE+VLx3HWAJNskRyyuouXTlM8
FxHD4ii9SITq1aBk5iKO2n7HTZ0m1ukpFd9q7XE1c+5486OHMZ/bMEmx+GTFh21EjnwR9z3OW5nd
Z/OWxXHMo211d2z0oc3ZNYXLXb+I3fBkDe3a9Oj9ibN39OqSqmr7I82ZypBRWJDj/eXoyaNe2dWC
LsxfMB+KhaBVxq8Nd08rV1mA4xlHfTMOyqtuWaaPiWHPX+KzsviZ0vZRCOMg7WxcDlQMG1pyUcLw
h7pvoN0UWtodfBMxAO4cX1MT600tXWfhtqq9QvvqF1mGJzBmBXuLBqv4mmSianc3sgiOyeiudWFW
Es2Ll4SOzD3ZmG+P5kMqKO0toFYWxfzNtJ9xEa5LAmFDMJI5qs2jMb0aNs4n0h01q0WLomkKm4Z5
vBmlYvOr99j22HXxEWnuV5Q1tKQ4v+oiS/bSYsOtU7u4bGgkWTjuKkSUXwGCik6RUT3EYHsw5mxS
NztGw7VwJ7D52hRsCpWqntiLNnZKU5MGKWuFqamn6Le69nnRrVyHC/pN2P1/DfwvNXDbpNL932ng
2XvHqf3e/JHEbei3X/u7DO78ppkGdZzQp20i0ioq89+xDKqKDj7ztlVTtXR0u/+RwXXnN9t2dZgL
tu15M5zgf7EM+m+6yj/lQWRwsUN62n8ig//TpIYhEs/BRIrXNf41e45E/2Ga5LSdyta0GHduw5lh
tThq6zgmQc8WKEMEshiJsXTUR6AwmbqkBpaTYKTMV6iLJsk+EEiwoRQEdQLTL5XYV5x0ANQb37Gk
oR/yk9C6X0KokkPyDG+fWl6IAlanvP3hlb/8Pv/6r7zLLoXI24ZpwJ/V/PkPsZkZmI7G1AG8yT/+
IV6YTU5md4B6J1xdHg2/nVTnchuDHZx6abDPJQagwdl1lnYvpccQdnKfyjCBNLaJ1RD9RHumARvt
d6DHukJb/ounOCMu/ji54ynq8KN1z9RAC3Im/uNTNNCwjUBL5a7Ivbt253XOpxg8rCfI/4XtUbWa
qovSNb5iIF5j8BevEPORf/7vXbggDvACy3L+ad4hLO42SihRK/h/Wq9kPF1aTAIrc+FO0Dkjhor6
XC9OTfMC4xG7gSL95cbJpbErXxngBTfoD9GQAfPt4ofM1b5FxdWnMoEYAt4d1n2EsPDvXzadM+VP
z9zGm2TynkI+ABvg/Tm2Hnuqrsghy3aRNl5GTX8KKch17O9bLlPXZywYhv+aWSlAvQzjQQRcpBZP
XWHdewA+sKWnASTuZh+btTw4Xi1AJZpiR0YL3o8ZwBcBgLZSujRddY2dXa0YhLfW1sdCdSglpUnR
6SPlWEcdfF3LObkgwk4Ml+DcAWmlhgo9fWL3SWCLKDlbDgBaxbCPXfKPRWr0+7bNn0gpZ1tLdcSZ
vRgPg3hWIr9KugRhPmiPAM2/9QB5JbIn4oVxbD44HV15UgbuShfD9pZw1FA9Nl5PaKO2Nf3oKhbJ
Y6000P0MqjN4lVpd4iVLA/SCECjwVFLE4anMFGw2PyycIs1ehrD9yOk3RCpV0OSL24e3h1Yy2nZR
cElzDvFBifK/PXRyHo5k7ISsXJX72wMjBrkfYdntC2d8VpXeWSeM9ehgV6jrQmVhdzF/TtR8W2SS
BI1BVVOLfQMwVCuOwaiL4+2jWQNfeyL67JPGAzI5t1DeHsCVoOnygi17GhzBN9T7iHDB3ixIqUUy
tmc44S6rkLHFsG4RUfb1/OCas4+jSlQ+dz1QKmxa8NUR7Q0FBSdlbUFB4KORa8pB5qG+shDE2UE3
zoFsyx8fbl8bzoVpZ0fDs0HIV9ZeK8r6GKozzdw04NrcPjdd7RcTMn1TKKJlH1q9l2ZF2D2gGZti
LNSgtAMMCW7mHNkNgpFVF37HWtQPZVHt1Cp9sQcjuHPnB14wpiHCMFbO2AR3vB22swjq1m/hbZxq
vBq0HldU+2j5RS2TYeNFNpvbAG/34vbFNqhoTMVsGLgt4IQoUQgFaPHOjVP3JBth3k9YlO9baFGy
28iCLlkWw/D2KNPaRQkLZIkh9Fo0wclrTXGXj92+kba4GFTHbFo8+r4ioUwmhKW3Vd2bD2AeMOMX
8dprZb+COtW8lAJtOuyDGN5din5TjuM2bAl3OrJZzLoQV9zQcqrtGe5XdyUqlaTHEizevq0dA7UT
7nQVzPne0X1rBBu+EbbJqq4GtEWaCy1ijCzrS5ALWb/WFe5Xac8ljQ7FliiDRsIW00OVPkamLhak
ydXVmLA36LWLXZe8oKH+MVnWK+NLKgxqb8LqVdPeqX/Q4UxeM/8CE2/4TkLZrKk8qnq3ocmlsLVm
URhzCLyq3kPLW0tWu1xY2PY65U/q4F2f3ykN5k0PJbJQiKw79CXGecvqNOa1xSD52lOPtylt5ycT
wbgCSvjNzv+1EKsphQfdhfBxMwzJeMf8pkfFEumR4oxka1g9fABAAQ6R3VUN+Wmn1SNVlU13Uofm
m8FmteIEeO8ywup6ihYECxJ6KVtIlINKVITAUHZF5QOtURZRoOc0HXgXlykXxh6W2fojLBYSMwxN
Rcm5o8BZJdJk00eZUg6t5NaXKEicxnq4Umvt5EaoTqN0XrXB2oezZKFMWbWM07AjsnoO9emnLCQ6
et/+lHZ5DbRiG9j9V6tQB6vGFtizgV0Z8Ri17xdFhHGtU8PPbKyf0zLxw9bFh2wyjWxG+hoJojGF
zLWVCGk8CMAR+Z03FX5YUEavVCMe08IgpyK4THbNqVaMcx26q1zU3a402rfQqNbs0eutroJ55MZs
LOYd1AI2NJMnkqI0rv3CGSqOYPE/xt6K12w6UdmoMNgMUfVSW8y/SEgGfpO4jzHdaBylaPfavB+L
YGMscfivCA9TCmrhBpogvbnlWncYfwW1voZWJwhGlIdKqVBAOma2Nru3nZAVYFTFeKPJUvMVgzw7
y7N7alxLmiQb+C4gG8x6qYbtpxdBR3bJozuaalOY/QGUuvQD8NZZkhi7NNxMRpet01pf4ayVi6FT
Zicf9nK7eNHqGVmluA/QyGsguA273bn9oK6ZtLGDV7n3UwZ9Z43FFifVQQ9UiBG8BL2YJQN3rSie
u2IH9pGoYoVyw2iZdx80z7g0Cv4cRY9QShtzzwD/0JniS1PFLsOZRebE/kYGeHHKfC5/w8AAkYeb
jnSuUw9dR+cf78N7g8EncXaJ/d5Jtk7sPQUpaZMuCp+5l4tFapuAe3P83g53yUJPs1Xk6Dh+xY/V
5Gd91LYi1JGuEFEXJCDvQtBZMwATmDd/YGOrDmevPOiGfLHNb1rovlTwLcA7vmEy993XIDzUpqk/
geZ7j5x54QoeXaSfqOMPSWw/yYP707HkWDhcBZaqOxxL0dGFYJbIRBlawEiXyryX1LjCjwPlXbZm
fK4l9lLLzGMQQTWRgDJDbK4mfyQRkjPtI1/5pAF5KvOeKYuTI8UY9lpVCHYIdN9WGpRMV7FHVNLX
uwKMY6feO5ECt9IZNoUlPwd4tYClfZurF8FxpI2u3ZIvOrFFpIpjwnaLiZxYel/4gaSGhNsYkXpa
Z1BbNM7yN88c7xLF29M0dymo3ohxmvutXkT46g1oM5PEMmCEBMu6g2LF6FYe1bFWwnRZ6Lt+qg6k
cEExYNxkxQvq0X51pDhEdfroaOy+UdOWZfY4FuLOnUsjiPBQLTM8qJ3CVSQhsNl7yWaocMTScumk
P1ZXfMSFtypT7Q2QBU/X059lrNzVgt48eG0lUy9MjnniI7/z24TT7EkDcKTQbk1SgAOHvDV16spb
m3ZHr8B36/LEXVl9RqxiFzIH0VbME1QiD9uoHc7xkN9plI8vulFFic2/oESfxqaAHIo8vDTCjlAh
CFE1tD5Vs7hYNcRrc3ie1/dgz2DcDvZZsxNs855GU5r7MhqOveb9M3dNs1dg12jZnVWVD3HtQJyj
w9Gf3OqqckBaQ3aW6vjK2G83qhy3lqLuJVQFEoLeBb/3t1EOA5MjM2SSN6wsq6X+2jbOQBbYRYD+
WGhVb63iVPuSufdIkfE60ZvPjIZ31HuN0w3dseACBO4jXdJb9BErTY0hwdpqgvtqzrQ7jrxfLjvE
JYlGlaPQeAIYyfE9UgzmCX2LXTPfFJ18oxNwLcmC+gN4UvwudBTZ7ieDoBpRBYWDjP/GyVrGA5AB
qhqOfJUrDqpkcbUJtUCgYH3uKsNCcNYIrBKqG33dft22gdyJhh2SQaWJAQXV0cNtJrxmKc2G0z59
DSWpgI5Wmrawt6NoBt8dr4UGfzhtCY2Iwi58m8XdwmSlT4akozwJh/4yOWf5KjbdbyXx+tXAHsMn
VwdbHpFH0oS3ZGe8heq5TRXftNQfSHdAoalZSrIl63l8PXRb+ko7HTxMTwwT7R7kVeQMj0mNO9Qa
K19PXpKsZ+wPsIVRUaL5evOh1wuOFHcBduPFm5x3sDog2qTmjxZwpByow/wHAZ0+QgOcI+ItGaLo
K3eni2UtSaVOJpHgkGfT5xq3LM14Y/7fLyi6wmIOVnzRqm9lncPYDd+1HNM18yQga6SuINtjhxji
XQVWlbDgBLdfJ2jcQByocrzMHHmx3kNbDipwV//N3nksR45kWfSLUAaH9m0IhA5quYFRJTTg0OLr
54BdPaIXPTb7qUVYMotMkhEI+BP3nps0J6WBe3DQUaExYJiZJbdqsv4shzdVsbnxgvDbJngv6d4t
HZDv7z85x6xBkT0MabIQ0Gq17l3nlhjyt8EzX8j+8B1imrBZiU0LBHElMCmMqFlXnslijxoCikkX
Paeh90K2a7dqJCJzR0S7xkKXMJYJKobW9R0nejSd4DlVVbRKhLtRMuTIScL9UGIA0r08X9eVvTMj
74YeI1mV2QB5viQVPkjMs/iCh7YYnfEuFxShs5zadSk1lsIQsAqzui1Me9rgpBV+26fEc+t3vGzm
moXRO+UPr1uM6M9hqdqtmTLqxKdnGbVOJ9e8VBqOW8wudIehDiHIE+Dum8cMGMRKSOzmUyng7pry
4/ev+qbZLx4eY/F0kuYkCv3VkTVGJF3zpzAhS1B6H4lI/oRa91Z12Y/3mct6J7KvPJ22Uw+z2SPs
dPP7M3RB++6yoKq1+Rs01aulIJJVTDjHuTY2kFAK0HWWsKB6YUDqkG9uer7zyjW5eTX2RLgYaehg
PB7yXMs4MERGV2mMz6GLi4feKCXH4izQtd1aSfU4Z7zC/EzPWpNp50R1xOVolniFToHCwMlv2DJk
Ryyz+WsxRdvG07zH0rI0FDoM0CksGMnG3VPJDc2vSxUx5hzj19EZfyBsF1empauE5I4bUqheBeTy
RkePUAzVweoIJpeJkR1rsspNaBvwxsqMrYmNvT1Po9vefnbQkOyr0HtGu6j5nUVbnCMWvORakK3h
O8tNV2jzOXa4z3UF0v5Onxk4o0Tcajb79ylzohMgzW7fRs0FlCWhc0x/SW/yZdC8V1RYIqRLj0dj
Z9LorRhTR6uSmbvuGtE6ccJHSxY7oKbcVJG/9aJ7limw7FgoRg4SFfN8GGtCEUILkEI7GJuuEejw
6OVwcrIIQV3QaF/Edq6RP4ebLKhPpZX4eQMluGMtO9filtIuXll1zUZ6bLy1g1SvU+ZdpuBC2NFi
ggvtVZFUL5qJuxr3iZEgbsBOAJqH51AziVeuNyGeu1InmD5TH3rcNmfdAG9XV8ZTlwSEnmCX5Tqy
8SeZZxkED4aM7jxLpKRi9o9YU31W4/u+lFRERfqRUeZb0gNwN5eUAeqMh5uEuMHazqxBRzh1OTrF
Ve4V97Y0WbfE9gVaFQQFXQGpKduHskl6uoTqhtyOc517T3ppoFrMvYeI2F+G8x3TOhReVKzIQ+lG
6kq+BWVNxrh4ovqycIvLDX39izN2Bsc2ixPW0raJgSP9bIrwdgy7z+UlpQPwo6jEeqOrk2Fp23D1
2jootgaHN/I0u1QDDIvCzjhPnlSbpjAOqTsSNB08z714zDjzozSmFk9JwAEQ8GlU/WvfTPRV2njn
jkG5y02AibgpKsv4MSPnWytfSxgOqxxf6tGo7mvMIKuFE5f030PZfeNKP6u6i1YSjR0rjdbnO/lO
GO48DQVMj5oBlZqfeqFkw0kmnmGDGjQhMlgZJrYEwIkG6LmB9ThkrDfsGISIOGb1vMMNvrO6uvFz
JyNfyXwICueKs4BDL3dZSVG8MAh6rGrjJZZjuBXWdGTNV+/a5eJm0nprFOQaAgLzzQ5Ty9D58aDf
eMl4IyVx0mVTUYjTZQbZacIwAZNvZ1fesxYs1cFH0wMvYNWKBYF+Ht0KE0B3HaGgpXjGrGt+ehpC
4LDwK3NR/bVs7TtW5dws6mlr6y1LzvKmDvUPO6JWJPqW0BIRQg3LvkMDuAP7tlszKklp6qttlPSv
yvZeDKnhwLazU04O1Sry2GESIk+IMWUAUYTrdMki4oiIsaziB+5QG2P5LlWDT0hBKSDgxQ07v5t1
cSr1m4pjdWtNZE9BOtjo5J91Q5zvojSCNmaXd32MZjmg36tb1k9uOjerprYvMkCpOKLF2iQbim3m
TWQeGpuWGJZWZI+S1K7t1OB4K7Bo2KXlncJ5eK5TzkDXoXxiw00IIVneCXVNa3Otl1WzcsbwBzkR
82Vc1F2kNlaboyxFOlSl1pH3suLmAQmyobz04spX0LTOjKoRuPVMTjDtqH7WgfEm+S6mv6fVOPOj
cfuJo0ubDmKlWliHdh0dc6BGFKxfWdzEm3hGnzfyLxfFT1LM39ImhoC5CmkHYYpQ1lJ+F3LJOPXW
TMkHA6/zaWjtZRT7yWasMFZk3E+jb1b5TaCQPpRu86JF9Y83BE+K0dBA2GzRl8WasKAfzdFeiwIq
QVjuPKc+Th2ZyEApRudUkj3fkX8IMRDTKbh6MPmF9cZK1ltnxvSJwQe8tKZjLs3J/BWR9FauBXEI
CxK/3BytQxnuYodfuewwHIO22cFEYS+KOIRMPpBwWfvSGu7P1IwoAYPvuax3HsWE9IxpbYGdX1Wq
lhvnEwzfPQ3Ck9ZC2+r/uH0N7F6zxXFif20n0cYsQbEZ2lSuwzCt1ilK0MhkXOXOzXtXd6k/KF4U
tKBAaQS/YDSDh0g/8Q1/TNL7MZgf2B0m8lyo9yzVf3Pd6XTgwbc4x8v623YRUBc5Hnwr8lvuvq5D
G0nU+eQbzPJNiwi8yM0+OlcSyhOdimrKiBU1qnWPDn9Ov0PV0r44zYuZonzqpPmDx9JeFwh8cWf7
pGGQ7jSLS5+PD2j0MJb3Bzbqe5lizp8Cx9wmbnKTYWBb6y4xownZLHiFNKQFRBvEQXSSKVpqqwMs
1V+ywv7RxuklgXK8ySgHV56moZQmoWbugxtIoIeZRTVZyPWlX7Trw7wNaBQBfmRXWXpvJGDWXGLD
zYQIC6lEvbEdEsMGGT9CFUe/jLuMJEXQuriE6fq+hYiUHyltbWBTXVXJ+ERU2HQcQgfmVxJvGSiu
NMM9t5KoLs8UAnRMjSl9dr9sZzRWed0+aTLaenVLm2G1p8nrHtEuNSmt4miqp6qYwsXZvBNuO20d
NoMr4mq+WH7YW43BS1b0ayuQe7czvj1GWiuPG5Bd83xhmg9WnN/PuOJuauH9QZ4DEbTIobPZZr9J
YSpcp6C/7bMBPWy99yxum1GWv1JqPHP1dL5h1ncTJbeYyYGSqvsxJBHaSgzHUUvV2tMRjeUZ3O5s
qo/BHF4QO1wLpnVZ3Y2+KI+a0+PSqvH5Z8OPkWkNUkhsdUpjNwGqpKAAC4h231AP3DDdjEd9ZCQB
Vqhq3i0HpEzaiWc49fm65I2xGtvuU29m7JjBdIabeIOwgjmrp+o1a7Ys9jvZMltTor6KYs5Avxb0
/M492N7uWnRBsZ0SNHK6hs7LYNpMKz8SVu7hq7VZx1L3ZNXCbsAbGSJ1nzOmP47HVCod551jdo+9
QbXYICllSEscTHFRTT5se7g/64jIlrU9yxcuT3tDIqJhGO4aaPCwSWL9Je3wCgeD+diiuAA1qk8b
1GbIvAmLob2M0G179GAuXgmeJu8RCcBmsI3oivrpK5Jzc1MAtDo6zXxNlo9+/yoV+ryrM/qsJMW6
zGSTBS0BKGPxNaALegT2wd5VTxhdw2Yuh/ck175KZ43RtruJqzkk0ZPDnNgKi+UsXoK4jZKHtCGA
Y1bfhUwUFlSxDNfLhjId3nSJH1aVLFwKnjxCcQkvrm6cqPuQo7W2rJrxIeCFdhiuAHjtremAV5hh
T5QY6Xk+KfjIBqshcB+bANSCy/3YU9k+Zaod46toAO7taBKTdeyhIqT/uK8Tws+9vEzhFBLfSV+C
KqTcGHZTEn447Bd31o7cnc8mqn68iR2o0bNLUZKw2J5PWqURlTqylWrVJRmXc8zQJHKnU8jhzHTm
I81aBmcBTtK2sZ8sr3W2ysgkn00mSag9VglYmNEDHWd331iw+1WkI9mO1Lawm7ex0b5r4qdCRfIv
PsiT6aIW6g+osTi9R08nLZO56EDYIqQSDgBpgFzp41u63j9RwKitJ3soIku1mX2ZEoXUNTWn/NCu
eX6dXWdzg7Ci9mXJLC40/RnViOM3HoV6BipCxQ9hpUFnK0fkfwSexNQ/sW4xfOsL2HzeEhlEUrxZ
6tZaVLsZUxYbA651wa1rRUIenv1+Fmvwzl8izD3s9i3hAOWgI/1kX9iM0TvTb6qEajPilHS1ob/m
yXydlGqAcw8EsWWPCko7KEX+bd12P1gcbft51I+ZW96OKt72RXU3l8a3ToXWMqmwlfh2LP1GMYHY
eIavRqpge0LbVGvnvmDz7wQhY6iCIUWHLI3FI7sUErgSGkEC71EfRb23l4H37A6ztqZcuzUZSZAj
rb6jCa6SIeuNnPHbR77ndUfZCZqRPPiwc6BSg/YHr0Gw1ZsWjGjEJRLDPqvODWLft5nr4mD2uCBy
0yrfmLpR+nhZdtsSVXInRflZOyeCDUbWlBq6Q43hj66G/qVI2KVUQIbIZWujXWyx6E2Xhyhtru2I
bztypnYzidagE+f1ZWj+6sFPWY394p5fHsyhvkaZ158kIqhMulcmFiNpQ7kF5nnIznlY7FJwswe0
wdmucpvXysqzs6Zkek7mKeOymw6BYfYX1lrTkOjIgGrSgJknlYiAdqRgaXdhU1b7pA9DrHV8mLqp
dtcxEtmwYeMgI1NB70zpV4KJKHSQldLRixL4kh2zySZVvBjaUzzHdBJZNV2VnigfMeCiPPX8CFR3
OJf5s5BecYd682R76qXvgvnMJJy2WiXCD2qb/EO8DxQhV6v0LrJsLtboNGSsR8+/SvbM/eyt4pB3
lXmEmkgWclvehH3zQAS58MOouo2C4kTJmRDQviIv74tDYtg7uf7pTeOrzMd7Thn60iWxjfnyPBUH
OXfjqRPVfVgVrwSJ+PDGv1OQSisrWW4RmX1vZ/ODbvQb5cZYvS0qty7ETJz6VTrHtL0goIjDyNm6
zKRjZO9lV9/AL5gQ2kY7kh4xuSAJUFdGaZIOYzcZQbYNqwwEG3o/eMJsd8LGWGcjc48mkueKXsTu
c6yROjPxRLm8J8naWLvGaGwd84+dzNK326K/5RL9I3PbWhHlbVHuBp+jmV1jKp8IRw98Hrf6x0Oy
fMhkgXmYspXPmcY6QCExcOnYzeCPrjC9jHBzmDzUKyABjJlcHM/FAIwf8gVjCRPlGZjLR0l1IKPA
AcUT41+dH6eBHxC5wLhBiL6fcrPbQryAbuUBkKyjnCRD5vJ6vWNjy9zPzJ113Eesg5mOcYA4V40p
9U5Doboy7RxDQG6MPpvD2352flpT9/FIzeffz6bHns/j8sDF9dhz2vqjOz6mwjqQF4tEgpsHE4/U
uRJBgnpiFfA0XvJYx53Tg1/IjfjSya4/VIsnNFDeU1va2odS9Eq53uS3qg7G8yyBNk7RyV0ce3qg
J6fIZBenBchMc8JQrg6L9SQ3k3PkgPRxMUsskJBfefBojS3cqwd70Qp3o5J70Q63lWqvgckamyJV
c4xt1F/SqbzjqH7lGngx0CxDSFh5TfvWGix52OS9AkSgakEzFduURnZhHYvJPWrJdtmVarhf+uYd
3e5RLkJyuDViq0vxR3kaHA2rS/wqUj9GE9zrDjm7xTT1vKJcTnbcOHucuME2Zpm6Kc00f0XIeesA
EflpBKw8z2SIZU7u48i9q2knhJFj0e89WZNV75TDnVu0jx3hsC+xRegB+dJ4LcyG9XNaeDsTKfW2
tmL7vlHmG6uS5kiEB9Wewwzrgs1tO0/ji4HsZJPUuc8Xi6vNwMUfB/QjeUC/FnKHGoz54hZWA0Rw
ZO4OgoYp27tJgNSmTRfX2/LA5fD3n34/hJohfCOLPlyWChmrJ3MI5wWDCdgY7wAob3dBtqM5PsIZ
ixFatvj2fj+mCB+O9vIw94x3E+Ug24VcJpjMAuTCgRnsbVUjWtMqBMkVszAgUlN1DGLtu7MUDSi2
SS1x/kS1TpIIL/oK03OxMxBLrYaEYXHTzp9EcMPTJC/iMoB12JTVnGCQbkGguaX4lPESBVbk70TY
kEkwNuJYcie7CyTtX+6yizbDwr6ZZMDB4FpPpjStXRVjfExNvXjCPvQwDcL41KzuZyjfWJ6n95K1
5pF9deKn4SBfQRVuu2S0Pj329usxavIbLXD2wsurQ6uoPwcLXTlcPt+rLn1QYbBwnOo6Esn8LhIU
tfFsTA+N4xLXmtDu8etIl6UrQzwGrA8SgyYqjnCN4dPcxnZLCMW9HTB1U3X9DuC+JCbdSzatvquZ
Dq+KOr8MM51dpbOIa71rERFg5I7PRswddpkgcUSubHN6NdKGuZjRfI4ZkgJn3Dmu910mCdDJtt60
Dsp31cwTxb5Dx7AcQ3hFjNQjFzqLmBEvLCWjvY8LfF+aI/dkYm8Mpe8MwZ0vi3OcwxGZzoCZTsbE
ykRVWbGLDUDimrWlnSGwvqACXvjsKZb5QrcZd2RMZlheTFCWPKTrfgozZY3u67iIK7eNxLmgUu6b
dZlpu8ksi5tMT56LI+suadpgAZjx1HJUTKG1DsExL9DYZher3gQNoY11VF9cW+VPtkeTFhcOUunl
Q11EL3arsLi07THoM8bmvTdcrD7bdC5+UlFW9iGP3DW3EUDuE+MZ17K/y7mEcoMHdq2C+AFbz7kI
Y+fFY/wU9E0PUk/j1Ju8mFGqr4gmqevkLYe18QgOppP1jxspxemJlbi2BnodMmUOY5qcwWGKo8XN
xLJ6WqWlOCLpidEUCLIbK3Vs7F17Bc90rfDAVsjYji4lzGrWmCiWLruXOm1OaaOnFwYA70Y8N/hB
yI8BDkQyt1ZuizzKuT7CmNzOBz3VngNXER2TBLbf5A790xTV+5wudvP7YWHEPcRDFrRIXbzbrBC7
Gib0nZrsbVcKi/Ov1I4x+GA+3yp2UPS8R7trm53tbV09yu9mQ4XHOO/pkoaxvetBKW8N0E07z8Xi
Zbqatp6ner7vserPXX4/gNEMEw41mHmYcFhb+nbkkQSs/jRyHh9BuiB+jbj7N4Gx0/PgkeQtcQhr
ms68ZW8rE4uAotw6slqct1NNfAdFd7+XRf2HmHs2U73QN4YR/9GsXNwYLQ0v/soC6QJqdHpHQmYs
cnzDNDmGvhLMFlPVW5te6+NzC3Y+oXi3w8HbN25q+XqRXyZAlFeLNg7TC7s6QkecW7uP7YOKMOTU
yxidDuKaTpIoKPFkYSR8tJtWPekF6v6Wuj51RH9KXBes4vLQ5tyd8Ty/qemTQmgZKxeS0j239hUi
laNsDZNVaKa/EZO4ESiUP0cPR4gyUxejYWSca6ei4kzqaS2zflij0+nRELr9MdUEg6gZeB4hhtnN
74MWzCnLyyvSwWzzy5rvs5Skg6J9Jx7JgaPjOkekTlypBhPbwtBH3o4sTEfSkHywcwMBaePJ0uS0
bQqveortTK4jJdz974dS0W6XUTnuIiyFDwV51qgoluk82q1UFO09Rd6lX2hyvw+KPtXPSjffODKZ
7hD5jnfNUEDTTRVaqtfQReplOob9BJYBno9QOCmH2HTuu+WBBo0zg+SYg0pr597gZDyldHurEtzr
V++t6ww8klOQMmnnSXw7ZKI50ngWjA3R+xbWg0zpCBM8KpIsKtx7imaq5cYRyfvRCT5kQhiePpE0
4riWX4p8P5jReLSKrNxWdRVt21xMd8g9p7vaYMtSIt7ZWaqEu13P5bV2WCunU3JMGqEhpa60207o
B1M2yQWz7ligW9K3sL6qU6ZiRH1Dh72l11cR2OztEors41xwjypoSL9eiEliYuFJU2u/Ilh/rImB
pdebCIGqk11a6vZG5lF2GfWDHpu3djw4r8MslwOTRUCYzrezarjEktS4iZQtbuyxyXZxGBzRlcOI
jYPwAaRXy6TzvovkY7HkEOR64t4r29zno5MdcFNcAKgFTNI3s57mV71I5SPxnQGD8Kg9hhC8Q8b5
13YagDBVrBR4L97BvbPY0xcBiGdPx5zC6PmXq1VqXXef2w7RoMwE91mWdPe//2MI2Ltk4b01i+42
bxjxtYN3zuaIRXcCNyqe0k9UMet5YEZUVGV0Z1oZaaOt1PdB2yUk/ljEBDixwHsdK1ChXprsEqNN
jvYiw+0IhL9hXPzVm1P42mVNtSOPG05fMZCmO1WcI009HzQ4c3tYd9XVQpvPU5O1rw5LBzOFwMY2
AcACphdAgv0md9puF9aDw+LQJs6rmbJNYMev5BROj1WvN6R4MU/EUcZws/Ue4Su12z4STPiWmynx
qgAvTSbmv/936FJ0gBGJJXnbkMsLemWtwoq+sSdgb/CUB5cJuWxEzFytSZNpMkPkGmLyeUYM4w5T
fuYIyzeVGVQAYqMFV8K0faLCu/99YDM2bphwItBrvL//bjSLJ+KS0CP1DIm6pGXVGmk8/P5peWhj
IzqNor91Y9a7nqAcwr6L3C+wwpNbut9FVoe3QTlznTGvX2tivhubFvNYg/Yro8rZTKT63ccT8Hcr
aRRNzZAde5KNtLopXhvJhEgajbspXPtJlvZ9SBO3CQOgIBYHcVvGLzm3aMZ+FduaFnkeDcnjhMR5
q1r9GYDtq1nWn2Yh3pTMvnspoYlBWO66ZkORfzRkuKAIs48JXmU6iVd9TMHNSramPbs2m9WViyAr
LT2BXrWNVxjC4ftweKk9rM5PrbWKSzLJp7yeDoSzvWZugEU6t024DRXUxZIwjRJALoE9Eq7tKrbK
T7OTV4cM3sqaF+aaxPpu3NR6+2OmA8EQdu0XgOVB47u3TSqPnTnezcm4zqbp3S7fgnowiJ012bcJ
jTBYC21fidCoFPolKPEayrbaUJ4Va32cH606rVZu85YpeR9q8guoBYsNjdm9SfNYpWTUl0zpmGQB
EQrqJ2HSMGEnAWDDmjdpxVtvY0/XvKPb8V7AnQcNafwaO/pfD84NyW4HKDEPAEjwG7CfmSbq/yon
ZVyvgh/FwHI9hcYTkjh8tdZAIDb84LZt13qbnxMc/pMgiCCtWA0BEPBM9Gwd2wkzaV+sNqD6Ik4i
kfspU4giNEycwbrNTDpoTv7lO4QJadnthCOywotFwSGdb8MAUWE/jJEBbtl8SZez1pvPrfJul+Na
qP6i61CQBELF0TbutZ7OfS7Lc9eWANQtnZI5fKNh0tBzMrMOTCa8gw2tcazephp58JAdIgdLZ6he
hwSV3Z+p4jpo1HVexI9qrjdCa+4l+7KdHWgP1HzDyrIhcAptOMhgnxponxucs8i27afAQML52Y38
RhQpk8YzmAXRgx3LPSfbHVIdxHy9gqfBRAyOI3P2RGyF3t9LvNWds5chdbWOoX+BIhDcRcxLgWhN
T3kJZ9pCUcvKt+L8ijsRNc9gXhxOYSK1LhVQQV5m6gmdlBZNA+8jstM4aNaGE69g8Z87eu9n8PmR
fMG0buZtaVYoLwgYQ7jZrbuJpYBuDwxZqChW49AYm6xf4oEQh+l4VRFMXLABnMoi5ejlfnIKore0
nShzdbzYC+gCYeObMTuvDKQQqopp92tT+X+X3P/mkjPtJar037jkso/x6yP7n9HF//ii//LIIXvF
WaUzZzc8sUSI/hMV5/3FDtZl+ExMsRDuYvv6JypO/rXImpcvc2mibRiEzd+kOPmX0FmkgYnjHDOl
Z/1fLHL49/7VfrSkIOuOYxk47sxfJt1/98hlRq+7Jlnm+8IV8RZ3KYMoJgCWVP0rsZHTukma8J7S
pvU7YUxnObaQKPMx3/f0KWhdB3czG6J9VANo0N5EI6hZFr4c3X7zstfKxUGgt0iFm0ZjXVpz8BoB
2+xWtM6ZYAvd7s+9HZzIgKoBpGE/WcplLX8wyOJ4imzLR9fs3NWF9qDqKL72iJoYQwzZ2ulg/EwE
M5QI2ebRs3ejzuypCfPXSksJiEWFtTaKNt02vLH8aUJWEIYJyb5pXd8MBsdpk4lyKwrthkY2PjKq
draNrYEWMfC3SBNlSWH1R5NNGP1nxNJZgpBpFO+6xKjtnWdjupBACzbRQucQIQv1kZ3NRTlgclqv
v0urdG9DwelSfb4BTwECp4YglHCspsWnZJm1wreO6oujrjbDK91gsC7HJqdVYlRHyTbtXAbpqzBx
CXspFVubqDLDQ18ayXYOtJ4OL2WEBITUsDt3N6XTaoT69oRsTmuOE7Qsn6DR52E4pAHRCFjNjFM+
E+GjmgojublX4OSuSTcusHF1nFuGZHkzPg4wn44Wej1HM817D7He7DnUvrHX+HE3FFtG6AxThcdq
uigiCK0GnuRJvtQTFZKNJs9nipOc5gahYjJS4Tudd5oT5x5Re3hAj7EN8hkdb5uQ7mKHT/jYp11R
qq/SyjrAv5jdP5nCWCdnhOQKyGpvTBRLHb6tbTto9/M83ooqbI+V535G2rAB5wwkog4F+Q8fgCTq
i9kSqNeHkOzntH5IYMyxzntWVLVHrmU2qDbyCXDRl4z80HWyIABnhE8MEet6bPeQOKHPRmsN0h9W
sljS6gBUQWmqzC83EIcM+VVsIamoaqIkmFjzKS76LEtvDmNXn72RUNE8OYP9vAMBvsHAskGagfKt
XQ/MiMVdN9N9hpwI/MNR76yA7DLboSrQnDVaRQBmyl8+m1iATUjkGFNNtD4rXpKdXlV+Uc4n5nt7
J8pOqa7v+nHeJjxbuHCwBnJgqbWue+uwwRlhfpQFiZj9fVQRkpMKZO8OF6fJ/q1p3AdL18W2CNZ9
yttUm1sP/2QudnnF1wtgwyjigN2SA3CerHqPlw1xZKafG023jlXUbbwMJlWSCzRlmtEsY+rnWDra
3nIoN/Vcf+B0frZyAytf1dgnwBUQ74sewXjfbQfRf481qzs0AC6td5xfDHUk6RvQFmOMU9tN35pI
PrLKMHy21NbZgwNn98/hdA8lzNuU5PNsILYMt87kjQcWKz8G4U67MjFZbC6vB/dT7it5eymI4aAg
idWVdLJo3RhTvRrBNu1KShCGZ8I9TwGLMK/3m7gTXzXbAnNBgSSt81hQ3GrSHjH1866n4OaXmOb+
JhkjGBUGyv1BdxpEX1Q+qHyNuxQo+mRRQrJEb541u/TzsnafbQhOjQKgVJGnchvWDEKWnf7asSqE
XFGAOxBKO2SZfIPQz9gaZfYM1LLcY/HB2lC4xXpgNPL/p3zRxu30v53yLhf3vzvl3z++Ptqfr3+x
wv/jq/4+5oWu/+VK/rMtg17XNLBo/33MC936y8RpRSq1YVgOJuX/POYN+y+yxR1OcuEAk3V1LPl/
n/OG+AvDt21JLCfCtEhj/7+c88yuqDP+h0Gb727z7V2IxeR5/7ru//tBz/GVpqBNrENBag9vjOrF
bQADWUXrHfBhnKTVGkcjMxxwTMsffx8QQf/9p7//d7kuCjm99DXtH3Njm0Gsz13hnWu6Kc3xgWKi
33ELidd2Emgnd3nIvdBg4WUfDS21DkMMLVk2SkGT15ODYgqfNcnCZnFM7kS5wX3eMSmPrUtYmps8
C6o7PL1DPec3UeO+VaTCrLP0PI7Eoq1YPu4g8Xj73lW0CibDqSEfq+3Y5zijmzl504gdrnCDiayr
joNLfd91ufdo4aXp0/gQuYE8d2YR3DFNZwhsiPffj7TYk3cqbaXPCOMAi+7T8qQNRSi9x9x2KTVM
WG07yMPAiNHSjfmcNjcZYWMM8ALWHqXnbPNpp9uMkVoAOPu4hLxLgOI9ahi5SyazJicVgQQeW7K0
aHAOWpK+W+Uw3eSVGLilzdVOlfPTFMH0HoJgl6Vai6RXbYch+nYRPD0nqb0ZRzzjaPoOWmiO59Ru
El8PKiwsLWgV5bThPx4S3SfCuTwGlUj9tq6q5zaPn0OHLPepTcpTRoYyrAOdFF29tB6rKTmEphrv
2d0/Jqgy/Jh678DsBl+rLjpy4SvgqqINrsLtZ1pLwzpNFf4YeGbYb6xQcH3tPRcBd8Q+GpSluQ9C
kzWHPWDrbYdsZbYuzk9vCu9Ej/e2jMxnOwqOQ+0+9b1bP1QTmAXX69VpUbQCWEfqqYsaZVMNyIwc
HDAmSw5BSLSnSpsGnhJ4WgMd1LZzquGsTSO+JDLrlmSCW7wWS3547Lep/mR2qXdbBcYbStzorgh3
EMUK36xba2/EiJkzA8VE1ZffeLu4bou8xfodJievZAXVez03bhwhp+Bz1lyB9tSptiBinppBuJeE
mIfbwS5uimxU+9nG4zCHlrYiX1qe4yKt/aEaYn4ykGbVwNTDcGDf5WiJw4EKawjICJCD052IqUGe
JDXnaM0wgVhowKszXwdE9V4/VTd1ju7NiTtUQ5pxr7zZ8K3ci7Y6S9SMaO2N4Gi8GFYW7zPidxdW
XnEtXa24NoEDps8cZ+BhacSBkoQcXOptwBH3NvftD+A/WJOlNV1j0sf2OmZBXBsfg2y9h5LEADBg
oEFrCeanNWNxGpkYrEQ/jFvQt9MeR24aFtpR6zH9ICLIDvl/sHcmyY0zW5ZeEcrgcLRT9j0piWon
MEkRQt/3vptaS22sPuhl5f9ykGZV85rQSEUoFCIB9+v3nvOdNvuBUpz+ZX2EZDp4n3EbgNuweg07
ZB1sMVQSuRMUV6BYcsuniSVeZ3Jt5qgx/Dp5gd7RXfpQfmldvy2NTDyB0UZ0RMWUk88NMjUc96NB
R0ymRrzTrIbKCTKiQtfdGbDv49QPHm20XS1jx4XZagb4ohDOENHnx7puw6uvZYTVYF3+lsHWqqPw
D7detowiPb/FsC4PBoXKBspS/hKL4d7EOg1b13r3c9SqTW//yQwrWZhFkJ5Mx/xqE5zsNAwOvp4b
qGTg3vTVaJx+X5rBUtQ1RM1ZhGA0QEQ83by3hZiN1/mNQqu4dtpLmsMYw06KJGgMMailAeQpwp4z
qWnnkaufuzof1wSmtH3ePigf3w1gpm7FutZsQoyBIz27D6urVlYqzk7VlNTe4Y9nhQeSR/tt4Pbm
y6/WLh8RO7ZRzgFidIo7IhsMXSDltohbjkbYB3uhJe6DSHO5J1j9g/oKL1M+A5T+9bQIQ/jfY0BB
3Lo5OSnONQv5HwaNQ2QSOqOVNdu4i2HMtj6z9VVfa3TbPFziepREW+yWHKfSqDj6jJodMJ6QQ6cO
7objLprBZ9bkheGGWrl+97ThNumc+dKAIQZd8/iEXF+trPkM1lvoqQL4xudKjqykeGJrZmd7wx+S
fWp+RtIvv+qgQ/dkpu2pYiR8LVr4A6nfl19eUOFvH7Vnnzdq1yeO2kYSWWYwBsl+stB2eh3Xh4QQ
u2DPM05mQ/erbArkxz6iXkzlyDeq5q2mBf6X0eQqK+l0yrE61PAEora0PwOTdNlKus21KHuA7LFj
bYZZW16jOVNska94sVeGov2l5w0eboNkF/DEs1TMOXlA1Z8iFKnrQiTjOq74TVppljtSz6MtFDxt
zTuABHhIEcVHjn9oO2DrhpNbT7lsg21YDfESLWBMeElyqvrSvqFzsW9+liKWqbR7m/tkqmoJKGB8
R4ewbOHKmbl9qzS72dLY/d2/xqn+1O1uInZNX5sui/vEgXwXSkIshwCRZToixy7TpyLNsydNdYTZ
EBVmmma18pANrCWyhKIOn6Qy+qfGJ8pP74KHQXX3fOwEo3ro8lhmikPoksZS5Q9AeDSyyaduGevQ
MaM5BQW/stwbI2k4GDfbpvdP6CagD+OIAg/Ire53cXxpOxy0cd/2WzQjdGdVMf1pJJBM0PGfLFrx
ylHacGkLLTnGehdtMn3+PHrerTlX+SFX1j10PUwtSam2uYshlWFcATOkbw+DEOXN8DAEQpO1vw3i
jWjGfhEiSluQKL7Lqi9L//z7YPUW43coyuko7sFOc5nO2gluwQHv3iYYw1uY+/a17eFrGWhjpqQd
rj269JcQiVXVDOqep3bxFLSSRqJmvHRD3FzMWcX4+zLSwuIgEhPM7fyn1YSzqg5osjBTOxhBSF5X
WWkbt641RnhasIKGgFauGgQq2bTe1pPpbLVM+q/Z5BKFlnefeerg1g8kc/KRIWRfjinAsTa/a/7o
3SbeLN5Fbe1HUXoxHTIxrInlfc4vjdNXFTLji3u3fgr69t2WfCnLWACyKqCf0sUXewjTB8n/DDNY
eYCfnz+rAAJMbDHvc8wgWnt6aT1PZcsE3rffRpdyr221cl0U4dZPdfteWOQI5Q0TlDxtb25k5Htw
k8lWabV4DFLCHYf0MsDcfSsgD+wYZK5V7LSrYSjVrlIzQoM69OhXLN8Z2/RTMT8w71nWBBGD/EXd
gfnAe4JWPS3bqFuhCyyvZhn/aSiU+niq3ruis5mqjvbZkfgGrEqcs2R40022axtB7dLoIJhDkyHx
JSyyvWngggHPg9U3Dqe9NBXknXlmkAPXfHJd/Z6k1ouYleII49RSqaI8CPSPz0g0aWz1hGD/vmyc
mjyqIrrpBYfnIsvCVWSQHV10HrbrvNZPleH7x6Ej8qKERBBZIjv3kjsnTObIX+UCN66mhyaIxxfo
hNO6C/Gsti4FJiuQ4Doa6DQLxnwMEbKHruMbQsgrn7AgicQClwN2tmV9MDCY2QmejkQ/Iiw0zOgs
G/2tYZ46HzFAEjbmgJ8939ORXxJxue/8rr3RRwixmG0bIb4VaHpgpe2c+JA6a8dtqKrxfBPLpWhk
ddqyRreeesiyQwUEoMeWhiaZ3EE5eFsz14qDM+u8qiA3zoq+4GQ7Mzjo5nmhXPZs+tCAhvgRefq5
6aOcolv/IaZV3AzzPI3U3bT3aEySH7ZAL4OK05bjfazHD3QO3VkmfrZucQFtMzBTbPT9HtdNjXed
gVpX1eEm1XHd6BoepaGYMkCQ3xjoB8Bdhv7WG+vCa4OLLllYPUriI+luI0ebRLwVs0gMjbk6jmaX
vFU4/dGcqYm+v4vKEHuavHV6I28NzkyMDuQ0psO660aY95aVPBCu8Vhnstw5wjhGOViWJVtstqgN
H1S2BeQzrhJslaHD2JzARaSIaHOw8vk43XpSHBnEFasxgAvvjvDPUX2WpyzpDpB1nJNd2vap/M9n
fec+dQ5+mTGwmbm0lty0UDU7gLapPKV9L0+9pBWMJCtfCQe9K8ln8tS4V3rG/vGfr2SFSrd90X6P
hUFTxxTe2gnBAE7Y1VOZ2IcpYvbcwtM9eVKvz2wG9EJJ5JycYniq0DEMqRkcOqsaAd/+lRxp30ku
o7AunG1fxvEpxpxyJzf3oFux/R6lat4bjXGn3NF+J9QZ88h3bKrggdQ5KpyYSlKMlvluGu2lFwWk
2QR8pJb36RaoLyfkuuWELJQItrlXXQmCJwmiVD7CyMHhBvEebbTqx98Hd36ma27IJtWA8nBKmLEY
nqaDUub4rwdBReS6UK9yXFMQIzCv9ZTWypD5zYQFiewRghUxRs6JdHMsQdyzC4drHce52HGnEm8R
wOuOnS45m1qSnKtMMXOPiA6w46Q6/fPQjn6yIw8p7YYz93p5+uehRKP+by+H8S10S85dNWsUifQE
S7lOuUDy3K4zXHf61PUHwOP9wS4+0tZDBMmW2hPP5Q00UfP4LTXG9iC9hCGr4YGVFHPgitJ0iNZa
cGsCXaC+Col7hLdH6z+biVZzNjjTSVdk+aH2kQwQCLmHa0dcOc2+teb4l6Rpn8IoDS/63Jjl5BRu
FHsvUiN0GTAFwQlN45abjZrUjG9pzJjU7sw9Z2jgfLFbnAKN/nVG05YrfSWEumgxfnVniJ/pCFu0
MQ0fEw1tDtIxZkbAZ4Ddb9F35QiEGsw1aRdGb2w74d1dRSpfmSSQqT1AZRiic3rF6n4DBABgJNTW
rXCHtai5TBIHvEFzmYz44ibS3VLXX/LaMzcQyM1l4wXfCBbe6cIjrR1jHxxrzhaqTcfSqq5944JA
CpOvvomT4yh9+vyZByOpr3YZIJkDEdTBtrHNc4G+6DN0Dbbeohues/I9LypvOcR1edP0+KtQBm3Q
vNUfbGz68Dvj4L3M5J20cfdWR0O58CdITK2I0k3jRd5qKnUwW5a3C3CAXFujYZhaBSzric4OMX22
YVQ/67p/xTypfQIpD5ZdMaGKL6qvsneMbY3mawOWgLWBE8VrJ27ZGCNDsL1t1frl1ogb+yxj6lYc
Vdp5gOjrqc0YCXtfDghCfCs9+yrcI7xI95OAd6c7NvlzBaaL1C8fcW7XB2PClaXB138zXGBx1ATT
gV6c9qiTZrvrNA5ItqYdrDQzj6akthCqfRepZi1Mw8JH39dPrW05rImm8W4QqcC0OLcZbk091CZ4
fBV0xneuhASIhsiOlZ1ELy6wLRdO9SMSdmxyNFCABTPmReNir39f2oPrH3+fGQTFkr0y7VriSmEU
ooddGU6rH6dmLwbieOYCOZtKsF9Gfk/0ZNyLlCotZOp/1G39mCHiA3sfxjqDiEnfYctchclIfU/e
kkm2u7IkskqeDsw5DiqOj5btj9t/vpR2fZCDvvg/f6UuZv2rgEowmVI92GnU7skhp3k9v/x96Bkh
baN6aJam0YMu191045VxcPNyoFdNXoJSuGmlK64RijYgJ0kNwaXwWLSaQb9p7JE3syMMSHjmVzZY
e2+WDk4MqK9VJUF4ZPh/S0Ig2JOJtVAcRmDpNu1W1TNeZBvGTBdhLxIY4UEWznGqrWon8p9NThjb
xD7ijPQWMSSJfdKYK1sLxUFllv6vB5Af+ZLRhM0pVsRXeP/JdRZlnRsSPtN8/Jt6cX4ykqq4/D5o
eZfu60bc607/zy+1pFHE3sQ1RFwfXr36oWiH4Kz1I9J0L7ZZvHAHOr9LPi7XoxH3zON/X//rqT1/
9ff16Lp4pJ17akbaWSMR9tTCuypQ2p5/v4QqINsMVmAspqFgjEfARI+Jp8afkk3DeeqDU6lRvRZ0
Fz1fnXVQiJeio9fSRj1uh8bTD0wNIKxowbWNJR6q2Bs+Utv6Wxj59FCUnEZsUT0TxcEyk1SeR06Q
GcLxWglVkOPdNH9FXbwXxCuuOeEzQKpImJo0yqCM+3DPKo5Fq0nfbMdGLkyPc9lrtXb3OkOwCSY/
RObER9oRrhYkJ39+QLye7/ta31cplNKpNepLW24EZEQoGr57SSVST0dyvgAqqjAKQxrJyfy5TsAO
mASj8Nu6PuDjghTvYF2RmbNXalPG7ifflT71Q8vhIe6AvHGAmRRAj3QqjIsaNAky6vcpU63AHcfT
mNb1jk2HbEB/iHZmAOLFj037GnjIT9u+zTYce0gSmR9ylhT8wsOytLLh3BhetE9CM9i0mvfBhxSd
s9jBcJLlJcIeYN/on+7AHD9tE789ghl04TonnLKexDYnPyhGbH3JLWt6jONE45+fFd9eOz0y48Sw
WIbjJh499eC5cx4UfoV902IxLz3U851t71BDXX0VVTfT74cVEUL4njnDGEx0p/re1yM1R+dCsZhf
su+ofYVWr7AOYQImaDCiP1D4oGmF9afpZpuk8x9ljbNhFDqpxPk2z+OXLk0IK3Mhq08uoBAjXXJP
mPBekg18owEDXgPsz0gj2CHuR+u4xW4yO9hgQmSb34dQueVOp9te1on3YDClLzDdX3zaHceCaWyS
GAtuxPjVd8UBfwYHV9qFYoVAAaS3hhKoIMIVViB+AaofuTLdkJcRAUtGUNNkQYZDP2vcxVGSI4+k
u2OKN+xmIDMD9mDLG53VME312Y2aGZj2iYP8KpvWfcGeZR17WKRotWz3pW3VtI0GmHFVbDsnUlZA
I4ROjq8qrpC1hd1pIEYBaZTubPOh1jimQbdRRd58gNskU8up/VNtFrATVKbh1iZVWG/Ld7+x3bUV
grwZuRZW+N44oEylwkEx7155OWnnfIrfYhJm9inTyysNnuHg5Va67WTxxC4o9rWv/2gjX54l8UjU
CMI2ynuL9ZTr0ZQHGk2vnEz8o8FxcdJfRs8TyxmAyiIIJ6mzneJV5eZyPrghSv4yKNq01jKP9A7T
RRu7P8I3mxN+gXpNOFiwyhqpHdhKfyoT8WmGp4ecjuwoTTO9FjYsrr5LeDOyyn6S4tDlvnt1My9Z
G4KAeZmckeFDtnEGjfR5g2Z41Lgv1KFbj2F2FZDXVlfBD/bGaG8b/ckKFDJ6WEKnKsi+Ym6sZ505
cWXhfvVpUL0Fgfs5R1RJIwmevNwnq8sxcWnAEiCmmOCFSX+L3Ug79mX4iI1XPHB0vxowT8OFu+hM
MBVgM/ULIvfwMxwSIkgEZM5GuG9U4br/VXEl0TMT+oYIeX5pwaG5IUWosRE26k1TE1UxtAyGSNcC
N0ZAVKuBLrL0lvT5wFi2AK7RqmTBUXLiXkIQc3DxiovoAm+Jy9e49djPVrE9cQ8axQvLzGPslN1Z
+HDygpTRv54kC1V6xiLwXLmp0zFcCyPc9hUGUSaD3ktWhtMGn36zAeg8nSor5IpVqXv9fYCOngpV
X3PM1g757yP5ZifGEdbJnNDW93pyKOJAXTLLIPvMG26qVhSJcoIgVIIQxtQGOyLCHUcCE/kvqmrX
euXWtAO1p6JT8dry/Fel2/lLKlrzFHL5LqhMkluQiB0WLLxgrnpuaA5tPCstbkTqNdc/uXRxEzLU
FoYYdyQLgJXBRUirPabZpqf2Immc9pTaY3sCF9gRbfrURnMCbhL1Zy9PmcFXZBWFtXRWZs+ZUkCV
WutWEhxNv4S/EAlSHG087Uj/VtAi7RWAz27ThIN2V/Tns6nrHhiDaffIK7/gDE7n31cMYZDxoHo9
wCt9mAZ9uHRasCR4zUR++x0lqXPUIvh3hUXjvZU9XG8UkOsk8Prr/5+0/99M2k1mz4jc/ns93Tn6
DovP7//1P/N/p87/x7f9M2r/t9m6REOHG9TRDTEnsTJ2/w8JnaH/D+l6NpZewzEQ2en/YOZJW/WE
iYDOkVT1hvH/Nls3hMGY/r/O1m2L+T6eKoNKhdn/PHv/N9C8RYNOBF6V7cVElyuuYwBp6DQK8ImN
BG/oDyyD47BhliYgu0anSmOi6U1I6l2AIFj0szeVWq96h+OmNQmrlyFkMi/AurdukRBurQ6yLzDa
rNwoKMsrTNt/68B+Sku8SvYY2gBa8fobVrulf0DdywRvhevsDA740jWJ3GS9WA9YoQw0fuR5zUS3
CCVsP+TEQTGbCQxCaho/t9Yq4GxZdcEexQvtSGnrm8LN3wNXch+K4aHQyZKywJO66q+L4Aq5S4R8
SVKz5zVnjNGHC+W045c34XG0dXVADgNel7Y8HaEiXA9WccYe9xEYZ/phxcwd4o2Kc+x7wG/dit9W
GawugJBtlyAu3lOzZdzcmMlrBcJhEXr2zSrDv5NGtp+XBqSoi5wJhPXWtgYpO5ihS6b1q74/cmGw
mPj2hj4CcGvylaKIJZeTY1J2JJzJieYAzBIDVxl87V3tJ1citw+WNT71oMZrwz13WlbB8GmXsnYv
te/jXECoWOvPdooUkIvwbhrBm+qLapkxwU1kE66rbRzg94hL/DcqZfcXhXwP9eS5amxoVZV2FtJ/
MCu6ZD3KI3oO7lJHNEArQ5crIFrfVc338/Fs6oy2ieb231B9dmabeIu+McoZRb1BQRisDFp4RZ/8
iTp0X7bTvQK/3guL5pYppma+3sAx5lgWh8a+1FijUZ63e6Gzv7tGeNdcQKFZzgndSmtQq1n75Bsu
9atm3Aqk5MSqQf6z/fLE25+GbYeXCNpePbCZxe6WBgadIXcjo570eCt6TfR3082/25Kr0GgBFwJD
NbnuA4E+m3lvyHUZvwwq4weGE+ADJQ7WkNNSUefwPW3xGgcqpwHTZMgoEmZCC+uOS475Btv6VkAR
Kf54Ub8B9DnPPER5VAMiDwaGD2Np4R5MyjVYlx9boGWlxYCO9pF2h71KY5i7Jc47N+grOKHUxakz
LYqatMlyfpOJcCMCgJFnmNevzAAPTtF/Fw1egrjShk0qsL3bSMazDodoSBvcGbI7EAIPB4v9aTbO
IdDh8QBsVaU9LAYZtEvmqXH45QbmJS2CS9Shw2hIsnIqEBT11DLX1/mPhGZKUp4HiapzfQ3NBBdW
ovWXsZbHhIYwN6vkRMhBiuqFsiskmlJT1iXxmoMUzoBOhvNOofzNOFnVwkYSg6vO/06D1Nz2jGMX
YEizhRqsTzFIjXAwhmWTWw68vQRbcEHhMCnkI0msaulbMTSbEYhuqhUrEiVhFngQmfyccxKzuu8u
y8k5LbDJEesZc6YVjfHcVxPzqVmiWbSo3MJyn0zJtzSEthw0cuvd2v0Ya7zoo3hSTV7PcwVjUelE
4eTXgb8HnY4FL2liH70bAo87RVO00ofwNa6Tq+uEuIKU9lhOVbnSDShWU/Ia4jkHIorNJDMn0jBU
eBf6KwiXLf1EMPAV8Tm5nRB9qKFaDvPVEBMopelrMBzJUo/aVe0N1kYNBie9JEcrqMDZJQzyOucZ
aPDOmsRHkAMWbZV3KmOPYAENDzmyiCMrzDKuDW1m+xjLOslG8G8+Yp7hJTPATmB2LNe9hTOCQ/zi
6VOl3J+5mGa1v9gQcMDnEUWrcCQwlVBdbLp2aG4169ukCt36dUneWf5uT9ql8OSprbqHrqK+zYUC
49xv2ga3W+i9Zi4/gs/7NUMau/Tt+JKx+yCD0hJmaDR02vKY28WXQgC+TGp+lXhm0Xh46mmxTcwP
bPCA6WCXmxwy82tm4UcII/QXYTs+d4X/UIR6uNSZGmyngiJrDL7BWsbHgpD6pW3UHgkG6YOOMwHX
HCAdujbLSjeIfHNH/NGs9v7WK+n4xorpoep+w7hyqDaiDJaJXlGPNhDVmgo2QMIaYvg/SRu+TX7M
hiDeMy+Pz9LqV/Nmj3GRZ/gexY6lEcsSvWmtAAXS05MDYyKOfdP3B+Wk1qbnFLJAcqrtdMldrter
MaM76A2dvrLLFPpIVKpVP4ivZrLqZVYX0Ua7nqnJN1Y9RylwNXpu9ECWERdvdHHuOKqP7GAL8ALl
jitwhSsOeW1nMnTw8QshRHJKgvZMrciW2p+YBrdd2Z/SqOB0qENHtzV2kQJVnthncfbgF/pboEoC
kYu/lvy2NPB2NK2YVzmLSsPUn/J3S/fgCxvjFpK7WhxrFV0qTd1QlM8Gnvjb6/RD7GibwbPKQ97l
L8UOR1KxdAco2sw20T+JgsXFwrwatLdgdE69UbRbUgy+FeTIVR5CgFHRli5zt+SUiISN236KScyK
k0U61C3zW5CqoCwWtADrRdcY+bonLndhecmbhm7XM4Jlq4vnKPbyVVLkH14QHFSET9fFmGzhx02q
6IaB8RyXsl3gMITOkvcQUMa/tlXcEoi+tHgk0SzWSjbpB/hphtJh9VGaHX65jgTCFFZbL+pjRRtm
WzDfHk3u/bjTGT0iPIqiGIbUmDLyYr2m/QOTBqVvkM+KLXhGRek8ez48gXJwkGvndP3LxAKxOeJj
GsWXb1tXjwhXzjjRUjByi3EweC3DF65yOGvHSFZIOoZvf9Yd6gxeOFPmDrY+6CMhfzduqq/IQdTk
pbhwxojDePcprPje6zNcLR5f07b+W8O2aSf7ScuYgHgw3oaB0DM7UMlazipgWqqs04GwnzmhrMcK
JHvt3foJXEAdNWdiQB6YZfexZLHRQV4lokVeH6tlO1k3bAB4NtFgF7F4Njrjjh5pWlYiZfRa5qek
jPeOvXNZRVBQ0pzpzIr9p07tvSTcZell+Gk5EIrSuLkJ8hbd03BPQPpbUN3BP8sHVnwsCqvOmYgE
Hd7jsjrKGEfGqFGbZrApbQweHeJ5PXLBbdb2SQw6hjmUTnYEZD+2UDlLJdBmeT9av611+dCb/q1H
rvgo4zrck2/5Z2RIKItmmuV5+WZi2rCr3AjYog8rOEeOTlbTFK9t821Me530COKdjJGWdNK9lt2A
KqgwXnFqIqDQEtCegtmbD+QTh84yCfG9ozVhockl+Rnw4DHLkiqJz3/Rc/mvxxJ7X+nRZsAb4z14
lbZr9fpLxWZ1FezVsdPYhyLIHqcIe3DTf1i8RfT+UdKAEz3n8cZtEmNXD+YLVQBbnOUAWCuqVWN5
a2x3P3gJxToA5cAoBJe/3wPeTZ4JF8B32tGQT9W49VxE+yYV3zYRfEhBDUXPBgJ8iIu3Hj/4IuK8
sbCRLa3L+DGbpPuQ69Wy9rKIUhwTYI58cGuNkzjGgFdlGcpN7OqEqMk4X1WwQvmly4stSLXRKzks
0YJY/Fa41btoLHCGluYGbu2w0JibXVD+PaYCSattUAcKn/OCMyRb6jN3TT/NXHeWdoT+ZT1R05Gw
Afeizcc5AdhnC0+c6qjc3Fomqcs/3YzOoZEyWSdJ3CDKAYpsapBc3PIvi3r0iOTxG/vPmclUcGV9
zBe6EnI3xv3GtWBgDbHq1nIiDzWH1bW1UoYT9OGJZnD69pjRN1lxrDjUuktVUuhstznLlNHJndNg
moPcDCTd0rgzRY1Bl5nN2ILQmxyCAiRt8VMxJZ9t04HWc/sXgdSDezrQnuhI9Ss3c157pd5lZuhs
BP5OgkenUcsbZ5BRJMaGIcCMOkbzx8XFvYx3akkzP8WRlCw78mGXqZcV50QQ2cqUkfRrsin2rUYX
UXkdEgoNe7/hanciEioycT7SnHDTrjL7nUNsOd5agI329IcX4pCb0qYnK63TNNoH2wO0GSesSNTy
TMQnnI3sYpzxNoEhSFIeToSJjUuv7Va4G951MzghfMOFpDkxxPps5U7Dn/ZFWB4uzN4CHGdkS29w
7iMjKbOCxmcEXr1xOkffkBn7SbIqoeAYgquDQ7Frt/Kvb6PCNWX2t6+n9zGAM0I4c/7JBG5a5J7L
RNgCVz5iTFISb7UyIZC7sBpi4CaLOPYdRgz5G0JrfJXdzGDA8emwlU0cX/gHUHCUpvpoau0vbxn0
KXmwM/I5gB98BG6AVSiDE839Nq0qp+vpR6brpgmDK6VLR4gNIdmmcJB01zI6EHwD72FWG0U2kYsD
LW00NjGy2sYJ0HLo0UaPO/Vk2F+IvYKTb/pPUtK2HmwCBNALnSYj+9OoTj8SijNM9UM4WV+1SW6t
GRnq0Oi5fvh9NkjOtdClL5EyseuniTqXlbR3fu7pJynLlxEk+d6MRoB+enfQmE5ikjaJyprIQG0M
dW3Zs5NpmpbR/EYJ6oUmwqNanPWw/2BUVEYurfIwQq3g9x9UHP0I3oQJyElXHVcM+gKv8L5JB/lI
lPgaauvCbJgiraIWPXclZEGiLTDQYWNZhIa1YdjiUFbXbwlQKiITmNj5uv8nk121GANrZ2pMI0br
manq+8S5xxJmQw83UNsWvKTXuIvMNdaAitvD1ejd7mEwelieWOA3heOpFVlOd5INrG029e2mr/MT
+un60NpMHxsJQdc+orAvL7Gy1m55l1V4K6aS/FjjYySTmz2YIJohodFC3CDpGOWPCwY7DOBGjgQX
zHF4BJAmxVsSkn6UqeQw4CVftyUOaqmKbZcy6DWh4a2wnsG2TmH3yVfYqRxOgQVStRxJLiMZJEM6
VMvNqDxOOzWLHQGZRytxn+2egHatAPMcNCTKuQZFYKUG1I/FY2p3z33ZRssKAccSUzqGKwHrvEXV
JgfSvHQ3ew4qYmq9rd65ci8ng9bpmJMsPhKRLjE91NLcmbEL3ImqcVX42btDPiAVSvdjKH5gXTl7
QqHUKs0y7+LX6NWqCnjWNHFstow5t4mot4BA0wr7CfJbZRGBPEf78JsH7r++gBXkDieWIKPcfwsN
RGxAaCaLvM1qPJVZ8xLOeOXWp5Z1IntZelm5JBggWAcwphMncndse3BlqKp7vfgpfBNctQaT01fD
IZegKkDM2ktR+vTkXf3oihL+GbhH8NWgmJKM4F6rI/pqQMS4lNYA8byVu0g5c997mO2izY67D0+k
7kMs7sxrVzropBvOGUHWrB1E9O5QcOpFK8HUi1yXAPayjo6eol8cnBaBX1xyKpVe2l04RHSXsgQN
qbybm0nAczbBHGaSE5CWgw8PkdBdHVzWyhpvtEPWdqne2BQp7vtAHcv587axvp/tqAZ8q08aaqmp
22Y1/ZGEqOmwwK7XhihYGbdFc9pghPrP6RYuMZNrqVP6OZMrj01A9Go/ATfqSQ8qW609U9CfTCAe
1ZglxyQHP6R3c41W4vjjwyR0KSRAKp5K46nQ1D5IpkM7xLCwU1J3zZyCWLOnOf6ENRi+P1OMiA5V
PL1B6iMpGmrohmV4sjuOeF54pzFZMNYY+Y4uXwraj6swlivobqvGBnYpswR6IBlAhkKoKbvTTAtZ
zci0avCwNNS7gSSqeGiGvR9Np9Gj/ZVPXxGhJovKAU4UgTgGmsHPliPEdsPbW2n5rlDNcsIGUu1P
g7cYG+9YNgbwJzFwOMgz8EwOI8L4Mrlpwa3QvYrO/hmAS4NM1ZdxF9wrwX5PLucZphxKLAn8qYwv
ie1Hy6kJ/yZhs8Up3y7crPoyDCQBbucukZ4j8ptOrg0/GyhMaXmn2vPIjMufdW9jjow5WrB3pZDg
L5BXoVGXPRmflGF8KsnG/O51+3Fs/Es8DatS8dGUJhw6HxQRP9nLgp3k5joBE8etvB76M9F3ZGLR
z4LemSxyEzpS4l0wayAxcu3T0McXc6zfyyZkzBOVa1OZV2LnyVvp7PuAb8gsENIyF3lsVfSNDYhz
uS215eR4m8ZitYxs5qDq3HZvrvDOTceh2JDVBE/V2Tkqt2gNhNOy75g31/SBF6UsvzKyyUMHk5Yn
5GUIjkVo/bRW88DUq+Vgi0kroBBRsGVQPJw1RMIlg8pdDpBtIR3ro01+WqR/y6aIn4t+or87bS3H
XhsEWSx1v7ySQr0twvpZdxmbOTUafgFgAYHwyu/JIOoQWWMHJ3OLz5dw6el/s3dmu3Ebax5/FSP3
NLgWycEkwFHvLbXU2m3fEG2pzX3f+UbnYq7mEfJi86Ms5aidRMhJ+8I4GCSwYXWrWCwWq776vv8y
19uP6ASKu16UOCWl1wBCzlJfJf4gaVgkBAx+aC7RQzyxHAMVOIPkSKaaV3FseNOCZJ1pfPbQCgch
ddPJ26z6AOAzPnGMbGk3X9I0uCqj8tY0/Y2h2bcR1JFJA/e2Jx0U9updVzl0CDFko8qvTN9Ya0Vz
2kXmxss8Ug6td+pAXfNq8iC5ioWk26HL0KmeO+u3UZewZkrSTeRdBoG/KfTwxhzBipofA8RG+JwZ
VSfNXNK7bZ6QDvNhTiPwoaOcDRseJO+J1vfXTd8+GGDk8Zu+zXSAL4qU3Jh2Js260LyO+qA7kYv8
Y1lqH9qwv46MEDHOKOMmTGjkSuJd5T6Bra8q2DQ4Z+AHAS8/yjabuQ2Os1IRaCSfYCcko025JnJI
R+mTIhld0D43jXeTCXsTqNYt4rQbsv2fgJWh76G2WyGGqwCIJbpc6Mudp4O3UyX/MtJuoA0siphM
QP/ZEvUdqbFd7LNtR7uCeOGkcqWR0GLtsQkliA5kHBUaaV1rPQEcZuqT0gqAuav4m2RgfgskZZN0
NMLOkOXSSgsqshhQhdRtSG81VHMD8wpcMoIT8Zgn2UXoup8kZMPR1tp4ZezNXDX6iBqXkTfIlyvt
Z7+wQBLhsuMh6EdO6n7wvSsfLxwpseNpFwlWk6C+kex7Sy+wlxNyyRtS7yw4TWmZkvVHYL1L3Zmu
0ltFqlAB1tXLmho9r9td2xBBeZ7+uW1ibVKq6IygpOidRDpkAaXfFIONKxyF9qon4xY6F3n3wa7E
otd5UqrYq4NRnAVxtA2Vbp11WTepwU945jV5hHu2l9veIWM1js8guZcKCqwmKpKBvAsi1mE5K89i
06zIhIBKtEaULfxHUr22N1IfEE6NNIofg7JV7vXOWgCo4Igrc8ix3bXjYYAotdoobFmca5F9PxDg
SlJ3W0kth2Os+yZyU9xXNScb2HtkOhy07iUTBVtiqlotocw3UTKNjeZGT/3LEuQgZko4HfXeLsX+
JfTJz7ed1y1FE0czqYUuAXzrUeCRtarGyk2S7aOsAPvqcZYNKn1apbhoUk2+6dENOBk1h6Fuzlly
TmvZ2g0x+RJDhguHXo3ktZ+ANQ8ng7t3u05MBwcenbCbe7nBHKLNmcPEGEUdz3KdjEGW4rTjqkgr
aNBZ5qbE0w1AVc850HaqQo7CbtlHJVS4DNbt2geKL6ocu7EK/GhHrGbrkw488kSmDjWxfaL4WGlY
BuQoxGpH8AmlHaLAorxQ2luX8A42Vr6WomgelEALikmD/AGrY0RG88bW0oXwumr79C+npiCXxlBB
AZG3J56BkJWVkK0a3LFKB9FlmAcFqjxO3NUnbtqGS/yxkOsVxZci88/KDh0hJOebJQjmZRteg0LB
zDaQi5lo9XSlY0yFYW5TX47eG1KnryiE44k9OOma82m6hsHKzOoGi00sL86GovPXaIBdYKt2nUVm
fVm5+V6DygwZKEUjLHHBWrp3Gq/rZz/uCCdzR9kESIiutRwNBhfIC4qYvPCuExsbtJaJHEtxGsWi
WWltac2eINI2XcIP1wfo0AzZRW4G0RSwL7GmMoTnBengAqXwbQT9IS9ONWpWC6kikurVSJw5QwzK
hVVbSmK0cpJCXTIJzEk4OtK2rlFuBst5ZHLkCzGyYWPvdMD74Gqwuxs7zXKKKjWkLBFviX7COcjq
m8qTO/C7abdNPFbsPO5BjVaICAJKz7J+4OVrxIUqGeJiqO1mWvXDByftAbogJrkCKMOpzWR7NlqV
Il8hI3BFJj0q5D2KKvIq0RPzTHUWbqy0GBP6OUn0wtlYethOpT6DX5zHhCaZDzVSUsyruur9BWEx
p0KcTuDyucvBHBwmPpWbAJkwX1/jsqSvdUV2SB1SmkRIEIWJItVuc4RNjAyQCTVoe4pmSjKxAV5P
EgC0eOtY2gcbWPNUa/Nwxu6AuWs5JLNMQQ6soHy4RIAcybzCH0HndXieVyG5gpYqiIDS3cMqkCx1
kQu8DRunATzbFvYcdxvizV4alil4lcsqH7Vl9RIxEMxPOqW+p+PqtLdtpuSA7ag8wlicEOgLRkun
nEHveqLJFfBKeIzevvU5GSeaMg/9DhVPH0NG2pVmatve16leXGZfNGQq544q7jixJ5dGg3Y3uUkU
FT4pGGn59w1WcsKU6nPLYwHHBuEcYKEEVxg5UDnP2hl5/GFZBgZpYNIoEwXL++WIHkN6p14hf4no
InrjuEtdqC0M1JLlp9W9Vd+EF6w8EQnBThW3aarOIwTtJ50mXfkuLJE69Ne+otlo0IhzkcfFROVl
LEbXYnzKHMUlhxUufR3+qBLMqyZYR2JYN9JpFiVnrs8mJpprl5qhWZYf3VK+ArY2U1wPRqA4RzJs
W+bQmMz0qiy828awPkaJujZVP1zAe7+HXANzO51bIRODU8llZk8z5jb680i5iMA6kTNCRp5K2utM
DpLH5mCcqJTq2Meke06U06qqPibyQmlQ7pLi0J12Pjm23ngYHZuaAAGs3i1MwosK0zlFbFV0+U+A
SwuK3cO9kuDIoSbXSH3uYjWGodvkt4lsLfAIGuZFoW97KMizwtXzCfystUNKkAosKmJlTB3LXAUu
jwj7DxJ+0VwnZwapy6jRR/E+cK56qIbqzqpHslpefHA099GO2g+SH0lUCEwUkwfjtFS7tSKPSQCE
bHAaccnodivqw0i0BA6pnZEA2EkfckjxCzDo1JKo7vhZrFyldn0HtmJiO2QagC1WoBBxhUh2WV19
DKIW60+PdCHTAfi+BK8jb2Fh9OnUKtkPDQ6qTTaay7bNeU7INutsqZ9ZpVIsjTaa0rH0c5jk2y+A
B/srcyySRhHPIa9XBfQ+JBF8ddapqOuk2DNRucZ6zUDP5sSmBggTIbXQ8xnpPZmHaI/QJhp5X0zF
5KWPpMvEKMt21sUD5c1m1CjSHBTww2AW9u1eN2CL6o40LWtkmVRe39b2kJw2iDQCiGNz7Pb0m5Jj
8nLoFCDDXqXfkCdmUupUV2K2QxkqKKKkyUAy3sUQOAsXZgsOugeINfWMnqIBLmJRqju4nlNhHFpk
fJTx8MU2Q/WOntjDQCEySOG2ls0q6rsWpe1z00+SO7cs8XCPvX4lERgQzUTajMSetGTj7iZD2G5t
JAl8ZRnYDi55+Lg7oAlWIiUVHTvylhXiGmECjXy00OEz4osadAZJBbu6zsc/0CmkYG9KF08/okSg
z9JGqcnNZ/V1oQTd1sUupuCC0DHvmJYVEgHyKkANxycNY6DaUKgVPP4BRbpqLKFRPcUH04xx59Sx
4LH7RcPyxkEss1a1kjpUwC2Qofm9lYQlqg6QnjrHxTojmSUlsnA5FTi9d5tNhcYnHEn7LAk76Vwn
GW6oGE1Qop1X8RBj8gYSVYWZLQzhol6T1/aF3DwGtiiXtQCdCHcV+/XxD/DAWXxWQbqCZYbWe5RA
NNdkJAgGczNoJZnsE3D80icciUUdyuvK8ArCj9Jh3wZjoFCFPkGuqJr8P/jtr4DfyHIZQqDk9gb8
LS32uMe9xr799lvP6Dfbei9UlGZGIUewS6al/AaGs+33xgh3s0wbsLz4Rk9O4bfAyemKBYDNAoX3
IihnoU5jUTqXZU21Dcu2/h2hGW2E1R1g4dAPRuxGRfBDs3Wsf7nh11g4JNIDV7ZksWxdyZwJJOYR
ZlI5yePqMy2BrZjeEM0MFyBMrLV4lDZGvrQxoGSHr+dJl9wYJDXxuZ4WXp2gElnUVPnVczfR0s1T
TTtzzHSeF2pzSRVWn0huuZMaTrapnqLZymsVKYW55I7xL3BDcxOaJeZCzmOA8NTMbR69VJDGVDFU
NOMymA4CaA1nOFhqg1PPFRhPcxlzxQSd71vF5xjl6sXCRMV/YsuJOzOKsU4HPmQhd5OEvqxE4F8n
FueJvM+dmcL+fimJBVkDA7uYirN4g7M4PjsSSuWlyjIGwFq7zvy+P9VyqOqJAxzccjnoOfpjZUKJ
zOxHP5EBXIcZuuP9fYZLr5vFa310dXCQxp7q+H6vE0/daualj4TFPRb2xQR1AjilkrtQSpLBmK+q
F67SBJRqWiI1LMFRUGhvEq0uZhQtiFXz9sIw63SF7SyyYVFdnqUdagt1rYhlDLN+KndEghXSHlMB
pI+0gPSprVGv0ieebmHapcVoUnZSsoLnh2NzkOfLtnXwVByyaVE7O9+m9kPUcpk3fnRtelDAM62Y
U6gC8gvRFzUXUA9dZtV4rnHecaFwn7ECQgavutPeXhsAZc5Mj4QYu8+FeR6HEbZXfcc5LLNNgABx
tjEs715JpU3qKsCejFEHQIm8OW65GNoquKBHro1XLfB59qkGlQuOGWe+mzzKjfRl6IdwUfsLY2i7
hV7Idyb18jn2KYmhlFMFnelrLOPx3tVq9IHcVL0qB3mpm6mAUt6F844YfWrmlTRlYseTeiz5ZJEP
GHKAy+Myz2aOajD0Bnn0EOerOcI7YZCGn0QT3tRBli0G3Y84pznRxvfgLOtolxAWGSSK4o9WrpcX
ZR7iR2VqJLgCSINOGvVTE3T3qqqCh8505vidDojX10sNQuIpKn5wNJDiAOIC5LPEgebMy5XLIGoi
KEbw55EB0mddAb8ry7qtA5X6wspsZwYSk/sI22rpyK18UvcktUoECNDCCDZ6b15WEjIPCeiAU8To
EWdJ12HuNefCwJWgHfNPulC78bW/RHgJ1TRN+Ch+bAlxGxKJYXqeVG1y3teYm3izMq+6UabAnqMC
wcExqqGzOT0gxk6fWaZhE00XH8aCzRL39bIqLgDCmw8AmTZ6GDinvUxSOakGVBDDbF0UZgO+EYgC
vhCbPpcfn45uGgJNStOI0WncPXfxrjAHfH6Lfqu0aCygvWCtsBctBk/cRlrwoeQFXGE5cxKOapYN
4IpJ0xpXRuWfyaxR07VZmmeEMBkCRsFHzkwbxR72mpI+iABMAsZmLND3BWJN1KU8BW5PR8wZGbPw
ohqhKVToi7lXBzBLAYzWRquDi8c/Rhgbx47ua5KCkMNFfE5g/rETyh0zW8cuPbwZgmoB7E5FU0eh
8AyrhqQJM76pFYgfAcJbtv8JPEo+/8/asZ91bKe7ajd72okv633RX+3LGrmNX/77ofsvd5+On6IK
jzUMdg2jKty/+6W3G3q3fxUDPKR1Uo09cP30AMnO+fKb/f+pS09deauFaEeP68f9zz+p2ntb0xAR
tnRVGIo2BhQRqhXPH0scZ94bMjs9/8k6eWz19bN+axDevr+vo/n2dw7uYAehLIE0UxX+Q/U6onmK
C/7aKHzTxqtRMN4D3DdswyDUUZDH+2YUCIVsbCfROjBUnZdB/jrsrybKn02Ft+/wO46CGCUCD0LB
P5kKfzoImvyecE2Rx6wbBQVdENQdTAXFeI9hHmcDSyFctEdyBBf8gQaB8hJUiqMGQbHfq6awUJfV
EFg2cRg9HARmAjkWnQ8VXefoO+ov/1iDMFa/oaEcPw6aIWRZxY5EKOaTvuPrycA4CO7fQmxahZ/4
w42CggzEsWMA5ceWDSQ2NYqNQqB0eTgXFBlRTWaADiNoFOL88V4IBZWtrwv2N5vW73eIP10WYDcJ
lMMtdgELapOQafCbmWCritChP1j89XLBH2hZALtkHLsuMBcMXgXbQNecsXh61q9HgWXzPcLsHIUF
4vg/4lxQUYA/di4wCpZh0A5VbR7079dGYD8WBiHw4FTtiT33Y62N+PvqR4+B/h61fGvcJ7Vxf9DI
mBzOBPM9AYSNOL9QnubCX98h/sJL81sAitly9PgUevr78o+Czz/7wktI8vvPnwOu1ePPP42R5cEX
R9Hjr9f+V2T6y8Gi8RQJvPrwJTJ4us7zrz/f4O8vfXCtl7t6+eHS3xe74sHrnz7on7t5vosJYP/h
1rsSzwSkD6v9QaqLR/ASJ45X//mng96+2h/fav5kF+zeTWj+S1ok/oExg/oUcv3rhr/LBd5d18VL
r8fnwEUIw469yGQXZ/sHb//S0tjyyFR9+fffHx+e5C7bHYw7B0rkr4/uMl7i9Y7/X5oa+yxsnT34
6KZT2vUPXTZMVCK/R8sw3A96bBI6HN/uZo/dffoOMc/+pbFxOL7Gu8cOx7QudombHjRskLY9epwX
SDnugnpXHbT9HJkd2+sFZ3LoLYdNfw13jm166T+iBvFNy7ZGOHlsy2sWEmQRXxoan+FzcHJsy+e7
flf4hwdjFQeWl0v9/Tf8vN436buz/a//e5B6eD52H9vvi12HGv5LL8cBUXVE3V9+8Pe7va33nw9f
cVWwIx/f8LjV/vrPanc49Z6jq2OH47Imo8Rb8+4qPZglNP891qfrXfLurPbLd9u0Sstf/+dlNJ7G
HVArAd2xd3DtJ7soPXiiz1HX0S2nSDEcNqxQajq+yze7z4QQB+Otkeb5DnPlZhfv6sj/ZoPUVKF/
hxl+84ZZ1Kvk4d+Jeu6Itx6KengZ23F+aDq5sZcf/P338mON+cU3ghwauLjvMNpv+mocOSKbN5VE
jm38rTrtsW3/+s8xdnh5cOOT/C1D9PYb+Uex+m/pvt9H8C+5zD/6tcPjyfiNh2i/K375PwAAAP//
</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Ventas por Entidad Federativa</cx:v>
        </cx:txData>
      </cx:tx>
      <cx:txPr>
        <a:bodyPr spcFirstLastPara="1" vertOverflow="ellipsis" horzOverflow="overflow" wrap="square" lIns="0" tIns="0" rIns="0" bIns="0" anchor="ctr" anchorCtr="1"/>
        <a:lstStyle/>
        <a:p>
          <a:pPr algn="ctr" rtl="0">
            <a:defRPr b="1">
              <a:solidFill>
                <a:schemeClr val="bg1"/>
              </a:solidFill>
              <a:latin typeface="Helvetica" panose="020B0604020202020204" pitchFamily="34" charset="0"/>
              <a:ea typeface="Helvetica" panose="020B0604020202020204" pitchFamily="34" charset="0"/>
              <a:cs typeface="Helvetica" panose="020B0604020202020204" pitchFamily="34" charset="0"/>
            </a:defRPr>
          </a:pPr>
          <a:r>
            <a:rPr lang="de-DE" sz="1400" b="1" i="0" u="none" strike="noStrike" baseline="0">
              <a:solidFill>
                <a:schemeClr val="bg1"/>
              </a:solidFill>
              <a:latin typeface="Helvetica" panose="020B0604020202020204" pitchFamily="34" charset="0"/>
              <a:cs typeface="Helvetica" panose="020B0604020202020204" pitchFamily="34" charset="0"/>
            </a:rPr>
            <a:t>Ventas por Entidad Federativa</a:t>
          </a:r>
        </a:p>
      </cx:txPr>
    </cx:title>
    <cx:plotArea>
      <cx:plotAreaRegion>
        <cx:series layoutId="regionMap" uniqueId="{CB9EAE4E-E540-4616-A47D-519464B33EC0}">
          <cx:tx>
            <cx:txData>
              <cx:f>_xlchart.v5.6</cx:f>
              <cx:v>Ventas</cx:v>
            </cx:txData>
          </cx:tx>
          <cx:dataId val="0"/>
          <cx:layoutPr>
            <cx:geography cultureLanguage="de-DE" cultureRegion="DE" attribution="Unterstützt von Bing">
              <cx:geoCache provider="{E9337A44-BEBE-4D9F-B70C-5C5E7DAFC167}">
                <cx:binary>1HrZbt1Isu2vGH6+dOWcyUbXAS7HPUpboy2/ELIsc0oyOSTHPzrP5xP6x25s1dC2yl1dDdQBbkEA
tcncSSZjZUSsFbH//jT/7Uk/P3Zv5krX/d+e5h/fZtY2f/vhh/4pe64e+3dV/tSZ3nyx755M9YP5
8iV/ev7hc/c45XX6A0GY/fCUPXb2eX77X3+Hu6XP5mCeHm1u6qvhuVuun/tB2/53xr479Obxc5XX
Qd7bLn+y+Me3u0ed90/m7Zvn2uZ2uV2a5x/ffvOlt29+eH2r3zz2jYaV2eEzzCXoHVdIupwohRR3
qXr7Rps6/XnYwYi+E5hiooQgGL2M//Tsi8cK5v+BBb0s5/Hz5+657+GFXv5/NfGb1cP1/3t4++bJ
DLU9Wy0FA/749vg85yW8dN4b/6cR35wXf/zw8rY/fGvw//r7qwvw/q+ufIXJa2P9u6HfQOI9Fo9v
fMDli+nq/PHPg4aeoXEBAOEqSRET7itoMH+HMRaCKqzoT9B9Dc1/sLDvQ/SbG7yCyvMv/lpQ+fnw
+fHzm8/Pb47/+O85/zP9CLvviBRKEkGZUlK4/FuwXPcdpi6DQcwYB3+C8a/B+o+W9n24vnOLV4D5
Z4f5K/lW2NvHz+Z/CzDKBUIEop/AEqtXgQ8AEwCU4pIRrOQruH6JSD9B+L0w/H2Mfpn3Cphj+BcD
5mJ4Hs2bw/M//qf+ZR9/zwj/YS7i77gk3OXcFRRTJuVvfMgVypXgPIQxzJD45dk/5aI/uKjvI/PN
5FfwXPzFUlI8PNaPxfBo/1yi4CLOBKJcCiEQBuN/SxTwOwTIMCIJfOs3ROGPren72Hw99xU08e3l
XyuknfnFP/7bPnZ/LjaKc4wIpy4S59TyNTIQyRQDkue6VHBC2ZnifZ16/tiKvo/M13NfIXN1/RdD
JgZkuuc/Excs3wlxptXIVeTsNOQ3yLgECyYwVvAPoPsWmT+you/j8s+Zr1CJ/2qo3OT1ozZ/Iq0m
7J3rSnXm1fTM0yj+FhSM5DtIPS4BSPCL5vkWlD+woO9j8uvEV5DcbP8/p9H/gjF+zX2++cp/KkHp
O5eCfsGKEcExFa/SPsS1d+BB4vyHGHPJKy/5hVP96/V8H49f5n2z9v9tsfmvheivKj14tI/hi7z/
Sov+/ujLC0LN4dXUb6oE37zmL1t6+/nHt6Agv0LsfItv0sMvZvrJvL9OeH7s7Y9vHSXeSQKYCaUI
JUCVQaROzy9DENTeUcmZQoAq5CcGuNams9mPbyl5J7GQHPSSQkRSxt6+6c1wHsLsHacUxC5BCDgg
ARL4y9udjF5SU/9qip/P39RDdTJ5bfsf33L09k3z09fOK+VIUkIp0HwhMCMEKXhQ8/R4DVUb+Db+
Px0dcV7XWXs0VUPDdGLBiLS9robZXpc99WgnT5lk85HJfPnpIH79ROna+tymjj+tY7yUF8W45k+Z
IxafCHe4XDVFO5embYQs0vcTS+5SbcLSqsH1epKTI8cy21uSG2+qOnujeD2dKsaDuZGuV+kRhfT8
tKTpus2q29Ffh/JClz17LvS8Heul+Sjzfifqdo9k1lUBX2QWD3LKvNRd+0sxoiYyc177+fk0G+br
r7D+jgExgnD4rQUBuDMXBzWkgEFQ2CxfWzCfcp2VthkPucjXIVi0aS9rp8uCIZvVxpK+OrZJ03sT
la1Hka1OSVmuF1WVK29MiyGYuzwrd0KkvI/UZ5JknzKU1adkIdXJZdW4K5mKyzTDh0bkS+CiufXz
82nOBuM1sqj3CxvlvsyR9oekpe9Rmzu+latnO6M/OPnltMjmoSZ1vm1X1YVV1TZhwSscE8uVJ0uC
r8bRmTba8twzWdbubVs0h94smbf2djMQ7hzWKl9OS0bnE3KhKJfMZA2JM/nFYkbPoWV5ldpljlVp
xl1Gm/pIYX6YT+4+HQg6Omyeg3ropuuXT3lDp+t6iccqUb5tBbm3mpUeIan7NKVZKF0tU4/mVdiR
ddoljpJ+owt+KVEVrYWz7ut+MVE6rvuilNXty2Ea8LajhXtp2FB6dpR9nIPx9/1a2GBo8uXjmKbb
or1zkkY9MzX4ppvz3MuSzhvIhL+suj+pxbGP2k69144Lvh/znPuzmKfg93fOb11PUVBzCnGJxHc2
DgElYfGk8YGuDUF+VyXWG1qa3YzCFpd21VFih2LyEuLme8ck6BOdnd7XaTXsXDFzb6jG8RbTFJ/G
gsQvZ8zFbcCKcQ7SrBa9h0Yl7vRIHiCrF4uH9DJ7TI9V55kqb/dj2OaFeB6bxnhOh8mtXS9RPuZ+
NzX0jopu3NLExf7IRnJXtGrcTi3H/mTDiRhvzPIdxq2rvEZIuc958zRJiqW/OnCLSkkTCFYvfrKs
6JCoCh+wvP99I8rX3ueCGuYEKhBQrMBnrvit95VUM9JQ3vzsfTgR/LrGUxq0ScKOq0bNkWSVCaxh
5JgVNp9jS5M1mnKJrgdndv08x1Uskwpfv1yTn+Y+t9dWQwwr1voStSkgRORRdri74mQyJ1xScNVF
ZY/uWFZbMgpyV/JM+qwwbVDXxQjRzPLbjqEPOV00BAE3DzPmuKeJ+SqX3VVyPkC5dPWxXeFmtVpc
T+e+zcvqaV1LiKi4uB5pjvaGGBbqaSxOqFS9N7ZiPs3z2m3JUnYBlWnzfig0D7IlJ5uyFv5EKbrv
6tUbeJ5/clg9BCtPqwORbFOidDxqxyxbp7DP6TnOuOc48/LJqPHZkHTZmqk5/j5O7BVOwFHcM9Gn
1IWKLBxfRUlsFsycmeB9grt2v3TLA5ts9UXKwlNOX34upmzxlKr4jWPF7JHUSq9kbhMB+s17jRvt
F0m+7HWhzHvbOVvS+mTk4+XUp+JmXScc2N7IiDNzmS8YIb+12b6STn1hFbsBWmW2XHhM0eShTY3y
krxdLqho5l2Wsspv8EYonlwIPK2XL4dMmeLgIryRo4RL5SA2/8YmoCu/zhzAsBXmXEE5FPLw+cO3
e7fOs2TW8Kx9rj/XA82PIkWjr3u2Bq0ywu8sT6OJZvxmMmMeziPuoolxJ8RmNTFED3rHTfY+6/rq
BB64eK4emqNeCX0vZFgW9Wfrqnnj9Nocc8PT2VPNaI5qmNh2JWK904I3kTvyfodN1Z4M7Dm/EqV4
WtwHmbb6ExdOETh9nsZOh4yXI3c6agNOQ2uzfKoG4s1tWn1sGkHCrpvGHeXGvXIc23hTz+dPpFrv
qCP/TeRkQGhfG07CFhJIIi6IImdS8xVpqVfjiLpY7B4zoy/nhEAw7GddB6m2+NOiW+X11HEC087Z
TVey0YfQX3mYOv31QmjiS2bSuJ07e+1K9n5yyzqgtGsvljJvgklO7l2VM+WppZ/8lYsJAgk1G9aW
zFNz2Xiloutt1S5ZlDlleuggZYZ84EWkZ1SGbWqN79Z2PrgVgjzZFYfyDMo4KC+z6XgnFrt4Ketp
uLIlDQYikk+/v7cI/Y2JXM5cBa4GlITx13Gxqlk99vXU7oWqy6ixarqGqvzBmMJ5TyZtttZqEpBJ
TF47V1XgGkgt5TokT/mOMlR+7uah8ZMO5SeRZg3E+XSOGqHvBOlj1dFUex0rzW4BNrL6Ji1Q9Ptv
wL7zBpAbMYR1lzDsKiDOX4NMl0YDEWmqvULA+yorQzSP7bWtCLlLVjd0WNFea253grn2Qrvqtlyn
5aNK3TTQA12CTsB27op5vWrRpD2sx/WRpdJ42Hb1lVtrfZBKNsHalj4eas+taHtB8tTPSVmf/nkA
yqL8CjcyzDCvIPoHtEPOxU+EUvZ3uHeTrbtkbbCUmY1LmdCLTGon4lW1erxt2EVqh7vfNw9/ZR4A
l557kpJBRVG47KwQvjYPr92lE2M3x0xaHuSOnq9KUox+3fbZRyrYEazKvgCdCtBA+iehyOy5PG1u
+ZTxUDXtGGTtZINqrOE0l/Xt2EEIlrzqnwabB8Pc6iAb0uYoONw2MQM5dhrJS+OsyMOT7R/7Nku9
3rTFdc8avicDn3wqe+s1JbOPxpBI8DR5bk19mvOi8F2c9uuJq7GOVJojr0UKWIXrkP0/Tx270P1s
k/WnUS575JkVqhV+ZSa9eUGlPOMz5pnntqTzft+u9LytvhJEmIO2AiKhoL4B2gxk1rd2bZNUqJSR
eVdPE97Mztxf0YVmsSZ69kbh+j0E4wCvgvucO9OxH2gTZGnfbRVyFs/aTt53Zd75gynsrVMndWAc
roJ16qvLkhcbowv6mRBxU+h2eXSmGkhvlaEPda6ll7vaxjWnU4gTiF9dwT6sclgieFK1nRtTXWE3
jwciD9hN6V1dARk4n5EMgVcoUf4bc5xro9+aA3aWVLBVINCCadh5/KtQ6wimqbv07U44uJhjoCzp
xcKCanL4dZNNXq+WDHsiK8vIqEl5WHbmYl27LwRaSt6ENPV1PncxbCl7resBpGVfQuZ2fKlU894Y
Kj5X60L8ccieiqVRyhuc5W7UrP43AQWDnH79KkKCZBbkXFQk4lXWcNACKNG62SXDhK+a/HFCdH2Y
6+6S9kMed3PHb9J8dvastplXtpZ7ZVqlfjNP9eCvijRbAWnA6yt5FEvCZTDUoCB+f/9hTM5tmm8W
CrUC6Fu7mBMIXQi/vMhXNu/zZk6M04wxT7SnZxoU3L2bhAda5UQWvMnscTA3Km+iNsebTuKgW2s/
yTuPlfpiJGKXLfOuxXlkkQlS2xwLmW6o0l6x2puONmF9zs9kD1MPluCLbB4u8i7xmn74aDJ6d5nh
/rFk7SVJk21G7LGY1LHCkKnsgXSrJ1pPPEzNEJpSXGhSekmbRkWtPliGgcLm8VqlsR2TOEs8YpND
3eIjbi85pOnOobvSTlEjnSi3JiTjtMvkHS0rf2EQi/F4u5IWdn4FxgbXWJp8AwrXW8UadFRe6rGO
S0rDskuDqXx2i4dCPVTLHc0DmXgD3etky5tNOoft7M83svSLp6X0KhGg6iLpF+DPl/pk4GWzAvjM
bce/TGryMhBAWRKnkL2z/qpzLmd277gxduPO/YScm6QrvEHt6bgrbBX02QboWckDzTa98IsmkDxW
k/GSefRk6kZU2aD3c7NsihnAykCsziSaV+f92JZbxIoAlWjbMHhCv8/ItKlWdCVQGze5Drmh14kw
tyOnR7xUccO057JtWspNvgzhVOSjB1Rik49FjGR/1et1R9Ye9D/bmlzeMoiM45p4a1OCYp483fdR
M+77zPpcfkwd55SROpLVhyahR43X2C2Gq7RiQVOwsJeQKgetbtDsNeO84ZRsupL6HLEKmDq5GHIa
5WXuJWsPpHnxuPngmsaft5rNXoo/Am3wVpR5DjnNq+vhtPKa9NR39yWpvcztPctST2Zws3z6kC5l
qNZLXWQbNiSH7JSk6X260kOa5cybyumLHqCC5IpPeTpuU8U8J3VDraxPwnlIHI8ZCU9bA9ElQLaG
/bLAdkn3yX2fvleV9ijfzeyON5fz6AM9I3cs9Sl7rJwsyGnqO8vnYTGwO2TkpsYrCx6WufYN/jDU
OdSabkba+q5W3uKEFOom7NZ2D+UMSWvTpB97cRrt7UgDdT+lOuotZPyr3MmiJd9ZCwWWMHN3jtv5
NrsgZJ+2d2wFxZZUweTamMh9q5lfuNs1iYZ8J8GYGuRj8iAeTLpj9KTxA+SLrvLMx7H0exNPfWTr
1tPY9XnfAR81mcf4cl5LUtnAyszPnXxLdQ2xIg3ybA2a0oWbV8HIO69DTYi63hO2Pzk5iZvpHpXJ
hRxKXz0TauO5RJuSL1FBHP9F4iZuWFjXS2m+KS3fwX94xSEY6zrMhiIAMyzExDWzIdQKw36Fb+Uh
ochHDgu4HrZAQn2oj8XlyGILBH1C85bC9i8TKAMWV6Ztd3U7xgxzvxB1OPejL1qo2LnD1tEolKMb
OKnjlV2xlwXyFnwEFrfti+ZC1fgkErFtyeBl3XjoLdmNKYqYZTfpbOKlYvG5GDJVkLs18s+unTp1
4BSpL2rtrdMBs2jAHCRMqMqtdi6r7KobwrTxG7Mz2aal8TrEa7st+hgoT5ceGuSl2Y6AV6yHzP04
dbOvl3tSPuUY74QdvLprQjfTMadOMDJ2ro0e56UNsqTt/A6Y41KNMmzA6fazVmDsrrivpBqDHifJ
Q82rOMeGBHRa+iNb7LOeZ+cW5AGOIMzoidOQtBUomkxcVTkaPFJaD1JUGbvVWEZrc1moZI46DXxl
cjTbtiMeAr52n0qz6FOOxXTjztO2LUDaFhmH+DCyZItdJw+QqnYUdey6KRfh9Qnazvkqt06tTEiL
DG3kmkFt2M3vtGTDZSvdLXVljEfUfqhUO0d9UpRxZ9xy23S9CqgzPkCJD0Mt9NJFaIjY0jd+rpw4
a3lMRrf7YEGDbF2cu0Gnu/4DEiP3llZWR1TV5F7z1Hv5WqNGuVucQgFtgFnpXAEZzHuoXlkHSqhy
hgSz7AuS2fdT3ZFDZYDDy2K6p7OorswMTBfIm7udCRs/MFArUz+Ju1mt69FMDHu6RNOHyZ1VMJPB
bKFWejEjPF/3fRotme2CdRjniOawK/ox/flAi1FFc1UcX66b1XVKD6VpBhurJzJWCwc+1M8xWpot
G1mzK9JiAe/kuc9/vVPHS68lBCzWlx8TtKBQOQkOEgXFtW4oUCjS8tGQ+ednvkx8Obxc++fpy7L+
eW0RKq5ScHDLjNFeliOo0lei8VMncdaQalXvUn4Wb1UFOm4ypVl92dFzmqxV8DKUn8dfDlldwUpe
Ptb2rPtMLyZ/HobCLxStoTKrnZjk9EI4ddwOKNKDDY1OQsPotuiuBNy8yqbdKBwoowoP88yzeI6A
Y4OqS8M1sUHZzeHYFKHowPdTezERCom1D4q69Qey+LWhETPTFtVk65CHAQEnwsdJynhw8EWVAAMZ
uKeGeFhInGQfCwIFHsuiUesIfrUZ8ZZFLFtuTUu3UwUQ1NhbuwYCp3vdm3Vn+ixu6yymIwQMlwRo
6WLTlzvDzrXvLgZjbvoWuEAfn8OVYTJsEQkqPHqikX6Rl0fSmbBne62yw0LyaKRFaAoBQbCPHMti
6RRxP+oghb5GXaxHBNV2aB4FUNgLTSZiBv6rl8nrysFbax5jVsZVgWMnYXHTuOHir6zcpo342HC7
r6Y8coc2aEbr46I4rquzNa0DedUJslycGlZcipldLqLzZnf2gfteLu6wG227q5z6yBC9GdfusQU5
23Xv9QB5KlnvU7l+4vpukDYGdn6QfR+PCtZB8GXm2KPJm1Muhm1qLkAcxlbqF/CGUQUOBL6xIhun
cA5TD1mjh3RDXH+RMiLL7TjrqOJ9AD2YkFdTVFkSLiMJcZqELuF+0zh+MpabTq078P3LFLiKm5Uf
3GK5MbXd4LqPEYqzlMeuCxkZOjlTFennEtmdBJ8tZxZn/RjnCYrKgR5kR6JMpzGa/UzZHRRtt7lu
dhICGi+bcFEtkEkVOX29O6thA7yCu7Gum7ByUGjd3Kurw4qADtE2JOQBNK5X8DWCeknAhi4wCnuI
onAYx3gwjpcuO6emASdOsCwqUGjrmmFH0iwWyRjLCkWupTtuIDZ/mLA6taLxRkA4RSZ2wBc0nSM0
FTcYFjghcCHbR4WpwMtiMueRU5R7uagDdnQkM2gBNRAasImhiOedX3uY17BW9wgYBjZF6A51KJmA
XI+h1ZMHwjreeGaraoqw6veCznsjnKAuW7+S86YbTqtqorpwA+tCfAD+zfshILoM84z4ycqiBjTf
5IDuBTnrpk6UjLCtiw4KRHFXpaFcJ7BeuRVlAJDGCPiL26LYIcvBnVvgmui6Jfm+a81hzHUgagjt
uRsbIPfAULfsY9kmG7E2xzVdvBYCpeT4DpTRVlR2nyAcDSoPIU6H64R26zxHglw1S7ebmjm0ZAza
4aMrpQcCOVhEFrmJvFhQdgOK4gMy9rIx2V0FP52emkuR1PHIOvB2c2eyLoAi3gYxc0xHWPJIYjnd
mDbfDLQOhK7iynHiDrqQab5sCDNA4XG0WOiRWAir3Ju6xC9G6Y/rCr28KwdBmOr5tjrn2AzFRusd
74jfDlM4LuVO0fTa2ObA7XtnZYdiuuhJFZ37aGyVUZXCXqMciI/a4aHYreMCpEf4LmIbSPbxUiwH
KOndtmyN67XZjeZezPV2LNbrdJ2ftOi27pDvK7c9AUKjrKIh4YGp6bbhyZZCaw7Q3GedvOqyMImn
Ep+yMo1JOQOsXcxoecyJCKo1DUdchMiFykX96czzCWk2UEkPCBvipHQ2K7QtUB61EH9T14kcBRGm
GUMnZ2GFdVwBQarmaGzqsFP9VkMILOQVtFhC3DqPrZts3FXvhZNsCesjocH/DeAIsXnRvY8iO6ye
1plHNNvNnk3aR2hHPbQd25lhOQ4J2S5JDblkp8XqQ3oJ58rvxbJXzgQRsY9lh7x1TjxHf6CwQara
73sZTFMRdXLZmYle1stltvLnabphdXECteqxvr5eMr7N1XYWNIY6VcvKQ7OgbcemaM15INEn1InN
0s9bFzpbhlYhFBBCbnncmjJEqg8cNUJsuhYyvSzrYVc10xb69wEXwzWXjbeQQ8FAFEAVCzo6DDoy
UQKtqKSbgBNHHRs3TZLGaQUbGBpPijUfuyQqchIC6r4WDchtHM2TCbqEeqOT+QJVcV3LkBruy8Qe
W3eGll8DUrXVR3fODhahHWH0MLuZz6CpBG2F9+OY3ZUzvckYkJWENhs2QafrYgHiwaDeIApn01bF
LfDBK9ay65JB80MPnnGv4bcElxxpr5ov0mSnJsiHEbEfUUpD0RzEFLqODyuey0vV3bmfkumqABmK
edwVtwnZGx0r1B9RLqJS5AeUmztHVtc9bvxaauhNrnsIyNscqR2z1QeN5edRpg9shsSKil3WZZHW
5nDOf3M77M61Bm0Wv3HtRgpYTMaOmMvrepj2c3/TQORwwjqtw8Y4Pl61P44atAjf9DfM6bdG8GB1
lpitdssnfS07C3WNaTtkMnRUdiv6B1ysgTMuW2LNFqEFKiA2yvsyWKUNEz7ueGO3VRWiBLRl1vtL
kl/arL5fyHgBPYvIGaGPQ1TcJeturq7SftxU84Oh7gGvZuMkesNJusFIR5kUYan1pgWyKem9vu1W
yO28DBTZ1/pMXYrKS1NztzJxOU/FvuH5cXYHr1I8LqdyMyb5scDqooRHd+t8gUHk5FUejnwDZDIY
M0ifGiokNdlAmeYCfv1xDa3tbZeN140znxqb7RTKNvJ6TXxWl0cnkZnXUhShJgmhoL6rERC2JYed
58ZNWx1FWYI8d24dJzlmDt40q92otN5wVXtTktw6WN0Tl56gd3ZtZ3GZt+UFowUU5oU35nVYOPaq
qtxjRbPNSu3ONCJwcLpRRRFrB5+as17uUJTw9aSJ3bRyuUhxfbck61VZrAdaedqxJ1mwW/htxUFz
4HCabtkEKqgFB4NCleqjwRXbSabXw7Qcc2UOivDt2h3UKHazo2Js8AYl7Z1b2XuVPOl08tIeqgFp
f4lFMM5TXKF5r+t008t538IumGbks5H7eCwh7y/v6ZpsSm29pKofmoK/hwr6VYWSux6b614B9zpH
yhwdK9CMi0EPECnvXWB1vE2CyikDAQ0aN+kfxJqc0nTYYms2IPWJ6Xdla66QxXuVfdH19JjDr2vW
Zjj1tYnzEXhF1vw/Os6k2VEdSsK/iAgEAsGWwbN9feeq2hA1CiRACBAgfn2nqdfvRS96QxiuC5cx
SOdkfqkr8UTe6YM7t9nEzYHH5auBrawVPUkuMBDQE9HsBfwRztJ/jEzdPENzMA5JLY4jDQ+zdndG
8OeoiTJp61vvxKehIs+9GNJiCXKh7AU2aFK77Qtvy29tyU4hSv3HLe4K/q0Op6M0JiczezGanhf/
6ExwZNblHMbzua7re8TC84CmcFneXUyNptW7FmeASvhzbfmp09AivCJ1ljQwY0bweMWa7HxW7Cqv
vxjhHeEj1uaj89gxovxlDoaDKdgZCvIwVxdMAajS9YxhxhOJcvwsZl/7yN+NtruADThN1DsbW0Od
H1ViRTLV5ec0VF+o9F8ZZ3tnFglcuKeOvdVRcGamuqrIOw5+fYF1dp0CdnFpcSpi51DYvXWHlC1O
aiI3c8l+8sO8JWEe62XPfi5wPOzs5yML00mIvJfrk+HuXeAx5nhKVx/ciX/lJWzsok061e3rcDjC
B3w1LjvzNtgFUXGVjpdXrd3x8FOF7NSVyz4e0eJ/Erqei0XvXVTwXlSfanc9OV536+Pl2aCRRY+X
CgG9LhTn2C43P8KoLfaVi6J1hfpRrWe4nB8OnrfZzJmjOZ4rlICOhzpnPIZjDVeBnOSlne2OBeEB
Gk5bpz6m0CrYkbnI7ajx1JRH9L4OI3c2zqmuDKYVcyVD+9RI3MIDP1tANsr3f03teIYl9iIhUwyS
JX7hpapy70PsPjHff69rgnF6/j0tDANsDL6pPhiZB8tH7dJj3axPcCKvppqgwxVdokt9iJs6nxv1
7KzRO2PsBVbrnczOzhL5UoOamPxDU9+WhSfTKE+OmNG4Q21uyGGy40PJvNB2zmVHE9ag1h7oKQyW
89SsLyQWT+jFbzUvL9QsR7f/vlTlZSroV9vYt8B4P9noHUJqD/NUXGRLD/5kTgqy7FSZ82yDkyCf
jpnSqMEghi/Q+fA9DMA4MWCkGs/HLu7OjDZn5nXwO6KMOXpPDcO01l5EjTnBhd+/fEEC5HmJ2q9r
63ypDL87Bc+hrdo9mI0ccteyoN5a8u6PCZass08MopvvBrlGMaEx7FUWNRAV+9EL0buZWxx6Gfi/
rNDOYZjKnfJ/O82fgeqscN2nGpXbgFsv1HJXoQ+C1OGw/cL1fimGHfHMgUVFXrjRfkARTODWyWdN
1XeYf8fIUbgLYzBfbqaqDzyDZwxQd88Mh0qRl2pG8yOjm2tbNI834HPQI50dKYKcteTA+XLwFmhI
LaaiECXGOl1ETA4B+b7o4onJ5lqMw0XOKFbsip4MTX0PAaX1za5xljB1eIn/WUAzw5+cyYcq+q+0
sqkhcWCgV2wHt/1NJ9l2t80m3fy3a4auzkg9LglrAZ79H7lH/yv8bOeQcVZ0xXRgLlTj2SshBQwl
VAhmG4JCE06AGqoWsgI2XaGGxGmbKROO/ufY9qptAB78fWMlKXTIikeQ1CdAQdKu7UlzJ5KJIS06
lmg5oQjXp7Eq9Ukb6Enu0GNqJgw3KiCnE1n6fzadYDXc7m0fmsGjsPrfvxdAHwB7LoftEI2r7mRY
h3f/95bt4PaP/znPf6dYh8Uk/VAP2XYNNvFnu0zNbP2kaQVG5MdlUmz89Nu42rmOT07bRii/SChm
yJSRBuKTKBr4q6T5+6oGOYlLZ3UCpf/TPC7a+LhU2yvzuBTOxLtjXaDUfChs20+2fZRtJ53DmftV
00KASKgXKCiTpzKIDLi22wla73FF/57rceooED8LBn2+5Bo/me5SgIfxsX984hoEzd+P3V5txzTS
b9CXVlhhokYngVNsJ/vvvdsxASjF/v2Y7S9iEAytm3wdJC7/OOPnKejjWo991+8cCwxycuJkFfY2
dcO+s3pnbLdj0I0Kb9zPow/FoUrmPyP6pMbqPJ6m1DEB+gOyp4POm6DJBVn2Zja5Oy6pXOybtvEP
p7sWJCdTlPCnXtjdHFYw+f+AoLv73oCubM4VNHH3oStIe7N/xgIO4LoeXTOcG2F2yD5nAYMCJE+E
1xmbRG5h78MCO64Neya9eoI7u/ePFYzQaiD4Ydq7Wr1z55bnQLXXunfzcmz3jp8SP50GFNU2PJYm
3rWOOnDDT3wocvGYgqS8qfPc8UPt4K6MH5OimxnmnQux3CTTb5BT/gTObi7UeVoAaZhevQICOJkO
v5vpdpUfHPp9LapsnEQqK5uWk0kcXI+6UnsY8ee+Xy8KxYPbiIM3xCfqfC2m8NkvUcFOvx6XYS3C
PGxkhjsSlAg0ulXnxehl0o12gB73c2RQGP8e3H5fijP0tYOg687XZW7MJZhQNbpVVjtFUgR15hOe
uihO7NCg7eKHLnDSDqWHBNzaaZmNawOLI/9FHL2TK3oAtV6ML7NyjbKZo5Kz0V4Thude7Okoc3Bn
CViQJJrUroOUOTK753OZRf1bge5KimGnUMKU+IjJCY42Cp+ED2++e/HZ8uY264HK6m2kE6T6OrMr
etuSPAtdXR6d41j7uEi45BNN5dBWieeOL7w0CVFFzpZHAQnrZIWlRccsnOYDVX0yxjVmDLKXkNK6
4cE0BZlABSRhtLraSVfWpi6naQ2FUrbtrsTXm5ROH0AqLJtD6HwOrpO0PhQzw1NZvpHohaBHmdo4
m/04L5cpa67iCBU5cRsvqSMvtbbGKHqonBc60wQ9Q1Y1v6rgS1j/8Uc/9SIU7kufFSwbZLsLx243
ud6h88fUqU1WgR8sNMTnbkKxrnN3bvLKV2cdzhnYrIzpZ2VqMONz8rBPw5WjbxbponSyMoDAtkgi
fDPXyEzx7ux5/pEtYa4bdIjSZG0Q5nNxg0tYMiiZcry3hf5atfF+wIeJYsqrmOVUBt9XBfPjQdpH
OhGFl7BCZu4qswpTCoekZ9bvGnITg/cVAkIgTuKPESjlbsfFGzQEp6wyGcO5DGFA8zhxZgoRoYbO
3Gc8XhJD4Ys7AQDeBgrjmhAzps2yAAS2J1ayH2jegPg5e827D1ax3ET8FExwCToP3GydxqOTOhis
CfhKxywPBBnq8Zhq5mWCB5nci19WlLALrh6P8rpY8640MCmvUSlz4eLHCnpocqCqAmAA6lJxmc2F
hyl63rc23q1hcYcfl/sjHp8Ihc2MLyEuIF0PkcP3ZQydEsCrBFU8okMy008fJ7U9z0sooH7Xn/w4
PpXCTWXUpGwc9jFsFjYFmTUQroo1A2YsRc6E3sW9d1hsmTa6z4IZdxswCbkCdYZDMczBbrZFCl0u
mxoNheC3a340xCQRPnrCZTP1saEnvlQZsQIGiJvVUEJH3h0qIVMmzWGtxmPfoQ5hJuXFH9vTpCEu
lLMgqVr8pohrAHhYn1bbHJQc04LKnMFRXkh5iaXNB2jFNEAZhfFYQC+q6z+m6F4WmI+RHg8l+glT
DKdpQMHtn70aAApkzLKpT10b3zj74i9lpqiDp6o7FMVH0HQw8Nmug6lXgnSuMWUEU5gUMzxPh+4Q
5s4Ua4GMOZmDoXKIKfIDXhI7E0IZzbFA86LreI8O+8St2kfdz2ZGisCPE2OGB9uTgN01OrczhJPm
PAbuW+kG0L3dk9bRjsJKNQs/kWFErftUiOCZMLgRunsdQmkhSw3nWfuJjWAWnxuoV3KN97zQuVyB
aFYfyg12TjzmnYD2jcGziOWBGJ1OHUh/fadLn3bNkE5VA+vepiSuUy+ec4g0GHNVGuH/Hq4oUhon
D4PobMMp7dFZEgiCzAz7BgNvXfq4B6L9Csq4guUzz25qFc9a9mTQh2oepn4lnjVG+iosIRu42eRF
Ny38PF5jSKAUbUB3qEH+xANLmVVpuILFH6DGeBwKJnl2qmBfGu8IjO1PORxL++p305oO7GFABSdT
+h+BP+bNxI8UV7qqF/B4A/75lfv8SDCCOL390pnqfRnbu0/VF67A9I39SbD22MroC+zZVDUYEV10
H4+OOJQcap2PNAVJJL4Y9W6qhJeGKT0cg/ME2Kkj93VxjqQ116p59eLpKir7WsbTV68Kfq09uiAV
vPccjXgHOG9dg0vpuS+DEyK/0qQVXdIe3Z3/LEl9o0agsEHBNC3o8Jw0sMW+U+TK4+q1IMFTX/Cv
ynHeAO6BkjJvQysupmIHrzK7AjdCEewaZjM2GghUPA0whloACCBaX9ddUHj3eanOWq0ZBKBctSrz
K7kr9JKj5cwKCOaqx3Qpyn1UXLoIUzd1sl5B3CXx2Qr39LgMnj2WLvSKGX/Gj195ArYzOPz+OVr9
48SO3KBC4CWQh+5SWkwWk7iCtLxiOHw89rumpBge7tDBUh+WCl/swTHsKYARySsJOss5Sm88aQXR
JLxC63zvPe/SxuzcduQ0z1ViRHQTZXHuXdhhnchiU+z1+m0p4pNV4lh55hhFEBc5Zjs/ynvI4TOE
byliVJIX4XybfTdZkNmoxzIrQlQX6HqMHJKW/kTKKpn8IeHdTxO9WnVn5KNBhd7WQNRyl4JE6r+E
5I2s9wZcoknA3dg1qyGwiHPBntX0Z6V3fXDKuzG/G/Rf6DUTOgm8982f94N3iD3c988t+/AdIE1H
+0GKBBNm/+ZVaR0c3d9NWjypL9UC1igbgJK7afyDfo8/MaY0KQG8dutuQaqPNFnewASgyND42WC0
vxoMlTQZo52B95GUJp3/TFPiQz+XmJ/QRIeix3w3j3fJphVGm6TnNYr4TTmmyxA2IG9Gzq/V3MPV
dluMMWp8gVSsT8HSAPENyZBU3Avh5AC3wwd5SWiBq1aWGYRYkLIhumwPY1mbdAvd1JWwh77Ff4rW
7oUbw34Nyn0NGr7cHDbpn7o0qLwKn825Xfo2oUQ5pyWMJjwMYz4HnXPWM7828WxAwHremFEnQJHa
VmwnJEpb2csWpkRUFjs5+SpdHnmqdoGhTu1yDxh18qmt9V5w2WLUc8RHvHqX2oXmNq9llEfTWCUx
xrR3ae2aY4Aml7hEBEy5TZOIRyKs/Hfj2PDgNQQ9S2FB/4exyqpgZSi2OnXdjsm2GQ6FWfs9CVd9
cUoEd5T27DdPdsdhbXAjLeRNqV4+b1yNF5O37ZAkXWbHtsBjBKPaDbVKe+OqWwUuFjOhc/agXd62
DS1lBV0KqBC5hB1XF+Qf7a0XfL15hNjbygqoKJp+2w7BFUYf21S3SVn/aXUg4D5+qO3XQj+J3lXi
4eer3elHPMlFbZohXscPy+gsr8ISoJnw06oInsv2L7dNJ75XxPOfCxkMibFuvCM66i8Fq4fL9ipw
+ku41DcdSnLazgwIBSoDMX0eut1vR7jBqxk13EBVAphG3XilFcrsRyzSCeRyLSfknTz8uJNRxYnG
KzvPCHfsnE6J5851irSbYbMzv+OJiFDBTXGDd/dRjSCWO1Zwcddm/S7L7zS0zlftruvObWN6EN1c
vIN2ONdLk5dN0724fl9ce+r3Se0t/mfTwCCfq9+gWRIuZV0lK16pub9CkQ8plKr42V1IcED7MLyi
ySoTIdbm5xwVL9QLUMRFxMkGOp2cvvEvYoJmrxE4uksfT5YzwOEZHruxbY/d5NJ7wURaBuNwq6H9
JKgKZdZQar+U/gzdetbzhZlSfDr1t7iX3rXt6wlcTB0eG1PPKZ/5nHPFxBlRTUJM+MvowIPjWwD9
XOcG16Sn7VGSqryO4bNdA3nhrnN3x6FLPGfqzoQJcVPFPGTLsFT5OLugZ6rljsCD/8c3LKGwYX4t
pYXG7eDZqoRzIq7qmowNodjzwPkDI+XKA+3/UrO8KhcobG8gajUHNpblNWr78rpqN+maGoY/El1N
Jox8cvo42FdjNZ+DULOsHvrqR9c9rej1YPJ7Mt9uEx3u4kXUr9RMeMqXuE+kbcsrBAZ+lVifYle9
QPNXeQxw+9JDjb/Ispe50uW3kPbm6LNezkk8z4DRIKJJVePjo1jAmCfiHi4YyYrJf5/n2r4+HO/B
b8x+oR0MXchRIVX0T0m8PaQk9j0cdZG0tvGzFdpBtt3Z/CBEBLx68Px3aORzM79wX+XNWnuvCjrx
UhXBR4/g343HMU8KNgcfpecBnpomONFUk/1K/AiTdQubm/bICxkyvfG2CJ48BXUzLue3EQ5QQmzb
pVqs0xsqzDsYo+AWW2d6Q7AbKQHFOAQBOWVhtRRn/iIxgJRJJ9or4+X8fSEewoqN0e9+CxetbxdM
QPWEWZFSzDEcd/DgHtzViF/qcUcOxp3v4QDALOiUTAuvFYALJH+jLthhuUzhL4puAcp3+aPvMU01
Q1ugNJQR3Lu5gpBL6pPD2+raLjrO18EdXtcG38IDoDGyAFlWFQxPiMcEV6SQETYyw5PicnwyTVEl
Y63WIw3bJY9BvEFr7ecy7RUDLfOIBBtrAWCAMDa0hXdSO809JDyCc2fdRDzCDNvG5aRLhnC0qY0A
hvn9BO0Ev5OIhXrlj6dnZVEibM1gGNYcNTPo5kg35RXpPgQ6C9E9c5AuvDP1RWyfzLyJZsr11Lcm
BlThzQHSTRp+xRzhfvQtv87zAkh3tUjwxoO6DWM5JZHX+m9jAPKjjRHcfGyo27aJAyh911QxSYpH
9NOKUTzPq/eplpkfVjEM+fTwQl0D865akLf0BlQUW04GAWWZ9SPaaozmX/Qc0E/KuMq6ipGngA/z
Iap3f0cAbyyQP10DhGimUp0h9oBdMPQm1nXJvB4S5hZoqwlf0XQ0u+iRadsObZspIoe6cd0LCwp5
aqn5iZgKqm0YtKg0q1PbYhyEcnL2wfH3CVTH4mwdNIGFb0w6RfU0JmxdVAaHBVWJt0jArJU+lWFR
n/tVIYYk2vGzrjgopUb8EoZ+nUz4/W9+u/EcnvY0LF8jJ1yufhDcQ9+Ur9sGAzlPER51DiNww0MZ
hm1qa3l3XQrmVEQwBMJgeIFYtW+spDe/LkESCiJ2yrOqQ2Q3hmQfrjQPqwltTmHD+BBTccHiAhjg
4nCGabZFXInFtdJRa2/bhsw+ZKAAeb7O/nNoMQRBtRl1OCq+nNW2/xbQbs2mIWyuNRDQCz43zJCR
iWHCFuQAjtQR0zfSd2YPH0fvZ67sN1BCGvCooa6T4xbz2lNQWOSk+nEvQNQE/VJfXbj7Vz639XXb
3V7BPXFAWnqH/w4ZRE0yhKfoI0FALgs17sWM9J+N4yuVLCVrdw5l1iRsePCvC9H2NEiR9SxqL91j
Q5wh2gdO9LwdCpGM+Ht8e/XPMW8fxbI51URgnmxrDigmyho/0FcQSgPA92DSsKaxPzoK6Za6ABjW
62zU/fAkV/jD2yaOMbRPqoeC9L+Htnewx3GF92/H/b4djrPigPKLdnrtsKiCrIL5edvzfOgdSrFp
N5u6eonCH03j6acIHaT1FQimxwazH03j3iF/j8nHOwq8Y0JcP0PeTR3qDiVH5zWo7+aafa08CDqg
F9p7OLXhk47rLqkef+BmImkzNb/D3qF7U7r6MtkeTN5S1k+c9ReAOezQe5C7CErJl0ES92V+FNRR
N06n9XHML1X7WEGAS1iTHPIZwDi0SSv0zzDQ9cWX87VsiX+nA4mOwCWxFMMEzJwvXo78V/E8+qgd
TSSmIyvhZm3HyqjuLl1sr1sFK4kmF9n7eIhd+wsRdhMjYcA9Z9eG3XIVnvhAkoDuNC1y1PfQRIC9
Z/NCoyGl9GNaluFtXkcOX2okyPxKmcfQRs6s6p174E5LQgpqflRife65O77HK20O9Kcng/4QTrX3
1FvWQvju6acroi8Mc9ApGnqV0bFrd9agFwWR5L/HRfXvbpVRtTQ31vjJ2KjptiXVYhLnAeH+3yCy
W7W/BYGava4FolRl8+bV8OqSSFoHw41nUrEaDPFopEFTRxI4vOclaKchnaDY+eB0Rr/keuV+AoeH
CrYpjhb3xYPXGa6s9tQOktkAJRMFQ+2363szJR7SkcmMuODPMRYpmkP6pwr8J0nn5Sv46TWN1Yoi
dTZwmY2YTnVn2mtBY3ykES+yCdWn8iFDRnVbnKvHrhyKPRZIBT5crH0SrKP37q33tpvXty0Kj52S
eh8+q4vnuilAOLaNOmjwOx+VFdf6oQQhTshOVeWKF6CPQ7L46MhhXYN9iF5hQbPWt39PFhd325Fo
j85O78oFWUWvbbubo/v6MFdhgXhHA8PZdeUBaxB0txp0ej7EcfWythBOS7NCn1axc4267tWZIu/u
O8H83vUy2b6bVNF19Kx3NAb1bL+03eeoW2e/zlLnTjjg68pvQG29nbSQXZnronAPW+k9kfUKBqtK
dQw/h3mNuukxam/bK85XWDgxEEcxTli3wTOgP72+PQjMd4d4jJczeDoPzKDRZ921XqY5kGQ3llh5
43Gsj7uuS8SEwFEvXtXA9fm/TYRIwd9dog2SNk0DhPXxls70VYImg+7mhsxq3wni526DjEw7F1j+
QVXeLiqj+bzNClw580kP/UU9JgpXj52XOJY8zQtvDkERBGdNZvg+CsrnQJFdZo9jpOuRU3GpfGPF
67Zcwdj2JF0iMt+KZiFn6ZwsKrGDF4Tt3gQy+jRshec8lD8imjvaLTJosmpP+tZ/77ypydWMd263
Tg0bOC0doNWhC9lypZBO1PTPJozq4hz0TU7hGjhjygYwfkPHLagG3mlEXgzk+mCMW+jyENY+YjU6
4q3z3OYYrLRF+qkSt8kPdi3SM88rEcOzdml1G//PoTXuj6zDHTGF6kbXuXgWjiyefbbyA114nW7H
tg0u/Ju3ovZyWlrn1aN5ko8NK/V0dCVoE6e1/j0oVvesY/dat/58rSw4wD66zTBir2gOlr+HrQQz
bgxYQwF9x4aq6HPudsse8W7M9WpFoNhUATKVczsfVneccgRK9Cucu5cogrFEIkg76jE+9jEU7Lmj
5XUZ2O+61PUnXKgmk6pq7o7/iF+wooI4WP1ewakcKPOqZ6w5glQVqdT3Ln5zJQJISyyfhjlu3grH
oIPFNAtAzW+fvQfpSGZ6Hbr28HdVjI4NQL4dHwvYNHV8Brqn4HRJv0uWAEZQ+WBl3UdgFc1hfy4o
nj6DWoYNXvhrgFOJFRbaH+sYnwlCpFCzV32Ce1N9YROk0VavbxiPZ0Bk7p+hleIL/h0i2w4P6CGs
S5Etpf+CM4QHN2wCzEghUMNiaH+X4AV1MmN8PYeh/zyNACO2PRQ/zX6tw+/bIjsN2JW7j1TNvhpo
lZaPVTG2Y5ohN9f21QvhX92eNy9laaZXYco5c5c12m27a9xGwITKZ3QDMVZ8+ew0t3sY2BOAfp9/
lTV9piMzL2EZ6ScR+G1Ss2g8I28xwCXB+kRUQMbfLuS2sXZqs5hGNpEDBOitBSywzgpCaE4EF2Ss
OdTZR7Mc+5CavGVhn8FSHPlSdge7/QEKElbdKRWyBbJY79sroTv3vpQVjmn+pQxVeGDork5KI16k
yppeo776DZz8bagn+03LsMzWkeCRKxq0KVh3IotUO90YVlJMtqg9JoEK/rl2+lx1L+FI3PtQCXSn
7nDZ9paAgHUznKX+NJMcqz5hXRZ/au8ewvhIzyBXr1fTHyI79SlYKkzkQcEvnhz7SxD1aTN77B7Q
MrovPdtT2w3X7dC2wfouYMU7rE5UFG1w6fX6DnUZEaTSyku5qvLEpzk6LELPVxb1za503RkiucRM
LRvxYdr4IU0UGUdJ+9SrYXimDYyCtiExAs22yHo+lDdFmyIP3C54rmOfZ4MunHefQlEl8ex9ayEN
CRuy37M3pWLBGkXEduVLIMCGd438w6cHu6Lmb/PkkcQLW/Me1qgMi2HCxBYFM2IK3oGj/T0J07X7
ZZwoauW53SuEA/++Wh/Hysdf+RLQ6//7PqXSwVnJAXET/5P06wsUt/bZIrSPTBuWUOCSVmjwuxXJ
87XKeEfWV9WYf16V/x7b/vrf+1Q4BCcVIrm5vWV9nODvKzuJFzpZxAHLPwObMHm7njvltofK3vVK
vsx+gaGi0uPOtPR7pWlw3hbagWsQXGAfvs6kgx0OZikzNQptrDFgD9uQ0/kASk0R+SC6wu4VmbBV
9f01DiCBYski/33bZY/d8bEgBHAHlKyyWrKpQG6iRAfzxTH4lqIHJDdjxvzCg9feRMFRP4J6DooI
mS2Tms/Owl2TFUQDb9tWuNo2C9TsHtKewsoKp3at/mxaIiLCmskBrCN0SRnaRwwoqHMsJLD7K+nV
HjxAvx2vPVZ++oaVfWLgrsJ/bZZhzcuo8a9OYwwW2JkZULbI3GqsapAHZnbfOm3cxFVR8b0HmlsU
5SssG/U+EuRquyooXnvSo+5UMEtNJIPz4CrgWRgXX8ul9JADHacPz4Yf9ZPTBPyrM7bqtGKJsGzb
nTW+9dSP5LYgh/nqBcEV+nW5W1QlD6MV624ik913stdfiVfkmNPt+2zD9tLHUOV5E3dfm76MExGa
FYZQTDLtlgi51kF4Wdiy7lZCZELHKbysEEunhLrIKLi82/kjVk8KHhuNhdiSUUlEBLqBXevOMTtT
e125o3U3PHG5wBUM1FGbEAMbRmrg6J2rUPUjsfFX0OxZmHAPorI/1WA5HqI0LZB5aXsH8/pDsQ4s
R7caS3jgZW33M4Gj8I+yR7Ga1uLD5auCGCPuQ+6bV7/Ip8GCrE69cfAyNY/6jDV09BlfI47S7WWv
aLn3BsfTSL57FXIMUJDREQ0XMDvv7Wzc/XZo2/ynLHt+aXb/Q9R5LEeuLMv2i2AGjcwpULqKRS0n
MKqGlgn99XeB+z07E1qTrShQmREe7ivwB0c+RIyx8RMr08/p6BEHDzv9PPxYMu3PiEdD4/995O8P
/L3BWTz75pIxJlwK+2IxYGPAaCUGF3EHfC0vtN53izUqXay/lEJYl7/3x4i+osDNvYjeOUhdXjuq
fl6lY27ecMoJH5He2UaZlayhDxvwkdc+ZuoljMM+DqLUKO947z8Ry4mbv/eyqVD3syi63Vgl9kab
B4QXyHf/KfHgAYpdm4psp9a2qI9R4f9+t/0jfKy/+9+7JjMGmUfDXq78K/JWged19W2x/ut/H1Ja
Hdh5Wt/+vfdH31j/VGpOOGvb5b6ys/QaG0zFxqiP37MQSAmjV5uOQfZvxbSBFaPupsz8yiPTwR2s
D4ytNZ3ReJcdqX3LzWzO+ovdDCTS5GjwClp/F+Hb9wgUEAgdT2mpJW/h4tKTaeIJHGJ1y/YBlPO/
j7v8JRx9CNfR9r9vkqaqfPv3/t8nLGbDw9qPjtDoxPnTSPv/f/DvfaUnWxCKGqWr7l7+3kBJ+X+/
+t/HWive6JCsdgumN2wFNv6e1qZwNIg3qY+mL3ZGNAdTMpnoMUBXxhmJoWJ+pXtmTJoa8VOWe91A
Ty71xCcJ/CKzZS8So95qvVz8cjlOLeV3ZMd+341YNBTNsuGuPEDgW+i/O6V9U18y/exg6oTtubLT
XaGWPaYktV1a467X+sS3W2JQclIicEVz7WvrPq9F6jtxebH6yCHv2LxqFvVtHR5WQR2LDS0eHiep
Wbdc/SROqd45hI28/iRapS66aTJUasznPgWKp9U9Q8QKoQT7rgxDhtfxvbA5buBlMaEiQqNjwq1k
gXMz+yQp88AgeWeGS8UQsiYNmK76B853PLeTHC+FSS6yEOWDI7G6RIlz4+Ap5MfFfCapOvqtdDiE
LjpMjEpfiGcdLBqvNvEYF9MlTlEtwlGmvsIfnHDU+G0j38OqPSad8byeJXs9lJuiq17dCUbWkJX3
Do+fY9lBkX2pMrqbov5r/ZGmlkUVWREO13EVMQGM/LfO5fU8umgZ8+Jd01Ej+9Gbl1lIhqwEYDMi
ezINX5bBeMpLecuMjdhINlEguvGX2QxvnGelb2jTPdnoal9YxqZnft3Y5q8Vuz9a9VZF8+wXTU9G
sXlow5S8lQqQ937Gqv9ptPxStzSWciERIbpux/+0cyPkFC07qiHlYcqjXYby5LeU2r7pmNbGYsRt
Y2/MVhqGRpJNte5pzNNgjTyHzMPzdtnr2YjhuVW7ws0fqsV6DEv3imaWBi7aVdMQ/Oqm5KlpzddE
TtHWsOfT4GGj7taH2yvcO7PU/CbKi50F6jEd+10y6rcinW6he9/mlcJVNTaBQKudSRdg1iFrIV6Y
wIm5+1SD/K1tx8GIQ9Kc1Jfh6V4QW4xPCS/0kfUlNLKQUblrrFkjnZy5+PBq4ZthO1MEdodmqm6R
jD6dGFcl7kquOSPyoyn/iUwwUk0X3aGP9bhumm2cDm+1I15NqaGwOfmZUXLmxyI9GnV30jhZt2kx
42OiZZtWP1odSr/u+2hTowVUNR5qUe+jxo02XsRFuejGudJvmzpvtvac7+VUwBGZJPGWpNjHGO39
wanuqTcuSYjO13YdYYVsUb5qnRsykREj5x4b14ZStFu9K4OJpFnfdUb+JJ3E2M4KugQSW+BUtjhH
ywjJyCXd6Wakegx+aqWJr8qFpujwrFcNdr4p+q2dXYhtesPtUaOQFZxszERgpZ14LdccHjQtqnnQ
RdLs6qyivpekdeUQjAWhbZwxxN7zFPSBl6CM5hc+NY6fdQKYYcisuwiLfhufyKrfp633zQKgZJMs
8saY+JdLJLVy+ZF42HBYkEiOoSEoBPVdj1fYd9utldFSziQZTSLMk3GYHcJmU6MbwYzVvSluwzqy
gspTr1rc/goGrivmYcTPWA5VGSyG9qu52luJCaWK8ES57WlGLOvbUz+558opj+BS8k3VRUwvC831
29J+dzJOw9ycvyIRWgQTdccnY9BsjZjW3LMt3Ii6xhe3cOHKaJ+gXVH9Ikwu2bC3Ug0jhttxqM7q
scm7V4qnX4KHD14c/lD57kWlc+MTjLcns6MJauXG/SIf9ZB16bNGmqsd/iFf0mNpjoHVhGBJGm+s
CquNqeFYiiKiv1nKTNmq1nGH+ujbPtuNNT8UvTH9NjH4AuOFlGL2ZRfqc5YQQghVO72GUcmoPwjj
8iwMOW4R2zgCS91X7Y/jFUZQFsl9aMe7jtPXc3F0ZrGYd6bbbCy76y6Mrj57D/yviM9lM+e7OcNq
OIAfW7KfqO6YXrvq1cqsHonA+gUM4QQlgdxpJi0p20O0LMbNUEyP8aAIEkOFGa2DzFThz6FrbVMv
hREEWkD3Wm5soqdwBLUgD6fST8L4LDNsgPArLBcOZun8atP8ipMdvdTgTwiggfDThL8M4W1R9sel
p1iNGKcP+Dm0cdmGCE+ZvcmvshLvvQVVhWHfLSXnyfIcXIYQG3yEvycj5N+spAHENQ8DHTSBSM0f
w8CUFRN2N1e5vEmn57DCtTRGzMfLlBRHhMMTnFcnTSsQloF3YmipdRfv23EnTDVt96zJeCvaTvi5
3Z1n0T/1bqAyJomTVT835RwRjUr3htfNW5aF6L7Foh8B532rxT5kmCGwQ3nwevNHKPy6ggOIiPIU
zPCafO7vF010t60h/kVFaPt9WUB2cqwBYotlEBId7oZ8/DcilAubYzPOizdKjReenn5nWu39jN/P
WHSdjHr/a6JiBrUxkrbL6kDoOVbMHCcf06YThvqbMQmvJd7LvMVpalQnzR3g57XzhlD4r5lrajNW
Bde/toupN/KS8FVoAYKiHrgdo20yASlqmpKmTH3YTOX9rDdeIDoWQcULw5+6/ktXC0PVcL60Y3ob
9QSGPVG3WPegre56CagSr1Z7NcqFXGuJ6J+7D54W99eyD8vtjALrg3Uji0xkFgLUhB9eYAJ2QHdR
9+DWwfYBQiSCVbzk5dV0Caqn2bQg2/VPA4aII2atcbH5HGR5U6uCJHiLTBAnmMucRb7yeMJutQ6m
aXpBVyMtpYn+mvVJusGOyRi2Hukb9Jl8XrxgrwYT0ZmxX5Yi9jsvnHDOK/GEWrMZHTO+ennzHa+o
61KTeN/Uck3/wNfrG4Y5yx5DRuenWauu0JQENe9Vn8rvUU3tU+RcQVPpKZCbQ9chWqSF9g3oqoiq
HvFtgShUcZknjUWPq0vaqC5O6RyynbHUP6VM6zuzM1oyDRXWGogCqio3DOQTZsh884YESyz4LTfu
P+VkM6lpXYaU26Qbx6vZ8IRa7syBW8szpiMwGByqWU4dqGR6UqF1V3icx6LODxlG78Qqdqp28r3r
xClcGez8fdg9tLhbCGBV2Y7ob+hPVf6Vc3KbDvik0h0Pju3pe71dvlTc/IqZAIhJV+zX0lgZSaQ/
s9hEeI+7BvNezuMMVEvF3nyOuJzjbvyknSP4HUKI65TzbIvO3dZmjkEWfX2MtKcmFTlqeEMN0P/k
WBz8WAecGANdc9T7pLSfFtN4VFtlwKKss+Wlye1wTKTG7T0J+poOPXkcptc0EVwA0pw31pDcdcr6
B00t94b3TK6qoFp2MktMfIItt/yIXXlIXPR2DggbEg77Gw4lnU04F+5OCQr1XN8VdfIYNdpeRJAo
qmlqIaB5QaKTHRyGcjnNmMFxFQG4rHQ7MBqmIEuEN4lnHWAdXzHO9kAOCzPERXyD9hLbResqaHSY
aGs9FFs1xR9aMq7u680ExNHTxuFapMt1rmu11TQMCBQbNUjLXV3zbwPH/hT8vWGZ9FPuVXdTTWq5
bO6XyvzRqdC6xft0auOH7SC3NVkkItG7eqIKdmba6la7YJlbFeMIU0Zpx/DPTwxyDjHyxaZKC8w9
UTlsi3gQBxmKF29ctIBy7c7qKE0Xt/6JZwRuU7awSdA54p0Q/Un2YJOMIvx0Cm3xR+3fnCzhVlfd
LUD0ag0uUJGGaRU0gzc828RQx3R+LZFNAFTDju6bzzqOh0043NixU+6mzrfwfuwNDWOyMyGGZxFu
HZ2H2zKZHJgI/b7doNGZ9bzT3PDWVi0DBV5avrYOOd2Ket4BcBdX97LuprOeFRcjjriCxfAKL2E3
Ry7MpQywVevkAhwCfs5yehllOa+cjwUZwcAM6RqF79rpa+w0F8e2ra2dtw4Qq2YiPUHQ1+D/rhQV
r2Md3bGGn1qDkddlUE4qDHraxaDJxUvCfgb0CJIRET6PsxPzX9Y9I4nezgmyeYCpBwON1GvJeThK
l1vT5p6Da0RG113IaCbAKzJFomI4OhUO5crhkOWIJA8ACaqzTMZA5MSHgbYM7Pma4sFO681APpoy
uVS61QbKGnZ16p4JuBanouIr1hKVnlY3ZFQt6EQc11sRPTNNBNmbkSoVVX2YYsePI1udsaXR7pl0
v15WbvUm9eihoUTrfbMLa9sC86Pfpktys3imdyi9YvTR6XZtT6AbLRM74kAnPFD2e3pTH03ybH7n
INbhTbiMWNVRuW/cscImz97GtpDJZuZcu+euxqELeyS0qFUjhXjI3Hf0h4ZQsIdmfRQzT7LT4R2X
Mcw2nKFe0N4NOkRCut2KuSTNHo9ef8+Jgz1FnURrYrg1qa6K7gDHAvx1H34AAJxM58tAIQr0bmrv
lgXusevC63cr850GBUh+Tp63asIdLiHN7/uWdr8rP5W+TNs5o/DvC5RDyz6auSMJosGSUpIJVJ42
d5NT/9gjAKla+no8kX4pmOxoeL5y1zW2IHZ5LDRU86mbar/TTBJOgBi0tT4rxy7f6HAZDeF+2hxg
uyGyz9mUB4bTZntdc69WrTUnCyPvaPK3ICq5fEYDBytwoczTDwl+Xups1097Tw+gheyNguDAaERv
EYOcTVcItFm9eAW9/eQN9tXpaYbg0KDzOnsXtdGXGajmXFYkx3TjNc9XnK6DAU+mEz3DWhVBr2L5
BF5iK0KRxBivYUXnSn9htvjYJKLcwmchYbDgXlYWzuroXzp7NyFE17iTFg2KjXBEXQd5tiacZuDf
hrSXLOpGs4p/YkoJCBcUuWgObzjRb3FltVvKVM83Pc5MXpEEGrKYYFIUcw4fQp0HphrsX7gbx7ll
hFDPHbMKXsLDALNlgIlU8bLfdq1l+o4ejYE+MXRDeGZsYwIoc/J7hzSFmhwMhJ74yU0uysi7VbUN
yk0cq0iStapxGE4ecanltrTFg1fmF7JqJWBrPEdeDFdKvHDa2y6TqVT1jCMtnkrDljch1owwu/bS
fBWj7jIwTS6MEI/Z3BBoVDaWMPNbhN534kGxjLVz4tlwIUWDjb68yoF0DcIMLyYM68Q42Gdg90EZ
hl8enjSAdPC7R+O3Xv+7iFS33yX5e6ZDdtQVR2jP+J7awfgU3kwWO/znGIPkeRqPqUtfOnTgHGnj
WVjaPY7tvFc44hiqUqTTa+xt5b6owqCG6G1eE+ABJYllYfXawbTdCg2CjKDwPmqvyIJWzkfPm9gU
UBBJlnaC8WV6K2JUJq+omLJ2cMnL2rwRecJwROUhZfS/SCsOs2EVD39vUuYJ+wjHYfD3rqLTIqsj
MPLOsjlSXO4LAUoozgjVgQWJdlExGKeFz/HUzKBnUmfG88pJSnh+5exM8AXy+BQX2W2jF92xG+Lb
Ki7kAYrdU72aSzPtG687rRJ3BBo5E4kwPeRLvQRdN0maQGvEUyALwNHeDkTcspGW/lp7tXYtZy7c
RI8u+kx4T9MJpkuoX8PsZFtlkMmKJCN+I2ov5JR1H5Jvfxwc792tLyBp3uxyCTeiLvwJVenIJOUp
T4rvCUFq6KZHePn1AY5xS6U/xv5YJo8SFXYrYVItY72HUsJdNlGMIDC/F3bxmFvN2VEmmXgw5n3M
VKDyilvN665iXN4GT+zdPL3aEgBM2pKdtARhwqzEJkP9yznVvCV5dQeIa2PnL+xTLG8Wou+WZsX+
jMOSm0diyWpPuQImmzC7yCfQYJ4HyUUMntoYMXGFgaxR71lBC51xESUVdl+csB9chVbSDOvRNuSH
3yjCKmG5gqbQ6kwPVk7+6jJET0OCH7E53TZV9VGb2afWOmcNe9ROLRPLEfhMMMxGdbRnVhZC8LWt
jT562ESgclveUAZdJV4bk3CjaYH5rTCFwl5EiyseC6z6Z2/ywGjweMM98Jqz1y7dbv2ieq9wdiaC
WWgU94WZhgzs06+WJR6Y1PMWMumYvE0lqBvDoJYFv2iT1beIuiV0Mqz9YLgzXoROnDbtbE5LFm9g
pcsVziSnTJiAxx+RZW45Ak5pUayguireRBpMxN7kTDIJiXR1ZxMljMkd6sDahxrBUdrDx0AMOasV
zjHD/ezD6JPm+DFR/U1W9Vc1lkFltSQNSxDTizG8ijj/6Fks4dclGsLYRkfTiR6HSB1Te/5eWG20
aUbzGnGZcpQOZuDBJGMnyiCiJws8pF5qT4XDbaKt6cfRekizWxYzxH4b0iJnsr9YFWDl+JYE61kl
zjYJS8b91heOe8gWaGfbgRFcliENGeYnTz0YUDmcVJMfsTtNATD765zsI6+Pdqjl9SYRJDpVZ/40
SbyDrXhiDIEymrNke6ERaCxjC5Hsd04RJPSWjiDiB90XrePbhasIutln7OKPMnU25FLQTOzhfmza
LzyUJ+ykuj+UlTyY6H5lqG4MnST5mmUV2PRxbHMMN6N8YTSwi0b1rWoq9aRtLjw/aPLRRWuZq6rO
eI+XMCctJ33Bk9r2V8McjmJJSPClfLdbY8QsTABVHxPgvNzMQ+d86fX81ojpMFo5tvX2tZhPOaBP
1OQZT3Z0E3KyuLH76DjmS6cDcu3VS+SGn/XPPFuPU+huKKcudgj+kdcIr14L/qs3XJY4uZtTO98B
/nlqRAGxWhEdaOY3qKtQxMh1QlFA0426e3sxLj3frMbeNr9hHN2DdrvrK86Dcm0PbYYWgitnarmd
QggOTMA2cY1TcY3NRI79VDkL34ZOLFtnfUBSgpJTY7ylNNwbrzfugb54/py0IM0bjW+E9QJx/MN+
b1t3l0wx7ljKN9+shnenAamWkQg1zl3I/SORb1deHE0qcfYy6p+S0Xidstc+/oF6ce+YWejfpa29
V9EEzVFOz+CRj+WCLkyMyFeYS+x6puvkPMAAm9IUat2Lo3OLxcn8FeMp2znMT7fGPF6WGS7p7BAJ
QHfDGEh11NqftdWy18arg4V0Kq/v6dxnzktNOhIH5w095+D3bXkNNfUPU9MunbNP1wQVIPsPcadi
eeis6VZH8G+Exqs2oveehQY3pwK3Mvefw5z8oGY6cA3rn0UWPDPk1kiaHCJr/pg4aPcL32OTnnha
fpgRe/QRCJGl1RwGa+2/FePbrICyWIb5JU5+MnZmbTQN0rMdtgxzbNBELmJmicBrlmzdmedQ82u9
AOu5Q4rnselK38ktCtDcS7ZhJfnWWWO1m8sRPFPzbdRUqjHnTDzLQz4uX7E2kFxykp2K6AKL8tqg
mOOc/J5qcTJKTK8oA7CtQVNW/HSRkCBIznTLBMuSZ7SFq/L2cHIzOWLcF1DV1GyiNKELSIF2omOR
I7fXvzkpTEGgia3KuAnhOiJB7G1YH9shhwvYz8dw6C1uDKLaUjE77LVXvYh/Ck6FQFryzats6nkF
4LEi3BsNiQzIBgbQlWqUxoPV9bfGQNAdvcyjBYvyvbFtGpPwZkvcuPmOVqtpiY5H3gt3d8WJHJcm
wY70ZIvpLTcBA6AN2CtjZqw5BaMao90xjRElyeAVxAfmhEqP+rmpY2sLiZHjnFKuM+WJHywRhRu1
rmFr+70TJwiz1ql0SpZUCI2n4O9sSc9cCVNQ4Vn2PVezfE8+gHZ+64c0BCjBIGR07qWuD5soHB70
vip3fSGfQ3t8xjZKnqQcsRLFZ8t0bhODiYCOX47SpfMzx76wLujG8MINKVGS7Qule4izZl8kD42m
P1lWHeO3l+/RQJEC3eFmSYubBAXR9xLnXmXmo+h9pVQZFGT2d6zCIXfH2oIqljZYyOWDDWYBbFUe
1u4bVfudoMP9GKM0GgVZt1lzv2X1g+XsrUSAoxXmY6G2s9WyVqzATvSKpUwtQUYZO6ey49sli+e2
wjuS5vLWIiatFfWRPudNl4XyK0qkYHBa2vJ8PFgOwr/U0z3aAYZSp9sIxwT2mTFMwappUBEGCRal
TWoaDwBxZWBCmB+78uimYDQkC7/KUv+EaAXn2Vud4hxRbo5gGhrLfcIqp4BSF4KMAFnotL9MIuBy
ZNa/PolJYYF6ieE5dS0z4Vqb5ZbtJKCAW6AAs4c9Es9Yigsq3BZz98gLCgJJbH3ZsXo36QXPDciP
csFsI7QduTMOLnx0WsMhbBNmZfBE3EB79Fgrg89jZ6lzlXRvVcqEOZrCoMucV6fpb9op4hIiqebH
U3HjjPa1NzAph3UDGMWjSwsb9axPp9SdPph87QfFOA7JPCdBKOfkX24nCFtxPbIgprgykLpE0/g0
QjGhMFjpSin8O938bBExWEly0BIPSiJZ96ApyY7b6ZlJVuK3lMKiK5k91OFzY3vsGAI1arRMV1tb
A6Q/1B+6VZ0Q1x7mNuUYad5BocMdH6K7lUS7kMFj1Ddv0gneBgk8aZ7CQv1qhcc6G+cmHFO+ZhHo
TgSrtGD+Ecaor2VNz9mQiYmBHLrW5KdVduwn55MRmmjlTWI0eeBmTQP4YmgCL46+TFE+09xw92rE
gONhj2FuDLxC3qbgmfZiHL88FHQ3Su+iaaqPXn/HLGUJlnWk5RA2RDIYt+Y0PocOPFm3WsutXJ3b
LaLWrwelkC6bFWhuzoHIfIaDZ2FYCbjSbHh83OY1ilPWlzn2/YjkQuD90xTTRso+yMUwXRen7Hzd
nL7dyFh8FqCzfcgtXyjLXjLKGFfSEUjiv5i/3ZEEJXbn0CtvCuHuGgxkuCkwZcTegvJSfiGJX3Pr
mdhMFAim9D493r/Bbi9mUey7vgI/a3YeC3CwdmY4FJa0v3W0al+lycVNybGWMz/uLrtBf/qpuYN8
ZH2yEa/lMohjX0Bc1PUCK0nEKkbk5xYpKqh07VCnCJ9KcHDEjMAlUI8Rahaal3seciwJY//BlZzg
Um59k+t0GbH+KLt9Qm93Do6jsPBl/SX8CZdR3BfImW73RG/tEjd8YNfTCl2EAVNwB5aPYzoWBAOJ
Nw8mE7XSQMMGt7fwOhwTWEwWuBbQBDLygK1kcPwH9Wpr+IpyAv1Is3ly4WXVE5Tb2Dw0Qg03XtHs
uILMHQ3ZZpWQbMXYqIqG8xLj5RTWhMqtywcV68fU6fNDK/tn02x4VZnUA/Sgv/jxn8SCAcHtI9gj
KbdEF+GgyQXPRIcAM7yCrKYccHmZxpDfyZWxmgO/CKinYzt3e9pNzFXTtqXApJCNX1k75vq6S/Fr
4/ns4Ab6ZZKx66hwAaHG6fsg4xILQRmtE/gP0ZOuQYW3ZHfn8kNf8vqVzpeFPctwGlPxG8366Hcs
wSgg7/h5VT3O8mKo2WXBCUZmIfPDQJYgmfk2Tp5IPtJBm3xOqT7IGsrKbix3yGxVyF6N6WAnNkiX
Hq0iug69d+Gs4uDMBpaGaGdjzl/SOkMYqV+pzPpjro9v+oh7jES5l53bGtHPCXuEPdK6ISDDNu/h
a4NZS5Jk50GS9I0xW7fQUHMkAgluKel//K7Rjo6Ue3MZnW0erVjWvr7vw+LSljqb0FCx4MnQEWN1
GLqML4Q9rwxr1YIa5/1Wgt1Udemm27jv7zuh+Mdos/D25IbVb+oFn7CDuL9n/9wjqGBoMomGTQLb
UaFXDwu2xWCwiyd9SI5jZKGDglNpll+7AXGa5s9dkX33ifneCV5sIteeY4Usu3TThx05H9IE3JqO
LrSDGeeYqkbfcvLDt91qgLa1dpPXJmRythoWM3on6jvtNRU9LZk0FrXTaU/p499RiQ6ZPr4gE/le
zesmyp+Spf2YP/V2RGTTNqm71yvPYOaujpT5HovOUA9BXGHzFgQUG8xs8CYYMW+9iMAeiJDdCAKk
mu/xEL0akfldzf3TsqBWlk7+0sr0qVOK1Kzw6RmKKT2NXNOz7l2XJn/Xc0xIjpED2ZtAkdf1M0EB
hgD2XnSFvXfYtrIwaevdxNs783i2E2trEIHZA728aJb2HbnlxO4E9sMxheScGMlNrsoncVIc1CP9
8qZvAb0LgPpjCDo27CAhGRT/kHkxjOTFhtHnXZfU27ZxP0vLO5qy+dfk1VUob/JVwbhJHg2a6qBu
UvhzmQtFizFrzeqeJpqO5DLvKK7hfbMhR9frW8oZeFAdugyuZcQ7buWRZXG2ApMnC4sp73JJCkCn
aXOdZl5LBMxQWRNYC9GbxFbspwaauwTTT+XMMivQ1PuBG41xNtiyjqx9aNnftZb9ZK79M4O0SzrS
PS5Sc/c6TmQevNS87zQ0mnVRgMLH7bNxg7m8sWyKCUO3282bfHCtoFPFK5UJHCtshoiaPbDxnBW4
5foJs8XJm8idL/IZAgc1S7zAASqc8B67SKIqUlqeuLR2DLNkn9hGEzQTywoiooqsETY4ewcDX0v6
aQnFvprEhnTVjhuz7LftULI2byHqoIG5BhxDWJGpDKX+xujmO7MvIXZZ48eSVU8Je0W+COfFBxbc
odqwBJcjl92vgGyXknPQAzdk6/xIWGR6Q2woCsZcXqp8erV069rr7nuV6xsvNP9lrJMmwtp7gYqC
Hj/MxnAH+RmCiV7rJgPCkSrPsomfCWkRqud+yONv3cxGuvo3rOE/poW4gBnns8jn12mkhlQx14Yw
ItYX1MDygIMVOV13a2MKxNwAcvdlbIwH19Z0+vIYWiNdVxhVoLqMad0M1xgBfBpeBkheQRU6VsDe
1Rd9hj1nM5o3OzIEuIlDpkJdyzHSZc3z0BJkMbjnGiYfg/5ZtvMxWqTautZyO3WMDfWYPcFYOSqI
a+VOsUps46ZY8xOs3HC7XpY4r3d6M/UbXXr9jmz3dz5wI2k2c0+NTisBMLoYgEvj4Qn71Ebv+AfD
VL+3+QJg/ljJUUikY5Nqxj6EzawTrVje6gmuVWSim1OC/IB14nig75gMCzPRsOmxjATLgENBjz6b
HLFfb8TXYtDMArm7Hxqq3N65GSb4W1W3DEhPzIFIgtgfC1JyWCZwWlzk9iQzqSe6V7cwW+5JBuGs
iCJsZGcaGOJi5yg1bZRLY5QpwHmIeo6e2uz4oY2fZ5YVm+MKUEGbDlpww0Ft9t+95oXX1v6oFCq6
a3o5Zcnyy2nS3TC72qkJmDrybqL96/lNfs49OdOIIfQQGZZvxx6NZb0zSgwKAtjJvE4PpDL0y5xQ
iebiPmYL4cGyS7rheay3TpeDLjfGPbG0dtdobsbHRXHouJ+3Isw+BjNiGUgRorEC5rRhOD1U2R7E
9pSYix+GgBZFcld06qdr9IrANtjp2Ztf5AQxfbLR2FIbiFxExLc349WvU3cHRrSAIsA56xRhGe7r
APfT0savhYXf2xr0mGUh+oXmfSKKmKJG5pz+c5YyfJQXTUsNXw7yvfOAmOXD9K8TM2IsD5VGLkGv
0SqhjwZwW4CCd9ZhauyGnsBOdgZGf55tY71oyTmk4PPKNquQCPoL3ZYRVxXmp9U2EZErqbv+4kKJ
MhnUb2v28ezasTmlyn7PAXsgxLc3tp0f2T/7rKWMakxrxyLVVeAEK+eYhhvERnpbdwC0TcSQCPfc
foGW4ZPb4kCKdtM6hMFnyoSp7cileq+2S4Wtj7SNwjUPaOL6/awzQsVoeXSyLrw3yb5gZodM5pYA
2mXjbEoDH+E0I68R2WMnGmdmyjemWur4Quaa6TewCj/OuCp5hBYj5IvRS8cvRiZhHqqDWUtQTfn0
VBr6T2Xq4d4QrM8AhjZzX/K96yuKyIUdXqCP2EyspYyzlcc6SlbY+0qjejubPJJZkpZbW83NqbUh
n/69+XvXrdt63Yv3INCR4U1bDL2ddcXOf78kudXiUq+w8QwECIjZ4Upth5m3SyTIa4YOzbvqKuyJ
6oJBTtulkUmadf3Q3xus47RstnN2e2z/9rou539v4nUxTvq3HYe91gdir0G/okNJQAMG/fvVigj9
37vVCrqy/o+u81pyVNm67hMRgTe3Je+lUtm+IbqquzGJtwlP/w/QPrvPdyL+GwKQVCWDyVxrzjHh
NHMHlOm+4AwVj1V1oo0O08JPfbrfGC+ZpYJGnRdK9J+1edOdwKnEszZA7HZKzv2mSIEHMnhmdV4Q
BkG+h5lfzYldK6Zsnpib2xNFS7KSp17qvGj8rHqspa7Xaat5Jya7GiHv9KRE00ve0PAjnU66KrR7
WOTyn4VpRkyq+6ORhgpGH/3bSwAcOrxDphnawqEoxgDBAxrpK2rFm7A7fqpEkjZFZ8RMc6qtNaJH
v6eJVdkgqfR+JDhg+mbmDzyvMdThS2jii6pYYA2whI5BAhRuL7Bt71G0rm1LHtLp1+3M16pGNBYG
KPEGe+EYeQHDXxhgAQKTNg3hiNDxD73Ct65GJF/8/WXmX2te1NPv5jdEOiA+IsLnx3wcRIPprVrN
/BHX6PCzg/LbDKhFSL4kW7sPSFmXaV7Sn2Mubmi/KIj+JrtOwWuO0bXhr4xKW+/BT+HrKifqc/w/
34tJ+4y04u38XT0epr/NTcvyGASWjaQXP0F6K9WCHzev9oS8Jk9l2tdEJ9rfj30dOp3Hw+28GpR2
vp8XfTqxn0sbYcFME46cxhWcZNMBOx2mlj46RLyJd71m4vk4mP73uJoPLl+k/hqC3ZF7pF9+zIdk
02kgb3OIL5qMYwRX4S5A4LCZv1J3JvDOX7b899R4nB//bmZ1ilQVEYbNz5qCCtjPa3kwUrar6DMi
jKAkWtbV/rFQvX/W5m+MbgLt3ooOflg24z5h4LQfpEDHNC2EpTRIBBmSZOhimHEDJezKMro104K2
QrtwIeSsTcdn3jiYRBGWGfdJcE3hzRtifly9jGlkU9aNSkojphwdrJSefaWHZB37aNg3qWEsWi9s
UDOBe6nmBfX9kHb0+e/zNXRqT3oT17v55fMDeugSD5FRJphfNT9QDFGzjUeSvLVIMw6W4V19NfCu
paPTpqUwnGbsIgkNVY0D9NVw0u4yPyP0K+9qGu0PZOBThNJ/Xpm2sMKDgqv1oCfLgrLzzVLc4GaX
vbqiJNQ89vWaDG6KmxHzUuY6Wm825wVxuPJgwJ+ZXzW/HutRfRm4SbT/PuvxVDxGWZG25zCNrq6a
24e4bM0ryZYYE7BFM0+OzWs47RvwQa9Smt7L0UxC2DiMxLkQVp/zU/4+z44OECCVy/yH+pHJMQfA
uELzgX5XXqPC0h//ZH4CLhyTlMSRCRw+Sa6C/DvVKtyNkgSEpyKYRBcQoolXc59ae2SvEpW8qqfE
EtbVVNp9OfrGcZhey/XduipkACxSzLibed+84PZrMcShEPB3nzbEyXEaDw5R6e9kKf9Qi4xuhSOG
a1GsJHWvmwtx00Z+dwZnq19te7jHQs0OTRMa13lXO9AVdEiJWipIPeZd84MxyvWdrTMZmPfNC88Y
an7s/96jlMz5AqZUpk48zt+nZn0N3amQ9PCnp8wPxBZZVI1tvv/97/N+mEZPonIIMfn3XXkMvihJ
05efnzFMbz5tmmrd2gp4oMIpr1CXM9fyL8W0qFx4tSbJc92IAcgNeuuq5Y51VbkiL3J7KJEesg/8
k3WFcS4nUimdsGnfvPAgRRymzHXQEX8Pr1ixkrNtejTcDj2FqSdRts5KGYGUlh3pkMjlX6UdxweJ
ep6uMOKB1qE/LBmJwvbur015N8PxXjWM10dHLjH9/awboVzLaZFVMlyHuh9OpXP/Oj+g5uQt6w6y
HQsdLY4GmYiTlN1ufspjX+UfSub818dWrGg3ci4OvW7qG2Low22hELSB3Xg8Iwt4GnPiZ6ZOV5T3
x6CyfnLHeqtrIrZ8plmxjFDe17TTxdlCi/EkFS1aenX/auCuHiPtJe507ykv6cVKzX0tdH9bA0yt
fd4wV40nq7KfbAclSe2devxJA063Rga/Cg9WY1Q40bLO7aeSjJ069b11lDS//L7dxRqGsTLyq6dW
F9WTlyffUhAyiqs30+Vvu0xUQOC7IDOoetkdqfV+8dP0NGNrBBHRH4i3OaNPXKqt/chgveDPnFI5
fgUKeaSc+4cBDUeJSZfVeWE3rsr4rneUxbxqTtvzI1aSgxaC/NyIy1hLLhvzE7wk9v957rxdaIkG
1JRXVf+u+dk47Mf0F/kkxI3ND/7Pcx+PzK9w43rpEyK5KxUF6vrfZz/+aQuFGjXN9Lf5NG9J0fjr
+XX/9cfnRx9vbATc4DQxccXTW6KwaTxVg24uB9f/z9uen/1ff/bxwthoimVVRHifplf+fb/a38/+
+Jd/P7EXxhWWXe/7767/+mD/+01Z6uBuTdLC0GrzG/x9jYQOtsB8B0hzkPfSsuINKHerMOUtL4ru
WYmktw0G33kijWBi7JpIVuG5xTsj1rpnU+2LW0c1ZtqY98ROJTeFG3YEc2KkpFe9c5IOXULNFeQ0
dO1wKPL+agyblrCON2kr1RkxPYHAsXSezaSjCDH5ZA/WWA10gcRg0QyNqJoaTMOHykN6xPOXijl2
z/NakKHfpfscH9C3V1TZvXatGkr9bDPDo7wFeIaJhsa0K7O7u4eKdIr3rhING1ZBlLHm9t5iREq6
mV81L5Q0W4ra3LklhFSb+LujbtKd8Rxrb4lOHC3O5adSc0mCsSzq2xl6sNAkUKjz5LgrgU7MW6Qn
jDQQ0JpkNUa1APjAJYLRvc6GDJPztKbkQbzr6Rf59PZcj/ZS+5wQ1nUH76kR+TThCtUWUx4WDG6d
w4/C7z/DlA/vZkzwVRW5aGHV/gFJCFGAeuW8pZmzwb1KWl0kCXfqjRMt12ABXcf5dA36xPSB07Mp
bOWmZN5HT2fhsyzcc6onb77rDz/MGBkQ7Y27x7TgkFh6QaWx8M7oHzAq5cobJV3nVo5DeeHF+FQS
ijjMByizWeOHHqTYgPzSeHe4Ag2KGT17SkYidtZOUFsNtIM7+a0VmrGnPCHqjgCZkvJJI4BXtgdr
PgaSiNY9hyHFRCzvF4tR6bagrAfUJ1zP7xIizmLUdaJx2nGrSIU6PiUv1LI1lo5M9V8KUAVTk64/
BQST7u1BDRZmqv0SVjZcqfnKx6IUVOaITN/0sv4DDasy0KtLZ+uolGAyQrP9cWgBl+O+cJRhU6qS
Pr7jxOB76wZ/AkIgBb29R7TU+e9CmTarvr6mebJoJ4xZA7AEN0pEa2HarBrV5Ijy5BUIJkWF4jVJ
A/MPbqdXmBT1B01Q+O1Z0az9iESE3N5AaXDqRShdTOSE0R517PtPzUCbluAebPcaM7GDbxv+oela
/7EmzK8465VjKIbCWJbI2Ig40opna0LRIfN+rXzFu5X0WDiFkPQprQ3Zs5QaNoeYsaXvuxbUGgS1
Xeymez31+xMFiBovnb9GM9DsUAoV73xhcK8JUtRN7puFMGGuIf/ulaS81Ubx7Q4ifIeqKJfIouNL
6yO0swraYEYhvyM0DkQSAFgJbX1t9kVJ8Rzgah9SSdRr+gOmhhkmqqmDDKL1Lr3BPEuMDNvUaXPe
B/Zk7xUlURljP/yIuG+YdfPZewDuEwZ4a8GIimtKGFI1qwhKwoTWEzx0/a9FUl0Ct3APpkdtMpUm
RNvpMlJGnGHZqF4TOy5OXRk8EyFAMKRKm+swGEDFDdJgLwQjO3uaxNG6g+r0pkT5TUSIkaE9+qCG
2g/N1Oz31iyyZVHqxqVqLMIHAgHbQQdEW/jtsYols2BaQGtinYmNNkLr7oZ5cMKxg+dm2GVe+Gn4
yWTpSQaaOaUp532tapy0BsbEmjGnewsUxMYWBmSJt+HoGdStTMvV94FLLHgyIW5C/zd9F/fcmAxR
QCSFjIQcp4E/RrHeVBrr7ltVtXKR4q+Z2znHIoy+0Xrne0x4oFmUkBMaNOJPV/rIMSl93IwKxS2T
+uCH2gN0yH2DQqWdHsKCu6Jqqz9J8MX5pYTNrTPvxehy2JqJQGzi1D2zO341LCOYfjV7FxuimS6K
jGub7lUT/sDA3/0eSNcg0lRrEddw9to5ifLcssRuPqOHTq+2mM+6JzlxNfUUXkEKjzanV78comkA
p3bVzZ14A3naUSbtfPRI0ybOD+vMrODiJb5zipSgeOUyzT2mYxDrBOoOEDTvM7Pu9eiYd8Mv/xBU
lJlCO9YT18CyYGVrRZedymnTmTZDNZILDBbEEuV2dAaThKkrEum3lW1EM1Rfw4RGDdHblZrtfaL+
Ps/kWkjVCwVI7F3hy6dEpXJJa7P8D/qVSfyHEP8psmJqCFjWjr7XRuuwq7W7NwqDuOCgXfi1JHxs
ogUW0ogo1Hs5hymbEZrDg0oWGxhzTm9FW2hqtXAtayJGqk608VX5y3BtjJdVTZ/XtKcUWO7aEDkS
IuV7U5zsT25pZbVSeQsLzanyM5AJuXYiBMfw62Xf3aMGpEuhesDA2Qpr2p9KgP+55zCKKnF/XN9j
YOw7GGsBIE+7+Syt4uSYAgq9oP+bZR2fmiN/wfmI1na+Aqfz0uuJnuipjD6uhpg2UGsnxm0c6H8Y
hKqtaqyOt8BwjiUW1TdyyrBWpThy502cPcoT6kqoWDFn7nwZLE0gnYmn7+Iod88k6qbbcAhTvBXd
ES+a+gkuw+O/mPZlTCx6AUZtCdSUo/WS4XmgZz2Veyf3g63/s6YEg1xg/gPBOiGkXJhJ28qmPREP
BU36eSdpVe+RGm4E6Xq9VbdrTQ0Z9UqpLcIAi3WYOdmqNtr0JUMmDB3Y/tW75AJpQaGtUFQ01wK9
EkoU/XXeUkuPHvJakZr62qdVerQtKpL5hHFpFHw8vY77uUcKeBntYYHma/hoKpSaiKSLXWSq4T1W
HQJYh3gdS3VjdjUy8PmOqjBl7XLqE/M+sy4AC/ZDdetE6K2rgUwQBUxhX6bfWme/5Gaf7E2iKdaZ
ipGmrGwIlrZtXOcF5BiiRCg2oZpiXygxMrhkNc+DMtU0nK2uhdViiFuc8hq5eGGXEJmBMXslp7fc
2zkSw4SBFP5G7WoEmO45Zuxf9gCKsgu+G/GatIAJcs0Nv1qDCFRtjPJnfZTWHuIL3sD5junTdyDR
zatu0Eu99fzJ5k1NhSHaOB6IUkSlKnPIuxEa75aJuyeDvbxRgNTeHM2l4IReeRFxqryQBdw0vX2P
Kqt74Z/+0pvKP/YKUcuRiNzuuRcRmSiBW58KDxdaVijOi6cT9dBEWXkhzBZNr9M+Z5nXX3Rm5a+a
WT931iAv8w/c+P1zro3VoUzKK8ja6NoGgqFO5yTffkhl1My0T90O8bd5UXYIVJ5RKQBoCRsH+dTS
SFC4mpGN17WHwEi0r8Zh7h4qboekw84+/AKOvHRzsVWqOvuoues7JiMD4aXqzUm0Z9Pw0w9uIt4m
LZO1YaMKi5A4EmhXr3KTy2yUFYfRyte94hO8mHffnY0uqOngXGVZT0paGZhnFfsjNRl8iFFZPw9q
9sPzKPAhZoAG6efiDMP4jdKH9gK4MnwBvaRMGzbeqwtEI/jAyQG1YXPvyqy9oPGJ0SFc+6pKfpfJ
zcd09FvnzzDc1t1XKKZL2+wny1JUvAeRSrhI6tFxmjZrRgHgIxp6XiU2WKspQYWVnjjazkjsYYLP
83HZiUzPpncDK7/QyOcuYuYi8+a8mPn55F9ivnQrG9QnWOimks5JKTx3PzJKDBCrw7KY9pENyt2F
G+2pq3S8SkIoUJMq8iPxoC/dARLuk6Lc4bI4F/yvbBnt8JqYTnJwKC1cW5wfe00bvyhl4qUpKvjU
061uvt/RDEwhCRY4ULjxFVVcH4wyeFXVrD2m/aTQnW5N+v/d/PuoEp4Y4/zpZCyf69GtdtpIh6dA
U0c1HbrefBg6UqXRH2uE+0aRc7SVkSSzSD/rBW2rfL6l12HBrdIe8pVhUgNLqyF+82PSoWF+xI2D
JFStQ+pwSCA6K87PxljojF9bnTEpde8nkYN1eqDr1BzJfeWqHZUDrlMajbYP0Q3dEqWtujOmzS6w
tmR3j8+ZuBAv5Fwyi1kI88PhI+3FlVtfQW9WWndTN94lYjQcfMFvFPolglCwZHVU5UiSoZ5UM7Ws
EXAoanqF3eAUn5Eq4JsY3btl6e4+DWmapzIrV9JpOga/uXKifL4B8lDd7JjA+zpbByS4naPSgUBl
jzVjCiaG6FHRrZuAP7U80E6OSkddyYL4JeQyRSCPuwYxqi5kTZgX7RC267hQFzaUr5uSctzNX2ze
hohkSZ1Y2Fhkl0FeyZOjEF1ChekL4QB6YueHEvu//11RFPlVWqV5nP/SoKnvmSrzw3z9qlFfYftN
1JMQZoDjHs8UwRoNbIKi/4FOmavwswDruESJDcDLrbiux9VLVYgXJupE+E67eodSWWkZeE2mB2Vd
tPBosJHOj8au+5MkhWRdBMhUxURATFXEFr3mOccRJskraV6reb81XeQhWXuPzSCw3lXKBlSeWzIk
EZzOz3JHM1/lgDIpazbluoosYp078yMAsvorHZn2a9MNmOSuKrOQa2Du3kZ2an3nrfiOU0180rGm
dthX4TKJB3Mn4wr9SODhQm+7c6LzVdAZWpvkzuNqA6Duydb76sgrjU3nLtzQ/e56b5UqToYUDjSy
r8ftb08BghE31gdJDgWBYQhaKWswIO6DTWMrMVbGtj9O8CdoUTSuE7QJoINK4j7g3YBMA7TIwlkC
kQ2YR/rFS/+uRwaFN8etL57SooWvTJeKY16f8gLcRqiVLgm0jr6eiHIJKMpQaNqLZ/efZMhrp4FE
kJcB4sGCObu/VZ1iPXJsQ/PFbWVLDk9RS/tNFQrTcDO++wKDUToK9PaWyfTWMohfmp9CDvmZFmeA
prHW90kpwztuY4ag9nCbt8CO4F9xqWZ2ZNXMu8zSC++m/BNMT3KFOl7rUUcQ/Z/pKR8BdKumAf+d
Zqsj8ud1YaEoTkRBLpVhM8jKffsnBVS6EhPjT3Vce6VUNg7HaXMo0QO5sFBFmonP0MlfWnIggqcA
OA0DvD9eHnzgDzmOviePqcjFq5wrLIleV4y3WhsPP1Dfx4mVdO5JlgTKcRX2P+r2K4xa7Z2hIBNv
fmJPlNFX0yqXLs2aV1831G1ZtC99Z+OoKzM0i2OiXrI0VBeNNJaiSaw7hACLX4S3E6hSYRaT6ouR
/Lsr3imI/xx24FjWbtDgCAOz8NMuv+OSSQBAMG1dcMvDoS6iNzPsF0qjnUZG7qgEibVB+G+cXIPe
BEG65BchS4C1Fk5IBTJMRiLPoi7IEC0HMLTUINp2KaJwOKEOUTqFPPk5mVdNW3jrRCrOuVBcajm6
/lpUNjYAk2u94kyap7Rqr7ifEBw6Ae1fnP30A1A6iVLfMO6VV4Wx+lV6ndjKjNQetTDMlR+4DDas
tuP2rmxxvk0kv7Fr1K0cu+/CtplIB6MOMnr+T+TJrUw/INUiavxwa3C4gYvCKy/9kOBoI8s/4J/k
nYFQum7WKZcCDlErP2tNb9Axbu6qVjQ7KGDW2s1je09lyEQcV9e3Tp0YF9ZkAx3v+FrrFRQyBQaN
VT8/FgDfMdXq4IB6s6zWebw0I2InuiZqnueFTAoCJEUzbsIs+QpEWj0HIoG6ZBS/wUQ9VqY9gYBY
OuqRj5w+H9ZMEvOtipP0Pe+3uesx/3LhcwQFzQmtYk1yTOVlc6krJ790Im2gcPnqV8/n2JKVSqha
HBxn8CwBGtDFbH2EcNBGZ9AhJ/L6wilpj4KUwlcF0rvSLhHyMrvzlfOjetoUarKE44IWooNGxrw1
7Neo5TZEQk1ga6OmrihzPBp9sHv8FHifh1UUwB5pBEMXN9WOHLfJrmc0AvWQ0W/QXqkVDLc6zfLn
6ZPhvAh61f6eVnJ3cL4D0VNPg1Qo2+7FttWp/tiYG6NwvLfQGHZqnf3qxti4alqTbmoPElBSp+7i
QctUAu4/TlZcyholwwztNAoPalhqHcJvxJXyjBIQpf/kF38cPpmanMpIUUgVKM5tqAlyPltxgALs
HaIAl+GcRlP44BzbxAsPkOPRcWTob0TfAQTRcrI0ZSUI2fSH4ar+TkpGBLSryKctVW07HwbDAEwB
gVG4QmRD3YPKyLzQ4N6g5cbZZWTwhOnvrANDimdjGrv7QYVPuOHepls6AVLDMpigmXpauZsIqtI6
IfTkBKoPaTbabi8pQ/4vX41ElEIX5BYKy//d9H8wZoW/MgUZVlEjw3pkiMTodiscwemyFXG+JfXo
JjUe/fvmjJTiPQGvj8sA5EBVXfQRNSdRd/UBxCTzeiuKvlztYCgo8yoBB7RRo2c8uNozPfKlZ/Xp
2XXlS5t23UtoRN2LIHoI/vLd94xqn+fMhgihSBiBGnr9Uqnc+TQbg0oUtmgkp9OIdrlGRwx4k1lP
wnBz3+WSKMASo0Fbp1wqVOS9gduq58cHM1oj3OBudFB7eXJTInPZJB6Cv1hg2sgT292Y09CdakhJ
AnhqnhoCfJDb5bY4qf22cqCigvyztnpiKe+txDTF1GU3lBP9uE0AwfyfB0Xu/TRG1T3PGNmK4cep
RDE8Ay6TnioqiqSj0zXVIgfrBRIpQcs5qAl5BIF+nX/pGARro4qQplulD4cwL/u9FjM5lVH/ez5z
MoMeUxxnuzpwvVNpxi4EGlcgyGo/mjRXtkRu4TX3lWsLGuAz4aKEqzb0rniw9I2pGNeiDcelMU3z
S5WoT8+nDaxPBO2SousMlWcQC3llvnRBMiXRwPH2tULF2JMWXqisHcsd5fGsbicmAxWLrp9wIuwJ
xC1MHY5YjOVLxTGHgwwCnIcC1zkF+fGnS6XqqR1RrStugvG40ZWD2RTjyvX08grUkp8Qv0WEJQcg
cZ5rXA9d8fvviliFvk6nURQfsS+CVWGOGMc99ZfMomEVIxPYUb8vucSl7ZYSUf08z97jKVRp1GsI
RC11NIiWyLWArD8lGDS+9CBae0Zv/uEY23t2km9sIHkry0uHE76r4KnWEvcng20ib/AdHUK3MLeM
KHK60R4tRu54moku02vazeP6AwqQYIPUat8ckj1jVYw/fJtIBFMKqqq+9Gnaq/jxTcugCOgRF5Hp
GJwM795UmCf6qZBA/bVFTTnsiqk4QkLGsirBQIhqBDypcxw7UXqbL/ZlFNzyWrPOhHZNluAq/Y7l
b1VV658FOvIlXOhFJ/0BYiEjqV7j+C2IhwGRVC/ncwsgWfPcJ6Skak7UIrxBhzeBjplu6Mukj0fy
DhWCIwlCN62IasKghjTX4WM5lraerxTOdC3rxxGDO/LbR1jMKOUflevizVTld5nA/gYK2C/8cNiA
+We8o+TJe+u9dak7buFlQP7UfbnPdWxtTTboJ4AHuA+V/jW1R+0dsZG2NN2gPEPYbKFZlacWzRK+
EfB5ONbLCvhV4C9kb4/Y2/IXG0T8n0r7ol5nreGZ5isJAvdEUX1pTalLshjSk9GhMe1JLZoX9eB4
Byq/ZPpaCxAF0aW20u/HtxyW+mkeD9QG+tW+ARBBBegX43JlkbdyYpF32nGwE9LzAgJH4KLvI517
0DTG7Oi7n2pk8aoKQKYoFPXakaewF515sIeO6nVeRP0dDr6FUjWtTin20icidIaro4ICTAnczp3E
+eWGBuKsQkJGT30IFkFx90k5xB0FUnJAS4WiCyavVnUL3NcBkTuQbnRsNRuZYXId+4RgwwyHsIth
vh0add+EEkYvqCasdpIrZtls5qtqHEAK063x5EW1Bh7HQfwdGHB23NG7jwSuoEnv74rtRZv5KKrM
Vu6F0yOHpAN8ftxXc66UJyloQgCW8s6jUvzyGJczWO7BRWY15fvU2jsEaN1Frt/n7B8rx+uYeOJW
ecktNmjWhE7tXR9/sIqojgRRtdaIJl1GNtUzihvGyrIrirJNTAOn+BFHwcENtHaXOWZwonJloNJl
sIJJ7EnYcX1pXVs+Na2PSYg8IOfieuNIsfStaEsSCcbcdpYgPOijTYMpt+f6xQiGVEA7BUrih4VG
FdfBFlyW72GXE2ATRcMS1In6yVz1OzbppeYJpCisfs+uX3tM2iARJ220l5rVI/bCa5eXUYt3jbXY
6P5ZC/9dGxGbSDU3X///z+1B0eMdw6VVcUGSYw4tYAo3oIukYA2m3jyHGlBKhono3uvM2Mg21Xd4
+fO1bqriMyJEDB9v95W1OuL6zlROpWuQP1KDYKMuY/ia+NEkYhdLZqboxm+ZkQQftoOeN8QfeCIP
z19TKDz5GNd3iOfonabteLYa6OOijpsXM8wnIQg4q0Eh6pQCwjqbtFLzuH9eAF6kXUJ1FBrLt1/m
/LIJST9WDPvBVEAOo1thclvjdxlMlVSvSYcTqkm/oqZarQTZQYRBsyjHot/ZpeGWmzC2SuDOcNrT
aY6ZtvChmmrEdZ8W8GAjCiyDTpGIPrD+FDKXBJKKa0gDWbtP0gxHF1aUt25A/Yx1JdjMmzCgEDLx
u0fMXgnR8iFGO7SNVWOIvkTA8NdVfj1iCzBBVVsn13vK/ngIB4xKB6t3/UPhT01/NOoz30x1jfw0
r80LnyIp4eZkhoWlGa10AyieMZrqXscSO3/EeTGkb7TN8o9YGw/OdN8yEDRncIy/TDBSQwDIYZ3p
vblUO4M7qJ/sVILL8NYH+qGbFvP+Ov0nRS4LDXtNRPFIwZXGLUeQZPLBYTUHtM3Dd79oP2RN8LMF
R8MSZnLFvWWBM25xr4kAB4IONyKki5b7Hvqc3M63GcXioyzRkQsFqwGYLXIXphvNfLGQoff2eKdG
RcwTOYEuxAbEuW0VHwYr5X4pqYJXiQ6hiwXuOu1QF4W6SsDoA90V1k3Bgkd/XXkLA8JBgXdDIJ82
8VL6S9rZ1kr6usTAFRnY4kaUadtH1wdI/i5CVw5gpYYF5Mw9K4KrIuKSU4BJDazPnOrAXwWHyS2B
N/pjFiLo4LMxlADNCmWR3qQpkFEMDDvJzo6Fk74orhUuwyFBod6Q8BZ5Zr3Mavem9In8/r8rAUOn
UQn9o0mmBQ1fjJdzcUrXcR9Miu6zY9MJCNT00FX2pODXYJlZKs4SZe6rt2EdbYygGj4qvAWHx0Wy
1JPHYeWoBvqvWOX4yPxQPo66bOzloqmwZ8k0OciySF8zvihmvKZDdIF7I8Jjql/QrXbKMt4GBZaJ
MDSZfBAV+hThwVxnriwuc41SySPtrOU07US9M9F0rGZhCYO8lVG5ypvPFHoXA3ZfgM7LIVVplNmp
B/o78ErMo8rMXsaO866NjOnnLo7BYPwa1TasN6+XK2vaFKG6V+vc2iejUa/c78yBJmxMwyfHU/Tn
mDi8MjN2o8LuIdSqO+3CrYwL492rs2EfUllEPfVNaIl/0OspoI+sI1bxG4JjjqhqkCRJBSnJyZRo
UfvNSo9yMktwehNL74IkylQ3WNtZ1Jz8gjp1TT0pmMZJoA/bnVLSSmQSAqREn9CqeojrH6TWnu5f
flYj/Bt0eHvKuZFODK4yrKkxUqDP3JXS06LFdEqp7JF/ZkRcBhX6OcWYGRcdTxLjrek6MvWdH/Py
sEgd3Btx9hK0Qq6bVmUKVBopETtZsERdz2/U1LT1B9UIt9L2jlZZMx4hFLKYklIsjq0TF41DVsc5
hGYj8vEfw68xwHdBpOiGNaG3+uu8WYWOvkrAGPhVWfgLwB7HjL78FmVhucnqWj1RHfxnjYP8n7Xs
JA1olJ4i6OuqqE6wSnyaloJvcVpkXglhKpkkWlGZHYk1KS5JKV5UVUxotmbA/R76/aqf7pjYcsHG
qaTjPr6hkictHA19BNAVZWl6YXjM+sBkNpJHFe8zFidzGuTNt/skpPZeFNh7WwApwtTaOw7gfFJu
xZwWz5bmbqixienbeXxFWWgeza4/dEXyMcSDcklcpX4T1m5u96Aea8/6YfTrX1ob+dgGEBLRwc+1
BV7VJUmWED6UXIUxkUY/3VTc7W7tFFr4ZVVM/hGPp4deCuOGI3mDfpxuFIN21TDPBdheph/RaFDc
EuJF0emuWWmD/611unzjaIa5I0/bx5sZ2YtmmimUbeZuaz/FczmP+Gj3n6BQlJvG0hlcdLHy2hbN
Arsl1d2xouHk2XzT3BdtGZp7lBHIxSSVFdhkfYkbVahfE9kqDFaBo6tfcZt9ziqOxuiNO9EKrqWc
HpPB3OspyPuZcvSwxXo4ZWtIR14XGs+eZzdbxuLxlnldRuGHBlCnEGzpt3KpZYu5a02yY3qd1zII
ea62akab8bbgvlJUTLEp/1nnICpecdRbb7pqgi9KTfRZHlVxkAYtl/F1R9bUa+Bqv9Gp7gKDe0FS
XSGKUsMzMo6ueVbbulGzD5K4XjWMOnYYY0rshmIzS0U0qq4L6tgbxhfJs0bkwCKyk+EzHsVz4wTU
guOBMYVoV7TevR0qBrGROkbc2KPH6fXTfIAiz3o+T+bTZt50XYrrg5mtLZkpF3yb4aXtQ6QoUIug
lFKOnKZ21dTydnM/2Tz649WAWTAwL35W6tu59N470lxjYhKredMNS2ffAOEg3px7Qzv8Ir+JiOxJ
N+fFMYruIDIvsa/XN1X1PosEoW5aKT+5Axz6iqbmtDKM7nAlZEEsRtX0px444SbTpH9eiCVI3G2M
DvsrqNxXOxu0N1nZ+or8PvsgjKI/NdmoYz2FjG4UtKoUzfGWiq5EJ9/qsyMwp+dUxR0uqEK/KCQD
UtTIyA72i52sw6m6jgqiQvND2ESFxqunkCmEQ7JZ3NU3Xe8QaugUK8F3UYHlr2xABKf7pjFv801Y
5Ch1aqPRmKBix8zyvAOizwldK/UBbXZyMWmxQd+2vKU+5YZHxLmcUWLCrx/LcMWZme3MsELipXLa
qvCtL1pNHpkq1eZ9yKho6uqx7BR3Z5m5QwriJDtF/0FRSG1JlTLDg2uU4Xm+T47/j7EzW24cy7Ls
r4T5cyMLM+4ty8gHzqNIUZPLX2CSuxzzPOPrawHyzIjILstuszAYAUoeIgkC556z99oJ0ijMKi9V
D5V1/kJZBYTHCnvDs+cYpAxhdfVHYJrR/PWcvqjl1E75vADS/g9ult5oW5aT/XL+DESvy1U6SfpG
oIBrogFTREa2/oSI3TpRkF+0mrTmXvTGubMokbEtqM+MNCVnmDQRZ0+7I2tfT0N4xcsKCHKumxWZ
ciOdQ4cu9bRq17nsb0ujwek99dlq03gZVNPfx5PGTyvL5CCMplpFOpfMwlHGC2ms8SVUOf/mL8/8
BFBtmKADBEmd4cm5VqBFjKak5cPJ0Hah81Qr3DCSBL6IKPljHc+k2z9pMAiIO2oNRENfNBj3HWR0
xmSxyBErNhgszw1lMcOxZC/JJV0IrSyI22ZggOxvuFoNDJrRiUm20MHYITXg2Ukl445shpQReda8
ejJSIYN3yrV2rEnDgXi1V541JbvN70Ga2dZDA2A+dMNiP9gudHA8rntXNeXJc1DW1qFW3Zqc9khA
T/VrFVovhCdMOq3GARNu00w2h0KckfXYZQGKZLqolj3mAsrU+Io50Ni1wWDsVK3073o/W3dhoy4s
nxLJIH5vO/UDoSnl3othyGrFbTvYq2FrrsiQCdclOdZ3iodvTIpu/1mxwrPEJBZHP4bGqLGD47g1
tM6//LGRORPtQWl+/HEIk9WmCNriJGLQqXOplnWMMdUYCqpHObNKRdBug9nLOz3y5kdDyiQlDPGy
cXp0WQlSoqkg53XNfU5HGsO02T5qtNOlpju3SlTRPmhFuVJsfLydQD5NAPjZsaALT3tkkBHg0WK2
a8oz4LzxrbIwZTug5g5pVJI9nyovFvG4Zxdr0dLqnJxX2usr5BRYFnBaHruGggjvuvZodlJAFiiJ
MVPEImf1u+wJclx81i8OjX9oWj8/dVZDpwXrSPtnDGyn92LfGtXOmKZLKYX/Drh1Bs+eXc1icljQ
9mEhlQ+smtgM/3o0miNX/kbdhbVEYeRoX6kAyeYhKgRsqxGG2xAJ9NchtrFZqP57RXcFhZ5YGbVs
XjRbe67h430gxlr28UCOqZai1xbMxgz80Wd6NPmLoPk40vx6sh0a65YlC+wRyvZTxFN7+r1XeruE
s/Uc11x7JnVdMW3cwbDJRWm386UrsnR1pbsE5YR+iXyjxDAi5NQe8PA8M9xD+4XOkdmLeddOewEB
l9dYB/lA/hajnGl3fsIL5YK8327tR8SOzX+GYFS9mXe1qYs8ET3okoaXpJwgGdNqCHJVfE5q/du8
Z3F9ZQGNfimlfb1RvLG9/PFICae+Otm4q7wKIQTmjotnavya0Q+8ea3/MtR1uOR7VyDF4xG9Z27j
06NgOqZ0/a9ng5aXlnb558/Ox+efmH82DaBUR73zUdG62FlijNaajM0XIzTpIcZQZrvMvs7KhrCz
EH8Oz50Bll4j+nszF04FebUblWlEHIlxyogClDs1OF05XBqFwEfHCbL9/KN11RQ0zZuI7xSBha7e
+sdgyKOjo4O/iBVWQwMLgKe2zpRVglf4DogH970EroyvVu9WUFUvvcEFeNLrD+0UFJ6b0Z4A0YBU
4PFB1gAvk9aPr345tCdRpMT5qE7yXGbaQUF3bKl1ccvNsHpmROXEUnmKA8N7ELRD5qNeC4pXDM2T
renlc9xF4wnJS7sYyAJ/Gs07jxbEJhsndbbdOjdNcAUlTk68w3x4qsIgfgJeo2yhOinbebevw6f5
B2o5SaosxyGTh1+f/6Gu6EZE9hOMrRXvvcBv5onS20jhIxfUNPek9DmyFPJW3gIpr/0Y1I+pn1WH
vkZGmQMvfUNbAMDF879KLIg7R8FtSaZf8Wz5dKNCNEt192pAt98TW8pYeNpVovqRKJX6ltZ9c9eQ
KQnxkuO+Ww3QGorkNNBffdISmmRId2m8eudimv42o67sD7huqYhzpl46ao19kwbNrgRIdjLtZBtn
Ou8NSrzVfHnsG+rBUiEx0URexNquvg2xBWRIU6MfLREhulp/8N5OJIC2frSDnrQhP6uXfaiCqqrp
b8SNdDfygPCTsUrjlfUDQEL1lCaUap/7iofnwYUjnjf9k1LktPKp/q+qPzisNJTylEausufFWjuS
AOzzMFKMFb13nGuLOCvDq0fjZd7DQYb7q26dI/ml6EYo0jsdr4KdDeWtckptx5kvtt3IFSxn3bil
HHO2lWjFXjfN9K7PYF7FnaI9p0b/vYHI8TMk0oXF+8eApmUBg8SPO/+pM1tE9gU3H53P+Vg6PVEZ
aUwic8a9aDQb9UO+9qo5rtuoUE5UAdSyjVreN1yOTynpWavSMMq3RNP2HREgzwEGtB19VBjRUC6Q
pHos7jktNNKCJ4FQICxkOXrOTbSO/VeG8yRjsT2pQciozCJHrMIAgpgxfMTHOIVSmf4PuKzw1oOK
NBLjybNoeFoFlhLwpv3CrJnwBcw1avRiDZyYI5P9CvYIu7QC+pWLyG1PUleNdoNg28aF74app9/Z
U62lWfS4ChvZzlx2zMeK4VlIiA5+ZsUbTRXhrevVcW/iPSV6mCHyfKwsim95EKPzS/HDtwxS/DX0
DY2hF/twRidJ26TZb9L86+wqavTa34tO2Sm+hvepTCY5mD4l5lDENIDcsmWdx8eisIc7gogUplOy
OIDtwXDXJM95q0JCDwtj40CSfzWABmVV3l+yUE6iZYqzqBDmdlYEw4Fbg61xn2x7yl5wmO56gOuz
Kr1PnEi5twu9OSEtuZUTFGfeNGaJdzx273qwU8+cQOeU4fB7KliyBl6cY7M1naNvKaBIUpmclGQg
8qXL5EJHGDVlkao3ww8zXJaw84pIuzFE1m5RhOoIUS8ePFl8ix7mCpX6mczqc3wbc2/c6ElkvKQG
JEY3EioJWXW9rXuf2QdWzWFLOKSvIcPJxYmMYhRASUp0chhMisEd6YjFiVOJeUhdKtUBsfYTNQhy
xSEf7qKams/rhbMz8VJcw0gHfehxa+0yPT6QVZ/debnx1W8Dd9EakfM8/wL6Q+eZlZi7YAQnFkbe
mxd/ogh5YfLdoIe1dFqjvoiopsda+Zty9OwTkGZ1zdwsWdpSPjVO2J+Jdm4fa+WhhFb5FFL5HbIg
bU+xZ94buSiP/Dk4YGAktasSVcUqmaO7mYwuqUa7+0J/SwwX3lXvKYe5/jGBddQWyuRA54YUkX+2
cmLfhL8htnpnoA111Gqree4tKKnOdUFSYpghGBrbKYvb6EBQonBcaX1QvDY5IAW31ZNLPN1JvUg7
5wkyi/siiCf9Sdx2uLnQVlpd/hYFtnGyKvI+CGL0d21nQ93MnKeIWnqXVaSSzY8CeiC4GZxi2+Jq
2/q4Xr4haMmabilH04e+qf56qlG4WpQI/KgS5+sbwLwI0pfRXNvM8w+KrungwoboESKcHx2s9Jbo
43CJlThFVdGDbR7Vbw564rOJRHI3SutGcGayE+iHF8hotKfMLj68Imo+LJ0JlVUZ72PK+JJg9vw+
gs+4c6hGKiK1tnyn83s1Q3Gtkr79Qx9XWWbYP3oFWZvuDQKBLXr0CMJWBo95rYIvfSs/gETlb0QK
eht97Lq93kzo5dZND4EBF9PJk/StMaEoTwOBLDQ3qDG/MWQebonZErUGjoYwGDl89VFJZlWnPOoW
Ykp7GJ/R11ansNIQ3k8thLykduZW1ZwlpDTSvCzWgg6aSwfb4CbowBkviZx5Elq3o8+m3qm6FOd8
ANmAASl4L2LUq5l6X+uN8ZAWTbDG7mfummk0pbf1ncnF62YKlOBJYt9z2/SXWB+zw7x6jxV6lZjJ
IpOCtzXwE0VWF2ELoZE5ubMSJBi4AGBhpYRNA8cdnxWv88gYLNXn1ENZqGRvvOdohe2RdBIDFXir
4bHOpRXeNGvqaun39hhzWTVK9xD3NAqKgEIyFbRYY31JX3ziFtrxV9Zx3jFy82epxtYJYQD18DQn
TCuClkPEFKSIeE8FXbZz6ZJkDfRhZarOae4ISIhnNBvLu7wv61s+clmzR71bUa1T0/eSqy/dB/AR
1kAzJx/VXZq4SF17TU63Uvfz/Sr5qiuIAW/Ss/N7LTceMkWq92EX3Wy94upLaMQmaAKcDLHzofaJ
dy1Fat1c1z3jg3z1kqkqLjBxsfx4jQraAlFkGdeGOf+i0BGTJEiLcPKx7MwD0kog8krYutOiFI4E
ruxUOVbxfdOVxqVuBNojPtUnJHVg7oVpvjexQ7uyTL/NnUKwlfeaX5G9QcrTxS1dY9sGiX9MYmTX
3RBX28Yd/KupA9zvW5KJCiBqGz3sk0fqChqTHh7IeZeWGn+qATXGBuQ3r+R0g5/9Y1edds2ySqDs
mHLbjLUCaN4lKhaT33o+mQK6xLRXJTisWtt/vumaTr03ZoOynY061YhvzSPycfbulNxLci+DQj+l
euVTjovTqkRHK1aDs2Q6qOKKZ5SQkyE57eqKHV5oDZ9LI3d/dYqgeJKtrh/mpZiZd9GpIsEtJyzh
qhThE2+s8kz6jX5oXXLxCgtfkdeQOCni9p1uFzaRUS0f6rxS7+oxPplUofmy1ckkq2w1PdAGLh88
aqmDXkKHVEmW11FO3xX0CRyIU0ECaz0adp/7ZIQhjCGqaplbxPqEDXJ0HZiHuSlTeDtASoyDy03W
xH2FlCOP10qmmA96LpQ7jxAtCVR0XgB+biKFpaCTvNqKMw22WBjO60eR9e4mkTgdxx6OAqFL8SbA
FhY0NayxRkoHxRXNvcghUNYIAvHKYHDnBAEU/klFqDt8q2XrYHxs137KFJ8rKJ0DhyjQKq7svR+r
5Wq+hHgZXYbYD/JjNV1RtFbl+humNySe9HrdAk1TaDc7YVbuam7W9w5DtY4k6n0rnf7q1MaPzB+W
jV1ZL0xsxS5Ewb357IRw5/ALXxzdakxRLKApJgPI3M2S9yB5HDilVxBZrOfCJC0ktaW2n3crJjFg
/KbOjh7Yz6VvrUu1OeZWHxw0yvSzzkWxR4S6zkvuB0FNEJUZcKkQnOAoaRUzw55RpvFh7n/JAfUK
tNDjvKdN3TAB33jl4lIFpmge5vJn3gC1PbR5Xt7NewTH1YeRVREY+rjm7kmpFGpGRqNWVS9Z4vZk
wpfFvqg0ZV+WxoOpTgPPSb7XpRXfLuG+RG6VIBQoAFRNs5kiVCA+Mx++t6GsHZhM4DubducN8iyT
OECAceZAYLDUmfPNX6W4Gs4h+d93n1+zTvJ/tu3088n5JxoG+g6zkbt5z4tYXAwNiQrByExW1VOs
db1P7EbHoqhkNtmskdgd3Z4xhV78OvnmMzDD5sQ8dkxRYPyze0EWLkYSgjsiFZOblaRy6dfCu8Vk
i5ycHPgkAt3bfMhrq2bLeIqPfvqJ+QlTSVUUTmO2nY/NG9QRVxPjLJTbPAb+qddylwDD6wudCSZw
stWIN9MgSi1x78gES4+cfgcF4xRLNkF8SEvaTMeA5wnQOEY54G5PqYoVZR6gtYN5nnvdk8JMH8Ly
aMETxjFYvFlSB247WUhQX8WroAzdQ9v7zUvK/aMpyEsIUnGbhf9J2h3dkuEBX6X2UZYWZaRh1GuY
ig9OC3CYmhdJIHSaDNoMymvwzIfEtcddYZdI5mljQ6ucNmHb/HpUAU3bA+THOOluS1fvkItzJ57N
0pLIjsNodc9BlRQ7QbrIosi6/vw5PZ3M8vMjvUhuqseUyqIg/DwUxITMjizW1rVZ6HfTXwUV172m
M4nIqt2rmrfrWpfB3Xx83iiKFrACpYLNNRcgSMAIQtUCSXNff/ajTNkzqFTflaxvt4SnIzMM+/h1
fkRcRfL56POYzpWXRs1CTcvq3groclcUexucW8FXrMj7wtDKHSMeFa1ju1WGtHkdA+lOUujhlOpl
ezYc0awis1JXVlSgXHDHb0aKw2K+oLchGhjY3azp4vsgR8LZOYdEc8Whayzj3Eyb+REmnuRs59vP
nT40z+CBCCIKkLjps3s2MHNJGAcuy7mbVw7RN6fssrMlsnoLm7tdkwbIeGbUrBWNv5x5vaE+D7Z0
Fm5WW8ewF8opyUuN1gIhEkPcPI9hZ+yNoOIKMTWV/NSiv2Ogss9o9LuoEnetzXTLr3wXF8F72Qoa
+Vho8NN4cm8GFy7M+YuF4F0yPfm06duxfT+OsXfrymZDHJ527CjVio0+cFeo1DdWAkSFSBZIEfSA
hVY7iIenjckC+jjvAjPlLOsdmBfTvLZPo29eaEYbKQtU6zr2ULCzhBZP/7jKtPDYtE23b5nw/HHI
kIQyzgthtbAx2E1lHzJzY98FdATnwm8+1kWCjFTAFYhxyBvDMNR4mbFPgjy8a2MiU+kcqYD9bPPg
Wpjle9K0F58DunmfCxedWpWPKvV9a6dJYzxZjhfSzGWm4cTcc5Khqw5mFnd3FqTscl25dbT0LNSH
Rd1dYYDFZ4TOVzHExtlszeWfClymjOFmvJY9SWt+IGGoTDOoucE7P0qFMWCTQHWjT5uB5OqVpcpJ
+5VP6p+k8FjEuIHzgIdWfxLO5E605IOVqsbTmP/ay6aRkqm2/cnOfjC5grzgON6d5o0pYCJ2qVIu
yaA5N3VawiWZdcQN4D4YWeEdohRhYepOwMgiFFt0KeUyKjt97cYjFpJWnwLQ1MDaaLGCkcLONAq9
BE+a2di/9gV1y8bKrXapNZG4ioQFX6K4zaqnp3mdj8H77PYqrRRiwaZjmddT0wOPVMMMzTq3TN7S
mzkWWJpN1dtFivz1qOuUD8GAYsc0qFrREpSvPsNoLSXAgMKhvXhhfsw7M3sbEkdwvwzGh0CM8GGG
pt0oSGXpQ7TqBcErUoFCR71qwnuOpX2Nkgg1JlpvQpTs0CI0qECV3YQb5IPwbdqcNCTkJUc5bebd
eTMGFXT80b0Cte1OsnZbuNI8IjUTclNu9Ec3xa7KYV/tu5PiOohKZnaGQghGVBGkrRZo+jO3IhPl
X5s6MpRzABjtVDNtIkwSWuSEv0vzHvA8cmaA39rq88pr+9lppNf2WXBhDeIeq2ITm0uumvzc3TAJ
CqnvtSUKMvswS2gKjYJAYzVnEux3X5FPNx+O2pTVGqsM2QxvQ8G6RHEy7T7n/FpmQmAitHr1fn7C
nkh5ZlE7+z+O9fZ4NYXX0KkkyA2Bkb7Meqe8GJDpFkGouQcUENUyyohUJF/OePFdJsxR0j1yM6qv
dkKa7XS4JA0Zlw+OcITVG4O76QsE3r0OIuC9tmgYDYbwrtRQDnKf1Fmh/oneqwr1ELdQP0QB1cOF
ERNcRLC63RZZIw6lPV3mxdSgJP31QTEKrqb2IN7M2iNSF1eYzbBSJEQj+V3PcNsyGT1HBIf3BUtA
z8QFbhTRVXOmQZCRKmB4qOwrHLA/sujRr2v9gwEjGs/EL1EH5/barmlCQ87JTwVLtDUJX90T083J
Qyj1j7F9BZ7i/dA1gW0lr766CavumEkmNqdovDcILV77JsvZnunKlm+RPLmjre9qSIwHprP9ATiL
siNMtEekbBfb0CXogaWYYPjRx/dOy+rOr4bpbqbdM70G8OlX6mtp6Ey1o/pDhmRngsjxFyagePR0
+kcSF8/EAYhXNXDpiDEJfgxEra9SV/pXumeoJCheTw4EvQOGa33ntOc0U9yjEiIJHIbcPM2PKMON
k0do0HZ+9Mex4K/HvMiyDzQzycHt031LB2tnhXZ/N/QOcTajljz5TLgRA7jRd+DrDEp6KJAjcBkv
6rV3Fr39Qlf67FIY9iXEj7dCU9ZejJCBuOHgZuFLIw/0y70deBFBhjSQ+MGX/qXAcDxYOOJFVfcH
Wl0Ahh3q1A5xC+e/ilsIp1GdS++mFpy60BmSz7kfq55OCZT7L7/91z/+/l/f+//2PrJrFg8sM6t/
/J3978R0oGpmSf3X3X+cA1K7quxnPf/av37s335q+5HdvSUf1X/8occs4b9//5Hpr/nXP8v//ddf
t3qr3/6yQyhrUA/3zUc53D6qJq7nP4HXMf3k/++Tv33M/8rjkH/8/uXtRxKQ21PVZfC9/vLrqf2P
378Q/2zq81v1+U5N/4dfT0+v8vcvD0H6Fmdv/8vvfIDe+/2LQibZ3wwxZYZo3EWlrcovv3Ufv56S
fzNNoVoS87pqaLr15bcU0rn/+xfd+RuHDVPCllEtYUnzy29V1sxP6X/jsGZIVXUsWxiW/PLP1/+X
z/GPz/W3tEmuNF/rin9YfPkt//y4p9dnAZO22AgmE8I2df4Onv/+dgvAev/+Rfs/YMywtFdBdjQG
zdwwKN+1hJIMeMpTlWntOC2kAnDgQPDphetEnkg3fbBK672PA74Z3bAjCBZtBipq9LABvH3PfAYI
/9R6zgamyE5vwnf0mGITGPuqi8d1KeWHV/ff9IIFz5/e/F8v788vxzT+l5djODTqTGFKR7Psv74c
tOZ8f2STUutVPxNIFSsMEM9dB7G8MuzHTCjFuUtvrejtq4SDOBKDtCbxhAwuM62ucXgf21nP0s8p
j1qi/OinPAvwZYx1dKY9OEj7QQ/2dhI5e6djFc2UnFTLQX7UARxIhdyZk+MqHnILcpU1W9XWlQYb
UqedutVcyBNAhrJ7pzG6fRPn24pelgtz/GvmstY2wU0teGkZOcWsR//ze6NxzvxfH7Xh2MLmdONT
n063P3/UKS2RYBRleoQlPUlqAQ/04pvIy2pVDnCsh5R4jAC9+8arDorUoIGK5oeX4rBxS5jcnRXc
/ec/SZ8+jr+cfaY5fcMQKOoCwbTOl+PPf5LlGrJRXCs8qmltLdu2dzZCZwVL6QrICzi7FHQ6RqXv
tzQyWWvgXwHgFzN9IeGmMGnaedlPEhtc3LjhuFGLWjsSdkCmu5auFIEJR5vwOR21MhZNwgeYplKU
GreKcu4/vxht/q7826vhpViabeu24ai29tdXUyet7mc03o5W1ZZrQ34P0s484CQVq6pRBTqEONi3
JjnhRgvHDpVhC6zBAQm+QGuUYRTDWcKtqr04vb0YuRzckVyIAzteIAthRZj3P3V6MyEnscSo7IVe
dI16RKhYwYj8M/eQANaGzSvX7GxVKH28jYOxuLch/GdOxKpGyq9qTnJIYhN1yn0se4QqFu6ZH52c
xvoWann8QJWdLC031HezfJOcewEbb+Be62JmMCmvA3SYC4QC2tVt1HuYTTevpqmpZ4X1LMFmGaYS
H6sCGIYlhmRtS1HfZeHw7lbEDTIBS7hbd+qxsNW1qtKGTnMn/ar62Zm+v/M1MeKLQ2AshAR4GHJo
Nh2j+8qLlUcVx1BlHsgy8J89aglWWKGzjPr+NqYDqHXt6NO41qWrI0fuL1HiDQsbhcQhTgNnnetT
37su1VcGNUWPg2tI1ACPdcd0WUuCxU/Z4wLPGMycqnKaG4E/OWWFqd5FZDnzJn3jehp/9WsGfI2+
1l1ADr7sxletaIHcKYwMTbU/Ch0vJ1gVTeXnZCvEA9OfXg2LJWZB5/n/cdoJnTvSX75FlmlyzknL
nL5FtmZMz//pGg7VchwHx8np8EKNifygXJEp5wE4tzr8v7iQsBy4xwR0InFoUb2TmdlcG+MYKlZ2
DzE9v/ddRt4jqxs+IfKN/Mw8qk34M2XwvAA+rq0GasMt3k794BTQ2IqRvq+fGPAYAQKcYqRbx9Q+
5D38Sm1EBWFJnxortgmmq+Li0DbrxvOzb5rnHCXpuiTZKS+0s8KfggtwxY1AVqb+M/fXrsiQa4KX
v0XSeKHO7S5FJL1TX1WPge+uyMddoNxLvncpkh0yr3HUGEq+JnyiAmFxIy1puBG2edFU+9gi2UcX
n5b1RjNjOHENoTYLJ7Prg5w2DI6UJXN1bIWm2RN9wmZ+5FFmH9TOHw4OGNCVGxChFPdpeCdMWGcK
c18sFowyPo95abRuMocBuskArwSE50cOjN51gL2+aOkI2to7wu3v4MYKXqECYdNoFnbtQPUuIRXi
NAyJHA3BgOVcAwiqg5Gwjs1s5frBGfLaRZo7XGlHrWrXbeLt+kon4I9IxKQJHlriqkSe/kBoNiGw
4icb1VYQl8eEjvAKNsDRnNT9SrDpRERDcay+eqNKOge53goRoYsRFf/RDb174v1+Fi2xeME4fu0z
vBIINd/H0UKe4/bRslWGJ9X1f/gSRrwvNhltOKM0USkZFzvlTzQRDyE2imjc0Z1dVUAEFymGK2kp
912PnETpP0wpo4Veqfif4rdmjF91Pz4MiOkFs0K9ju5QdLTLsB+fMQuQ5R4WQD17bdH3bkkeiEPc
g0GZnbnPlbJu+oleV6SXNtWbQ+vIV12FfYiCY0FzYeMIQdAqSgprMPU1jtHvo3TEGic9/sYWJULo
bTtprJqeELMaMiPr+J/xBMKSo0/RTlRZjx4VjXOmbIxY9VAu5b820nQ+Og+Rog/js0GPtZFBPcI/
ntofNCnaRaAY7onZkHLqBFnHjvFeDjGCGYUwoYTIt3YKk5craZMcHA+FfQo6qayF4dKiMNSDpQrt
WqeieIrU6JlYkXWNgnCfiPLBHjTuInp9lSV59UVVP1LwkFyY8ZpcRWQXo4N1qxVu9NZyuSUQa+UT
iXI1seB4roonIgTlGR1JAR7XdC21TRwiX+hJWe8y8pQ9jLIOQITWa/UNoxSALXTPtjlMp/U4rqKe
W4Tm0swPjdogsYCef21bA2C5CAXrgI5d8NuBY5dPVUoOa4aOaQ08rzgp+htuI28nE6hoeDVMoAcV
iz87Es/myJVfDfQVmTMoVoOW5AXCG0w3eESflZzmjZuR0MrdneGbsiLyEGWIBmKD7OwPLfcOvSdf
rILTTxu8FxBR6sMA+RdAozKWFdORBl9/5FdbmlYZWTjZeCh8Ko6yd5S1krcjX8gw3Mcd9EE9sBrg
Nek3xWetrPoBdjntqaaJ5lfiKaTFe1VoCXKDhu7BgNzD9NrZdIGHb2XkBisDv6DZ51OkHaqOblJs
ScqgxympTrLUXorIGE7l+BAL11qhQyWLK2x2ka/JOzko8g7pustdJiVbDxPqMlBy54HWUrIu9Yxn
mzjYFUp6ZpiRnLUqOiTf9jn2r+ckjtOVa1jOhmCeHwMrjD2ZIUjA+YwjbqtrWhrhtQDti8sAqV9g
5Dd0ZtgEAuROgKNxHkdbMJ6IV6uyuwGhIarQHFHAmrTyC98zlj0W8hwy1cZjfLSpQPvpfb4qal+u
s8wXyzKvHjQM/Wmpj9w6wZR5Y+0v0WXDuYkI+glH8WgOsAJLjNb4z8IzCtgHkyXCkyhqG0CPvdYI
TnXRVi2cPr2YWUKSwvAMi6XG1RldQD+seesA1jNpH7TAPeldse1bUFcemcjPsavcKre3H2JV/e6Y
fFKxA+4EZ92W4MIKcXfuFhdP2o8tjOEDE92+DeIrywZ9ZcQ1Az1Hdfddn74yaqvXed/oq8S0g3Wf
CeA3EwsCASLAr6S/S0LjRVeAi0SZvRLMV8FImQ39N5xyVVptwTuMB+uvmwxCy6EQLFKqlHw8Vive
UVHyYJ+6wX3jJMuyHThHnXIkb8CNjo0ZPIS+Y15oDBaM4q/zZgQDlSTllAQljDuNTi6jj2ZThAVE
I/h0NRaccHwwaT9YWIVehWfAjW7UkRVaHK17aF53RkOBjZ7SaXD620KLrqJJCDTVM40vXRquwiwx
uCn71cYyNO01nmSUpA4cpYEN2CWSbCXrKD6po9Hgo093rtODP9Oj4XGg2x+WkcnnKOxjrK+5RocH
NfVcOCzBpVT0cG0ZtfcWE8aL9RkqgD/JVRN56KP7ji7I1pSiACtqZMeI4Kg2GE0yI1d1on6XgANW
Bff9NYAhHKTU3mLauDX9ns4cFqjLV36sgDNsaajnWrQwpHHum6y+pC61Ulabl97oT7X6vbTs7sji
zt7lFd0HtdBvRpaTfsnql/F3wJUrI58XV0qvlhqwv7cE4g/N2nnrYFU1W3ySY8ikqSC++pyW3huz
Uu5GlV1BzYvqc1U09bljlrWPPe9ohinDA0hdZn2OJJmnoZLWm0qmvE+9l2+lH9y6BBRx3LrFWi8I
HyhpdO7wmzpq8gioabxqEXAPo9X0NdFf5J46FEWqizKwYFXhpemItc3FYdc0Dn6KfjQZYEQH+uoo
PYq1QMtj6Ybc+Fb3MVLz8x1kMz8qPFrjVuKpS9bpQOx1/1EpmwqqK2QKzB4mGAK3BPtjXqriZthj
D+GH4TJy1F+P8AKDmhPXRuluriBVtoEvtOzoux+gAS6CvnpSUyo5ACI7ESNedRg/ZiXAYztp9mqQ
c02MnGUuy2TTerT8bDg9C9yiYu0mwtlGXnDMMgTtRpbyKbLJCBu6WH5BAMhIUM58DOAkitsuvUvI
OV2HDjn2neZsoqzZB4pzrSDHnUUmvvcgOXf12KfnqiG+EenZJD/trAUvzbxDV7iRYRLdcCSapAxU
ZEs6JbrQMXtqRaWtVMfRtlYyUnI41pPn1YR0Fctey7pvkJQIdjXG7hD7rb5Ea06sHGeNdpiTVz1J
Wqn00n1n+ZwLljEit9omYVoR3tuivSpE/92Mne8tDvQ1FbSx1RMNT5E9didbb8tz2zUvECfahWYl
pGOAUV4X1tqxUu1uiNSLYkVPdKgWMsjSFbML0ONd6058+ug9za1yP0D2TfyWULZhtDfAMsURT060
rMPhybeG9CXDglwEEMI82/F2HdbfgwzyZvk/zJ3JkuNIlmV/pX8AJQAUk24JzpPNg/sGYj4BUMyK
GV/fhxaSFR6RWZlS0pveeHg4aWY0kFDV996958os/0VxLs55pFmk8YuFos3H91GMP7hi85riUV0l
KoxkxDLQ6HQHRyHleyX6WMdW/tJI72QwkvoazO68rpiH4XNy0+eKwQepAoS+VSWR6czfTlN3AwsP
6BijRXxtgLiErj+KM9tR/Cgb52a3FV/RvjdhYEWcRZYkfnB6qKmfD9SScR9duP5ap11y7wV2t/r8
yQ0sqJXH2nan0VXgw+BXQT00Hzx0WASwo/ZfwPFMojC2HlkqgS/nNbsJtbtmAK0JmnZAfZx9j1g0
w70lWGC+OzgzOE76ORSRAQnlHXHvWVfumpvczbaGHXlK5kr3FXO+IgrgF1+JrUsxT3OTE5FZBP1G
NmYULp64jVy/ZQUBXI4fhF3ZnRD456sJ/DN8y5nyImJATpCO2Xf7BEX3xq9M8q0TGcYRQISR9gIx
JpRxWendpSShbYykpy5qGTzy9QyF/VXJDTqOX/wapaAl0GW1lkgIAe7UNSK6EyFI05xh3izUT6W+
1G2Kaxmcva8/dK+HzXLL5zK0/2gUrIVZqV7mujlkxNLgADJR6+GYJlzBe+RiHman3+O2OlfQmS52
R+CEHa8TbfgbgCAUQUBIwtogUJpJZX9X4SivNG4XZ5gwiAQ92ouZFc9dWEhx3S4+o+buxvESrnFt
yYpSVZ4f8768dnC9LaXvqPTVbWCYbQx/eNfCfJdY/+5oJCBxQrTE9K3on1KkiqECy7LJl4Aznc6j
bwq3d8EnBnl87yISgx/EkNk4E3srj3VFsHxSOukK2NfwUGEduvfzI71cBLJ02LCQkbJF9wxWW4zJ
zwku7uB3hyhQd1jWI4T/7yh9H1BLoQKOXcayyrNXZd41Jw6TBHLNxb5wyreid+SlcrxxbTlLx0gx
iu+r0jpbC0sigUvmTlBg730LQwIppsUpbZ15PTK0XTn24wC3BGWYuWU7YnIivhGa7FxNkiOLwEyP
fOqcU+D2fFj7J2c3NkP7HCw6B6ho0knBA8ehFgLk7Cw13F7rsSH6lJOtHQIQ45iE1uwgf9gV8UdB
unxZ7nOJ7asb4rMX18BMUmfFoHE8pEykrUIKcusUQXmkJ1U5yQRc/QaB7yU4V7O5WWZH7FPaKD7g
5BMWoi0D7BqxaHrRcrRDpAI6pJDfz0NzIH0J2QUw0FVftBwCbkkWSJuDvPRBagX7CfbGKUWJgNVo
k4+63i/T9E2jpt54PZKFYnaiCxKS9MTw+NBpUTyJAWGsRNVyyBA2WUucPkRmQS3PkZzedWmtMPt8
4xRSbHUSHJKIjVaWC8jt1KAXYbjfZGfokGkDKb0+2YBd5U6rJk/XVgWn2JIWEYi28Z4HBdOlGF9k
Odz4FeNOAeZBjVsTpTLI93wq3kp6wxsbM4dR1d5+shZ0buWU7c3umrPXrE2NxSEodHdKsrWZxdhw
IwK3yoSRZoxwvmfiT9EGzt7URNb5bf5OS4DsaRXHK1f11drXAiSBv1ShxJxBDGngQVuMzQfE/xtb
oO/oppEoKqq8xBuL/SD7c9PqNtSuU27MvhnWTk5udjVkGc4Dgcew8EmhleOZTFCyJtwb678av+fk
SG1wUawoIZOLb9bvcdWnu2ZIK2xJVpjX8AlSCxkdQpd3lhnnIOK3zHYgMsfInJWHNC++xIOBcXBM
SV+oQAX6hGVtECuexwphoswG2jmeFQZmxrANe9tq8c2dpp+Fzpw4k6LUDIyXfjMkfBcO+6Hvu9ld
lumTUzRyozQsoBK6UYjQkiQDJQ5qPbk+XfyCT0U2mK9DUJuk4virvieHaYncX+SnxIho3Q85sBhk
Q37ux0xtijnnlhaswclSVPu8Wvad65dPtJY2SVHaK3FL57RK8nlRN+bfrBipRu3ET5aKyYYC2LqK
TNN5KqJ+pSlRQ9XrU5kW5qUR7hZh8vd+JqtM4OZbVS4n8C4A1Qv+1d6rprtw1Ltl9VpkUbQjXazI
2zRxTRRNRZIt5AVzSxbIqpzJGaXU8XYITn4OtwjK3hDr1uW0NY8ApNxbgxW0a8OYM76MQ0EkomdV
e7uiijAqumktQKomtfg1Z3ZDtgt2vKYMS5/EJtf2um0KRKcHDGa0GRfdac+0+vRWpbZ33yZ5fBy9
261JIu4Uk4QFDDC2yAvFzJqzEiFzKG21106GGztKjuNtIkUr5JHzk9yQhMGsZCQk6vPNttNk23ju
sOtF+jXlszAGjfVcWNMm57hwYQT6a2ZMhbnQvSaCxKDOubiJMa9EZde7uA9e66jdUfRE9HCTXVSJ
+AqrBHpA074H2Wg+Y0NfFSyhpmyLY5bdeAoLkQPOxL081LyVN9c4mqlLlhCbZPg+QbmieyiskxV4
5aNO7+CGyx3vaxUqd/Kf25wsakzFq5sifss+KlB3Z+PGHPgplnTbc2f08aZ2Iws7dtZudD9lp2iA
UOlrGjIeW9wULCfNZH7KDe+M5SfbMG2UYW92hIveuCsYUu78rkJLBagM1m0/3f/49DRXiATGiBi2
ks4ntpxpj1R/YVDBFah15F2FkRCAVo9G2HVeAR0GB7OXFW8Tqh1G1VFwynKj23mJOmel6TLvJ59j
KIdV7EZd2Phcm6kESyBYzXZaya91luX73Joohazd0s/WvuqNH50wu4MCr7BKi/6LkSBDEJz/j0Wz
bjKEj0zSO9CA+h2KjreSHhtSQTYxqLNozZ6RrXBSLkiR78eiO7UWWCKgvhsrUPfAy5rNoOxDb7T+
weF58A6aTZxwt2VI7pwsX2f0ejT8tBUZHYSezfOHhben67oPkn3fpeMtq88z39gh8LYb/1InwPwC
xOVYn5CcpDBBe48cN5OrznR+2oplKHeycOst2JFqzQsJdoVB6dgqIIu5oKMjEgyYHvOvFQP8ZJ3R
IUQGoq8pIFcjYVjhCvyqIgjjqqGdntNiqgkugUiYrGldF3u6MaVIpt3cmga/YRVRIo9fTY0EmDeA
QzpSxtt+XbUdSGxEcLc4BbVBm30/uPG1aWb/2fENkq+8M1gf+WjbKdI5zNSrhUAIrKz010aFCw57
0F3eBy/LZFPijLB7b3iZqrR/mAQtrQjl9bd2BAZ6JlczGpr159WKgi3bHx0wyblC0us/RGQUFVmv
wryd0jUNvQfoKUZodeUP1/afF7+e1v2gv2HHwSItm5hWKBc0grehjFfaaiCcA8ozapfN0oMCCd4h
nAvSF0t98Of2dSQhYx00tFgRzp6y0Sf0e/aL7Yj3d9WZ8bqeJ/o44wLPFk8nEUTV15nrSRh4s8pd
qS9TYZxdhlOXJGo+TGtIDsbkJXvjO8ssEI0+uWEp07Vy2/qKnA08ld2kdNZF+mBM4odW+ICwQTHu
4dBBLBTKWzdy8ZECLw6taW+Xk/kLgyXsQWyPOfUfbGLS/XzxVcXld9q6nBlNAqfRo6OZbenC36S1
CqDimvMMtP0l+/Lp/W1gFVUyfxmQv901NYWPET2pxgVsVlFhubdNK4rKnx2ayqW2H+Mi/eaZ80dS
xunj7UBWyOy5O3m3nwNSBd6m6S27XHyMSxWc8e7A/W/yW408p8+KxOKQzEoTI/7wUQ29ffaL1jgw
xj+3LXmNFWfGNyQx5gqX4PNIP+Iqu2GXuxVd8Fa7mBitJ1pNw6HPHsxZ843iXoSG7a7qaGB6GWE/
HL0avWZAXmrQBleZkQc/I2F6ESMjXLh3e7PiC13CZKjjcpI4bghXthaPyYHy9zMHy1wARaATsPHZ
f/aVifG3zMo3dEYVzYCTHgXGRbE8IEgHGLWo5hijjniclP9lyXZ1tshneyHfA0JgtZs5V3k9HVkz
6o6KRsGurPpvnjbuMLyvKuGnL1ZNtspcX4AzlVicJ+sYgDFvZbIWkR/tUrMWNOC4AU17ireiW15J
NsY/7ZrtAZ4h8WOVU2DD8uTRrZZdNOGckDaq17aBMcw7eQo4tm9qQXijTQ7eZZLufYLBJqeBWyqO
pYbGuV06fr22FIdFy7XFgdxOB2+NC8xd5fBMoQJJLE92nTH+gN9eEhL05mUPgRqHd5q4wbFpBwxJ
t/8tFfF3Xq7EqXcH6t9WUI7EP9Ohdr66ECy2Fu3ivdSwrhZunc9/70pSXTJtDIdhcLpX1Ms3AG59
t6CMWWHSLLHmZ8mF+dlyNTtmDCqLrEM8krXels2rSmz9bsMkkKQ4zd4i31RXMAXzpLczdBK9GQFo
+ID0EHCk6TN63O3ns0C79selgKLCIVZv6HC1x6kdrotbyDctG+4YOu0twqlzZgTBxdCEwcW1Lb9q
sgFMjr8/GL+AvcIK8rgEROeIHoqQlerxkT7Byc6HO3tS4w9nfA0MS/2ylfEN9u30Wjoi2aDuY4rU
gIEmiGoKDWOZvpZV+b0OOrkxp3jeSYdDY+B770rnCGFQXoVB6cTIzux0p7tsn7S+v5kbfzin01yt
Z4wljWvW24J8OODxTQZIoYwfyGsX20IA8Fwct9sYM9Vx0XmANwNjuFgGbi+jyfKvw9C+SLu5ec3x
SRs4wzeDRQO1stHkaIz5IWJqHJmoXEyLZkaPQBIEHjWFJLdqcYrHPGaxjhbjw7ba9NiLIHmx0nKP
fIpoR9o76+E20kzMGuRZ1ZSbmhxm4PLGjZcDN5TQoL3C0rYFKOx9Xdy3LvPsXSsKi74PbeQG+Vul
GphNZFRz/gQRP9NsD4IgRvISDuYo95GJL5i2IOgTXdxbeaPXic2ZBxO1Rz+NtRErnTh6tYKIqizr
UizR3iu8SwSUlRnbZlz9atDt/Ew6GsCdDXvA7sGFZf0SHVg1izvsz6elGQZUFanxmhV4joJlzn9M
w626dsSjyaQqVGMR9tGABMFyomOd2O73eSzf2U7F11YAFba7FA5IKl6SZdjBKDd/5SXTubJMP4CH
FCHIn+xxmpx3NIptaARIE63WYEjZZeXe6Vg1/TRWoCeffF3fyWLS2OvH6jIKjiIYTHbKiZeXCBMW
suvNgvKE1X/wX24+VpSA/IZifDY7I1i7MQCJ0j55CU7DVclGU5cX7ly9Q4JZt9m97Rj6jWQDNusK
g/uiST2NE/LLIOw32yK2xx1QOSYQdfDYZKLD04+kRuUsb1OXT1cHl2VISox19kZxJTkJh1hU2s9O
SxMDXtS8nTjMHrx6JqJvsoKzqfXTwCCfjwVeZiaJaG8gUjJTqs4zYyUXYPWPwok/dJosL3nPGAhr
UbVbXLUh+ECdhhHVzKdS4n8lYvzXysPfhYf/jzrH/w9FjLZ3U/0h9/wfNIyrD/Xxf8KPPP2FczL9
i5bxjy/9h5TRsv/Ld93A8ylPhKQR/aeU0fL/S5gMCgKGQ57DEOS/pYyCL7I8gA2IU0wbad5vUkb/
v0hIQsloScps/uv9b6SM1k0s9pv8yuR7890dfogvGT94N6njbzKYbE5KX/S1uNQlthKS1kNrLKxD
fkvas+yPcfbbCx02uPWxOGgLYIzpsilH0xJsY7vvLz609fKc1UC00GaWrHXVq2L89/jb1b3/4xX9
LlK0bprKv75Q79YJcTzfA1Mm/b/pdcSAU8LJ8C1htepDJvUz3RQ9gBEEcyPSQhycSadbC4TqmYK7
2EX55d+/BOefXoJjBY7jIyL14Oe5n4//dq0wF0+drrr8AngiPZfu+Gz0vX7Rac1gQphXjK4G3sSW
7o5BLwN71s0HHjwQ+PpKBQcH0Ues3hoGSiMmedMsUHIbNI0bzwGJPMH2oyR08QzTusd5pRxKQsdU
36fpua6r5T5YPCARZr7sSY/UuzSZ7z3bVie375Pr6DF7JHnoQajiqYnN8dXtLkgIphNUsPd/fyn+
6VPjIMJ0KYhdi4G4/LtiFBg23hPXLy5A66YtWxlJcWo216rzfppWonZSEVYg18MS6/+gVv3nTyxS
l9u9ZHJv0Esz/yYYHEwXLgYg0nPtpeo2wlyXjTmyPBcbZQ/ilC7GBbbcvGeKkYRKxyzYnfVhjkES
CryziU/onnLzBEO5qbYRE67dnsZ1/Z9e6D99XNAI+wimiHdi/2OU9ddbC51tToJG5p+h5+5sGs07
Wq63cVGG66ZBaR9o5PrCMwBlZ8bzwlntP72Emzr1LzcNuishUbn5rC/IOv4mFU3S1oT+N01nxOF0
am3joS3zhcOP8bHIoTvXsniOlnwtmTqvDdvMD2RfMtCLzeA1EiT26eGuCfpp/+8/PpZ7+93/9sJ8
EOw39aow0X3+7W5epqXII6/GRpP2ySGdhxQ1a15sbKPSG7+BCmCp3oIri4kiMb1DZgI0qvv6uxW5
zXrxPAOHo9kcFGE3Sm3N2/HMZJKUicWAjLwAnsYYRZiNN5yY03QrErRyRDjVeEKZSDRSMh6UTj5G
yy23+VvhNvU1BZyrSgbRTh3lP2aR99uZJPOM5x0TQIQ5Pa9ATWrXm+5Ku4k4jYbNhj1Nlzr1HGQ1
Qdg7onzwa4tGlaiTrfw+p0773tqKsCVvflauYWBKJ3CE4/bjQBfyI0BtKc1bCQ7Lfk8TkEKp/Bid
3oI5ZRANoYBeO5pBL3qSBGEg3tNcoCkg+rA+znIWG0dAz2lKmwQHxJWPKXiOQ9267wmr+HkxYqjz
E1puJYKW0MYiXxuNnZ7nmNzUAO6rGZ9ojMp9xfK1KhNS5kfA2yeCsGi4+N7M4TJCUQZBdz9NWXCM
JxKlfSjrFI7udGgZMdUSpaiSqB8gDGdbO/MdGv7OTxJLI4IEeh+P/gyKc0DK2mXxV9ccyisE/u9t
Oo8nt/KuhWCej2zou5u4vFuG555LZEqrJCGZkuyvgUa/b4WTxPNopRy/h6FI1rVXMX+rRXU0alry
Urbf8FmmUCnASQQT3lE1OifPRPizdN12cWrkzkXfHyrRv/RU1IDRlTgbqdSbxr3Tjl2/Bkl03+g5
2RSKpXk0PMbKbfYDuT9o2kSUuzGp0EN7PZpf9kXeKOugo7G8K536fUKMNXVUibrL/8PN7P7zzYzw
UggbDbVvC+fvSmk+cXVBA0Cf+SF0Dy2kc0UNvcThaAjjO3K8fZPk9WWh+b2d+rlYIfbENe80iJGs
6hFtXvHFp5O9Jvn9LWqQaJSRqGiDBea+X8iRWHkaS5UbqHgtMQdudRRh3etNE8G0ocK6SZEw1W2y
sQgDXLv4zwWspdPC3HWbRmnHqC5FwRJxKM+57hYfMyI34MuBbHzAD16AEIAvzxWtU0Z3jYZ3JWy6
NBYj9BVJkeNRmYIQp1hDfUqbq5c0r2Rc3Zst0Sj/fg0K/qbsN/2AZSfgfMWltKUn/uZ68EHQBGKA
MpjYEHW6WXZMBAZu05G4C4ZfF+MGI4m8Y9cxU8LV9FCCgih0dEsKaJKTeK8QlN0P9Pp8MjWAer6x
s9wuiY/6dsFOZSVQwbU1HmNKaEpN98GqOgDN0ZQc+3r+NjiuOoCPZmqAThQuQpnvKwxnJx/FFWlw
3hMz1ai/aAQsDyntbrBDCAtFt6vpdB1jlRXrXIz5hYwtos3xr3Otu8Ng54iwIF13cb2EHmmJV4KU
joktnvxYvDbtgtzIQQFhiaxee8bQfkvlIcDU8dXpsMRV/ZsXmPVbVGcTnSwXrr2h/K/ArafQ7oGS
OOn4FVXCGsr7F9OwfXCQTDGcFg193ziHyJZyB5aMOY1Nqxx8XLJdjPa7eVt0q1vIbO0bT0oP6vDv
31K21dvm/5d9JUDVHdB8wf3DQe12bv79OGsFPcSWGzfREhsmb8BZiZ8//vlHn5pIXP78fx+R4R8P
50UlZ8Yi/3h6hCqGS8wfn//2Pz88i8njzfvr0z//9+9f+Nv3+O2vnz/jz+d/ftFvL/O3Z34+9K+e
/q/+7fM3mxFx7xzTbB8j7Mhh58EmQIrbbsePMZ30EzGJK4y71qkqB4TwBE/QunlpOnQuqFqXSw37
ZTNUhccqE0/kMpImHrOvYuVIj5mlZ+rYrrwXy2MQkGFhCvyQxpgcA4D1KFZJCWKbDO6H6dcsnf5i
sr6jCd65Bklw3txzzwtb3gFdpIfQqgi/p2g2btejA0uZnhWdba+NGMFGZTH7Qyfrrsh7DNZWp4qN
UNF7l485IXVihewlvSAxeFeBqLblPO/SMlscWoj6Z6DMoFi5DZ0ulkbQwzAT0eEeJo2xoIrrs+K4
vvUajtSdZtkjfA1N/w0DTSfmaKK5fcpzW92nOEPXMk3qhzElvSz2iUTPujm+n6GuKsm2siywe5nN
iDUbLrQqL8ofspGWUzss16hIoUmha65H17xGTCDdwbEP7FIfbegRDLTvLZyoGnEIFDXcn6WoHwog
DLs5mIIQQBttAxVZxwpKD71ahQcgCL5y1rXXk1HYG8PMxm00Fk9L0ltrnfUPEJiNjdSMB/tq9ndR
iUJCcpRIKSSe2sk5AqcGMwzzorBQnQEPBDfpVigEGuIfbfMEZyk/eLcRR0zdM8voRTsvmSu77Qio
ZV3GQq8rGjerMUXJFTT7TJB2ztj8o66C7DJ3e96K6Ojm7ntc1JiE2+JFpr37FpfLk1s4rxDPUhgR
kJq7ymDwZ/jmMR7Z6ePaJ8aNlie7GC3AGN7Gbqa+2DjapZnuk+xgk3ErLeQ2jmzv7KU919mdLUfx
0KFnPC4DIa9OLJH8zLGx5WCLkimdWJYjWsVkgRzpZw+7xF26Y4Gqt3cWB0+GnYWUMm+d5yGWwJQs
bUFOcG1iwZmOeD3lviWmKCyNzr6vjed8Po/T1H/zbXBwxvJIjzd5FBHEh1L3aAmMno60CaICg7Pk
wuBgHrTbhI3Z/nDKhC1O+aSScyvIXrt3nWg+SK+GMy4LVAE+BKGi6LCZWTXT/snQq2VIzItj9r+E
rbkvumy6b0VbhPaUI0IxsPcsWKR2lOziXEz2tB8cPDtDN2PdTgpx5HNd71VAqzP2rNVY3HDNrKRn
ZGOvo8+9Cz+OHEHPIRbXMhRUHiDQ44TTYBBVQYkKnpbi+0duFycGUMmdMggdQfs+kcyAv7ZmLPk1
9pLvU0R261xwXC0IV0CYt81IhXmhK4uU5WfC7PWChqgPZ6TrMC2bXSVMVpYMrlbW95TzLvf9JC2x
zfoO2YiN/6ute/chNnJq65j0elrrIScJP3TBB4Zm5qdoa/3VEHlrTdbmQ2XktM2dbzaYYiz5UcjQ
bSG1Mt10SCA3duz2J3ciP9bV9jG6dU/zmHNjrcG7LOO2Z8B9UrlAXKfHe99bkhC+giTtyxs2ZoE6
Nx3yC2KcLvQgiax6aWb3gN/2aaTYj2FmS9D5HoKoXQHMDmGiF+YVjrtp9hfQPR34m2Ig07dnVKdR
OyS5s1owxe5jAE9r1TCtDQyv3eV0Im9cjPhM2b8eR33IrSF7Y/7PyERk+QWB5DTV8cFy0zfPMopH
JEJX+qR0UPvApkMjw6Ke/EeJC25VM3Zv7ZlpMTLzVYeB4ypaIQ/zNANoIUWltlK434REbGpl0j+d
FKeH1PqSisa4kNmMeNsEnkqwRtXcJ/ldbTjZtTCSZcX8FcjCxKiGdYeFTXL0IZjJkbY6U8icnZL7
uR2ccV9o+2K7ZGwqsejQqJEf3gicn5k1TU0Sj6MKoFdMszrzh4pzWAdLl4LX2OC9804lYviwgDP1
UNfxpdfAM2Mp5h3xHe5hyaFeZDJ47KaYPI0pLh8iKkqVp935Nu+SCfp37pTo0g32O/dqyENyR6Zw
OAR5fq0Yj7xMgLXiUaePFljUlW+q+fqTO6sl3nYCx5hFb7jCyIzJ7GRDtxivf+WuVDEF22Fp0PU7
w9aFXAcIuj7qHpTTMFn6bND7J3t0vAeu2m/LaPGftXTQy7ZkdG1A9y53RH6LqywvorTKS6F1efGm
mbz3tDmDbfeuFSdzAiBeWxWb60B75oM2xtCn1PpqNNWvooPfV7RTgQy2jDm7ZZEMPe6sdly8B4sX
F9JHy49ABmB9xY66I5oKVeJsE34sy2BVUVMjB2iwFmk5HAgf3BetUz8OfWvsIukQc4KsvazYw0ry
xmYjGk6WbIkmWOIXfqI6M2WxQ8sQw26YZz+URAYePdcDZW4O40lWCGbkWHY/gF6FfBaw/yNKhJlm
dB+FA8Shbc3m6DQwvuOaOVUxZDYLndOGX6rZuta3GEHscGnYDSQHTfJZou64IzD8i2ia+6Z1HlCX
/4zLjeH4w7Zog2M6Zy9zQbaOrNK3OpnfbWU+TcX0pkbrCdkraa2RfZCMJ5IseiptuWWx4J4c37yU
aVIWbIM5FaC9yvXo5EBWTTRBuZek6yq53WOW9aSdiMJPLSc1th/RhOx6UGd20GDbRgP4p17vO2bR
WzfTH5HmIhrFQkOo3vHogR7JkdPM86D1jxKw+iL33i1usxq+O4P7XTXlymiHe6ftDxIKRTOxzCzj
z8rK4IBExEYF3dGLEU0VhYClX3MDDjILPSyCIQbCBGhHG7YvjsoeIkPZX5aOGsYx/PcxIT+gR2R9
GY34Mtf9N6pKt5nfe2RFVDuTT2BT21tcuWJBizv5r7n2020SFXrlqLw+Uk+eTacGcqW5/5tB6FVu
tg0Hu4ask37cJsbw6MuErR3b/obcpy/RUq/L2XhACkZUqNWSMKMMtusc0pNVDWR2lqdZ3ycy2Fn2
ESHgR6rhyyftiZbQsz/Qp25N5ICLftXRUmAHw85bmc0mnX0HQdXcIDMxn8jMLJPnaEJe7Nn3InYv
RJJmG79Nnzs3ogwT6IcUuO1MkhAhh180x9+83nJXS4ctIYlyziAWCySgXXo/WzpFYM0sdYcEl+Ez
C3IcXSJSUBs5oNbTKJ6UjJlHLsOx9y5tpO7aXD/0U7QL6vShGzZWUjyhK2vChKyuWqorQJ6VmJCV
pAzQEVQZ1pdq8fcpYG0UKOlez/HPPOsKxETZ6xIYqG8GCyR1fcs3g0fDSSiJ9WvbZps0qo80p0iS
MtszSr4riWz1agLGtZbt+CJgGy0pWP7BlquqocfDwOmltiNOM+lrG0X3MBM78j/QYfstfmF5Ge2e
ULRyzSL6o5bo0gA5p+u28pBlLqe2iOQ2zbsf0dgflFXcAuQigkPtjDNZlX+fsm1HMua6tKefXpOb
Oz84xKWg0PYQOMZR/eGwtYPKTw9ZX3BJmv6SmgBxF5RANd/mUkzLt5j+G5kJ5omTJ5rVz79+/uFh
lTvZBGQY4edfndv/fz7iwpbd0U4ruuxuaScTE8btMZkrtGWff/38o7Zy6/T5N/3ff4vKZWY0/qNM
/KnZ/qvn/vHI51cEgDmjqTChGBvz78/+44f2GMI4nNy+N7/Na1530fbz63775p+P/vHCljnb+hQ1
h8+fqhSMOrKwHDST0T9e9uezf/u2f3whVsJ6zQKO/PX2a37+8flMOvT/+N3/+JGf//r5uExuceSV
/P7nP/32i/39SrkoKPaOs+zMz/fgz6+ZlAfa15jbTeZW+GaX9q3W5XwLsfOv2vOu8Tg8AwPFp9tC
Tp/bTj5q+Exh0zf3qqi7tVfZ8qGyjDYsoz5YN3lLJOtS82GZCbgKvLTe5R7Urbr2v8RwoC6sVIha
iPsMZiHP2iYsB3bpnalQLnaolFilHwlUHK8BCmsJlW031dVPO4jqE2cagvaQ5YztG1jH9o3pUUTx
VWyakcYvoPX0LshbJgpeln7VbUphhEjnOM9IfUnFusz2cMgWgrADHTwXSXcyk6LbIDdo9+3S4ld0
zHQXE4y6aVtGQJmBcRwz4J4O6vwsvKsaJN9cx0B6S2C2tizuNCNbhwi6JgpAi9vqdYZ2vYdK/zK5
SM8Mku7OdEqPTsRGbJF0BhoAx5OtUNKQJpOt4tSbMVVpd9NCYcYTW6bH2FMX00+Lu6kyzwQqIjex
aROmjW2sas8NTr3KdBikCXBOrO7lXMhNO8pHwB0LlT4nPeKJVU5Chgu8cK/qrll7wrp2NTrA6bYX
1HULRmqqz/ToeeEZshOsVQir9xlU33sfphodgsJbJ24Wn5Gz4ji2EgKUcEpTdA3ZyvcMjywq66VH
w4te8K1sC3djaiLlUzUf+2Y+xxYZkY0tk21y5BeuQ3JjiQ0wgZqbBBFtnQqXIdO4rQ28nwjGhTbt
LEM7AM6cecspsIZvMkYWpZnKnghw2kOtJ8JlrutDPPCmwn6pNvQA1V1Zdc9mwk4gBmM6L3qwVjRW
mdRIKsJiuCa4fM4gUlKcGMRvznhkdhyUkyvRFjEe3xtwgRbDliMj+VUWlHJDktuM+FmCkBTtg4j6
J/K7gX8VxZW2VIVmCcWoCVhLqPQHUKbqBRYqNK7FFOtmJlEtR3CJPr9xXzC9d3e1U8k1Kbb1ejAE
+q8mM1yEIThdUt+vDr67tDe57q4bCXkemuLnSJuH0soSl6JN3tCy1qiChquYuvKYoYcJ+6EOcD9C
tkZ1Zo35tUOREY4DZDpLIk2Ib6Ngw5APY0++A3zeOEj0OabPnSZtt2s99FmNuTSbLLWt+//L3Jkt
x41kSfSLUBYAAttrIvedO8UXmKgF+xbY8fVzwKq26amxHrN5aesHpVFSsSSRCSDudffjTYptHEI3
mQeVKAK1xTe3Z+NbGE9FReI8keV4wNZPM+K4zZm0H6RFsWsxpcNuwn51Kb360Ixde85UvrLB0ay0
whmvZkznqTG2p1BLuhO6T3vC+/uW5Oyw1FA6x1porGhKFBnsflT6acmnVyXh3WqAnAdkno95BAPc
xjY5eT1G7UZudFwY65C2k9AiAwEwXB5zWAk4gT8aajQ3XQF+zdOXkyjxdl8xJeypncrxvc+vqRh6
6PVleW/FnO0wFLd+Wan8ySjYw5dUEPIEiyFpKPFtCtMzHn/GVZNJHwdPnczOe9PqKfn58FxntuWP
EOJfJntqN4vXwxf5GJ00KtOYtFGGAqvYJGQpTBe1iefD1iow7pa0YpxIrL31XI8Ht+AMx7Hu2dLl
ieNNd1RWPlwwnqxBzaLNJ86x4rByNN2eCqRJOQ5dNE2xK7l5/dZ6NWy4NzzKJjk5U2k+w/TJV8qN
p++4DR+HKX6sh8E8ElrVL3s1F95JgF95cdO5PaihNXEpVTja5Zw/ddyePc7LR/KY4416gNdMTt9j
2qi+lbkIVuxSso2XK57Edj9vU6Oh081rY1+FdbZrpu4bN+TomzWY+6i29wIa7TuJj5817d8UZr6P
wbh1JmB4QVKO3LM1cYDYeE8QJrYibIa1JC+77oppvAjmQzT8fRvH8TFP6OKuXr7ca+DymYec/KkP
oT/U9CqVsxk85XqTrbsAP7nuUCQRl+lLnHoTEbOp8PlLvTQgkraRXjZHxOcHwuD5pa8nzP78Jc+T
mTerYOg3qIvjubJQ4Ss5HdvZuVtUQDF2Zr/t3iRLJJm5pTtCHmM7cRZwoaquaC4StWJfFuGpyAEK
0b853nWQ0jb2UQ6c2BuRmsKSpquu43bTWxZZfdi3W+C06oiEcssilMwcLMk9Nmmhy71+vGNKIhVV
jICt2/YhmTAcdrFFcdwEKj6r+XNs7G19WnB+ZoDZZyElKfU8P6smStYA6BifeqJa6GILjy5l5rHk
vZvm/dxZ26xoBZsxaxM4JLuzKGw3PGi26Uzpc6SScu80Ork33SjXaYisygDPH5YzCtgW4GOcs8ld
C7JbVhj8ctXdDAseRl996xaI6DYII/tqd5Szp6WiCRpAESx75jW+eaB9vaOo7PQ+BsRViqq9Ajh6
Z7Fo7SUbFJ/Q1y0SUbvNVaQgGRBjQe23VkNSFYeI7OzaMVmVDS4LqEok4llZxevDgIq4L/DGryCH
okKyzuA+gEEbITKpzOwVWdI7ZKZx1V3tjnw9rsYfBARyQHLTQHvOPPIZcLaNozXMHOun6eR18U+M
iDAZMlDK3WUcQxvsTXVVRDlXycLMnouS4TKoDpaeJRsRmMhv4EJvBFwKbgjWEyYgba/r9l1Le4db
UZFcStWOe1Alb8uPmojwAwPXwGYmzHfVyJYlSIT3nTDfQqRwzhAmTjOpg3tWpndTdu8NntanKBb3
sQs+KFEfXyruuboxlHztMnEcMr5EbRJd9e4DJrd+kuS3d4Pd/jaGLHpwZoYY1T3oLi2YSJXTMShn
cgfOwCFANBGFBf3ky0C4SPf8dCibt6avwuecjY5mR8NDWuhMEoFdHLpy5oHbcXPTeLKcBUMej5n5
1GXz3TIzb8sk0x7KBAqLq3fyjJrev1qxJUGD6umhAA+yElbkN671bZBQXJzaGx80of2KYje9lwQj
2Cu7dy+iPO5Lcfq3ueP+A41vuoGv7J90t/9F79t134vvSfe9Lf8Z4PfXp/3levO8P2w2rfDkHEku
F1zZf7vehPGH8PhDPAn0AGM1v/UPgJ/+h+tICw6vpJMDqxzqXvMnwE/3/vBMQwh+3zRccE3m/8f1
5i3/p3/WCQE+LWY3Vg6WLbEvGX8j+FmSynZNV9VBzDrUb4uHI7v5TQAIF0VfdEeUAn+gjv1gmJRL
FCzIy9q095EnLjC8PIqXEuc6EAreDU4wH5t24JpZPuqHwdiGk/X5VRxqX9XcidNo5D81IawztvID
RTXtlSjqs8LefjaqH2ltz09VyF7FNiNaILmf+WXPcmUqI3M98X/0CYh3JGI0jvdRah6qusP0z/p5
lWoqvFEPualZrq3HlKI/EQ2BP9hLdrIqP+qJGLPog/AR89k9cYz5UWrhFX1aAtjj+Z6T22vH7KBn
1ABEyIb7VhjfVcJIn2Tjz2SMfk3woneN0W3DDFo0c5xYTbl5CvThFGai2kwVYXU7cY9ydK2z4vS7
6Tl+HL1R/ynDPN0OVRvBD/IGtgkIabYz4JYNqEnrQCqgyLKJSqeZytkKwzlRsmNnrvJhGk9fL0Hw
wzJjdwdAxPXhtwrqAImOjkp26xrblE+YiUxz9ZZnBE0pq+hU85xDjFiPeKN3MCZd5i3I0d3y3LOU
7hPOcW+IjeEa+0Hzqlqe3tiIve9Vm69t9utNWKXXlP3MEzMQWFmRdfD8llJMPSApw5HwsftwevAw
1tj3fmQ2Yh+WOnJBQKgAAaf6YBR8IZXmPM4xZrXZ1kafpPQ3wWB+JviYb+GmRn49le1pnniKqdpM
9pES88Uck2cyqCugBd6LXcvopumgjocwm28AFy7BQE30+HOaPHWM7eEa5W6wH7yICGdCB3dtLh4q
W21UlWRPzSTVcxtuCEL8cIfeoUS57o/VFH5gzwhPlqmoyUBHaHnvbcZGzKBWMdBkdnyyJj08t6Xx
loR011JBhz+KtpM1cUpKRuz+EoCaOsX6zF5saK01J/MeBsKl0yLrGOF0P2XsvbWYPBX0oulZGoSy
OvGD7Zxxg4dg7b3ncQ3KK14TTx8e2Ozm2yKcw804RGJjA0lb6XkWv2UWJnZDfY79uFw1hd+B+DvS
7FWezbbnOolsv6feCYBlWp9UDotfZAziQe1Up8JmvW1rBc/kESMmFzvCVoqOgOCGj1zzyySy30Bp
r3JSDygsaXcOSLL6YeHN26Zv1XFySJIEDkJVtPgEdeQvpwiKk665P6t4fk9CWDgrYT8bStNZOUCB
sCBgP87JB0txDQkbhL9bRdWmTbXDkPTZYxzazUuUfkyG+6TP9nSzrJYqQKxvu4GCwWNipSWwh+hg
C3I8Vq+XT2xALo2Q2kmVvXaSvcESwLSnTUvYYzZ4A6JQ1X5SGPW5d1w6cPkvdnEC82AubOud3u5q
w1fzk1MzkWu7HTaxyYjB6XzgXMSps2UjsjKjTl6qUPpzZVanzuwC3h4svtXEYTphKXiUTl6fXA8c
FU6S4loWc7AJPeqpIIkXQFZQCasYrZ1TMAUVfTv4Y61ZD18vSJjvGScpEu0CNXzQ2eerzqRPZfmQ
Xh2lxnWYJN2D4Qzec5H1P4m8eohAGp8zmNOVVSiCHT3NyH8U/QhEbMehotm+c6ic9uESOdYLQs+t
/VA2Jopg0RcAF0bv0YWiQvE1pLysyuwdb/3u0ZwcdJg4bmguYXEPvxkWCYsa0j6cFnmL3IHPk0yR
9d3qBpibHeDNr48MBP9y5casTZPWzM5J53S7oR/lvrBBRtEQmq5qgg8/IhD2TtVrr27ObjOOyQ0L
zVmDR46ftEj7LLlzfhczZ0w3l949Jz9yjisKt8yRaclq8vDYq3lvWyX+vzBOYD5L7Vefje9paXrv
pLeUH9BTvGYNZ67xJ1HbNYif7tpdmsfzYH5g1mIExlS9hI7VAX9HeLCKpSY5LtHItSa+28tLnadL
TR/8uAQb1NGsrGJPfTkCc5T/dGzGKFn+GgKVrhoO1RXXYBi03i7z3FcsCvY3i8dEVXDIZ7YnXkcV
asmaj3E1HR5FNcDTAiQShGtBFOSWW7O3C56wVyB/hsU2LHG1mYAhV7Lqsy83pp5QWKtVFupxXF/6
QkeMQAqQpv00qi79XTKd47ZzPo00dJl0NPNRmeBURDeD5k/zYo9WepNJOz5DpX9nd9fJ4Bfh+MZ0
HuNmND40k31XGjF61HQ7sozb5HZsXIJRfDPCHEyAF/bbesyrq2lav/IwYQXH3PJgD8OPJGlMTFvT
tLFxjB4HnIxgD1Gd8TNiJVNiM/bmk8tb4FV6WBHhthq/jOlMlCffotREewLN/ZFt6I9UqwtMCF2H
rQPhjdWH95TpQhFzGtirBNW8rnBgPA1BI/0w64YXL5pCPzCbau/FOTFDu2wP7Ax5hg5W+N4GmPd6
2zwa0Bcl9AR6w6U4f70kKZ3XRaFO1RwjZvQtaoYGrJdoUI1/q8kPQoqQ9XNycMjbPFjUWvpSBuZe
aci+QDbutDw+h12XIG7q3k0qYfPI07t1M5oLpqaYj5hv+CqXpfOBO2LnNm239CeB/mGa33z9epy7
q9qIunfBCndvV9o+LpeNOY4E2rCAIwR2PO15rDSvpcd1y2ycnQDeGhjoiRzNYYmxPbIuaRCRvXUa
NPgJNgx+o/pqWGQACjwlXWjauzCGd7WYIvxQL7RrJjgk0JNZfWgKKhFdr2Q2m+SjZWboIAnUCUO2
QwsnxfEkCfkGhbV7Y+bIVqnuvXjD1D7WXhbSTaLVj1Pd3Iae01jQzvX3zderml1QwUMaH8y+lM+D
EbHHB1QFmX3JnSfbSIDRmTPqjw2dW+cSyPNo8XGtn850B69+toVBrq2mT7hKHicnTFcTXbpAnWp4
jJV4arifC7v5hu9uBAQhnyDBIbhb2bPnNs6KcuoXEC/XxGt/wOl40g1yW8CMfIhDcoP6tKoKrBMB
BYhBM2x71nYG/EoZ50dKiBTBzJSNdXIZm4e2iF/SsbBX7CNUAaI59bw1VoR4hS808jGrUhKrHcMK
0wj9ZpdZG06asI+yrR+VFidkw1ys3eK1DuMjriM/SizE4c55sZ34orLmZaizR7f/7VnVniphDlja
W1vd5zx6bkd9UzrWZ63eAMWQ4Da4asd86SAzglXOJrw2Sc+XNbdEDXsFf6NTUTjQQMqn0W6wiQf2
qzl8o/5zO0PKxbMAgB+58OT1BUxujcRpp6u1DS4ldUcNJ3H7oklrNwfVrStZmnN03OTzuEPJwvuT
vFQ8N9gX/E5a9yOHL7Yqh3beg65ee4W6mMo4QFIknSIPOMr3/bayu4fBcX4P1akaLZ5veJMzL9+X
ZvVZJCXF9s2ivXvZ5GsEfqH9OXvdrCf0Yt6kju5duJhLm+B/bLPVU8fR8bb4uIE0RAmGXIS2qi4e
Q4ttGJCHPT6i5ylmnDZnCderAsuLU9wc1behyhhFgMW4aMJ0tS8DAJJ7inNRlb42lBSW9herUtFG
Oxgz6EYXYmrqISzFPDST5q2ea66AaVhPTXBNpPs4/CZ2vMh8wa7DSLtu5Zp5b59JuSFtoFbWKM+6
t3VV9VK01BNZ3rlJ440YFvVS0KYxXya3wzNfGkdoXp+lguQK13JHjdavrz8ZhfnqtJ6FizPGHmRf
7NyamADC5zRqhT8m0dro7N9WMr7FcVWuAiND+XHeyiI/yki0GOutejWAgPVYz6yoRKINJM57X2bV
NzPXDk5XryHAJau40APeB2L0oyFuINx8Dp6drDtrPqPrDIcwkezz9/WAMjuF+rVJoCzE3XA22uzK
8YqTcZKtlR0SSKKBKEzMNVgpTP050eRScGIZMAuGXvTMg5IDmbHqRw67Nt0TKzHCVbJjAqjwO9NK
Y5Fog/UzC5buKpszyi15Ii9J/kKbyUpUBkBDLmgS+drGrEwTJATfGpHzXK5HYoBh0zw2enQmIdhe
8q6JuaO3Eu9h7hf1DME4RMF20lxsuA4h6hJN8s1IxVRfdBjvygy6ZRrlp0ylbwV0l50ylbalgInb
KwnXC3h3Esp9OJ9azDVbq5ox97Wbr7IqW5G3QJILCtoYaBQpySbnDcF3M1v6qe8gebbCy7qrsbzw
TWu3Gu5kX7aCVX3o/YBjdm97nH2AvfeqlL/blhj9lJF8suoLrEVm4yTWCcjjawC9BkqyD5+NYCAm
TMwnKeTdLIKtUyb3xnguDHszmmzb6s491UKY+8Z+UIOujp0qzuDz2m2L1rjz3OCZh+68DrtI2/ZG
z260d7sHEuxac8QVCMmocfnnA2cjcl5Y3rRJhXEiuYWuBTz2uAA1IMDEK6DQwLdn927zZVpPWvKj
SMWhM5gLjRxXWd85DKl6/6rlksgXj41N1As/CpsnDV7+6t+7ofofKc9/1VPxH7jGwjxA0vJf5zcv
v0Z4G9pT+/1n+897rD8/7x9rLPcPz/JcSiMMYfCgWuzkf/VQsOEyqZkgCqgL0yLLRYLprzUWuyp+
RwelJ1zPlaZDkOO/11iC/9T1bKIHf37WPxKm9z9t7H8WiPyLHgrxt4iZbhsSmBh/EikvBzDI39ZY
MXkaSw7S29deyZ6egNcTBfbNujV97FrmtjQM+MDDuGtjqlyANXT2ZO3zQmb7hJzMin9HsC/YyZPy
CNcNGfYTMKViPaWQ5VQRHLWaaAC9T7ae2JeK5JWXBccOtB+q3JuJkyPqfs38tzJ+yebHBIStJEQU
8ZRshmidm+AhPO6Y+js1Ciutu7vkQ/JdU5+qmFojkzl5eCeCs6J7e76n2k8TD9Y4n9mioDIfhmmV
e+W1yMQmQYVZdscu+qZWpFvTzA70Kfkm7PmOuy299X4bGvwoiTKE01XViS+qXJ6TgR200zb7OTf2
AQOvw/H1GxWClyECspy5Eg756CDU0z/px2kNH5elH8cxAAcio3GPhR82IDUyCfe9fs5F9ts889h2
ovyMyXF84/S2ZpM/H2x3HDj29nvdtn4mAdntJG1joNqFQysNBEQLxAp9ATwNpXpq9Lw8mHXHF4wd
kik84kiW+93Nxh52WLZuNEivqdraEEENqQnCIcAFCcl6vu66n8Dhuk0b4wIESN34hO2xVubiOsRM
cbZIxVpzug17cFy7fZsc9EErcCXPb/pAK51oWXIm849y7vJ1qdx9bBYmGD+YpfkFZD7mgjp/sa3U
BKboAASM+nEtKDRuU9IdjZtyStADX+oAw0M4nYdEaN6NA+9n6e4kyvmd2/p2CqfxOfLkHdFUT830
SQ3DtiCwdSlosIM7YSxYZg3eBY/m0YP2aSxp2pxQDcb6RzsY2FyFlbrFZTfvVT21K4JNw2Ym4LVN
A9fexIWgtcxO9M20ELfH0fY2bVJVO6tPn+kTST+y+DWRyfK1hYjnGSCiWKehkDGNrrK6YOhZlreZ
VVHUXcMzHlrqY3uIcVsT6D2nJrFPcJrCxyc78O+9O/8H3nj1JaT2f915j4Tmmx//Uzz483P+EZkX
+h+WbrgkVh3x9/YfaxEWhGH+r8i8QWSe+Bg3a10K0xUuea5/3HWX2zirMIEWYXkOO///j3hggP36
m3pA8wD2/+WvSJcQN+G/3Xa7QKq60+Hy2JVsDnorXiML1HQk6mjTcsUAbEtZ9OQVVd+6saampn9j
dZ2wL9ta0WQxiKbxg9sUYm/gilx1zeRtZyLEeOyUue6hSaBwO3h+kjOIdpxObXqumMqurV3IdeO5
zrYvIUbrUM/WRYFJgMGk950SVGdldSOIvUq+zz2V15EudT8BBurDOh4Xbj6nxCy6a4VOzaDVUUcH
iG41jFbgJ3VuHXNLyWO8lixsfHzqwcfQh3tZp3IVZooEWGNRXYaF+rGIkAiqtCbFA4cWKj5Dezjo
oMVNVZ+G3KEpMN879NPg+57EwUrMX/BBIFvktvjMlAmBh0nGoT3A58ljHLSSKDbq8rvovH5tapZ9
y4mMskmaloYANJes9XA95kvBRLvlmTjcR2qN7wICkRtF6VZz0nvWUZ0RaWntC298Jk5YPbKvtAtF
LzxrvF0hol+lFi/0aKO9aCapkxEjPOv7HDm9YGTV5pyFKspEuByPpSCBg9EFh5vPgiPF66J8B4Qo
NEmr3Cjg0fyz5+pWWvG0jUKIjHYENsmRkwtCOh4OCNz2qZOCNvHRumANyrel6DGkd7m+MaXCcwUf
+oJ5vKS3rZw+yYq8su9411OMELO5UL1l8wtEV/eQGc2TlNlNKGqLA7rtCHnMrq8bjHU47MqjTcPt
0UrAKJfaKA9AqKOp7x6sUcfFTpXiwZxqNOZMRf4gHzUanJsp6fdCdageVXxubfV7YBo6R7yZ9lqO
fzZVgC+TMZ23IM/rM++v+uwV7IhiSx+3SsHzHrqBuFZsCd8qRfJcZ257h3+4+/qZIW65Pj6QboI7
XuktITOTGHQWZOuCr+OhSkMaN0aLH+J16bJcW7ZgFRYW73aj7PVEma/fEr9ey5bs/ri0Wn79Rj1H
P7zEU3fXcJ4gCIV0E9jf0iCxNqZDFzuz0nMj16xnQDhmJHsSzwECEFN6l6M2rlgtfwqIq7s5o33R
a8or1zp12nQVGMrm/VjDw5ndNeRbDhMNhd3OEF+FleZ4vVBS8oIIVpEyCQKfI1hcE1ZaMhX50Np4
JXK1bhgG1mAdglMJQZSFsSQvrb1MBdsGZzbxdGn4jakD3pl2/ROaRL935NztZYwzSc/rZO8tM1Rg
4ecfmiDdyRw+O5CvDXFggzhmEm2kHan9jOUlxU40tB5FqHRu+hXvwmM5oFkMgXkB+2kJvHloIGe8
0K+lNJyrPZrhhvuU4w8xlyP3noGtuPaNr1L/VOkA90IsnrpJwarC1GGwVr2bTWts3DmD7zcICQIw
y3ZcTe+hI/pz3eWrsSakYWYobY4WrhhZ6y28CGdXT/NuFs185A5NiCGdKJ93/cngEOEAAvKJMugH
r/xV2/B6OzyEcJFxsptmcoi53y9hiRbOhub6dVPevAB4K4ahfivi5pfeSlzy1W+9OscObgu22eWW
5AXDpU42qizhBlWSLha0gA1XtR8mw8Xtar4JXv8mIBGsIk4Oa4HfGkDCAuX+AH8mlxYpIkxyTcz5
u+FYp7rF/D6Mp3nGIxWF5TO1ie2maCzidvi0q3KKd0xyv6wo2sfNzAZwzH4SqODiLJtsE9bVuBce
TSwDYb54+F4nJrbmadS4buKHwuqfQaECUTHoJcnKd+W0CE82uy0XDYrkDgEhRKo3i9YbVBUdgGMp
XkwvOqtJe7Pt5oqUmO/ynMSA08KigvobhCYtuKO7E2/hTPlUhnnUW9B+bYEpaiVaFubGbJ91A5Bg
GXYIP82Z1GG95gn4vde00h+5GccP3GOw28Bmi1XLRsd+Swvvqa/29Qi6BP/nESPRPUiT5tzVv21r
2V6awDZHIKDBLWk5umVlcy4S7ZB52nSx0pdEKoLTYx4ujxbiqbr9WcrB27hh+GYQAWO6fhAabvxF
pfX1EnxY7RJJo3FxiyVFr8bvQSYprZEK0VW9m9XwPFCf5CuW0OtYsYlLk0e0sbcGytKeS2caIrV2
qxlrKDB4PpZp+S1sctL+hgCG1a+B/H5URXWzfuLkTCiBkoAih44Ihy4RDWdqPgEX+FDRWmoL9HAB
UPPB9HUPviuypvgGULb4WuofgJpOIwsQYIH0KZfU3UZGbDA5UNDetBknpRP52e+eTd/zZ5Pn86qD
jmolL4GWgqtLv2OiFtTJxnhB40B/1PXpPiasDMvW/ljcRLHhvngAT5SePLe5+iR1jZ0VKalwJmS4
IE5ZRHvGtYYwi5NvzeZEPquRlZAZJ+W2CyL1/fL1GnZTAJu8uzGZqMfJwz5KI0xLF4j2YmRYbCZP
uDchj/2yGw8sOzxNdnCmXC586ri5Lyt0k106LTSSEY71er4s2qNl5S6W5Xu0rOExINq7YVnNm+zo
uUPVV2dZ24tlgc+1tOy+7Eufj+MprXTW/FlobiXeLlgbNSLAog6QBJj2M1GidUbe9hW7NiknMzw0
HF/2tCB17zHcfsHp8qP8CozOUh3Sga/xYE9QZPl1G2gi/rYe40ZJ7kqr7W4d4hPBR8kQI1s9IcCe
PVPTUMP91H1uBHKfcZ/myJJGD5qWYmviKjZakR/acqrXgSosMI1YULHFJTdRD+qkebPfxbF+/npZ
crp7WpuuWpVIntD9NkqK6J0c2Lweo7E9cHyc4IWJCgA3lqVQs4eXUB8lumfTPjl1P68nPHQAZND2
nbEInjSNpjHiEd0G9wTtAlL9gJTYH4tFXEoXmYmqHG2RnaxFgPIWKWpCk0KZBY+4yFT439qHEeWq
NojpGuDPNwU+RUyx848s15KHQM+NFRCjX1i7qqvg2bvFrmhvIGF8M9zGuOglvpku71s/07vo5jDf
LsJai8JmBetqEdwgeKK+WYsMN6LHiUWY0xeJzsSV4c+xko9GSJSpVZX7OZRMt9QU/S49l96diEMt
/ssM/0pvyOSg0USzcym4cITaKurW0L/oHKYgdDxwm5+XZCePcsPe1vQ9PIV9D6/D/Oyysbuikaav
VuFeB9EO96xpYp/7icGkqBc3hfs3mdJwR0Gytk1bAq9FjCOEEcXXCpVRjZr/tkSZgWC0oLGGhXas
rdnElZJnu5DcEi1COppFwM7v0mgqZ+fBDcTmnmT1XM5aGMYQqsV0TG1tm6nYu0ZcjjvIdd6GJy4N
5DgIJCUIKJNUXmp9/MC6NdsJWHv+APZhxeMzfOyIK1ZCXJu0fBYyoihmIo8MDvElNlFQjT4cjx6E
6m0QRFzhwyniNPigFd2wMYc0PQjzdaxyk/AeGDrYPpRmtPanZabNqg0K2DiVm3J0LtybEhWJV5Ms
uZnO0bHGWU586ayqjvsm4GK/yYzyOpjB61hSJZ2ykT1HsPt3Whm/q2R57GQgs/M0qS41nR/Uj2nV
Fqb3eNZYa2vUBTx6xZ4NdvswJ+k5DqkCmpn9zyHNXTOBcwiU/Upbqj6b8hzkUX0csD8ds7GddhlB
ayLQYeo783QSXjUhe5f8izFbrLFPTTewHB/wkaZDm9Q11ZAl6juzydlxpLdrx/ExKseSQELu7meL
oGs27dySlUKIB+QxnXrYKs2NYXRGTES7aAfvUGgNnSh9fIm06JF6cevkzd1nEi3EtJwZrhu8hyB2
vYcUmoYbsQ3/+lkb69454R41qARh03LgcWYkcXHzHGPOJvNMn9yQJd/aOYnIZ6maVROUbnDgzS7C
XL+vPHPH5kVE6M+neDkQx43zbVRzfjNsv8iC+iFC/Z9jecmhx6waPKB7g46xXdS7wTbDUFXTDHew
3LiCv8mcGMwuT1hhHrtR6gdAW9pJX16Eix9bd0hvtqU5UvT4inHzw1Zy2FpjdU345icWsBM9K31X
tsbx6wVL8V8fff2U0zaayNeHYwqCyU7dg9lmwR4+0puTd+0uC73+No2RsUE8UjumVu01BMi8wrDi
nNz4x1QLeefG4dvgn6+VNj70dP8cRUh40sZ49Fyjyl0Sr/r8+lkxdd2DgGIAZUR7jgPcajmjFaRr
uuoXPCoKtbV4V3JOUI7GyMXZ14LMz3HGxI1RE30LMEv7Wkq7RhcbCQ+rAKNB+aMqy5ZMydieOWpz
eMJSsSa1hDgcceYzDBDFNB8U9xLw9C+BRn8LSKFRQrc4xcT4YlLIc5TmjDPWSu6ZMyJlBIk893Nb
vGaj+yaNNtnEevTsOllzbkZo0XZcdAxUNM85klhAaRsY7wifIvjY4S7xpntOY+c2HGt8xpGXHq0p
vwjNsSBF8tLgIzgjVOT6rG6asUmojL99vTA3TDuKYqZzYDjNlqtoYrloea9dbfa+gOBeZyMioOua
eLEiisxFwcZgGvQHkCCb3oYeYzruo7ST6hV8K01ksbce3dG4R4RmiNibVzipDnW9NY2oBPVPX4Cd
xGY7a9cWqtzAoVZMnXXsEarPPOZaGJ/UvrV216yTRrRHJcE6xHH/e8Ttt7VHyjn7Eo7sdsgT732M
BE14qKeYNKPvbIWuXTTxfBN+Hgx4ZCY9v0kKOGHCJY9a0WgnThHvXeeyJE0rqlVlYu0rTTs7xhA+
jRbY7jn4ntdO+F6bSxEGJSB92MkXey4/YWl4Z5ii8skywJVRjHSo6/B3Fdpq62KcN1yTfKfl8vVz
QaQPhkbwrI52OYr4JQ9vjRbjK00r74ZdpusN+4n41bSVFfuMmUTHrZXFqaCT6w6un6rHVv2mJJP3
ZwKFKS2pIqgGcuuWF/zmQZDhM8D4rKMzgY5PP6mULWLLN7KqeotBD8Ng0MC5cYDwlaOxl8JsbQYn
M4jeaktyrUMI4xRVPM9ZR7Cg5bZoG8OxCcRvok06xsryKSisbOcIfrky4vmmxdI+wGZ6Z5mqXYyR
Mx4F95xD2KTG/mTDfLSjptlrje1uKtFWFJ1pj9Gca34jcctFjqJjzmWFLOgS+JgSdyFfEwExW4z8
oyqnLQNMd65TwNI0tRV7MUf46dXgAE61OlZbDcH+pnVf1VJTIhlfTyoL3deomG5tKb7/F3XnsRw5
02bne9Eef8AjsdCmvGcVi665QdA1TMIn/NXrATUT+mYWmpiNIrRhNNuRrAKQmec95zlerNYkzeuz
7Q/eygo1Cj3trD5Yxps2IsjHscwPrU8HQupxG2VtxWxajw6FFHJdDJ7JhiFKNn1QpGuEP9Lvc+LI
gfs77GSg1CWr9QPjzhgLO0qZTlMX6Cgc8V58yRwJBs0Wtxno3QRs3iTzFFAXfBjbqlritCh2U+G+
25rGKWPKwrWVcfrUOzrn8CMtg5auRd4OsSwbtr6p3Bd58pL76baqlH70tG6nKvGIKx/tsP7IYzpJ
ijD8jiXTi9I51IbYtLwh+5CX4MlrCWL19VCQdeRTHcPvmjGJO60Z8ferzGyqa66rh6h13V0Dt+3Q
NIyFuCSp14mwViDC35IyIqWVWHJFhGZ89DpOHFrYaAcP9uRjFzHzxoWJu9MxtrXRhqTcYjyFONTW
fq4+xiBInnLiELWLOTNowpE6kDDGF+q/0xAGqdxKk33j9P3ZC4dl7aTeMotMMCzzhyjKs03EoYaR
NymOEKfxKmvLeJc4SblM+6TesczD41b+sgSHcyF+i4Hw95fx6KY4oGpjNeGbmmSc3jSjS+8NRSOa
2gDMVHtMC1G41kf2U5KbYOuSNLQXnkryBz/pKW7jnLvOK9NgfEWoLww1cTGpuFu05WZqzPqCacW5
9LW+z6gb22saIS/MkCS9BpJldgJ3WP4dCs2AZWZrT8LEpFbJsFsRdnobDHTUnOVhP2kzCJ8azQ2h
D0C+IsbA41Z/RC+QDzBV694q0+yIWB/BjNKxsw5DSPVsF7St2Nk03qJJ/JSMpd6H3mugEcUPRhhE
e5FmBqsB+xlswnPRAMOwgc7ecwigGwDZbqJiKMzH/myUmOlYRaih6gs50lfNRKS0KtxpdqydqfXQ
zq3tz0e64vT7W43HBtehFdeXxdHVmuJoaoIJ2e/n//uXv7/7+3kz9sOi9hN3H3SDvsybHlMmvoBb
o+XJYmQN29Up5Wo0AuYXBn/FpUuJHqVZuv/9rd8PXKcZimP7IyeDo4AenkkVJA8mAaOHqqc2sgqT
HLwNE5zfDyOU+INsENHZ9e5NwgYL0R8Loyi2+Cn857pDYLeHKN6YeJo5EXWU0kAwnb1v6WxAzLl2
tYang1/jpBLcT8e46ZDzR5wnTUSCxrOre+Jpw4xhn9a/n5ZqFCx/NgUu/OHvb4EhaJYYDpodTTeM
GZVDG2EnJijwQHncro5vltJy2iYT/bNF7imVWf3YufV3Mt362QmCkAOiptN67D+WfVcc2KHY+0p2
SAoRbCosHR6G56DaNViqTnUnjG2Tyumc9PLMlmlYRyZ/WCiFp60l0WhFjfbFTnEzpUX/kjEj9lgT
3gLrxFEAm5z0kCo7VV6BOMgDltF3rYnK6++HssEpk2PJ4E4e65OdiW8CbvKgSkN7rDpYV0bnY2Wb
1K4HM8/y4U7PnR/dbQICh7CufOgZKUIpAbK9l9XiFYryoSprnxqB4H1oZv6GsrMLAffNCP/nGJpx
fkm1zF/KUXSbrrZ38AIHqhPXPkxVtpDeDt2YeaDdz30TXL4A8nd9Nl5kk1wLnhEnK6MNbN4vTjZ9
SXExPMJx+elqulHtOt87riJF6kfXluY75FgJvZfZ38KvyluotIJpd8epv+QIEiT+zrSASyDDtlN5
F6H5pQ3xzi6rS+MZDLCnbu/p1jNo9kNT2Q7Gjmwnx/kmdM5jQlMcFH48JWBZgu5B66lHrobu1AxV
AGVBvDXs9gc3Yy3Z2hTBr+d/1kYFMp2sAuzz7kVoPtcspVVDffenBtNPsPMAnoN83GScAUaRvCnH
4hht+vuaq5AhvG2AYBt4IB2invZ1yIAL+I3N1utCdrzWMUw45o525S0TzzgAsSTHhYt4EbcJS6vb
M94nUT8kTXfWpPEgawKhETusxCzGo4VH+NQ1tFl0ZHkWbkCZmJNNFqt2yTWlVSAygqjZWxJgDebS
dms3zql0s+GJRe2MLFk+iyId9o1NrQRn4aUv+uhmeOOOJk+G6WYqTwH4Kfoa+RVCOO1iFTV9spMn
Z/6Az2JRlc4GyGq/Fiio2Mg9QipHX2+stTFW6KYmd485dy6U74q88iKlI4d7Tb1VeQKIwmg+FOO5
bT8WPOjKcKuX5OrHcq7gkLA2uo422/LeOhxUNGuMj0EEV74FJ8vWGYm+FWtgJE+mToGANnQlhWaE
e2NzuImhXUmvf3Y0LVvpWZZtcZydtbJe94aGga9S5DX9Fpgk34fJnUZDACt11TVMXJ7dlHlBpgys
dcQnutqDFIzFm1QeqWfodE75ng+euwr6ZFkXEIq0JH7UWVhI2Q/UlHffuEbuldVmpylc6FA+1hPv
yLJtCkIVsli5lNZvx7B8Asi4ShkVtGnQLpOAGbleF0eLPg8sDQeRMp03Q89l34WGWJbGRy6foHWY
YHJdY4MzjCyvcYcMi22KRkU3JRzUDntrgrHf6m+MF5aBl9DGRk6dMKNOfRvkB0kfaRezbmtqOsZy
AOWiB+tpS+oZjF4R3BKuVb1J3qaSW1s3ETUse9zixpoZGTo1BK37aFhx+Oqlh9hz71ESNSsNHRTz
nrCR49VxdMr+mNnBa6P536H0ix1MY9gz3ew90e49xkZoq+0awZsESxRiLqVQyUibZT6zxkaIa1V4
tIgvouadyWTjIi8w7Q016exh+Naw+bcZuHPHAH9SWF+IXifHu8FDKvC5TNR4MYRxVp24GMzRDoZd
Xvsc2DMYlNrvgfqj0liQbOpw5Znl8Fckz1mPyD0FyV036hOCw2h309KkAtNSNCNPY7ssCGHd8/6T
QpgvjsC3SJmUMA3agxMi3JQasuSozqYWjeRc8qNlWxnvaPdYEkLNi7+Nw/RMi6u/GMjpL+ZetwYG
llQyh7E3PnOh7GtDfrCAwO4zq50dVMfRHsO1PwLdkcl7Oro47BlrDDVfjwPZCk39MWZx4gjgAf1k
V8hQMN36OrV3KWk1VWVnkuj6krOJDdVCA8uYhUR9fMKjXkQHZ5YRkCmmaUaGopGnDSGbwb9N1mBs
NXv8yhy7PTnalSKdF0u0H4xg3FsS3CMJoziVs0I42eOmcnjnmyAtV8RbwQaXNeXWIT6OkrIqpYaI
7TXjAj+cM8EuVVu2ay01Dmt+4KpT6mpP9hj1D32YX3HCunu4afW2nebOU1Gr8zx0/p03ayn8J2rG
bhYdnyuPt2NgfSh5KjK6yP2FE9raErqkQ8s6bmJzfKjZ1DKbE/tgQi6NOBgsXKHrePmZlTXD1W/N
cCvlcMw1M4Pgl+LYr6MX6kvzPfXhyYZ3PV2zJJp7m3uBQumqXPudrtZ5n4iVVIN/9ru+Qx6J9VWb
tVcnrtwj9dRn7NHduYiZKSq6gc0oWOhMwnBkAnJj5Xqh2lrbS8V9C55QwsnLesz/RMuDbnqc7Kxd
GJXRUxjCzlYDtN6J8YNQPcJmJZ8bzbz0ObwK1st0G2RQCIBZf8tq4vpwg0NM4uPNMdn7lC5g/oHK
gy2YvG9OP80KRp/1p7C9nR4b4tts1Btj8eLah/bZaAZ3ZxlMiXKq4NNRyK0q7BKdJVxTKNZyvTFc
dAIweYMJi3geFixivU+3WLSAsU6z1uB+pjG5YM0HUVr4Txjmy29VQmXkzRVXqxteLHRgxex/KhN/
HwZrBSH8tZ7esDcFEJVDbafJYqQQyAFFmBDtJsJGe9UcIzKRRZOGTvfJqNtr9kDlU0980vq2K0dj
HOufEcv7Dem4dQPjaxs19LoHXTOhZIBiNGG2mLZnUVgDjwSHcp+eo9Co32r8tweNZCGzGmtNfc0E
DqnbBUZRrevEYLQ0xS9KMP9ztfFmD6G+CBMC8YP3ruVj92BWEBBGK5jWraiwHIOswZnAwjJ3QTmq
1b+dP1E87JWNBEQ+SrJyVMFTuxtsADcu1+DSV9RzdToP7oJxNoEDa42oKrfkeGBcDvUnGwUmj1o9
rUMRTEsRUoqIR5kRHW3n+9LYeRgg9yP64XJskltCXHKZFz48qmQ+a3gr/GrrwJ20XW5pkAAar5yj
t+3atmIm6oH5h2KXAVsbldLS1o99JagEg5e4/P1bgenYcKsEc75uJD+68bJ+W9vjEipocJSNsW9z
JGX2pualFP7KacYKtxoGXRlq9sZxObEKPM8q8jLwUhYvAbftmuMiiTqDIDndiIx9TdjFOvQqnfLh
IaZrxyZ1kDQeLnjlfOBEfqBcPF+Yyqo2tei+9F5j9zTwxnDF0D0TuMPSqPwG3qC5qjMSBwZtcctJ
uhczcQ8qzsNVnhW3aorfbGPtmh9BjL3c0YZqOVJP1tGPGxmPKSPHoP9gqrKrGRGtUxf/STif5ZU6
eF1G1WAKiMDRogOzk5uXZH+iHsZObQNACdNNrmffoymiVX2iiFks/AHiHPfsjiH+ougwtUN7DMf6
Oxh9NqdZvvAjh/prfdcNl0gkOGAy1vTIMD6ZUGQLpN9O7fxIfzYtf5t4+Q9FR6cyT+9+3/ytGN/g
RQIoYRn4y72iXsWwtefp6brGCtA0/sW2ErEgBJC1j0TInzuDtml86S+srryc3Yrn00s4fzdmRV9f
GSZPJfND06fprsihfRD6t9r4RwEJwlYU6UD0yuJT2VwUOs50I7a2ddi9+8Lsl3nuPpWRFixbnzvK
6/dZRa1R5jm3Uaa3dFIMdmlosn0EbaqbedXqdVzal3lNSfueLTvLTuic3SJ4s5idUammPsyAHs/W
4ajQRn2+qJqMOCt7/tHGRF+2PhYNXuIxfJZJejPd4TkrSGvVorrVgdOuou/MNYN1a2qwGLWs2dn0
qqxRNZcObV8Mr/G9mnX56dCqvUvS4Cnh0ANt5jEI5touKuahP9F7VFdL2pKmdZe1AxDC/kcMEeWJ
46wNV9o2ZWeEgZKeZJXaN8h7cKwSFGkibcuh6Kt7rER1F+SS8wCmc51Rr2YSTXoO+oY5CwxkhkrT
JkR0o+KqmJbALe2l23q7oGSjWxPAQuREg25K4K2tXBOyBWuqPOOpCFn3nFQeU9P8HAvMSJnSCWvA
rjwaYWYeWXS7LXfWX+qxjCe71xCOPQDyQeQf8LCq58nj4D7AXwktf6DGCpjEKGjP1vqblrkRPk9P
noyQ8qPAqz4Tpr+Td5bxADzYyg5xIRQy7k8QtUTko6FfhEMLZnI+sYgwS5ZOGHZrrMpwSwyP5EVC
i0kq1/VwAzMTbdIUlBQzmc6hgsX2A4Cea8qm2VIwWFp4ujpChOVErZftFg0hXTAH2USmZLFPGGvj
31u7PhkGV7WnJm2RZakXvIT5XP6bvaaJuSozDZ0OsNk6IuSLUyXdkViHWW6LFZR/xaMqI/wZR86i
1Y4ArQ6OJg+ZKzduLv7UCuNg1q5RccxVpdVHc1g7cMCWRu5e4l7QK0ue8xCF2bq3tEdpFbgSWmtD
YPmZFY0D7bdbZw+8EvukBd7T1v3F0+qHYW4uHcJZJ484z6Kr4ra0dmUrKPHGTrdsS2faiarr13Dq
K8T+ODxHdepeWFyJt1f0yDW0cvSvuloWdZe9WwXabXepMXPdmMq+MH9piZ0yNUnUDVjXa85yufZj
pz0mMdC3zDI2nAvKFyf6aRFpl/9vDbf/v8YhLJuGg/+bK/flp/74qtvpn1mIf/tH/x6GsP5FFsIS
hm6btoCegSv238MQ4l/0J5A/wAJjG7b+jzAEttyZAeJD/IC4MRdg/R9brvcvwxKeQ7yCAobfP/pv
hCEM5z/1Y8D0oInIFqYlhEeM4zcs8Y96JlqIyqosPEraSgG6cgqvAZrCYLfPhSsB3uQvlswu8hyQ
sS9DcbI7gg4xlzPHDv7PtXTF1zgsx94+NHmxKtPqGCgHTEJztBhGMyeEGGkU5JX6ZemYTEemJ0kD
s+8UUKAa/asbmbLEoHFAWuGKktTFLtJGO9Xe8J7J6R4L45w3Bo8bB4cO4/ZOu5uAphcO9kPsLbeq
NCCJZPeGk1n/LDgWylZeY3BT5Gk5S0K86/23MkAL8M0j55xDcSNOuMWI/9CUcl/zU4VdehxRALNp
KyFXFB3yiDgl5nPpIP2mzdkPyL6xxe6mhObgLmaavrTS9Ng2wU1Ww2UMvEffMB7bMD8qy9wK5ktB
r8P4TQ4RL0FmBewjxdVx3Kc8g89/Ha3+4KroGUzRizb554BaJaMPd3qYkJTCp19Wt3QEwucjniNK
UbDi1EDifLIc+iDnIhDtk8r4Yx3uZdlT40zmWuZnRww0UbBDBf9VgKLQ2/Sn1LorI4rrwI/YCm8f
edWDaeIvSNV77BwwS2/JxBymUgKKKN/nb1K2LoUl5cpGURB59MyYvwwLTEYNjCmqoHiJof9tajCF
Dm+vUQOn09IPmpLwKshd7HNwNnBQuulzQurkH3fZv2V6/mOvGbchucwxLPL99//8Hw6XreBEbEGk
4aKlhe0/9ZA02gh5vrbD/ZC24CCdJ5CfH2rw4LVyMcJZptWHeslhOiu6FJZVy8O37tuD3sOF6S0E
j9RkE+Ooh1ohRnbDXdT07uqSxoTSK1EDcNeOzHkXKcrlotDI3yaYSLQyuseDOsv62wz1DxOxjEDa
bqjZFbKlKnIfhUYaxILqEJftvlCmf2B7QODYopa91IwjNmf0iNlvjtJJgqUKnzNVP9Lws0/G9G2+
WkbbPKM0Ef91f+ipZz8v7eW50cmrOhkp+fRjlNXFyvR7lXuvGWFTztAGPGvNfpgoIWKqN0whh3Cx
xGe1oBp2mdoAFBL26zYA33Jjx/la4MG1p2QNIWKD+cN0ngKcTzLOMRKk6xgwFiRPBb52fqM9I/07
qfBW5CORIv9W2flOOqDC4N8ISGPzZRU33jZTBU4sbFNyZen1f/G+W4Yxd1z9hzee6JbJHtnzhOsK
nlz8+T+eV35fjk0KzG4nPM/9DANFDXYbL1G3KMQJ3XCfzjFxtMsAXyk7lbEbGMFPKKGxfICFo55z
d8JlO1UBXUcTU57AJuAiq/izN+KjKOLxBTRysDVdB2fLMOavI5huUbr4aJUbMxWrP12C7cvCqp+g
1OLd1dqSxnvmR3FHBEF07RJf2HIsTxrEvG2jDCqwoENaFfqY3qkrg5KVXfnymeounmw7qmDlwh+H
dtuJbGKu7iumDDaSRJteWfO3lZ7FcDW8vzgaNPrhjq3bPtHRFu/It3OKv2opW/LY9gHoGSllvhy3
7L74ENnMV27SHy9vYB3550zQUlDU5RJbNs5YMdoL6ajVnGQ+0CEAIKHairp5wESjwlPcFwsqmWhA
T7QbF0+2HTLO9LG8ZoO1CyOd5G0jHkDwXKbMIQofVFfNsMIDfA9A3LW7M0ddrezGjUhVTWu7MsZ1
AiQINHP4xmmsQ3amfwkvJ7bp5dCrinkyBQbhlEcryLnHquTwoDXZcYAlMyRpzvYWzmszTasaDnZi
UGncu1A9g1/QWaU/iuChHPTLhIk/smwYB4j8omi/tdwpF9PKCUKmAyPT4CAEod7aHa1iRbLXW64C
OFL0pVDKPGNrkKFqhmQWIfFWiJ0PCAaf+iB32bBM04yul5imAYNCkdl1Zi+MYbwEXRJtVOLQYU6x
as3ohs32oiJSsMh0/o6Pc8qS9etAwABROgcmJcSr5o3Uqs1a8XD0dPmlZHgNR3LMg68IZuR3qWdQ
IDEatKVFmK+v/wQpVYmtn9/0kVkEtRDPraXiR2simm4ZwULhkVX9+B5RF1RWL/PEcGkzll53AC3i
jm1mT3NVMqFN+xDg+8JeAZLYa8qJ9qnMX7pgpOXWlHLrCZDpVbPFtmCsCjVcqdfmJIXljyq6NYly
EgqQiLIOHO6ABxz3I8PIjYgyb8WxeAD+k28GgsQL24VU36hlPyarEebWovDsk59QmKdrOYxTw6Q+
RuI96lKPjTyJNr0e+4XPlC9vTeZSWFxCt8FpUzHGfuq6fh/YlmCFF886teRQcCgbq0pYqQBAB556
dbfE+1WsCDdho5PdH/xBEzYK7zWgsnkwnQOslJWNgQbFx160SXHS3eCoFd0Tz/ivtiBfEJ0MgKkY
cBCr7e6tad8aCq7ZKMHY9fUA4irO/rg8SWcW6zPQpNKw91bvf/raKTOOdL89iyjOGTBZvD9QBlIa
C7EoMjRFMAm99FOpnqm/kVnJOtPQrRNz3+m4PU1GCSfE656XSif1ABCcRYiE5ZVD20TeolC9toki
cOstTfWcmZzgxPjL2GNI3xderp1+P2gxwxvlwPqVJPFpKWD+VyRedhhxsSxtN9K3piA0kdP4uDTY
G6yyVHZ3n7KLyk9WpLWaYxF6/QZwXQ7jvbHXrYtHpYmzVzMi8KPi7p4alLHr1r0r2VJJVVdU3eNd
KjyehlWNgBlIzMqd0awGGIbPRsuLZGAAJGd7jev4Du1+3Cbl3DcMYico2VN6lt6ekjz9ZCpv65CJ
uoyXrw87Y6sLaqBLL7s0EKRGjzuyFtolZgy0wcUbAcPx7rFrtsfGaNoZ/eTAjwbZAOiCLejvh5ac
qTt4R58F99JomnEpetjfWBW5uoR3gGgQQdm1fyJrHMnCmq8V693CLz0bQyKzqCSS4dLKGfl0Hkj4
yGytbWeJF0vpX3lVRAc9zatNWBVXGdHr3kb32fpT6g5tsGFG8DYDo4WcNdcTOMHCtXFg4m0OEDVz
SPaOScUphgsaOBq+mNlZR5Pr/WjPH34//f3VgMHbM2R48Ge0wO8HHcjQcZw/NCN7jFEc2dYQ+jXN
dlVPbnkKan7QGOPrtqL0+sEsIHsOnq2tgsi+4fOvz8LMtEfNdcmRUtoajAFviRMVL26jXjjR/C1T
HUaZ/uwmVKeGPf8+KJlNjUF9SBrLfUjm0YAVYLiayra4UjtGfoaqJ5MKQTClvfFmMWpXTt6uxsIu
LngLvwd1Zw/U7XNPpGumm/k6A+yGpFh1uC9I6XBlHlriXksVjv3l9wPTcbrgmHJ37Xwnj4OxLCeG
KwUzDqwLWA6NuGpWYJOpC0qwWgX0KN1mq2dz5KBcPAcyk0z2zKte5eMxUvCsU7326WMhmpHm1luC
7hFGSFVIuDBbtT9WJ2w8+PnOatNwzTUIHNjNeRxWo3oIo5+4m2hOCeJilZv6uNCKA6DFGu+VffZJ
k+8TDLawTpiRsXAfILC05EZwdzltMxyCgfhvqdOOzlz2Gsf6O3ijHLFtGA+RFXdPRc9ziE5OehUP
SeVDn6moGs5MOCoirtmZ0Ysq8hSXt9EzdDNtcCFwmyut59lPmmQdZMEPlqIAfDXyRuJU1le85pG/
1hX9I7Zp4t/tEDcYWkwrn6mGp8Zb2lM62tPU2aBaMzSkqVPRNrChLgjUohwBzTkTfp0uX5LdgiKl
0dcTw6JFSzWMHbflE4lj5pR+4Cw1JyW5UlRXjo4TdI9e24mxaFdwuBoS6uwbSyN48aTzKiq9/GJM
eOlIafwAs9kN3UBeTRKdIYlBmzsO0pMIcJYrJOvzbORgJ9iAxZqpFEHklQvSfTP8Xmhvnqd/e66v
vswwOQiXOCcopaPpU8q38Bi2q1HRS+BLzNwWaZ8oVfFNq8jB80oam9iv4kuTDW9UA7IRKNKAX+El
a/0yfovNGMtnIdJVlQBtMUMH7awV5R8fvPWiJoz4UTntm4hF+lUM5UNQudmPldY7feirlySp0Y/4
DrAYMp8J2ZAVhRheJuShxUCeDJIGqaamCPd13s/HMkCJ+5RVS3Ve+JC/as6gXlwUXM58bv+md5TA
EL6p3/Ok+0qK1L1P0n6BrfQ14YEGvMfLBBYgeRQZ4/SKBe1kJqO9T4bS2XnlyINRYzyU4LUSrF23
QE75Q9ZKKOYyKk9TXz1zKuU4EcXMK+zhlgyBOAuaKVAQWfCptDNfOfi4GzU/xyUYly064G/39Srz
Rwk1hP87ZUZwygcURp56d6YYP1GW6Ocymx4INDE5YA3N1kO19ZVEpbcPAX49rfBuNJcxNPE1SMzl
3cBFqqHb4fa12+UwZ9jAnN3QTr6tvKYvlXRmWz7aLYdZ9sUYZltHxwK8GwIu0pCnz8pzgmbNRqhc
luFwTldNmgGR9ql4lSGP/FEO1iap1N/cNMbnovHWdo2SXMUj3sXGuBC9W0R27rCvtyGv4efTjfFF
RB6jq1btvUj/1LDILFwc6GiBCAhdGH5yzsL6XrVHT/o1ojHiBum8NVRNLPUu2xPJGV9IbJcuraia
M0bbnv14I2Hsh1bUsYXPHp0pu7ZleMsKk7UkTLPl1PHmpo7J3IQjosJxUpFxhn96UJW/bWPxWsCb
7CepFsYYbKO+h2KV48JE+02N4fD7iafHL45OHwEpGR43093O8z8l1rBZSRF00oIt3g5ufHY0+5XQ
Gx3batON8Ya2OJ2RdeWQMGm1H0DUOi7NVS+zH+F8loTngCyVNJ4UOfrql90HT0M2nIKSKrkoPBlJ
zfAtie9R3ZxzTxerRKMMRxjrGsp5UrY3jrU6Ax6Sy6b+ERruS0t3rOkafxTeAp4cLieq4krg+ICr
6slA+6Bc6aEKguMU/hkoLJRTehLlQiRo1VbA8Swc9lXUksts0vc2GI+2Wd8bU711OTzr7o09AW5+
h8x24FzKMn/WBm9nX22PZ6SesKdXFu5VQa/tJL9iGkNt4y2sTrbjHWfpq8rowwQWrWnU+XZmfhrG
YcV/Hy67mFNzrWdXFKShnB5Kx3pMCuMEPnUT8ZNyseFdBwIKfAPx7NhBYM2ZYk4KtKyKbk5sEZhi
2XCvMXA+Cuh2Y0qhOd+v63oby8QXnG8ACkPiGx6HNt72ytjMr0zWZqB2wmucxZtBWxGoWtEetNej
9DUfooUytSsF09dZmAM8dKIhbt90eJA4eobSJKindkMbHRyObKGUa3v29/pGzduQhjxvYcTH6lTo
koYTQEEyuOhTcZw/T7Xq5lQ3y8QBcpknbcZQ3JOmfo5yZ2c3WEmkRRJluLIEH3JsSs6o3TMNXVJz
8mMrR47n1ZpZv1rETSWBXdQPo5N/AhItlq3JuOtX3auKc5TgSYmcP1PXP2ievRlrZKF3mpIvwoxI
eVrpDtjGidHhOcuTA3zfY2+k+/lHxaVwc3NO68zX9MHaKkNwlxR34nyv8kbPz6mC2pmGbEUVFOeF
38VXu7XOWqO2ptIQjJADW7u+ZOOW3echEt0+yQiN4uJcVCp47zTxBJ50BwLs2MbupnWMneXHlzyf
GDP0H7Pw6YTqlKTFhlHyG4vgn9ZT7y7fJFNef+k797HxkwVmjFUyr5xmMz3qccW3TpRLWO1z1Kmv
TPRneZ9VxN5P8fgjW+J/9KrwprXpMaFPUJbynqAYDHt6ATc+GqRfZ8uQn7Xmmp7QIWWR3XCgrjov
OrrSp00vWYSFt41iktWz7UF2L+MoOX6k1IjmWK2tr2mExCZMnu+Di1Oje3Sd+Il62WthZJ8oKBAN
WEcs70vVHkwbjc4y5+jc7c5ZpyhpmL+oa+RrJxr7eKOzPjOZ/km4G3OzV4t7yJfEb3CcioI3wznM
MqYDOKdwD71j0zUyPPkklM2qXiu3e7Ik74jWPgQRtxGY0QORhLSq9yPiL0X2z02uvXSsB34kP6ey
fATl+1grnQ5QyGc82GYFVYIuqzLI7mZz0hz1EqXdQYgNLuQVtOgweOy5fZ3a381i7ywA64IviEg6
/+PeKs+pIAcVQAXka2E7MvriOtbubVZk+wCtIp5+9IVFZnPgBobP8qLMZmfQn0GCbGEkxTpC36PE
55kOjvMsAlvcK0xwF6aR0xWt++tigjGDFeGzA2S6SMK/UjS7kKfI/DKZPApiy3r20eVxDK8n2NK+
N12xIGFBEDpnziwYHw09uRn8n4jkgMipFyQvD8iIMI4TLTpNu2t9d4GS84K+ewvRn9HNOzKFehit
iyJN8HvO0jSwnkXZiBtGCWJm1VLxnBoTUH1RyqPD/jN/70Vl3npXrkKSWbOC7lIVnsSgGwqAsAwS
lENFG7cCCOBrxsvMyG9LM+nHUMd/xmwfkfyveUrNP1SAC2R+nX3+qtEykycvGj+0oNeiMP6KTcb1
jTV+eFr/J669H6vRV65XLAMSjAbJb8VN2GE5cHnt4hH9oJcPsWACQJAjdwXfcXHPuIcy4Z2H0NiW
hiLGTgCcd6dxwn0xahz27Z3DqrHOjfLVGrM1pUSbLujueR5d4jq5KVduGWNcRBGeOY+cPLzW4TLr
AB27j2yQX+s+3mWVee+G9LHV3KNd2ms06b3BIlOzZM/acN0NGA3zFTUs4Ac7HjYlhBFuulnGtX7N
kJvArojz8GdDrp+8KN4Z8EizMvzCOrvxh+e466G7+iCLXP0iSL+JkpfB0R9KBin/i7Lz2pGdSa/s
qwx0zwZN0AGjuchMpjfl3Q1R5hx6F2TQPf0snm6p9UvQYAQ0Cl3nz3KZSUbEt/dee9X6vBMAVi/+
F6/ZZqnziAHB2McFA0BIVL2L5xKZgrx1ojF/Q+LwErQhMV83kdZexs48yyLnTtdgfwjhEjo68Dyf
CYwkubPKPA/vS6P5m15z9E3jZtp+1MQFTfanjqb+lcpSWIkz9REJVWIJNihICH26zkhxr8u4hN63
WJad1mDGnh/QX+fA97XuQcxZHGQenj1/XGB/zxMTp52E4r6WoQZqPbO/a5WRg4VCN7cao1K8CMhT
j4tJoGiLbi2BxWjCH+CLLOlZ/+iU/qdiE0lauApoU8ayZtDC4mZfipwczlgYoLImv9IatXMNG6R+
N+d0ERonHogoaPxYIQfTroIVUkbf+D6Dhalu2Pn0PnCohY1B+Qfb7Q4cSrmYebvirkhBNIX9uzZG
3t3cMPvqSs98siPnS592REqmD+6QvP0rT+zKzHPf4aX8+ec+10z2E0wpbdeM9zYRgzeegI0eFupU
ZRg5ANY2POF+HKSdyM817lweW/pg52eYiEZMkLZgawMCYG/b4a3M0+4et35zq+jeitk338gmqMlI
7tA0ieVYylw3jW6cMRifMMuYO99N78opcoPcl2eIGxKDOJP4MUNICQvr3jKe4rFutnoME1hjer5T
OhBwJev9NAzutZS/BhHzCuvPvjHc6aNB9rwjEjs7b7VjGu8WY0G0QKDVeC+1+B1CDUzeMqvWhe1R
fmFdogrW6oC9u66S30Y4klOawEQaNnbffuJ2ULvQGjg/rwhtMAbmj/8zxV7oD8js/TYsLRJln9Og
iY3jG/kpin4j72KQ5z2QeK1gV39xW+68kzvw89xyZ3MZjEvY0BostoX67znivZjPHbQUo+K429hP
acv40qXMzcLSXuPgifIRPiKeXIEvEOQC2FbRdKs4eR1iYitJPJLpZvK5sb40ln4imfZz1yCvmbj2
wnDvG9pwsG26gIceyk+oPdINwG1Bo7ec7bllSxjFNvavkk0fCgf9ri3uvBV6p7bq6vCNWPWKtyfV
IlNBRxVJZQ0lJPWNddjjqsj96cjTfXAQqIO5i1EU5czItf+2aRKrXZvwANcxwUHsXkv58miviXo8
d9y/XPFczN2JSfyh87PX5W8n9e2sElzWdty/VoBp4/i1Vi2w5eiGrWIgWk91YU0Ts2I3F9Xud1FD
H2/hY4O3M8b5KXEAtNhDTcTIktva0C9l5nJeXs5olqFda6gz1Anl5s3n3RIPH3o6rntrvCcCfEQ9
uatMqpYHnREJU0dsT90vCp5vReEdYLV53BSGJ6qmrlNWfNUE4fGph3tCEBUCGOZdmCN1QVVv4YYt
sSTxRofKchx9lqMqL73dcYXWe8ARiEsrw4Jgp/uawaYfR8vErQtgTOexWcKW7WLONN7mKV35bg6N
A6PIEBKeUUQ5q4jCct+/+kX6gz3vnWHLVybcNx9hysm9MKhj60l1DTz2CXROCMJqw1n4hW3VOg7x
DMYuTJKwsh+gAD+HZotxMGnJZza2ZKBDiGT0S9CFElgo02fAPG1+Ggtm9pRhqGfvGvnNU1y51Use
yYRMzHI0Wz7N4hZEFtrqShJ2BoyD5dMgkQ3iNfJ3dFXA/DMlZ0PlFu8Jw15qyMW19Otf0hTTGR1r
WKsGldrq05/YD82zZTvgTgx7PKW68wEghEMHkR9oSsNvOXFTJtoOGdDtUcA8j/a1WP5Uujx3ZU0c
DyYTtkFTb3/5IVvNwsiOsI+fp548Qtiab1Rm0xMy30EkzWlkGrDvQa0CFO/vYx3AkWO8lNInuNKX
N4fNesTcdNWGHj2wenUAc12tUs/kANaHR6OiAA72wATY4ESgJ5gniGISX3xWdFQzMdAgeKqGmZLp
P7cXVjKzGX6MCjuCj1dvJabipS/aR0FJcRTVJFoiKhg0HWMUrWsbwmgn/a0hqmqp5kl3oZiNLKBz
TjlArwboK0ax8UNJmVF21/rSX7np4nor0nvS9Vui2sVKuD38/nFhENaCHzj+thbuMukZD+ccg+76
Uk2Mk9Lc3RlhO68B4hhARBazonYfL40UZe+9x2azM5ZquIkSozi5iWp+GGMf70W/QHDS1CIwwlZe
v8XY/3EMA/TvLdrZjdQ/Tfi71HIn9VlFs5ZsPYE1qNjVRpHTb6OX2PCHrS+Xke8IyMh9xwx1chLU
E3NvU0G2UZZWBGmcHvopWirOBKTB8uaCpImq4qMB07tSM9Men+OoIhJPsjETNEmScX5ZDkNGxt6P
6DzT2/p3mYb9Nl0rEHJ6i5AJXJYPk/PpR1i0Hd+8pURd09niLKrFJ6+k14Ub1gOBAt6Y1jskZxgD
/rsb4bVjvxIhwvBWhvU7h9MTfmKx7snhzPX8yqjGRfjcOF3EAZ7uy1Vm/epHYz8o7Vxb18wy7ubR
x2VPfwx/Kfnd+pOSCmUZq87Jsc6AgTIRNqsOCGhkujuznO8LGjM2dZ38TNn80aG3JEi746B/67/Q
HxC5dCo4apa2qeNlwG3xOBtJuzaxta0QUi2P4F6nWZ+VJk5U7u7SWNvZ2cnxx9+M7aegn6v3Ak50
VtkHz6AQJASJiupQBo6Mt4ha+Rr+He2aFV0rTnSucMzQGxlBHPetAx3a8MGLpaC2rX6svjuTGcLQ
f5csu6jMISi2YK8bY1ySsMekKN47780rDzUW85WypcV8M3tKEodya6Iu0C0MO1AQ7Ri36Hd0vfFi
sS2pQX9tkhCqk10KtCN6LSfDOntDQhdyr4NCr9W7joR4insq30wdLFo6Wen5z4dwyZn+89Pa6a+p
iW0FMsq7MPgZozszf8ksDiJzDrfH2JSuG2gU63w5vc8koNR+y8HZqZze0GTsD/lYIS2hvG279MpM
OmGeQs+d5itnFyb0S3qtw3m0j49tNV4dqeZPZ+mlH0uzfiEKEG2iig0IWKiOlaToj2OF2T7xi02p
pcNeKgM6/5yZEFWq6qoolIDMNnBzEimtNigyfZ2yByhTnRa75smdXHMn2MMjCXiPU+s2GKlQGlrS
0l3sNxRIT/md0WVP7WCqu2lgJTDAgB71tE1uCRh6BtrpRprRnQmCMH+JbIFOmrOtsO34Bwj3HkrW
obSTQ2y95aRC+zx9TGKfGkssoCnWrPrF9OhT8jTt2oOGK1slt/Yd12cfVIWx8Rl08wZvnZXLOz+S
1TZzOYXU7vROApPOkNik2CDsDe7P8htnxTfhgnM2ujuXrIpgZLiHMkqdpsAPoNcmkR8TiGMCCv1O
5Km3LbPxzqvDcrHCwAjBY7OwkEjMdmPt73qWrl1YsXXLWnWvj+a+sfTs3JE2C2DRczUjNHgqm++T
PI6vja+FmLxssNP6WG3+sFc81xvPaAUs5nQ+Bj498cdyGMwDKLPmmuXNlpVrgEMX2sGIf3g9e1m5
SxqgNLnu2rfU5sLyZsc4cDaztnUrvSAy2IAWUKpsJx+exlojWscyf0bvR+aHN3/oqH5YZf08gKDt
frhWhqPOxn9sfnjdwwe3FsMRC2obFAn0E+ER7XX1rrz4Na9KLGv9acj6HXRAjilV2jMP5kMU4y21
aQs6ozRek6e21OwfjxECMshoHAasvwcgHS0ZGly9CZLGp/4qkHRXbkIrpuOn032UyQo4Pe9pjE43
lTXiI6o3eYKjZVLTukwHwJrTjJWDcvqjWXjmo6OlBCYZy0QdqCwr0g9m7UEITPEEw9OFmMyJdmsJ
V9+VAgdWEenzWiib1lH2LvedC/bMGorixXazhCWDvUOUDL9R2vSHQjNfoDP27yk2+XXDBf0I6prO
SVz/1Gtx9C6qcl+SAD+OaUstoA7AaLbAxDRJezOBKxEaSavHgXfEOjat+TVKoHeZsdd91WrC/twC
GZ9D6HsraHLk3LPfiWBQI2aiSJOlMO1kCZMiwZCZRLPZgzyedYm8qYt+FzV+Qx1p8dA3OgPe+VLl
2ciQsigOmlPXq146KYCcdsPRw3nBdjGvrSgadq6y3csw0xKFKYob+TSZpMx5admthztrlvo60czw
Milpb1uX3a2uGVQ9DCltl7jVn/mCP8wL8k+0z9b0XIEQmQ6TA2Src1sCBzEtFbJiqSB1wKioTSln
oUeVeM5MeUBZEW4hMyr86p0mxGbrQpxT/ph/KYIXbhq/alSisfnD0iCcL68JES9SeZ1Ku7mObfdh
xqT2jSTMNloW+Q9QDShlIVDCZG8idNuaMPhFpBhQZdVbOUjzxrSNuMc0RXdVp+WnGi1zsJ2AIlQi
YklqfXv6XQr4RexkZ9jEFaEPcMxBh8SdA1PFH3d6W4qT2eLu7uzu3Ftx+tS5VHUknpWeEm24WBFA
/7EkmK1PbzWpwiD2qLgpk9++bmp0n4BJ0UuGkU50G0gQQqe1aTdunV0T69umysIAaCOqZ/ujzHAn
FGwx1YEXGkvvaJgMz5hQwoogHtj5jMDKfOS9+GrX2F/qog6o3rSZUen3IoMSIjioFSPrake/KpDl
1yTCYTOVj7YFXS5x+jBwqgHWJoGMEDanad2Yz725KYtWM3zWUYLu5ZAJmwm6l7CoCWWfm2UIAyAL
M0dp06YQWkdE6RLec5eyzbPTR4lsRSN4c0cpPWV3gpPUDDTVVZDJ4wIeHXq7fjYGGm2X9oSF1asm
9vfRaFon2yYuH7qvHk8c1WpWuurbMAyKxVpBa0G8pySDFlm6xnUKe+EJpZAh3BDlHI4HSc9yFbP3
DfzK5Ofgft9HnXpKsnzfslx8d8L7Jbm3v4WEW9aa7tgPQ7Rts1ZcqBynfSuML9QdeIfWrwtGGtlR
DKRIISRcNU+ER70hJNLoMdRsmuICGN1qq75GzzQoaKTPVeoD+oXleI9W275kHBk/RwfdkvtMR4AX
xoFKR+PRDLt2UzOn2k3Qtja8e6IgojX0gvuqvjDn4LBl5KRvc+t+UrS1z66g4TXPgEXxQmwQ/jUm
xbBaTXI5zhwNT1Hhi40ua+9ms1LtyoipBdhKeQzjdCQjkCdXKQtvM8AfbqEIHgmWG8/KNHeWHkYf
WAip9ma7ua/Ceuc3U3QZUHwCyQpMGXqY3ENTwYFVKPA5Y0wqQsVoTfOnRe/tFkQasPKxaFFQyaml
hqXtMtFTfsgcb9sM5SdgePduZOqpx4Gfkq/KiqjaRIkBC5jOhtZ3uHxjcW0gdiSGs3UWmC/mrPSq
4/ts/FbtOrNQh6lI943TYY2RktlLVQSRFk1HKhsDkaUF7mkW/XwM4z23XTTDuP3KZmglomjAq5Xl
TlPEZB1LQ+2eI3HQcR+NnRS3VOlbLWS7NtA6zoR+5OkaKXieo19DrZH3qOVBL5diMQffRK6VVeCm
prlF+ttRxVOcKKEGSWGJPqgrhilxiJASIl+fxcXU8QPA/Fia0mz/YOcMufniJ/ggySWzuhA7KPOj
pKMbclTzeJghFUyUpbWVgX7lRu3G85rowZhpuK3z6AFGdLQyOLlh/xEmEWrI9rYogrbl6Dbx+qxs
umAOVkomvjBt4xH8xYaoTB07SzZ9Ctqx9r5lhww6DpBTRxOikwNKiDZFoHF6Naw1kxkA7Ij9XFAr
EMbAESrSh7NFEsjtTfcE5Z6AEEin0KF9JrEH/8FP930ZLnhc8c47+RDRrLyFxsqO3DTklTz9I5JE
f3YMNsS9tl52+XSbsLkauNlxay+ONKsX0NzyHLrHWAdjJJxL47XRKcnHbdUWnyJzrX0DPNj1NPom
aRc/FS1Nu7K3Aq/jjkYLF9vEBuRn7Vqvum+M11FUHKdqrSL7wuS9s8FqdvVK5VlxX7iA4zJ7lRBL
23pa/lIPQ7PXAMzNC7OmW2p3zObSzSbbksFrlsLKxbvtR7cuxhwlCQ5lJkb+KvZwHoRZtM3xmqyE
B58si62zHr9yUdTHoWEXW1rtoWAPu/Wm8MvAXXCqzfxYhfF8Sl31W0fW4i6LjS1vjWZD08yJ6K/J
u96lQ5Gc8N7tgQG4MxTziKNINsvo2akcaIAxozi3dsZDEdIBjZIJ4QZIcwAZd2tCYkfsF9MTxc74
fWtzkZDmR06lB5z6/AJ9hqV37ndqkP7R1KNqzfBd26cjKTFDtR/mBwglphXaSma2+cJ0EcrkINpN
GKFJmhPW47ls73Rxwe10R6bNfuX4T/NApc3cu3VjC96sOWDf1pquuxdQJmHo5d+JYuzuzuN4Lzv5
4ukp/FSH40lLwvPYKke/iyTkWhGrh9FmY4hzND0bLnf6RbYPa/gniRHoAkUpauIKqwz1AF1WXBhx
hL4nTzh19B2GKuhPnEwqID5RTp7A1jj/9fmOMvZLHlrNyegmY+/Ty7ByzFKcpyH54yCyV6VKzmXk
vhfTN8sWIfxuxOyLBLS27G5e4QBxAtev6Odg3LOTCXioEch02Cjo2ljoZl8KjnW0uqoc15Jsr948
r8MGBE9M/uBZidRYc2a4FG3XsrfyP7WQSMBMcKa2rJ8BbORWMsrYMbXIDv5oRkGpPowWDUeve4rt
IfYU+VevWWTFK+ebEJ1crZtCf7Jb0e9xAH36ufiUS1IdTyPdkWOQ18MxLo8ztFSTmXE1Fsmea/bo
g2N7LnAPgTTfj2AdfqIpfykvM62ykBvM40AawcqHL1+VAg9/16/m5FsN2g81h/Ea1N2zUOgE8VAQ
hVQIKqYszlZLLKb2CakK9aQWYHy87hv3Ct8KsN3Y4xmVE8MTo+G0WoEAcznBziZ3jSouXkDIKTqp
YO3w3JwNlgChZHM0Ro8VB0hRlcgH32vUvo/Gd+YHlw7oPTFuwWyqGo9TR9VFscrpH4oN+9kG0cmd
ZSpXDIVBg8qNtOsHYiorwP4YcipZBhVxoYTOVgIK/J6Je2sMG4FMHLxBASkIw18U/3KKBZDUhXXg
dDS95ka6N+WXPmrdNgYARK5DUK3SF02As7U355ohyfA2VJ55ZCfzVvcESGjuBuak6YFeC57OtFJH
DWxmWZV0gcX9vnTjTTnK6Jrh+atUZe2LnKG6xXlnF8F+WVd18qQ0j86DydqndWds41L/kG7s74l/
f8t0jA4uJXP7iLwlngNNInzwYdab9m6uFwVE3UWa3Mch1+OsVfJ5DjuACFmV7v582mtJudWNIQyq
RtlB2tjuZmKcooMxYNayLnTfvgxMWFYJ9xoDY9m+s2jaA/N1yrXuG6oYcUZGG1wypHkdRM4O9nmv
N/79nw+d1Jp9TCvravz3f8NtZCPiVWbwz38TLpa1qZ2nQ63S6OT74Z8DnjrGjlDHYYhhLaTEcKTD
YUfXJv2YSIgt+ETCIYTxsY0eLU6yG0d31bJ+7UVmqGOdWnLdmu01ypwPTB9XVc89vwlgRdP/YJF1
t0p6x5JU10G5CahXumSbdlUaLZJxFNOxl/9KYDtQElGvBUDwtQqTx9p3H+KwxZ7EzSY3X9owSoiV
tMgfdgnapPiIyICC6VJ3bCngM3dvSi/OSHf4wowP0O36pqu8fWmk901ivpVRcuOJxqgCUJMs8YnG
2YnNj3xOro7u0f4TPqq0xQFK+4MfQxLE1UwYx7JW7GH2/jL2Ivqa4UFfe1mbbaYUp1IiqmdAGg8Q
lb9tAvNZ536waQHp54hXMYBq8EsbFIqDl9vumtPGGuSxcFOKUH97izksWUcR3qFkcH+nkPRWptIQ
EomzdomudgryPi//bYpnf1s1HKrhDZ78FpGZ94q/buKWu7N1a+bsMqTLhCLkDJq653yJETjOJs4y
5vqjFcAdWNs2GgH8WaAFtXMM58RlQcuYgIxH9rD07Ep5HWYL9IqrM0xXa80tP5M+WXPCSqgkchiu
iz+Patru3U5UYPJsUSfu0iS+Iw/rXMRkyp0wQDUY6Z0xsS9cDKYe1L3UjTZOstSBZm298zQMjYt1
nhn+Zk6bmxPX5bZ1OihR3mVMeY3mpZVMTJyMvPJhuV6GHlpMqUY8aJ2/4vhJ/MCvLglFc8zjrPcC
GlAQJmwZtcltfqRvbhlshe+d74GjtiNgir2hzpPfYYsyRuNtcZz8eehk6l9dZWbPsJbsbVeN8ZHL
F9US20dAJR6lg3gntx1tGKvedtQDpUHzqnBC6BJz0T+IvnKBiqGE9hlVkoslPGpG+VWbRyGIG5qz
8xCXzZPBWIQDqn6ZXWwZYhx/TzZSBVL5bWb4EQ9ud6A5nOCKK21cakxT4lbuy1wUpz8ffDNzec//
+ehrDmbev//LPx+RL4/tTBMObOjtBx2yDbE0k6/6y9f++Q7//Kq//7dhbDyXGuMkXbKP//gxf77h
Px/591/jP/zof/yIIgb5ufxsWZegPfp8T+LbPlXq5X+edr4k3xIe/u/uf/+lLOhP0va7qrGLRXH3
f56qgv/9Px/y336jv3xf+suWzykw23x2n3/5JCi7pJvuFefdh1+tyrt/S/suj/z//Y//69ef7/I0
1b/+9V8+f0BLbBDgZPL9lxY30r9LBvm/r3/b8VvIX/KvLUR//6J/izt7f9NtCoWE45mO4VKo9e9x
Z0Zqf+NzyyO67LuO/R/izob3N8+mF4FGNsMXlmUTkm4r1cX/+i+G8zcyyYanC8vmo+OI/0kLEdaV
/xIctZdfwRIOdUg+cej/FByFKVkJpVn9HhTCjU7DlVXBXJZ1nDzhN+H6irXX2tKqi9lCgBaJWR8p
FKGko8g2A2UgG9gRxUPiq0AOgHupAVfnuW6140Q1CCOoCNkFjYURdYa4PoJKoBGXXedWkxwl5WQC
M4LjKSrYIk5DxDO17K1dGM8dzIpdq6mfYjhnoFSPbhTdpXrxHAsK4WZjtB6w7TcPtYIjVZvnFoqX
BIz2xDiONWCU1oE1tfGaYucgTF6d3lxCwuUGq6e5mXFSHOO2nZ7AHt9MRezOTJxxP3vaZYpa9ykk
cXFc2OJS9eOxVlKc+fp/fGjxHx4zQ9+2DWq2iFOxp0uSAuCjEu+OwmtjxE26metQPepahYOFEByR
Lm2teRnYOSsOXK1ztsKI3gQzsu0yaBo9jd5MTAhPVeUa6ypzftuuVR3h4uA5MqlhH1HBHvEz7Dx8
b8pprV+YaTKvGNn4kYyeV2kVyWtIZStiLhwHPET+ebZz/zyK4cI41Me3FgWajItj6FiYDDn6zYlP
gKT0DnU1b2Inte4rssGa2WebvAU0xCiOYR8hju5YD+Q/QEGe5vAQa6k62Wm3reIEAVmZ8uQrSerW
jk+CK4FUSwNScznu0fpc42sZEPdmbQli0XTRRuiuZvsbjZ3YQqM9KZx6TB9APM6htzVZMYAdefU5
llm4LSk2vYK1WQHjy/FscuRAiLow6fHvW9I/M1Ju6e/7cVnW/EJf+wTLgswV9Q06Lv82Gt5eCfkh
6jpEtehXk+3fdwUN9BUqTd9TnQJthL9YWjqQbuInSdwCMyG1lPms50QSEWHbkkNzMeQ3y0o2jD+r
gwo57eeEhvCTiPFm30dpdgLrO93oy3jLwzF5MCXsXEdWlwZRE/diK9GAZXeSTJvhmNfAgDz7Wf1i
/eHY5i3vUZtfsJbYu5BfKUloP2oTu82A/8UaOvKfBU1EFXsol8aZsHPZIqon5rkXfjVzZbrWeqAD
JKN/ieMBPfc2ZtnCIESYT5V5FS+8jWCRafgSbV6irFAmfwKBASMSgSXiZFfo45cq6GjRsu6aTPF3
lJT9Bu/wMRtEeU6aeSmjQKAS9ZtIbD+gVlEuSCoceO3Qd/vCwnKIGSryTfBP+aDfck/btnq0KUj1
ruMhcde84AwsCGQMGcFgGZl4s6mT6gw0TGq2DsLwCibljfZol2yZLBcv5pAzDuPqiLZIP6gnbRND
Muz8QHPNlFAgmJbZrq6RGz1QMZnufL8W25AJ0EovJrGHt7rKZJMr8qzjDhKQviZbg2MnJx2jd0mK
+XL6EZP0djM16FsZkzvIUydoNLZSNID3uLQZm0FkJ2HkXF3FjUi52oFKCEgP+rpnc7bN/eRjahEr
ejDCWWd4a03kK2I7WJRwQq63etrtJj17MjltXSdsF/Uk3pcIzLV36BzR/Py1cOwLh74DmpvYxEzm
1sA0P0NULXb2yBr5zcs519TjeHC92EBDZ55Dueerq6fM6NLAbeR3bZqEaoyL9PL3ThYA+yglvxkA
UhDlk/MwMEVOx3TtuRNUvdphVCPzQ93Eb72p28+AMBMr8Q62z182htqIM3+8iekuUUV0tZPSOQga
Df7Uqc2NzuTfaSn9ntYYmfsrxrtj1YELmrk7b+wsxXDhWRdKid3vrpM33K6qVgnNVOSAzBA3gTuK
gGPqtBILwwuGwZEdvb/tmo5apxCgIba9biivEWGpq0ZSlaaGO2E5SRBVhO7dCjO9A8Jmxjez55Dq
0+rYVecs5SkZaPtkf+yHazgzxi7Ga0C1lsUMVK+vvSFojMkAE8xmDTwwr6wtLW5TpfWBpjHIYBl7
j/xoichid8+N4mkWc7WDytVv86EvAunkt4nO00Oou1GAn2I71MXwGrt38FWJ4CWGuVe9V9IUIuog
cwDJome9dJObv0zz9NYq82AQCLqNXl3svMbzISgUZ5EKqqSprL+5itauQUzEMlTrX10zMY6e2120
8RbH5rTBqK5j1W3PtuiPbLfN/ZRJF7dI2u76NsnvmYvevCVv0WTFd1wvee8yVw+RX4OzLN69yvMZ
Xic7zxM+rJBOrjxKuZ6A+EtATZqAQJ7j2K4hCTnlxLpKXBQTWo+RDKT44KIfdtniriHMZwr/aPsM
CAjyYm20CAw4uAq0HrL8ZHnNJmVauhHaFsHOIgzb07hWM5NzGhhq9lJ6Rt3r45iJfQmkSs+uegPN
c2re2MddBssJ4pRzItUJ3YYE4T4v9V+SklKGL7O2ajX/ZALRlNO7z8+ECg4mufhh7M/cPqaVq1AM
PNXY4KF0PV6G+j6NaAYlzzwVTNumTsNA4iAhy0Z+JBbxowGbSB5+U+9GL4Sfrrn2273MCQfnHtCW
oYfTGk+dfYKr5/rduDXcGUa+k+5jbfR4xmk8GF3jl4sYeRrMFmsW1SEMFc5VzY4h8h5TSUFuXRMK
90UDKISvXUVa3ZLO4Rhhx7DILFGb60mCTcC9Z24rhwO4afppwFIJ6jUdvI1uTdzXozik9ae11lE3
N5cZEpvou/JMqXRzJuK1wqfvcCOf3YH+pwRnAKse3T2BqaqTHY7ZJavDbTZm1ZXVdAv+jItPTMfB
NSaKsBZpKQTEVRH/VYO945bxGloazXCAnHxczRRmvZkFTRSVwfSwh0OwASBeUT+bZ3tvqEpoDOH4
ziDs1AzuT5qmhDDKJAYS6d1pk3HvVjuiFb/NmYwhPSNrOwn1QGvqsz7AH7SlQ8ARTTvM272NfZi0
FfxQdjXQ8Ox1Ujcnel3e1TTuWqCtGxx4E8wPGe6YeMdYl7Qs8FxmjZgm7uDVeIWB7t66/G0AqBaI
MD4lBLA15gmI9NNed2PyyOVZGrmFaTab1oYyn8rUYOIrWEgc7dRONhQAan/9zOioFErOKrVwWubX
OhnuLae7qCkeNo1075imn3ArBUh4zy0FBSs4Bn1Bac+c0Q8GgmJiHwEngMxCNzmPjXaPy/aXa6lX
paOK2nP8FL7B88s3NUFqFMlIrJK2+eoy610VOIWBtbqQP0fa58eJA6XRfTt19YZ98wStBasxYz0e
yw13mzH7rL0C9rVv3YCkfcHAhkhpqNWAGE1sB3UFqjA9C5H9LBk/VPhFV4hgjJjR35ZFuRxzOuuT
1GFjMgaZ0jvodQQuajGvJYz+3UDSV8vBVPcpDsBGACqOmw8Ebogrbf7h2ZvaY6SUs9uhz6y4Kx31
q6RJEqNfudWWfohI2mBfkzunnr58j5q9pNQg7kRHEA4faeqX4IENbJ1UXTUtvLTsbUjY/fStWQaG
h8XN7ilryQCRFIPsjvAgZvob6VrkEFIZNEJ6TF30ZFdxBW90B9xy2I3fg0m5cUznaNzdFUYLyDHh
1kESu8KzonlsRHy6EfeVKl9G366P2owDGH+wZ0TfKffAFdrbHUjGqyWNE0f3jZrEQ2I5R3qtl0MK
lpiCBuESPGDSbYzqexA/IPmtoHDHtzIt7qVv0JgtNJ646L2ajyBDSeU2zmcW477/ZWsVfcx1ipao
R9tGR4uKOXoMQvfWFhXLrUio1FvikaRXvCdfJteis5HXonszQsZz5LBhbd8G6VVpYOyzkhZA6U1f
g5nOSw+avpSc6Jtp2QXWOvYoEhV2YWr7oU3QdNzc3g5t3yPgUC4BpWAT1bMDMQKv7rLvrOxFlwAF
P3K3wtLJ/yv9Mr2EhvG+cInbSHu1Xfc3JR/4JCGRDNisAm+qwVrnEQ2bjnjWaPc6loQs8GVyLo1k
HO4wNdJ8xyETZK3u92s2uXx5KXeznt+7pgQb2cAStRB9T1P0PVeDRuhxbndYPRjfQ4Qe4o7cB9Dm
0l7IlUaXvBaDU29dh8bHZpj6TUg92SHrkWL+L3VnkiM5s2bXrWgDLLA1klPvm3D36LsJkZGRSWNP
Go3ttrQEbUyH8Ur1njQQUBAgSIPfkR5/NpGeJM3sfveemytSPJ4LIwNZUW3jLD+VlMWt8IowocjB
kUagJZMQlLkb7aqUDm7VB+fS6n6ZBU7BBOhPDSVhPXexWA9jXIL/8lbUOmRYPcqnoaZ9tanf89q4
C+bgltTdU1g5j3WBu9CFW7cK6h5Sx0YU9WsnnEMQZc8+poVYVDvlsBX2eQS1bf6b0tRX2fOottpN
HrO38esd+EJG/N4fT9U7QDMP3WRTAZFy82feHbPD36GFGG8x62Ds86KDszSMPyrm0RGo4DMECi9c
NNRAUTXMcOCW5/XFbOSBKRkcT89aqZTkbd5deQitW8dij2vmZ3A/r7NZrjKQaWucXQR2NIr7aGPu
kMZxJBLleOyydNBTmQYWp6i9vVEYrNjGIq31q1TFb8NE7q8tv5scBulckGDV6Uufgg1BRy9WodYv
EcBNrmUme/Z9GfDImawVXZ+/f373kd7vVT1/dpn/uwZRup4He/HauffcqWuL/DuroiGZRPKrXHxV
1UDI0KMLLYi+QvaX2Cce8sT6a039X59tNuoyXFMTJ3sPeJpc5gOb3EMbYJOv8BkyhsnWndmdxih/
rAQ9yaUEOWwkEdzykq6I5Q8TyNZrnq+nep86LZ0cAvBLz95euObvWbwtv5FgdcDWM72Mf43ap9LQ
Sq5eWgNjfmd2MNKoJC6WgyBtghgJptOsKbfT5m2sa7y4tJQRCuZu8svHH3sg7smNRlDJjAFbU3G2
MEbwlKMEppkSzGTOu7SIlBs815phgPY5Rd86dO8TryDvx70BkbPfOgpjaiuCQxzig+1mNNa53tce
xxsje3LCplhR1ML+qr3IQX4OssR3nRCrsR0aOwKDzhFzPkVTgvNaj1+hR3pRlTi0w5HGjIRzH/o+
DjfyCX8Kc3a3Mc3yZvcwFBDDySF/pLFp7voRKHkiwf1qWpBbSuvIBbhiDRpgQ6U95hn2HRyw8T8x
t/d3g+NC6zC3GoMxfof2Wvb2pSEAzJAiLuGQ8lSIMDonYLUYatLiAF7syZv0nynv4g2JmQlLtSYO
IzvT3JP6pO5zhV8+2yw9NJmT9ySMvTe3z95NPNkw84l71waG8xlLqhtwadFTT9h/xFfEENPlyo2C
jn/U2nQwusVclp56rB2SCumoMUHO0ZOq8t89o/pelOMb9RQvXtXfY6J0rn2LdxIGLPZqVbonuwN5
bkuvPOpg9u/zeiK5DCkNvkuZcwPK1sRLpdPpCVWbVONSfm2ET5Gp9n2YETZwPCgLVUlmJpkr7H7i
OFO1SvwWSglqDk7D/pndcHYQjv9pRVSSWnHMKYRE1gbjll5rmHeh2eIsmhaEFb79zYzX6ugYeHKM
5GSpgHbNAYGHqpQ1oWyfYa7XPJZ2+lYVybM5DeJ1SmKGRCaAi5FeHhdXmuFRBgpf8GA4Q3su54FV
qDmzhbuPHTDPkcnp3OKZbIQmGf8q+577B9ebs52fu9NKNe4fLYtp47hGvBuy5hql1nfZNenOjoc/
5JRsCnhi0BAYAVZYWvh3nbrnPB/W1NemYWpuZZR27CsZbvtP8mIHyTaqxvgWVuIQJ+nAzSFLhM5Q
3Tc+7I4uBQobxzNWHjWXjH7QGItkzpk2iFNWAgCMpPGbUCXposb5NhsredEWPvxaZZcc+AamIKeA
IqLEAxL1z5vY+5yNzOCULOcTIZkvI4B9pSgGCD3i4S5TycqLiosA2PxIT/TOS50vFnHrwUvHoze3
GvYMCO8hsMKN0Zeg03gSt4Wqz66BctKFwjpEyfie+XP5y28mWq0BhzPRurVh6p3agUlRaBTTwTbl
URWQvOjAobxhXUHHxPXHyNJmS6Ch/OwCoQo2B1bCMc/311VbClLiIb03BKtCRxsPUesZBGBFcipc
YNc/X9MaH2gUtFdDoSD5ns9drOg9sI0seLAGlwQ7ZfVQFdTDGBTBnSL/8UgZ38YabO824U4/1BwE
V00gh3tinE1ki5saQ6KIDCEZpXvhTely2rpUkGKDrq0b3OksDfqHMWKhKoX6+Hn384JaFZ+UyS1R
eSnlSvShHpLRFg9u3qRg3iqk2eXtz9dGDGsbWgiKbYKDOy1188h0rXnMG3ENeVpfwlg/F14iaHrr
qlMHHyvJ3Y/G5ztMK0VHe1Hc5r5mIltyKLFaZyBQFsIZnOrvEAymInVbwa7eNiWaMPnOP5whc9p0
hv4hopuB2yvaJySoFrqE9ZB6JUgaKP1mnVWr8o8ISgPrGM2shkjROMakOhRRe4yzFsLBZZqs9iBk
i8hY6npn8Sg9hEHqLrsHIJ5UGrBRQtSw/PAgwCXGPjPpBN/zvgPNHLb1WivpHdKpwI8BIZ4eWxFT
buR4FQF8rLNTqxiMExlel3Z3EXFCi2+Mm6GBFGyKsr9rpLfBXR4fuA9OvmY33otXPgaWEHPQWL3l
vAnKpn8L6ZLhEbQWdSzfqbdr9g3tiruft1ztioCI9QcIjEJ0yetblgfFnVlBmrdoEyeA7e5B4FCZ
WLjQRDuZyR1kL/DgmaJdyECDHgu7CZjah951hKYCVGLaFzq5doUnXHY3Q3EjoNqBnkvnfS5EcQu1
9LlSQzSQRIobTqq/onLS4xz45SXyg83sS3ayX96EBUd7Hp4o9sJ+Zm7sWfX3trK6f7ykSYcxHzUZ
N4+1jRT6EWPfqV54+e9NwLlAx1QeAOqLueZ5htejP2DV4bqmmnhTRQ3tWmO51ykw5MkZhj0JTXCG
XeCdAuzRxMNyCaTUOUZWPrFe1QOrJoBAr13OUsn0NiNbMVeYLr2U6tIowj7k/h7CzmV5GMPgOjXh
B+4A8s/O8GtuONcwktYfCGwQXtqke5u6gAF57I8sU5zDCys+pMxGAAIGT67RY+MISlpbAQkI33M3
DY2wm//8dPL/ZO74/yuLOXAoEfT8/9148vJnxCX+ryzm//hF/xxPeiT0LA+EqCWgxv6TxmyZJsxl
eM++RW9nKEz+V1mpZQZpm8wgfcfiEGZZlmMH1j/Hk8G/OZSZu6a1EElNzwz+M+PJYBl0/s90U9th
hfJpGQpDNhDL+PRf6aaVUUURw6n46JnErDwf55gffzPgT2gq3RhCf4bO2G5ZUpdbGflOouMl6HlK
qod54KQepQozHJLfMFeQKTPyK01Rf8+O9g+SbLgwP6LiuzUNCHHIhwYTR1oQ7D/SmA9eUehN3tPx
5wp/W4jqgvXxHUbRcc6uBdpkPnoHdt7ySZnszTofSaQpNfsVTh+KaRmMSUhFSIicEfFs1URKmpHq
2DwM9m1IPjqXhbUtlHGqFuG0RUGNiYbs4xALb4eMKhozWE2wLFnPcg+Ff4geopgT5VgQAcKrnD9P
80C0bZFtPfRbfxFyQxRdPCeH8EfiXcTexqt+t4ZR3s0zhF9XIwhnTbufwp6wJjbLA5CWU49+HCxC
crxIyn5wA8564dlqnSr4+ddBAQLt+5x2FL/Jb8Pi4MllBT2IxrQwHIq9RBphM0chsLTe5VwVr2mT
vLYxp4sefycBeRyaFpLiwYBWtk6wVi8yOVXkO8iwMbFBJHQ6ZG4eHuEtXsN+Ny1Ce4biPizSOw0b
iPCo8dEiy3OO7rdAYcxFsEdkIWWZGIj4cYBCga6fLQI/33mNdoDoby7yf78MAtJlJCCX4UC/jAmm
ZWDgphg2p6TpN62t+uvgM7+wKaYMdHb2Fr/LYIaAv7z00jbTLQroGIsqE/1FOPoAGxGI4ZwaOFg7
HLbVfA8kTe/twXe3LgWQB5TNfKeV85D1g3nnVrGgScuCerT4fPyaP6SgJq5HP4eIEe/rpPjN90e8
fG6mDbtSD5RUyCARKvOhTVJ9E071YTDZp3ko1rvGmOjiwoNcjtSPTqMgob4YWUmaWtt0MbLmbAe3
HMcp2GLd3vKXwGpVdTOG81rd/GiIt90ULwQ0nFIJhqRwJkolwmDVMqdiSe/tbeU5B2yQ9cWwxl0N
muEpJtkdiHsxROMz98Guyg2ACelBpeqLBpLoRp5wPrpxInddj40Ln2V+HDsG+w0pOe4aDqM+ySjs
TmtDly926GYr0cHVZkTbImJXbnjA81tgeLR+B1F/spn37ZVjvdVAXLcAEdKjT/QX4b3fNrIxGdM1
/dYMB/NKbcTK7GCjeV3OBjgacE8FwZc1eeF68PAbFHOJV0oNO2dQiln+fa+hdeRjv0NZ/jWHNhwc
q1srBUCHKuwS61H9ZOTIGO4cn/025EP3Sx80NEJ6Eg3B3hTeN3TNA9Bx0ni5OR+nUIH7kuNb7cvi
DqXoHInk7yhy604mKtriQbBRO3kU1UHvP2Y2ZjCZgTQUE4qyHv2ECb+LOiyB67GRo0OkTT/IhjOu
sJlo6hYLqU9xRUBbHjlgU9s4x4HC9MhSjmcjq/Y4qL593OZ+9ezc6EfDcBm+ziMGpbonIGTi5PtK
rzE/GQo948MIb+5z0h57otxIwYBNZyDiTFRPVbPxrFRc0uA+goVzNMzg1ICs21RuXG5UNBtnQ1OR
0qFKsMuMDkZOv0leYszVYvLgVhp/ZVx+t36a0/DXI9vTJbwnClWtXasZz2FKGVJrkbODYcWTO2Z8
atIY7AbyjbhafZlxKe69ibFlTjv6Xlw99vd42ZBx8GneTcU5Q3wn1rCAU8f8buhQDUIoSQc1Z92m
4KS+ZXCH8oLssAPh85GMXf7kxSnUnab6xVboyxuaDTVFcmu7Y3OwCzmuLEVbNPWmuNirTeTVnJpb
Q5/T/INiqPSODXN9N4gnVJ/q4pRW+Y+X0SNeDeo6ZuTt3GvTIGJqSArQIlgx9SyR/TBDhlVyC0h/
1YbnHMO0eGWNC9ny9dAOKW48t7r+8lMn2GvfPDkuAlFckqnLsFmc8wFp1Y9ihvGaAQXQHHsX2+mv
rpu+G08G50L2/tahQJcs4iXjgM8QqW63o9V/T323jcpe7Jh04X5sMI8h8VJOM8pXV0zmU+xNrFxJ
fMS884rFkEttRnDMFuRuQoyhFaHL/K8z76RM77kLDk46z7yZtp7s6ruQhpVe5XeZTPK7ZQywRp2y
NspsXjgJO2c77ZaMZWserEHh/tS/WGeDd1qm0qbf12HGta+HLeNImhjoPsII2ai9Z8qX2R8LklRI
TfF72Rbi5JNHgnYAaCXA498Cwevgk+rJk1s8y7+gGOx7dc6YUO38VLV4dmo6lMw/FTuZvV+eJlNO
p6KePpVtlzeJsbnUPLkSzViLnjtym37DQbg337vc8A9BS8soJbUAfwLvwLdLF1QXOBvPztWFs8Pz
TL0xoUEc/0Fez2uZtfa2kxZniszBeUJ+8GQ5bnFTlu5PPcdbZGsaxjWQnNATBzqBSQ5ZPoKD5pRp
SX2O/YDwQdl068DR7VlEtPv6dgZEihPJI2ZT697GBJCX5ZPIdPhUcXA40VDhr9ya8JNVlKdQQtgu
SfVsHCcszoaRhKu29F4TOzZulQBJZNNWzeF/L3v0ItMx550Zjelpwva1Q27ZS2VTGVT+sdhVHqzO
EidntpDhmW4QOcK/4qXttSBAPDRGSyELtUC0YlubaYjKAwthgu6drtqsK4552Ni7xuJc/WHzgH0o
h+Iui3zaKVNdPVZBOfE84Zskej+KP2VBV3ZvBVvXs+uzRVQXtOdBOe27C8xhH4Oz4qMCVSKDfT0B
xOu0mWCH5XgyAUGuI+Rs26eNPuUfhcUNFnSMr6CvGNR5uRTXOlXdljNbClyMqBqmpvTIoLA82S1p
pIrj5IWclYHkX1j7rDX6dwmhMgwioOLY7tnAGMMhyLV+j+lMpE5uPumoqzayZyT581LTdcMsehn6
wdNk8TX0d0SzVn1a9FxLRF9DZhjrhs+z1MV07zEBgHPMKdiS5AnbrEnvdQZ/wc28TzAA9RvfTodp
lo6idni0yMYexgmuJhl16sMc9AR3KvSb01tsn9GabU2eXNrVV1CYw8c4dQK9bjDwX5OetMKrFlLe
vCYFPFHDtDSnnBJkTpJXrC3ZBkqGWHvu0FHfqIdT39fZ1rNK0t000yEbyPE99vVnkxc25xIFHQuv
GRHK7gB0P95mYyCPEBYSNp0JruJIyE85/orwbzzJSTxCj+82tSOhKy+MidRip5eFRQXE1jbXbpWt
4d/D/RwQHo1lBgDW1gaQiVJqje3ZcoBPSUbiUQQmGquNXdgmYIz5wy98DIzs6zwfedWbiRerSb/W
oeyehzj5lU5zSHBGK8bEVXPkzkOc1vUL3rf0Oa1YyAjwA60FbHzgSZO+M99b9W5vv9RhceqqTG5m
p9BnzBDMhnUj1j409/3MlHo9ZLrbmg0PhjzSFJZr5+B2TOSJ2Mc3Oy4vsnFR/n352IrvxaOycYZE
MlSP1DpDSN7WA7B1kxEpxbzEVufMb0BoRglzNXohZwWr2ew6RGnPfeoyUNmd6W6ljECyipquvYYn
eFRrbHSTx5fUoy89/wq+ZljVfeLudAI+uiQAvwKXReFJ4wx42Ct/5/1YJkO19VGnoTyZ+DshOu0M
4jF5U1vnucVaYjEIZirKNM33a6B5CuXOeUiwBm0TUdJuJuWwSqp3z1HFyUBl5N+VAXtsLgxJOFxb
8rp7k9UU5x957k4nL2jvF1viqTIyRSFjaG3jSf5dJMLRTBkWTN5zJQa2NYP76reZzaNyVyfheCEM
ducua7LqP5PSyS5xlD72Bh15NSNto9UN3abUoYWkTOIhfMhH2qWsFg+I8riKeVQwh+51eBxi+TE6
FOpQFs5gwvbM44ATIl0sESneCHcxSVi4JbLFNhHjn2BzsmpTzJTgDYYTFwGYhc5jQxBnJZ0XNJTw
ELgMNU2GMKCj9bwYNdLFsmEt5g2MwOm2XAwd7WLtGBeTh73YPfDiOft0sYAYEWaQdLGFBItBpFqs
IsliGtG4R0pcJAD0MSZhK+nxl4gfowmOE5LlfIeLCUUvdhTGV9AKMKjwN48Xw0q/WFeyxcTS/NhZ
FmPL/1155v9BWzg+afd/awu/dn/66r/c/flv/7X8V/Hl33/dP6UXl9MMFZYCcA7hyH+VXqx/s02T
/0sRlrCDEH3lf0gv/r8FpsU8xHZN1w88C7v2vzvDbeffrBBrOFINUtp/uggLo9z/or1YdCuagfC4
wPnvx7r+r9pLmxlNViUsHok7d5ukrJyT3xo2QYWFpt6DuHeVe4o9XoauWSiys+meOJC1u7kf39g1
R3D6TdRIHQJMktbZwvi1Zt3eBVz719oSVBpr+SUy2t/RbQqrNm+RHXjQiE1wCpl+i0jsPVXa9o+g
42M/bE950QGCp2h7bbRSfivJTn0gBVQXgmgxx7IqU+JR88A4SpNbUuO6eKQLTjwSV4MJ5e5DJupO
Kl5itqCwpN4xOqzwFcotmu744C80j6Ki07NhwLkbNDjvnxcsDZegm/WjKZVzEmlPioY8b5gG1ZNb
9ePeE7XY4PZWL2ER+odpbsL1z1tXUq84eNM5qv3hoB1qAjWr74p2DGDglhvfS6ARK1Nl/snqfXFy
nf7Tbxt/Oy0BsdxM4OCUt3lJcQ34I24/Lz2sSyamgb0NFBiUEEYWH/48kPNnIeqTgf250dh3edX7
VyC+el07yv/qWGRcZzY/JCfGrXD6+TSnnXuAe8g+PY9xhU1fDojZroiwT/l0SmTLSy7Ixlka07CF
AUdwJnnxbCmfDeuFmsNuJwH7tHOHli4Bm4s+8Y4AccU9qrqBbymt1rOL08kqiwvsCXcn4iE4ZMus
dgkZG31yl9c9CrGFewSVPs7SkyMwzE/BxnCJ1q+Gsi4PkQmTbMa8fyPv8lcHYDNTnvWrUXZ/S8di
IFsBD6vdBPNh2rsnjlTXqEz8nVsyUy2NBldNF7/MTu7sjcCAq5HDjILC8dx7f2HI1Wuj6kD4RNSO
y1QO6xHLUT93xeMwrs1JzY+uzx4t9Ptk76QdvV9h5m8JfOoHgXKCNZtwtVPZ+QPdCqLT7Z7rP3jW
hVtSETb7G09V9LvKgKXXEoAYFNOowd73nR/cW6WLebdq+zsT7uRzkcFKo7kYKv7ytgszge0Ye+Sc
Ga/KfQKshaunkIuVkuKhqePEK6ESRhDsdl1ifZpllF0Mh6ODCOTeWc4ngYiBbPvTdGpS/5mDZ7OO
KOVSyFGl2aY3c4R2WADCXg0B2LN4oBu+LK1T6GV3Gfhq2K6mu2Jzjm5UtQtwt2PatO66MX/Ga/nB
zyPxS890kd6BYwJsTrTkIcsx6Ay9eEsnYHVJ/gREgfA8DjDERw/DNXXxlt87yKHgc9m0HLXPrev0
0Dp7sM3Etimc0Prk6rrGKCvfAo/Ib1oK4yRwJ65+3gZovhf02y+aynRe0tkRhe85pu1NXwb1laxI
s8WN7a3NbXUqzPR1dqry1iJZMdMSDeAenGCh4wfUbxsnUyOmBLbijBJSfT4kDL2IdPRawGVOBq4O
eBb06eV5JakkZ9dlQ3CAZLDvCNmvJMnDKMMDi1OLgtd0YAo8WXt6JzZs/A+ypG7I8vrHelmvG5ne
ohxTEFIqs65sXNlxwJ8ipl0N23+rVLuJOZrj5A++vXGvc1j/ym6/LIJ9m7wZ3hGiuXFVu7OS6SDG
10KGlKzq4Bo0ZkJBFhlcVVwag9GmB2W6l4R3fPpfQnbsejmNeO6jaPuzk0YOGz1Os5YjT9AGn8bZ
falNHJ/jCMZnyqCOsMHGMvA0JlG00o5jfzZWe51T34yxGVziml6DOhBvLCsT+dm+OfoqONBaXNwC
KnbXHYDKr74wt4EIw/eBppLd2HcJp6A2exzsDzWOfxIMjV/zLJ5a+ntemtlIDgoX8j5vK+9lCuMH
6FPeraOYbl3A1YDw1w0PEafJU+aW5rY2reJzdHH8OI71pXscTDGIDpYKtpBV1oYXrlhK5Mtg/uJR
DyIYMGVhwdnws3FYWaTbSeKIv25l3/Uudj0jMb7ddmpOSqkIOZmMhagVNOI0K6JDXBTpKa9ZuWGI
i2Jr9nSTCssaTgxQhtMctQM1MBE/khIPzM97Otk5SVHwRxeuZVBMO6Cl9rDc+ViW09Qv7mxrR8cE
SdHlZfiPH/28dWeezioOPudEFPulci8o3faUDPZ8manzvpTROl9m/kIW466ZQXZnqtg5kD025jS+
+X629RlmX2joVdNmCIv2RFLtwxG2+6h++E+24e9Tt+aRRDsZnBoWjsLzq7eg1M8DAJ6HMIT+NZE9
1ICYyOb0mH2cyX8uAzRMbc1nv6vqPxY8+JrOzPeUIebGc7xoa+WZOJgIqaw1E8UNPZiIqAoem7r4
Q19eCoqCKijAyn+NSDEaZVniFo9OQ/uZ5sAsgcTGBO4n2FsYYaj8NXaph0gX9c2q6Egl2x2Ol7D5
CJqQTcG0n6L+rS2nd3MsHpIeRK3NPSVIY6Fn1/pqU+DejzXT7oErWXZPkzvqi7u8mfMFfcBMSTig
yAsQetw21ANIdY0Nn8S9M9Czt9gNA6AiHLgB/ITWR6Oi8Y4nanHf1DYxnMozfhl18KLAbj33YUer
j51cgt5Fj4GPt4rmIL8wsV854uwnwrvqemZDlJEuY1d/nPzxeWgXz27sP09ZOd9xOcx3aginO56U
xHEcE7RgiC9U3KcB+JKU498qtiJ8k6Kp6bMS15+fnfYsahN8rXVsUhhXCp/ektdWFvmZHSAr9UCI
fS6chQPXHnwLdOo8+PhZqSk1feyKMgLuHKH/ZWb5PMCAjU3yrvgsF3ZrEW47T5AnCxjNmyMEXYjd
HJj+5r6TcWpxvjyVQxCtvXo3KDdYZXaqTgzUm3+8JMvb1O1u1lhecyP+bbFyQtXlHwCz+N9wnPr7
PBZEFcgVlr5D1B7G6LosIjLtwNlIhRWAexj7cYS+k80U3SXYRdac1OBX4t1Z49h9Ej14MwkDcO/l
n6VJij7ZdQTEkc/37BunNWm/WyHzT7+cHyfLKLB2YnpWGdCJEKuKxd02uf2+oRQP/2RP/Hh+ynLS
NPg3VnlItmAwy++cEJxsyvfeah5ll49nboJjB6UEf597FzNTiIrxkZrDd78wvwK3GA7FGP8uFX45
FJUkKs9SNvdmtQAS+vapHIubzzlhHc1yQbkVx7r9Kpd2PqnlqzcKqCyyu1RJdGm8CPBTR82qEhsl
GzgmcDjWaVqZ8HDatxSlfWzgm7mzVbxSNrieSbuXCIIbBOd6187mdE0S2o4m5elzMXmowrnMT42J
yxdY9UpZyXzEPwoN0pIUaxCg61u32+RAQR8yrIQMumJk77ZqDsnytsaasTd9tJzEUed5SM0LgxfD
dvpLGtInxk7sCBYuu1NukVN2275Ho5fvcxffShmXez6e/C4S9IRF7GHOTh7616j4laD3nt1BXad+
Su5/XsIspjvQCN7nGC/JbFGqzUqqNx1r5C7BB5hjRL1Ll5d41nIv+jiCVUIzS2CH/VvKIBH/Rlni
dpTTK3f8WKsvr0sle7ohv2+W3VFhFfVHahQuEKMiOppBmn4kPCcE9zMw5r2O2PA2SGAv7kDSKqWh
mq525F/9qLvmVy0lPuP+goeRMkBozR37Qy40IJxj4lH21x8EU821Y7v5ll7VeuU2ANILmGQBfXoP
iZ+jrgbKuLkCaYKDGiwI8nT7Xnv+3Rx3i+iG6wifvd6KgERLJb2M9gnvOCFuxn5U7Ic5XRKwVXoK
TJpfs2GlwiLbu4ZT3EcS9VVkgzjJySGPkwh6PaLA/+ykeW9PMbBlGEBTM3SLIyQ8TJJDHSvs+1iF
yWY2ok0MwGXCxPeecZZbD2IMHjIr63d+w8bEDGDKyE48djhgOicYHlOWnKNg+LhuDQIlbafeMdnt
ysaHN/ga5xK3IageTiFCXidLEtdASPsyFXKihsqZdeFFGaVzdZz54s0z9jQCIlfIeW43OddJTTQP
pu7ehGp+XzoCWoSDysXJr0h746ois2D+qSu+P7aoU2L1K8egOcHFELGpTXteHLtbmdcdH5BqeIzA
Pu+akvr3acRwAH0Z4sajjB1mVjpT+2IeZ3TTckYN50dDmgzrjBrCrW2PNAe3ALS7zgseS7CunkoO
WJXkq3BzbOKbyAnye8Nl+QW/TgMDDOYd4Sljy66qfRwdk4uuxWAQEZbIYrC9mZn/tpb5dSW3OjZK
UpwKPF4E0XKyJRlAJbYRpVVgw+KV6/NZmOB6yUuhO43JgVZKhiwBDZ3G2K71PFUHagi7bRuov1mU
o7dy3SlTDWvHepVjRXcg0w+F81/yBRfExApHNxbpFDC1KvMDG2uWlt5/qsfAP+T86p75+KSJ2QEj
NTbQrwDtluco8R+tWIekC4c93M8jW7boAq/6W7rDraXWtyusgHoj6HRFQA92C+6NfYaKdvHIsHVU
lzAvvuJCx1vdDOmaxsdLyTMFNmFGDo2/drOQUWBnhCvCpViaqW/dAQtHI0tJE6mo2dVDXt1yF3fW
KO8j9oX3wQi7Osix0vUG1i/Vz81OjSWKQKvjc9+xUZOxbBEv4wGC+BJxdXR9Zthan39+ZMgZjdpt
nhj2mbgu5Y2ZLztnz6OuJFt8K4bN9LN27iRQoWZGJE4RQZi1Zi+BiXk8d4d2b/RUM1NlCHAMIZAA
kv/cpQHuBZzuR8vNQvYwfFoLJYqeJgqeIJoBCUJrn+A0bgZVpxujLVJyg1xaQYJGEIblU0m2r5lG
+VItL43JIFXlxrG04umi2b9sXL+pTr1NCEyXzaWRfbRp4jx4K2L14Juy/NNFIR1+dvuR6BJXC7B8
F7TuqQjH8cT6LnbS8cInRw4NJtueHaA4QyDNvnmEQTFFOEq0nz96xEKdGqZA22MdmStdvc1IrYn4
3TCz/D2Y4qlz1PDGoRlyrLsp8l5drAal3cmoUO2GQjxjGSBJ4fj6Tyt/5a5V3yvOKjw2LBBzdRUd
Cqw490z56bOgixYAlLfOOp6w1PG493WB+xstVt74xoo1JzvcdsXUrrulVgLrBO5/aPmDM7VMIWq6
7NJuF6XtDFwGPi32QXoZdfDbDQgUOSN7uRmQKGZhgIBTMP4FBjzvyBFPx1HxCO/I3V0ts3rsqeHe
8KA51JlZn8Y2b06AsBHYsc4gnYHGrzob1K7fbfNYpw86cO6lLQQn0Lml2iYkjhSkS9+kzNaZT5F6
lU47M7MBB07E1mO71tyR1n1VL5B4buqHzEgpxkvY8eqwffjHlyBAX3tosj3KWcgTgI1V/dR6voOr
kHzE7GX9R6CJJ0wqde6qypiebRpKfTs/BmZgPzdZb+9qTm4gxscPwETNi5Pkn5jDsu/W0lfhjn9n
YHYvQVpve/Iidtk0J4e78s4Y6VNqbfuJZzo7NwfgaNsaYo0KrV5sDzWqEtkDM2XGoP7aLrLP1MOj
7VLSRrzVAbKMmtGsIq7gczKmydkAVwmVYDkEa2muK4YJDbO9VdKZpFAS0ANBDYu86oiq+DVw1ogq
FNrL8Ov/d/bObDdvJUuz79L3PGBwCJIXfdH/PGu2Jd0QsuzDeZ6CfKN+jn6xXiFn1slMoApVNw00
UCiUUvJwbEv6Scbe37dWoh2pzvDYjkQ2IDt6286oH8JkQX5Qg8uxZHnoDrkqeBLugf13jgOvu/Ka
+2DydrWsxHZYWLixA+XoXNT9nq8vpqL+Rw79nqsDoTLaYSWn8X3q54+J5WwLBw2iT1SLwEUPCCEw
YSPZgMTcgUtIj8wBOyTLxaAktUTPBTYCKyRqpRuGtXIVkQhfzUbnb3EV0JmNGj1BumY8v4eiVQ84
ACA9YEOeETZkQVUdFXDbuyj1aiSk1WmRKt9wJWQ4VWVH2L2kvcihuVO6T9ogXAUN4B0FHad29k1L
4Ms3ZsqGZfvKXIF/qbWtVbCN/Cj7GNlRugPpFaiqqf6egcxQWclWzfKVh191R72R+oOXztu+sDCi
0qYDO/BjHEW1qruxO9Q5FaoBIEalpr09Raywe2gObYl5m8W1QR3v4NUJHWF7iJ8ciUDUbXnEDpFi
aXAlIaemg1g3+PSemIeax84P2Bzly9Ef2+zcvSaTkexxUiAkJva07RWMqEpivFxZajAP0H5veWMP
+zJkoS9IMbSL+9qZvQ0BC5FVdqqgWz6FKSGsQWINoYWFvt5N3AeZlte6IHs1mEuw547Y7ybTPGdI
Nq8yzqjYIM6GyFDmNBsx++Bwe6sGz9j1fp9fS+lgyQz5ZJXl8OZxCt0HOWKirw99czwmudwqNfvX
MTfv5cykb1DJvJVFEu5Hs7DWgw3pZOqyu6bjQS8Z91bUzq9RHq5br/kTrQVzSCYmTI8j5ACe90uA
+9glrGfX7T7qBIwX/Ua03dvSLtOeEkN+7ucmP7scSM9TAz6SFS4/OH+962cwbR0eYdaeUXVbGBk1
aCz20iCao3WnVEp3BaU5r6y3Ni5tOq1vLoPOYyYWeb9Yyua/JuLPBfCbHznJq2kXNWcvgSM0aX5i
lg5OeRh0KBkUqYBO94t1ktnOq3BLUPudby3nJDzX/oc3/+6PUVkpIYno4mlZcKCSTszrcUtgSHwL
lPPad6Z3w18c0PN1SNJU4bel9rO9yAOockZ0MFv4faxw/ZPf92Dxq5g0ST3wZaqq6tF1zW0Dtjor
Q3QmzbIQ4vh6Q4Rt8cwRjymWBT/trlahro4VeieI8iCpR6PeOwDDL/bgcpkPu7sptBTd+MCuyCsB
PlE12k19ds9deUkgcsjaKG+EDqnc9hNVqq52T4WV8soiOAqIk9cDKbE9sy9uDu3YdBsxRhbjlcg6
2XXCatXO6GJ4jrjR5MHv3Ia86hyPhP6IE6m3ZHEePRrejjs2G6vwnP3gPYi+bs+WKIzfb7oIb/b/
2/Xg/6/pbcsT5n+4Q9SAq//zv/uPf4ZL/e23/X2FGPxh2pawXfNvACn3H+BS5h8UFDzuBp6wfenx
h/19hSj+kKzzPCLVpseswnf+bYUogj94BBQMekwHFjPB3/9KeptN5b9sEKVw7cCSno2Z3A6kZf5z
etsk/mDhny2OnIgSsDsSmKnwH0OnSJ+E8QHnN3lvUmhJTkB0OZshMA4tz/JOSFovjQAV5syRpBTW
L6ed3j1/UK+CB1k9tna3Szlm204yYBUFKc1M51NQwoMz0JkVodMrlMbNndSJFtV38V1d3dlT3b0a
tWscBY6dTVYmsAg431sxw9uwi9ND0htgfgaray5R2VAhs7kGGnnaXL5+DH5DQ5aND4slZHckDXcL
ttO/Uct5YgIcv0ijVI8JZdyySZKXbKpBHs3jU9kwRBns6WCQCN9kUfJsM2NaN+mpqIIffTkAOVz6
Hx2HwcRkyhnHmE3Mpv+cwMjwIDfQSxtNdFhEJ+qIGVxp7pyxotUzeMi/l5daELRQrP4cG1MqSYJV
7yQ4dEW0k0THEcPtVFf53DOjU5l6DwvJkfUoK1SLGJ8GeMle0+yKylh3NQNc+FPvOaSt0M4eFqtH
eGZHH8iKfxVNcodj571jObsJOk/tWsyoDFDOgdcRMLKr4GAXDqIUzJmj7V+GYQQyyGOAGpSnK4fX
GRUIENsIb262k5a1qUV6sxbgCooTzo4RO/XQZwrQF9Xy5AGPPWbFx+XOQwSU2vGFcWpGqn8fmMSp
Jst5Qmh+5YnyVwDPYuXQy+boQQDHu8vMFzvuP8I44CZGhS6ltW8Y9JRKikrcYZ6HvP7mDdEVLDsx
CEnYoyWgx72Cbw7qhBIRiIdQcVXmGntiFZeq+4xHdG1qdjlGEgkCC6Hz4fPAZ1zVHlgUeR4aRD0y
l/s8sd+jZQa05alfI0m7dTsQtB3JmxYsraE1MmGYWQvh9LuDKmwqws4BEjlm9YKnDAdypg45teXV
y0q+/tZyqpvg7NvsgKKi+qjmgnQ0cP/chmxZUkoYCpJhPhzXJfiYYuPR9TmGMOPJMvUQdc1roGfD
pe52u5l44TGFaJ6lHvP5PnYpUyCQCNcqo6ye2+2hM4pov1wSZyTd51v3VUGwsamGNx6eWYHOZ33S
qToV70qFWalrhzdeeVcB6sFdOCB5BVSLdAJsXtP3g5VAe6B7tqbLGCMZbhMol3Bxq4mdjGWm+9EG
4l84j+jM1RWHK0eaavlJ16TdxMq5GnXU3DGX3M20dnddB6qVxrhL/2PVlwyaWG1K7nrmhfJAfpTT
ByBculfRD66Rp6gBNwQODeYDWJpGscFyxbZTxoZ8zn5pw5ekrX4KSxINHdxrrHi6Mka3WZlLc6gJ
RnLBWc5W5c3M+PuOx0f9bibCWzLR/wcj4z87hEaXchKI04du3c4Z43w3uatyUZ1Awj3w1AgUdYla
hBb9snc9bCeh3y6nzoX3EdpRfKC25XFmMegigxQAOuv0/Nu71yac2+9OZMKjTsxuw7a6+54F/kyM
PYqPXz8rRfUBgtq8Ky3njeoCu+LW+ayeXWRWm8AKXZLmgjquHd3NnJ2w7H0XEpK6CTffiBubM3AN
vNKXIJAT/MRteirbpmIgDkonTqd9HkW4FTJF/zX0t0D2noh0nL1yfM7n6VT54rlOKQ8svSXWyMgV
gXtZbhuuQ5QQWG26VkJnJKvXqqmPVTHgXCMHg5PRWwEwi3egvh4gybRwK/rdKIx9kolngRl4Iw3F
iS3FcAm7Sq5Ce3oe8/oZW2K9KX1IuZ7LS3N6AvkO+H2OPvx4fCcD0GokoU4PG5SBKTMmnriWCfJp
p7RjAlvsmTNw3nsujT/NIWJUSSKAKSryqBnsNp9bziwoGVULEGohOorPfJ9w1dtyaxUk8hj1zJO3
nW3zueNyWRfzt0Az3g0LAm+GTYSX4DFIiobS9HRWRjm9TIX1pnzFk1o9VAhuRfxIh/g81Zdsmeb3
0Ct8jqR2wEi4k+s4do2NU5XxfZQWT5jphm8qd577nktZhyf0/PXG6184rQB61iFzvNvC+f0uD6KU
DgaL3oe+c9nTyIFeR65xH34nFDQD6uE1M/o5IBsAvWeav5raWj25SJlhv8THxM0YCHGmOYXcIfZ9
lAv4xeN8lyj5pJddZd+9TF2aPyozOJqDh2OgLqdTYchwM4q3ngHJY5Dx9bdiR+yFfGbAzae0SZZX
y/B/+ji9zlYy/0z8qt4bXgKe0QPV1o99C/A7WHZ0ohhTdV5/KaTqLz1nR04l7vf+q9GTtVefGel2
IV2dzyjBk8IQp8VnTj9Uc33OhpF5ozezZEzA2q1kwQTTLeoT3d7qEqZNeBpDVKlZHj0HSf0Ds/la
BXb8XYJThDXhLeDUeCzJXS/fNV06PZRCMvVYh88sUVzM7qZ1N5qfrtUMW9tiThKlC3FITjVJ1ZRn
2A/uaW4Ie47jGUg9lGg5BOsilgQ22dhIOcwbwh6wg/l7MP3Xvo3K+i7RFKEkksnZSZP1jIr5bmAN
ubU0S8Ju6U40VnTGefHOi248+Skm6sJAR8lzTda1zzbJmCeuX1uK1+02a52FS2BAjR93zKExhtsc
4BUvPoMJcCVoPRaQcr6DZcqM1e7jO8SHwUtHysNr42dRN8vVwLVzKAtwuc3AAsCm0wKCxS12C2T3
S1x1bzOvU12jcgi0Z96jIcQL6Jz6PQk9KtOlqM+RzTefo8ZxLUcf7vl704+PJgYHLHgtSJbABP9W
tGCM0lQET21UZzd3ao+VrtHVU/DR9MS7OYN23yzXBstHAuuOefe6n615HVqVfTS1V3Yyp2APfSDb
iKHtnnVSg2hRVn9XZjYca863a1aQAyejBbTjwNyg9CN/7YDF2QfhZz7NijMhbyAu8l8VJ8xynMTx
8fLdmXmvfS4vMqy8retN/a5TVnrvlgE0AcyP0BRwSnNVgrQzL+e+AWmPAMW6D9r3YuSwllq+8dxI
wwbWNrDzoKGuhig9/vfp6j8D7iUc6cG5/ffBvXcf6uPz45/Cmb9/y99PVvYfvk3gNnB8ji4O1MV/
O1kF/h8cqpA3mTAQTc8Xf52swPZK8gucdFzPDSxP/x3+Fs4ULj9F5D7wLAZLHv/3XzlZEYQkAvrP
xVhmQ4K/M/9jBa7n/EsxVsXcSKzSw6xRTD9iaAVrZlnpob606E42lcmwEQKjNrTUQOwRKCZAwbiH
02M1y3zap4b90NrWZ5sYybGzfGc9DRMcUI8VklnGj7ld/RkM4akfGSEKqmj7mZez9Dob9ks77O2g
fe6nAT1lU08MG/rjxCflHSFkljIXkwaPc/FI7LGljTf2Ghs0xKQjmbBVviEobLCRrzpxP7PMXlM4
LY/8xQ0mNepCD2w+uI1/wLxyTcfAhq5WY8iiCwm1ZD0iK2JjRwNu8Ct1T1N+XA0mxEQh273iaTop
eajg3+rA8a4RJ0Ea5DQeXINy+tnBHLlUceZdZilfygym1NcP5Y3LMcjht/XBn5JHnqINL5ZYXMzV
RrzFNMrIrx+LvVtLeSmSsb0U4fbrg2oauEE4E/QTt4d7ACUM2GMBf6hwL3aG6cVKURmwOvZZV5HD
rPrhuQGPth1nbk2rqjCdQ1bTS5Ah+9QZ59leOM09DYZi77iGtopXGNsW55PP+IkeLKkdP+mefbs7
BYyPKT4QphqFuKrQg9E/DPQ5O59mMgWH1LsXyI8moyOry0x8xTk0fkjriAPDMgMCScXOwa+7JuZ3
rZ1fjhlRLhqmi11647aYshfsb3Qws4AYoafOdfrimWxsrck6zxGqxmR8yXm1YF/zHHiMzIcb6TvX
xWoecs7lR69jWZjVxkcJI2UfpoF7Sb1CXkyrsfd+mX1MA+rYOcwu/hCo29ebkvbPbQnUFsMU2NZR
Liefx/vT13tfmscicD8my7JORsCeLskbH7UYbgWoN2hqs/Buznn+KqYFl6s7mbuwCsf9VBbfOKab
50C/+XrvrzeT4RknYYJw61kxqaw/j81InqWWMCj91oRoaq0FpbD1Ygm+odxxLXIqJibaqsSdBHmU
/G2R0a/SZRrh1BwpQm6jG0v2DyQr4jUInvhBlHZwj70tC9JL47vFvrHm74NvcNLFanqBVs9rU7a/
cnQej2E23RwJfXUpQMNBtRHryedFxQMbI+Quf8nG4Ymv96YSqoXAVnVoTnBYDQ4PpgLw/Wya402m
6AFd2STA++izEDEojJsvwufGGNlpsgzAmiSGp1yeKCi3W34pSxL6yvsgHjbLKIn8CkaGDVau3i8Z
pPo2dcGBp/CA/NUjj+j8K/im5XHE3ctBw7aWYxQOnIt8gyOAKMa9s7yLtIhYrfEgVKlN4OXLuiPj
fjHTzAc82dxzMiFS0gIstkiOo2zqDY4IPBsQOCnHU8S0C2VasbLDek1cYBu19kwRH9g1QNJDV1as
IPPQo4ddsZOI0KQgADjknk83N1anyiZYWyMGPoxNP6BsqI01M/kKnnBxZRkptqoRw8EQG10ZjjAS
HivlJHuWk17ICtNqsu08G5wthmLntwqo2rBce7t8DEUKEiUpclwt5aM3MhDpQ/teKYsde585HJMB
wSkeIjZzOExHa2A3qNu9iq8Y8QwqWxZPDXxFgz1msXg79w2tw8X5QW7VevdthlISGjUYn89wMsXK
5nU7BJxl2JdtpBzZUfqlj/MOsFdRcfKnqO1h9yMAGRqu2KSYK67Ua4nLZU+yrcOV6M2C7UFVXAbh
FRfqZrynP/z9nv4x32h9ZJcMgmvuANRhb9Y08Sby09vXh+a0qEvmLqvBJYBqhtYx52t+9/UmSFhJ
2eisVgXBvd8/VkW8LA+uO7xzbiDjvJgtQ7F6OCxeixy785uneFD2oSQAtsYZmwfd+NwwN3/uxuUs
IpHdNzE8v9SrYJgkyQ+Su2svn62TBSTwtLQnacxEakS0DaR0N4SC8y3TRec+VZ95S5PPJzjUpdXZ
NM1pxbOzs6rzZGF5A0dgrlR59AwysakV7E3DHR4Wu8ZnJ5ITAwUJkVgpKmK+dfKV+l6W4TEgJ3eM
4AKvFl9ItlXKuNGNI3HHo7yVpw5jmQrUmh6/uNjPZ3Ovu1s70ODkD5lOkc2012U2cpZgQcZBUUyc
CqZt5bfVgznDHbdC/tDCIlY/1NW5LwP/Wi7nTtBM5w9Xm9I5KPgPG6MvYF/3I2O7No3ZRHFer20s
gh7kCK4Go08QwWsIGBaJDWevTDg7jThW+nVI+o6Ervlg2tTmcnveLqNPmCPsYVfg29gZCRloDVs0
Wz/Zx9c2anejZ87bLAuaUzNlp7IyN6aZcUIibsL1w1b7akpem8rOr53brnn5sRtMDTrE0HunQV65
oS8bJ4bTBKth9t1dAfvjODAg3IdefMUmrkkYREVMtKSgIrxIGatlasYDU4993cbJ0Yfoxb3K5cZT
3/Vzh5EAsx+egfRxgABs3dVpPK6tdHzykqC+VzlNT2Yyf3o6LGi3nGbnfESNkhZrFYdklCA4HfN2
uRP+iLQyb46kTa7wUFFqE24UUeKe49kzt1xOUVgmQ3bLu/AEyD5h9gAQB99t9RDE/TG2/FtVkmcb
0TgnXtLcGrv82baGuEYGl7fKncJr675ETEmuZYz+q/DFHdRu6sASMU3dDg8GarldwYFoTdluvplc
p0K9umdpR1beGc3dPLr9XV9bfHqb/JCnJddTlUdHiC63r2rxACx9zwTC2YxjsCm5x7/3bZBugsWY
bgQ6xkMhEQwt7bxPCi++LQ7FlCns1jHf0i8YildiVrgsw/ajQESZa5OskSrzMPIEfIh9vsfqXnp8
rklmUJnkXc9nQumi/2PoHqFi9Kv7Wjga9kg4sYm4pwZy8feRWC7FbLMEu8Lty34InrtsQie9h1yx
H/GzVUwonlixrrs0vHXab0JDBnSudp6oL8MKSjVmNCHYjxTqBD/315tCf0gvj5/3kKpY2q6ilBat
/P5Nf/3K3x///qW/31df4pbffwSiUZ7keK1+/Qf/9Xf9/qP/8ff+9SuAa7WHKa2/qVm4l1KFNIUp
ux9Lx6QxOt/ho3c2LjIaAln0jirzamlPTd9zThWGfKywuebGaUqj7sdcM5GHMRhsIozmrvbeeNqA
U2oXjtBWnMmVw+OgTTl1hTMnHbDnlF8eHW3UGbRbR2jLDjOF7GVBvBMtyHomVDyuUOJ10XYed9Se
Hm3sGbS7R2iLD4Qavj34pfTE01WpXT9lKt8AJ4CNtpqrGnBwxynZKlM7ggjx7+kqEjipH6kon+B3
LXthw+zhwk84YdgCfCDTF3V3DJLrzZiOq26UR6MEJiljGqbgPHl6n2IWksGhdtROn6m12cidcRx1
2nZEdsNGfmSnXLRIBYJyaN4yJEoKTdKILol2Y4ILFxWyX34sFDrYxN4UV3KiX+2tIMJPDniiNUJc
WduYJrRMJshQnhIxNUk8lBY6hEQ7nBp8bBZJsaJzL7BX8Hpje6rRPuFVv5P0O9IcH1TcLSwcluY8
VRZZrrwLIChOd2NrrQbtk6L1OVIoYJKpXVNSOAzLeY7rtYfKu7cU0WgWDEZ9WvWyOvuSqbxqECVE
QCDXrPi+G9ptlSO56sv+E8ftZyvrx2QqXri/E3jIiOV3sBkgaF6or7NZKPKDzb+YjjKUdIBid0bE
FLIQzTGbnxI0FWtA4FH9Uo78ewRarmEaxp1A1FUh7GoT67VC4KU8eSgreCrZOL8PVn8mQHgJjO9L
SU8VTdt9rF1gpkrfh4r8cJZ2a79340Ncf6vYbUTaI1YF3uMgoyfKOgxbUI1xG8F9iHxMwNLkabT5
YFhsR4DD6MqvPVikR7hrp7l0IehbwfuslWY6wTcgOUNM9e57XExT7GdsLobTmIJvKR0e8RMcafFT
jUazDnZAeXeJzW6uaEz4BCzDO9Zrp0iiXAMPOpy+PoylxIw9YGVbOvxsrja1TWYTPMz6Tas9brE2
uv31Y4n2vQ0t5revH/t6M6CFK2FUnenOg3fEGMdXn6iAOX16NSFrp8MRr3wJSI9Vopv6K6pg8toX
a6FddPr1kjXY6abJdLcZ7uptO6DlMmzRvqA4+FqIEILRH/ZLw0UFl6PoEbBpDZ724QmFGe/rTaxt
eb725nXaoJeh0uu8ODgkyPUybdmzSF2M2rvHSeM5boH/kqZJ96W28zGItg+5FvZpc1+Fwo/5+QHb
cM6pcb5y7oGdreh+ORWxB70PC/pywVdpkvnlmQhn9Cvdk/pcw4LV/sAqFNpzBiwX1ys6O/9DsX7h
aMhpRiFBiMJroH2ETe7/yjJOxfZg4+FmDqHdhT0SQ0iJ2xqp4aLthkPBN3OCpdXwWsSHm753UWv3
VCCldiMmwn2Jm/j+O9gJripppE45c7t44UUMq+c6Reot1LrFOmkfM/yLlhYxunr1BLHpiFoFhAth
D0NrG+u4+GZqkWOtlY6zljvWPDzXLbrHFN/livMPcNsiuFUISNbFDajxc1EH3cHpKk2hLi4Eeng8
xyfparHkgmFy9EkdjTgnzeRTzDURf6qtKw/yDlE3vY07mVpXWV1j3JVzj8SSnAoeMvQLrAlfJFfr
WiG8tCkhjEl1FLQ9pTp5Zq/AQE8lx6JjiDEzI3gtO+aNgLyeOQ1kLXcF+Tlp0WaJcbPCvIkJHSEf
Ls5qeA8Vas5JSzo7C/CU0uJOirE/KXscUx7qwVYHH2WHcYdc33XU2s/ERgBqsGHTmh3NO715fczF
yk3XNiHrI5xAqFSIRHutFO2S8dBpyaivdaMD5+mt46IglTFXwEprSROm64dy/oQjSDoqucTBxKJK
q0w9C6lpqPWmVg9EsQhRnua4T2stQY0iAo+hkTyYTGE3gNuxOO0iD3EqLLn23PTU6YurqBbzYNQ8
ZYGu8ajhIl5NtIF1eDM98Cwgp9PLRC3zGBntIy5EMGzVaN77sTSOcRqySrctvnzczO20UA+Jz6mu
r9LPCV8FSTG+39sY2vZSWtX2zUjxd2Rz/5RDQ7m3q+lPAZNxG85uuc2LSF5UY7xDcjs6TZ9ejcz9
6ZLH2MTILL71TXjleaAlLcpyfDLtvYrd+TAP6hcUENYbxVxugZPKo89cP1yc8DzK4Kdnh86uCico
4Tw+byyTXV3Ajm3VcVHkMBXUu9riapuAvtinqVVd2Vi1hALiuMq+V5zn55DTQln1z5E/XJxZ+gc3
ANqb+8pa51wvVwCMELyP7KJbdfHNSKPmiA6MXnSWnH/2Bk5tRFKpVoMNt1407WPIAf+qmvn49VAk
w5hwc//SlG1+k4qzykJS9WBlBYirvBGv4SS+l34ab4syF9umBzACo2EXpyZlPiOrD5bdPpY5BdSp
MJ7ovAR0DEeibBUYP8NjJmL23kOZ8bXsWF3fxALXLscB5Q/hW8PnbC2LbN4Sh4YS3dLYSdhKx6i3
2Rr0zW6xPHYbybhduv7sxSwMSyZuserl3naNUjeZN13cD5e06dkekuGF3QtspFZrWebpq18VT2MQ
ghOCgVzSrIR51XNLaMGcGj0Uo6i78U2OBq3Z2Axq921N9XtIHL1Ng55lsrx+Mor0AQyG2He8sIJ0
OIBQf+iAta57XfI1B4uLrlGpLY3Xb0AxStbW7nKGxq1E9bNvVfzT82hcsq1kxxrOGJT+XBTeGK+B
t03J5TLFc3O0Z9BrSZsm+66mXzkx57Wj8lyXIdMCynq7grDcYQgmYncAYJfIds69IoVOTTFcF8Hi
3VFXB1FUGlt4FzVjBGZpbTsc8jzaAjSx+ddNEXG7IXslfr4zg2eXM9PnZBP5qewfPeT0pyRuHoKE
PF3YhjN9UveJG7VxbVUhrl1lPEVyeg56K3mX/WmIAOvPVohjdqJ5FOf5rXI4sVnS5A+0kvJmgxjc
NDR8N8vS/lkzEWHA1b1Ucnm1o8Xacz7jUS8H8LoQoOchRMvK5n0clP5ppsd3GiZAI8JZfgEZid11
OHvFES/n2u5d47zI+j4ObD5hJvgDnlx4tFjiCINd/VFEvn+Ypf2u+Nes5+zDrBUErCatV3hWwAAS
D6lZCVz56iYXZnVHnveAQHlBeeUyWG2GpSrOruUWlGv5wg++vpDFTbUvzdjeFJJ7HUcmDakPabAY
DNea5pJDrzsv+GfXE9avha86XL2Uh3jE8z5Hbw2vSuDAEKTULrOstU1s0FgaBm068yqcZx1MbY6K
Dwo5B4frgLp2/T4vPQZLhUXNz4b6rp56LpZtAoZIq9RawXTMrq4tJCb9jOSiYJMNdwalrWwxerZC
e9oibWyLetxt0E0yupf0gbXXDct5QL/GeCb2DqQZ+ducag1c6a0d7YXrtSHO/nLFRYpRn/bH2dok
5wmccj5yuUhb5krQTAcRtjshZX8urePIs+e5T8SrF4TdiWm1u9qQwF02oXbYlcjsIplitUNv12rP
HTU+LVJjeGm7T2GLC29AHyO1HW9ypuvs4svD7xxcXO3QoyNfbxLt1SNWoC17qY9vr6sOvcS/5yHi
Y0m/nyLLewKGIwEU8VDqaG9fSYG41CY/I83M54mtx3pG82crfH824r8xL+VO2NE2ZXwFDNBYhz5w
enOmKmJT538C+Zmy8kyH/dC8USjvTkS1tGuwbeiFpugHW1i7J7aMzuXrDa0k9q58jU9qpFxFlPPE
RYeaBJXAsJ7VwUJWcgii9E54hnoe3W5mB+4JSMYgfmK9rYzr+pZ4aUGPZ6OYOh9D7u3rUgUN6Ybg
GxFzcQnqdZovzePo5PajsKdsX3YUV9Az5haexnK69GgbB+1vlIV4YUHk7pLI/TY1drwZwD8d0efg
TEvpEFBp1T7IQZshkaMRZmdeuJddxg3Lc9GnpMapIep1AZaJfNfrt15XQmPIaaUk9PEt2+WeNfQ1
Q0AR7qBUsDIS/ncaf6w6QjN+TnObmbFngvOJfqrGOdtlWaHI9jmkgTW+lG2y3Ohj8ZzohCXz7vmX
u4nbedkvKp8BfOrRZzUM08G2i0/9/3NCf7coG3RCbhpfw5ReMy+lQ+shmuBIbTJWHHLwBDHtNlkX
l68Po3hgbh2DMumHJjwWMcV/M+oZ6Xt5dFJTN37LcRWuvIlyrOdhWUnHsflmh9NjXMf9ecqsB9qe
yYM/kRxRbV5+5GPMndQY6/tKifG6uPrwqH+C7tFj63xPaETcRlFmlxau1JpCIXED55lS4XfZxNEN
nMuEQHBcWGeI9uRzBCREL8gGWXdD57t3bdndLQm7BUrPhBGFx97fjDfKc/Xwvm8uDpKRjYe/aS1K
E1lSwB0rqDPu/NmyShar3MuK3vEqGEH+zx1d9slv7+dOHK2ymg/wXOlH2TEJLEEOnoszBlHuwboX
nO/a2HVOHaLDWfn9kVJZe4NF/ECrMDzSemkBk97GlMNWa9pASkLaf8bCiMScw203+89WtDhPYxki
N+gh4JclmwAeMoYrNxR7HfSIipRXs88IUuaiWRtuDDgPl6yIN3nmWd/8wriyt+MFaiyoAeOK55u+
xLNZZpBLJlKQ6TDvmnlhXRKXw91s9PddbRYv/OEm43cPf7GpZTipXN4BV+FzTFER8o+xTkNDVNJq
wDyk/fzrS+NrFrV18Bya/JE73VJzmG5lMppnK2vB973Urju+mBxvXtg7FqV1noRJYHE0snt7bPL7
cG0XFYeE0r2JXLaormJ7V854FP47VPCfCRUQmP6PIgX/Kxo+us+PPPlV0jb7x2jB12/8W7CA1xHJ
AuixJAg0vskFujT96vr/+T8MVtBYf1lZks6muU6v4a/ItvWHIwEJB0CfrED6HkHvvwULLNLckv9i
4DELksQLvP9KsABP+L/kClz+TlCDfQZNHsoji3D4P0KfijJ0ljzgKJ4KLz5ZmSk2NgnVtS9n/47q
Ixk8MZg7JgVkcCJf/vDted/aoFUCZ7JvfvadnFV2ZKQ5bUU+lg8W/vehqjhtJAWPlrU6NX7X72U6
v2Qz8DlBB5owZvM8Im264W4ygEA/Ogqoh1mnKf36Jd+HVO0fqA7R6w5M9i5QEMDQ3qqIGpLoarF3
/S7gIh7vO9+f6f4myUp4Tf4wT/NzLAvoiYtbvMr6xo6GAXhtPU/9tIsCOlBN5tn7mpZpN2C7GPGY
zRZP2oOdiHMXZBloiYxRgD0D3Qt6/8kqP8TEE0Tq+vNBVc5864BP0Orof6msaN+UWb/1aQShO2Pn
wtZhoeFIUtzRY4fSo8cRE3zc2E6eHKx+8a9F3bTk4pezW/jxtvEXC72D9eglA9G+oq7XwTg3CNqA
Ika1/eqKtbvA5DexkZMq63DQTXI4q5CHnXgC85gXYX7m2wzO4TTzWBYCL52K5CoFva5ROsHFjBCL
kW4xmJyr+qD+L3Nnshw5kmXZX0mpdaMFgGJQLGpj8zyRxmkDYfgAQDHPw9fXMUZXZ4RXZqSk9KY3
Jk66O81oBqjqe+/ec+3sHNOvuzS94R4bld6t1imXuvY4u/xWWbog0rar4b6S/6YjkNojbatXSTfY
O8dKvtv2SNNNM/P11CXWpkmibFXZqxo449Vp9XcFNuRikxGQQ4iefOR6VJzJBe4WL9Hpjm0W9gem
FRPTOizC3hjVh5BYM90DfmsKkRNoVH2hDo0KiCqbQjgQJk0o1t6ZQvzmVVc99ZF9bxjc6JFuvgwc
BEkzC65mw9DYbejIGUB9OfqIiIZOJzaiVNW5dqolduW4nHRCwBR/NWLAturG2kMvn9a4+n3y0UhA
It6o3cici75s63CLlpkuidlTMXv9jYzdLUgn8ewSkXCwMwf6ZuVA36wTSntPu4MWKV4wIsWrtquQ
UjYrI4iD49dDqIvgSGofBzqbUYYfiOHQdAMtKcO8RzEni8LoX7o+/N4HRIfG7DGd79MaKKcbR9o7
RsFy7WktGHR/Go9apu9TM8IYWlTqFg/NuAb2I3ZeGgKvQe049sWb0mRH+xsLmqZegKVy+gzyfjOq
+JAL0VwloK1H9DXJ3JjWmfIShUoXwWNzTWLiTcyk1Fe0YZm/5NFb0NjlWtU5TNZc8nTCf6kStmaR
6TbTq7ZatE7dH5gV/Psb0fpHfvpMf9R/mTn//xIP8f8jf9AxYQX+c3Hb7FN9/m3OTvSTxmj0+ben
tvrjdsT+wn//v/uR978tw9UJhmcDeewjf9+P0KyZJgRA28Cyy77DVvHfFiIXn5BkpWDbMZzfYyP+
ez9iE2Nv00l1tWAr6bb97+xHBhvbH2Vu6OvoJeJKw47kecJyH9vVt89bxJDoP//D+F+27Mj/SSOd
gU+eHyavvRcMFXZYMcWCaDzI6VSsu4ZJ79FSihzc1juYlC14xBv76MJXKU1Gs6iRm9Uf3tNLnkBe
yv6WteklJyX48WS/vDS2a4cxqkEOhuHoumP9slMG5SAjPEfBAdyzXIaCdnM3gscj0SdnhJ4R1OoM
03IM6CMiWv45Jlda7k9ejNp7NFDE46ou9201+b/fF1jdgh/5P3hl5q/aQF4ZlCYpOI97ns579+c3
zRDlhJXXDA5obRbVYA4IeZJpkXrmvUtbhKx0XJyojPZejrXAgbBtji6J7rDXaaIUdOmBY62ndqD3
1hvQsfDsro0OVy2OQ5y+jpds9EQ7/Is39H++bDSTjmtwMOJBuJx//vhZT0q0etnTXJBT3dKSa5Cp
YMWeNco3z1qKdG0U5bjqPOvJ9S04Xr4EJdAax79+HV/P8/vnvf3+n/9h88F60ngY62yInZ5Eqvmn
15HqCf7SvDMYxjE+lc7UHWqAOAtFqvlSG/pnpqyQvhHarBsHCZKrcJ9oUOkDy1LHyTG+tcpItllr
hCtHS/bE0KqnSuYfQkXu1ke2v0L6/YMp3001yI5HyQDA9rp469lZsgDjQGXg8vHI3DkUVh5uISO6
swLF2foRPTxXcZzu07oIFwpBJnSE2prno6pOxuAi+6Gm1rUfyKXwbnV1TvuvQVuXZSdDinTN3ARP
SdkbqCjwgLaJsE6BmfwoPIfmqtK5akrxXkNiCc3Y/OYNErwwQ7pQWJvEsTQgMsoD8miOe27avZZi
TZ6GxViPJ57d3YaFedScpFpaNaBa9Zj6RTYx7X/9IRm/nlNhj0vpWiwKJi/bfpyj/3ixAG12RdJb
0z6p4RWl1OcrC3TiKgtHokfA3DCzKYJqjzceylj1YASjlRcoTO00yZaNpqJloimdZBfNJPzVGX93
tv7zu/AfvEKP1QEtD7hYw/71cobYlIPfLcY9dkSkqrBW1+7UbIfR1060n7/F/qgvGouE0UHYISF+
wxGq5mUwRHuBg5RRdXq/lU6J0SyU9Secse/cpkQPmg1pgeNvKrD9WSinfNXWekHHCAhk6uUj+iWS
X9qiOv31W/4/7wuieGzy5ViSsXKaX27PP6zFOnppHBBTv++KB49r2lhRasMxs7graHcS71Y8NRjh
t5PHoEyz5MrFRnIQToFPXjc2QubYRFgXYcT9KCo3u2lVSLgJF3jlmzhF4ty+5tlnH9jTEjAc0BJ1
AqD3EieRfIp1Ddti4LJeCfT6ZjKAkAmmeWeGABTz1N8J+vg4k4hkDrxVrrc01zRmbgEoa8Z2zGld
txnnJPviZ6N/vFLgOebsYO21KqsMdw+Op6btTnaMQKBCTbwkizxmUk8kV9AaMFitCg0viUHzqFPq
s2ialVAX2bjNN9FEPwIAihdQomssCMlxZDQ4gxXkbNscSwQKGnfv4XdwsAjOzAeWBMLM019/RMZj
z/nT0kXpxmaJRcPSHc/4tXoTE92bacr7PZ3lYjmBu7iI0D5Wz3kfIAjHYQAd1EnvgpnLosiomzyz
3taYLMHfoFExmur3bsE/vQ0eiVS/viSX48DjRpDYLn69aoqqGXuj6Zu90UFqI5OuYBZMQHNGANmV
UpNOXKklG1hWj7FmcvWZT9oMeQ9h4ydby2s+TXfIblVILB21YjtPAdGCo6N3aodlemyrKJmPY/sT
A1E8H0Xr30i/G2d5lNPldVt3S7fth6Hct8QQ+lLQc56PeVEdoMqFnJmNBh4qxsW+kfWh1eRqgPK1
CBrcwwBQcGCSYF2ZSGgc5Y8bl2oTEEdBZiPv87JgPgBxxK+OVL39ChnCZ+RpHsEHWfYSVsEFGWOD
BP5oRRYnZj3UwW6ibf3rj/2xn//yqWP01gUoctMG0viLzdqiPvckb/R+iD1SSrhDZT3McTcMm04H
BFXU9mUUnX2wBdK3v35u+7Er//nJPXoGnmc9LBGe9bBD/HEhZlBt9ihHy73GYriNNP2jKtJ50PcO
vXnUVxX4pHM8MkgDhltlKPu9jBRChpHOKo5QsoKbuKSmWlRlEbz6jraR0NKSqG0WuZLUezG3qkxp
DBB5NR66+Ixz88WhKbKAUaKDk86DeQLwcd64+OeS2FzByDbndiVWvSASXrKGzq22vCo3IJjOjeJX
TWCZRchxhLeHKCynKZyonHDqBG5Y2oC0Dyxz7g3OqZFRsxpDwcWgF6iC+wnDBeaCf/9NlHx+nLRN
yan5190MJZQ0w6JL92EPCtN0K2/XleMc/0OIL9LNt9nEuDGsMFXntjFtoPT2wKkGSJlu0+Cr0tOr
HgU7g512piDDvJXDsQGXuGN3enMme4I+P4G7C4xjN9Y54ToYC8VY8IvzKTTRS1iAGU70tRnBVu6b
ZBdD9X9O0tdRae5JwyyPIbwbNmFAxnZtahN4KlSi7eTFT1NoMlTqiC9ENktuE7CrV6kzvUk7/Yj3
eyKhyEH1Z5WfdWyN15SssmwiRfGv30UUSY8r/U8Xo2VarukZzKdRg2PO+fPFKFirtaIXjKXtQe1L
Y02hKu4CVupxLMKLJRMoZA4ZB1U7Dzu7WjK0oB/jq4/EADEnksjbozFmJjXG/rPRN08Mk9nLMGus
86B87gtTHG1kn5sm7Be5Wxfr3vNSkHgh0gESpZgDaQtgJcbSQVm1GErbu7aJoWBMO9Xu60sCTPho
3IeA0wmXrdO4n+Q/lFjHPtCzIDTVyndkKM5bMwDFwYzwmx5Exryufe1ouEl0ssSzL4sfKLvRRjwe
mFuweELTZZZC0a/ppzIGlgwHwN/hVuGuzOMFadLfiM0O0AbbA/I9aoDQhubUDE8VY4V9l4qPMSkZ
Z6VZj5Dz2j7QS8CwnXeROnurCJ0NWvF+acPo2afChPeept9hGLxGQW7eTLwDeEa6Z5MFmJHcm2gu
vtaFu5qjJykVJkjdikV2iRecKMysviNylqe+rTMouc2DdGZWL2Tsgl8e3+u8Dg/t44HKSyN8tGa/
biEYG6GzcOxIm7k2269ZRcMMsK84MjUAuavT5i8DO12KEg1P6JQ/yABTP5nhDl7XbwK0fdvayl7I
ZNdvg5UTSD8iJquDIjumpoEvrxuzg+O22a4IwCv0ZC+LpH52EHwsS7dAE56a35tA+HfA6QmnYuul
6niH6ZsWQJF875wUPkOLCZVRV/hn23vN89Y+Bel4YJzv7b2ufQkjQn3Lklm8F2p4jPFJH6sa2F+l
Hdgfh+PXd2jPkceFMXLVaua0IuJCbKygV1s7JCqvshEstO1rNkp5LEIffWMdtq+IJod1HWgCAah7
GNyguU4OmZt2VF78xuX5owiPk6NNsyFhb8QzgsxEyp96KrXDb2Bod0VhN7tKq5EuB6C1e0Qvi0Qz
F19aHLsUzqbooK4h8N+G7kO+h25o19otwm0Zb5MO5HBSAV2YCkwogHGP6BY2MDW9pSY5XogSsTAq
HXmMrXtoxBRMQNlcN2zpsa6RslYH2mgOVm/DXwykdcwrzwX0BEF272PPyWPUhlYs4gN60GZu6rEB
l8tUGO47AagCXGWHueEKTvtbRpG7LCFvLTvgXrM+GuXJqzDAtr2x873gI/eM8gonjKgjzO1V2+pL
oxckMjpesawDp7y4ALnJSS4OThUAGsHfhk9Aoi7orW0RT5vaYmqMWeboUlQeafH9hgSUsgi/9por
1GSM3R1MMY63sebUELi5ffOLkAQFSQwbOd0flfCac+vDVTUbNX72Wf1u+wnsQKVVhO4MaM1J0J0L
cKwvVpLfCeJjE3Kn+JCJxoHLvUxvNJlJ2HEze9uZmHcmfAcwUhz/MiWVufGSqdkg5H1Voyy2fycH
1/25bPN+Nxptuk8q411mZrgTvZ7eTLvGrd2154ZFakO/OzonF3xriBliVgP4K/Qr3aY7oPkTyH/T
4mYOxjIvcLtqvI9zRmOYD9WAP0zp2iLV2gglp2tuGr+RM1Cs7T5S0feEnPhDpdJw/UjaWZgyGzYa
rapFWfvmQq9IlRnKhPmjVSav2dPQJyh2dDsmVs+GqYbVbZYGA3LPYELH1GDJC2veAA9EAdi6Md/K
HHyvFbkIYBICmizsGdKPuPm1jHy4me/DT6Dxmp8s+E/zRiACAKoFh2YYbgUktq0oBcdK4lfmpWm9
cbTU7pTC71NUYRepCcWu9PTkQlCZaQ+LRjC4Hvo2KgvfHo0D4tM3vcxpm/tFhIxG1UtGpmg/UTZP
qOfnBaj0DZEu2Rzfe4Uio0rwjkFsBt4RLBj95fiLEQxFJpExsRMVG5KQQ2JOi29DoPSt3aGYNMSw
LbMRgoCRenNXOeg8HVxFBRlbu5KpxQr+RikD9TTW8opPFKb2xGg38WNrRQYB5NPMX6qsUMlcLwm7
atz1kLjTjLuuOhKNvnScWbjww9b9cInowpZi42Jyo01k5NG9NbCQmcQq607V39IM/pUNuXSplY5Y
+myQR6dPYWLVSE3aNsrQi0kY0IV2i4uaRC00DW/kgImIk1vJyjpGOzcl4qwJ8mkVZ9SWEYTBM9vx
MqABcmwTjmjEV5AKG9/RlwXQbasJQnnTrNEgezOtH5N1WzflsraLN3YKLF++PJbxTOjp+GyZ6p6m
fnOCvZGZunPx0iY8ZQOk6rxT168HFFP1hL7EZHTg2Fn6VFbNJk8DbmbJuKbkrLhHnF0Khtv48dVB
WtQhhj98QkFxMHP38bGu62/J6HvfMg/o+4hbJ234PBxrEeZmu48nx1nmiX0B3vnSBFn96sfJNUhl
syYqyZyjtiXhDKnBiKboUMR1vqxbJvwEJgbkqGco2FkakellpF0FXOZBg6PJc+pyUxtpAb0oJG42
diVBLUO41ZMeEkqIxiqvqg1pZ4RrMvRATBja57qNn4kNfJWp6t4VqlPY4XAraX7+ICQUkIXCDRQn
oXkdDYcOVMoCFXXBLVXTCdcm6rh8UicXU48dqui3oAuLucsR8NqSzripjDzZCvafsxebSPEQ30x+
KbeAGPCG6Hh7gSKAJQSvPMOnCILUrNHKP2LZBle3QUrET+5YBOdCA1Y2kJe96AKP8G9lexsMP83V
+MLpBqsCQfrSCeQharP+Kab9NissMBdt/ghktVeEk3WztDcfOWiadiP+9hW46kbLQbvNLJNUpoiY
walr/H3dafNQJu6uM4rhBBvgWuPjReASv7ea4XMzNiG2m/CVA25/JtEpYltDwRvXimpyNKJL1id0
0RroDYMgBR2yXGDbs1RDduQ4/rMjpwt5keEZBODWsWhekYihLWn2RHNvtOJtoWuUKX4W8EFl6dYm
rWPf96TAkmWmdH6IS1Sc46pm1QZYKgmnyVdSVvZc5FBzTZ5oP2noM3rrFcJASHFxyVjctrZX/Fa7
HZr1sqhxSaIwFEWjL1y0b89d3y054MytYdSvQG7uQQZVk3XDO8Y08vA6eIUxGwGrXDXl7rU+tiFD
DsapN4qbYbUKPVa20MqUf4SseEbJQ/xelsGiJSki92q1xN3YbzsdS5wRFmJLOu1n0ipAsEL3D65M
lySYSHScuZpjtc+eere/d2V2MHTZXX8A0ShfymCXYLq4Qw+VXCGrWM/bt69jgJA7Vj17k9TyrbYa
91liSM0q1z86rrv3JyOlQTTYl9yFDpULChTNXHGyO/Abda/F4/g3AiBEvDW8VoSuyzA8GRpvDF7M
eA/Sk4gBclnotk0XX9T3yBo0iiUrOJghev5ITHP0R8WCNj/N/5a1Qq+a6U3271nS3WRfA3IU/lXq
w/M4eMFN0ZWaMbOpCeBsgkNGt8Z3kjMbf79UBpoxJtfHwsR5l2V1uR48KKNuiPeqMl22lXKIb2QF
gNHMoZaxfVlLihWCrm0CHRo9+qBxPmwqR52Dpo+3chyLbZDqH5NGGkSuTe5ujJNZ7mlQG0ekP04U
fHQuVZzm6e1d0/pj1GDDCkiK3QRaF+x8gaAQu646EhewIB35NmqZtoDdNW41aZAoCm8Dekya9hdN
L+E2GcHwndoW64DC1eEV+iYthruOF4hLwhhntWvtmjy9e7Jb+3rG6hf5KQPL4f88jLadAogy/tX3
wraV4/zr//kycuPZP/0Rf/iX//iPX0/59d+/nvfrS2T49On//vXff/offsa/+OtffrNfX+bXj3S8
wFsMAx8+ruJotJb60BiQimzyWi3zZ1V7V2nfimZon7wCRisy2xPrGSNkHRu1NSxUMbjbSseNBDIZ
JaQd7CMdd5k1TKh2w/il9JcDb/YuL4gZKNqB4jDyUgSnhjj10nJndmhXZ0bshc5JSC+jFysrirtq
8zkA9O+tbsRY1ilJbFC0hizXpecQf1w3R5t0CNjYST9HesW9Ezu4QWqOA3mZL2ViFxvlcEdAPAav
buk3GROzYaBZUBVgisBt4yO+6IecqmZGLmrjIKH9zgLBEZ6dLCF4s7bgo+PLd+UZTUy1LnDNbsrG
d+ZtDdYdwC/UnwGxh94Cf3cBKkQ+8oQqGsdNbSNdSMp5lmcYvlIfSR9orccRZmjJEc8M9BqdHRyI
UjqgxQw29YNykxqvumMOh0DoqCaG4AFjd1A5OPWpzySFqCgJ0CBGvM4PSdg9GYWebbrqPpWWdjQB
HG9HLKB1qRixdVYEmhZfsRlF5brONHQnFL7PNpSNXDP6DzThvCJ4onbXVvearTHTm2ZbRw8XU9QW
J5MTLKvoTbojJjGJkg5jLZZQIOJo8FMtBtWGNLyspA+/i4yEwPPvduQvcx1tg12ExhbvTLIE7A+c
S+TrQK/lorKdoyXto9O1zXXEl2b45C7bo1qb3lhejfoVPUCxHEu9XJtTvlVmGhyrorC2EdlwTlmn
80nZ/qVKqIpxINirQvlEdtp1sQqy/NIPZfDd0vr30WzfEFx3T0VeUqiVF6I8h1P/0Twcop1Zo4Cz
myc6+9q6iWWw6jLizD3SWESMKr9v0pXq2mQzgEtaMPsM78RRKPugN3r8lnghgAHZF7dGYrpwYu/U
T9awbGKnfa5QubMDmsC9Hl+KyhU7DozBDBOCPGQNbSLixelDt+MxfGk0Izxn9Bk2UZ/dDYtcA1zC
4Vb5nbmnBtbOdXftC3ulYWhdF8w133u6xNcpu2i1Lo5x7wt4faTYJDgJdk2KEQXo5KLFj7xSshCn
xu4+HXtM10Gce7NQE8kyZ7NbGyPmAVROCIX1sf+mmpCksvGQR/W0R3cP+W7MSQ0QPe3KkagWdrW1
m6/sURrfOpmvJj0gq6Bw6L9E72XOz4H7BGAR4NZiqJp2pnSlDqlF1oQBwk6YfnIy61Ft6dIv2rRr
r27ir3qHKs2MCbosgnSZ5BVqzMC3d1og9V1IUlWg+9+V59kr06hSjFnduIMxTQlg8nfxSD/JT8Nj
HBJ2Srg7EysdSossicCRNsGeFOzMLIceDB7BB5vMYtBSEci5LCoJ7imL3qnrUaxifnkFoH7VK+Bx
mtMcI9zGi8wbdIhLnI46H7QUxDMINHChU5VPZ9C29xaH265ywg7/M1OBx2n9eTAItpfGcB1IEpnZ
Mh5o0xB3B+14fB5c+yfKIkBPenLT0Y6WbNAHWY4p4QEE/jay9xbCDayDaWUfXWt/WOmAYqY0iPAW
VrDOte678bsRGpY7EW3TBNLLK7eMW1hzyLtbjlPc7yfY9yxvkdwTmUgSauDpM2Rw2d7WNzaeUxqA
BeFzG4FaC5MMFkEcETum8sUt1DP0xCWqs5poj7z7jmQwfDZzJPet1a9bGZK8GlWHNi4x4k7hQjAn
XgxjRfScPvQH9Ln9KOuTLhJ1hqE3UWiS1N0HbrLU3aFZejZAvSoSZIySKTWorNsGqK9mSIDkZ2xa
p4YWlNTj8LXt+nYWEdU0B65KXWtp/sZC7gfRxzp0biYPnWEmmzIhDQ5kI3MSi0yG3NAXItDslV+o
LbPX+Erb/qyYLOwavERn3kygoQ44yqmIn2Hpdyeid63n2OWql/3Tw0INSiWJsRlp2aq3sd9GOrK3
yfbycxf5BEv0GjydjDDBLm9eMfcuoRriXZ+obKXhJWdTmsTZRDf4J+4p1UOIcZ1TL3Q8pcQmWC+x
3hbvbkIRgJK33vR+TEgsrawliuxmhbYDc3DpHvvEzp99spJnnJXjdY31ivUmJg5oCtONwwwUhsmy
Ebo5L23WoyrsYIcT2es6LU0JWf4cGiD9qSubA6PuN+U5aqvsRBxg1+nLijVczWVqi03cqOzWQjRj
WWVtLXrkXsIJurtat3l1NhmTX2MryRaSYI6DpmUftkzjjdVXWO9E9YQJ6cEQUEBvxs6HlWpcWDNw
GiNg302YRDwp9mPaxFhqi7c+9ZjkTkO9jvHaM0krxL01cTu6dA9mXtlY84R00jmXmEZUkE1UO+nB
mBGzd51T97UMxmKB7niayJivFF4FwEExJnEOFLobHoihIOEPcBXKw8TbehkRmbjjj5ORkOKim5I0
tCxZOzocCAZCK8/wLkZjmxu9dj81qxq204SigJWLHtyo9kEJ/lHV2fd28O6AKQA6ENRx6VoBhmDS
Np1VibmS8c+gQofJKR2xt67v9K5W5A/CDyFj465FIflsrelDVwCHYQWbzMAqmGC5ARmELx068Z0v
pouTeZ9ViU8s4gY/AKOo3HoTCDdZpFZrQR9t4bjKgQgG/DEzNPP6NtWiJ7gcxQqE3DVLCFOHRjFH
IKc2Igv0TdyiAy00dRUkYs+mzt65GekgtpOSeSRK+FOpfhUkfTyXQXrlxMeBptOzTy3J3n/mEe0M
rUMTWzU2toMB689kWymSMOfqgH9wOPVfql50a0PREvt6ICdIWz8+057ExrkbZeW2Ki3kHLmloP0G
L2w+NRGpofkRatV18vpuzXy9WQo/wzwVecHFjgh5BL5B4a6IUcsA4r0ObEKBYZMvY+hHAV1gGxIh
uviC2TsaFSdONqbPrr0VAaS7tO6btYkI4jlLs++R81EHIBSdKV7kjw4C3Kx6DppIrUfptbOGQfpz
n9EAMj392koT16hBSIaams8xkSHR48HBcxJmIZl6HVOGi0m8qPphYp7RnhThrVsMweVhrEEeGVWG
0N6jsVl52pOWFD9RXVScVhQhbBGEJ0sYYl+YTr1+hAWwhnrVoaPTW2n6nkV3JhorPvedac+hCH+y
1lGNPWWGYsab9/FZSXQaNJoPwZCPq57fqyhpwo1F2R91EucXQKvtBXe6sYft4GV++xHrIbh2jbZP
qNGINMbBvbUyhbxUjmf8reWCHz/PatnsTEUkEafP+VdYjTOyHQbpDd7sTRXT+A6xAFuJx+egZ79V
pbFH3/YIpgBNWGe+fSnCGMcgY8Gvr37/Fj9aM0skNF0Nk7ktvTdDt96oAExRwP7CnLE1enXPpI8+
GLsFWAFdkNuXPC6pyILVA1t4bzEf9ucFzhXEWtMuSSafaC7p753Hw9eXcvSKDV66w9dXhvTl2qiT
66CXVYee3CcapCbarSDxb9t53jCvikys9Ao1g98SFGRyttwjHztxmNUPFZQUUFDKIp8RxEECP+3I
bEabxZbDcCjqo4vjBHS8MFsmgFgufaJXklncYBJE6DhUrX1IT7Gl4ELAex2ZFSyTLsAzXpou3stG
XpXwk/mQ8UJjtNoqycQ5KvSeWViULWKGsXfl6t4m1jBH0nvm/u9GSMFtNVdO3iL+SuRVsHrLmuNf
5oVkg2WynBvQecmacDk8F6ImUMU8ml1J98jJ9Avz33qm11OxaipaMQiW4ncibW6tMXhbsw7MGwrw
mfVo1DPa/W55GD55nQu3yN5syyZ/si12pd/JmRDhm+Y1HBdoPa6AD2errq2/TbFbr2l7ZztFcMDK
gAn3wtBmEaHpPXQpR3MNEPujMs9Qh5QdAquuwfyX03zLlh1+HcTV02cBQtiPAzQ2+BK2/vhA2bB1
bdIU3IWbhpckb+ajDb+PAMiLH0BCCDQgTrFEniHGg0UQ2IIuH4YWiyh12M1XhT5ubvfEknC+EqsS
XAG0FE9fIj08j338wgEiWcqa8Dsl7CVTg2ofurq+tdgE13iNwktgUHoOBWbCsNT0dd/xxlcF8WmR
NlhLW4lkPRQGUAXPNci8pLvhK+2hXbdftKQcZ9gzq4p+hD1C7W77gGIKgDS4xb0htJ2mPHGuRvO1
B4RNwRXmL9wFFlknC90wyLQqjJ/S4m5ooxV6DX1XTqLjBJoQRubnB49Ytk1ndwLyho8HkcbdPU7L
34IxHonUyu90jKolrS9zU4+Be5T6bwwXxFJ5fnTSuGs2JIqnO03PydYd83JOkek9B6E4T7yS2pyi
/eRJBY8whT3SlneCYIN5MxAmQSBfiWPfbBbEacZhr461Vc3yXO3rmFMOk0k0WDYAC0U4GZE1FiFu
kbbEAEmBP9y/igSXVsTaAjeDAAcU2uRzCsAEEsVtiSyxh30+Jf0W9REjNc0/GCkhd7R7V81goBwk
AflURM5Cq4kGNGNXfyK6ep7pkXtQ5iA31TAvfPWTuRqW4UahTixpZVl29DjGxfoK+N4HTIHmWjOb
sIW0rk1ZHQfZv0BAEQc0ODlcITuZtUBM0MeJGw4NDemBBbpjH0jSz5wUjkAYEB7YwH7QpyjZuwa2
C39IABdWdXIw+5L1JEBuGgOT2dcIUkHgu8cW7SMigWTZ1tO05O76mDojPTuA0s9xCChSE6CkyPDs
j18PZjntIQGIXfYYGE5JcCNrT0Mc19PV0AigjN30mcHtOBOQJ3YMR1JOlMjjqtFGm+jnxjKLAEF7
2kQgtT3xp7SSr37H7yc60zgVsR2/KLIYv76vYYfHOACDwScT55V1NgMtl81MJsjrNGvjV4OFfWYM
BOThp4xfq8jEa2d3z7IU0Y2Dwl4R0vXKRW/uJXzpUZavIG2slyJAYRPV0EOH3Hkj3Q50tOP+QG9y
1pTw3jqObAtlDepMf2XaPlTca9MGZIzSwVn5DaIaekzf4MVrc9Ms3V1S1gI7MlFZVjLdEIM5e5sq
DJNFaVzix02qFcV4pmKsV4FFaJaZhNHaD9g9vVzZBAdkSyMlnFAbIVakZGGd2zGxlkXrkRyq0GGH
4GB0Q8c30VLrYbjzv0WZsaikEnSk7Xzl2PUWgnAOVVM6TwnZFfTL+2Snqh4Kezo2m36qIT2W/Xjx
jG4VFjYQyzz+RpCgpOdrlIyvIxD7OIHuKL7woEqSi1IVW4s8F2xjqiD/tfO+aZ26Fy6jB0xC1pZ3
8B7ZXnlNs3q4Mjd7Dr28PnZ2mcwsGfcXJynxY1cwM0isWMrerD900hShKB1kQ/ZPjzgaX48abq5G
QWL1wxtruT8rusK5JB0yS3aj7+Q3qv3XQxdrOzscafbF8kMvCrr/cemfCDwbNuhniQynqrziOGVU
Ky6B175nHF23FaHS5wkLLdKihE14yNZj0Q83LQ8+khINX5SBLRqrWv8sy3hddmXJJVdpa42OFUFn
YlNXlto6SaGOoUXuJn5Q51I9PFLgJf6LvfNocltLs+1/eXPcOPBARL8ekDB0STKtMnOCSEkpeO/x
698CdaukutVdFT17g45QUEx6h2O+b++1l2G2jrcTKy7in2Kq1YjxS//e/ud/8Pc3+slNHEbdX/78
z6cy59+/NIXcxd+asi1/dP/yVv+dv+T/Q1sICmO0d/+9LWT7kVef36LP370gP+/zpxfEsv9A8m4p
uD1kpj3chH/3gtirAdFC94uyyvjT8PE3L4jyhyybaOZlNk5IgFeLxp9eENn8g5hwC42GausmIsH/
kRdkVXT/ru1C0spWVLM0tKSKZvxVlt+UY5EMSlPT8BtQngz7Tif+RWsvqpn/G9HqPz8VMhHS1Wx9
NV3+k7i8p7KRoGYtdwBv33TL/OiC/EnFwGYbVLp/+xKuP9/AP/hI/qreNDQVDbtKn5mJRuh/JTlL
UzibpH+mO4sdQD6W7oB6Osro3fUx4OMtfqq9SM39JFVvSpG9pu8QSZBDP8bxMu/ALyJ10S5Z0z4P
vf1vlKV/Fe/eXpuKsFTRDZmt2V9U9mmc47iX5XSH85QSAOzGuD2wQXZFUl7GNNr/m89C/NMnz69E
NvkFCnxF/K74Rf+uJp3DFrdaFNhUpckub4xlVxUo4CPLfLWpi230xjqN8rALRC1chD0gAVqoP8ze
pZMJ+dsEOcltFPmkTBXZH5OFkGQAdlEo+sYcoF0mBkU0wF/QR3GpdpS0QXQ5cew1rHj3JUtYOsPq
sYATxYSukUdJpRD8RYKJoIuuhjmS5k0NOIj0B6i8vCJUEuqY4ZftAIWiPq5mZEk9+kNv7myaoR3y
1IxmzEg3ZWOyDDIIpasFeXtygSqCVSFQJBZFQx4fxk7FStTlOw2brh/GdQA/Nf1B4sUWmA2b8kTD
pF7YdFaqH4WUY18YQxi3KREpbDH6UAEEQVBLje98GzWNjTyxA+ZdB69tpzdkjj6CoSdU0CxHt5eC
eJtGLANyOk1GaBKBMMrzdWoskkuk0YaT9ExEmrzp2E752ixKZ2hnFRklsiDpeUwFshMV8CzACMEm
OYxQrSifMr92hzwA4mKrJnOGrnoOyaNxWJeCdaIivAVFMv2bw4gj7a/jw2pdNm1079gtbNP6iwoa
h2ZpzCAmoEuaE2oHojWhIv95UiVmhgf09vei0fH8dX2wgrGKaFrlr0RCEABx6M2KW/+6ye3C253/
fJxfD7G0EwmxbUZ3ZgjLQ2KpxUGNK2rR40zJs0hIU1qvKM3ui4rmHWuOigNrPUlKlRjiKkH9huby
ECZ0PYu1zXk7R+ZyvDHnuSa5yfjSt3Fx6KS6ONzO9fNSHOjGViB33wXURAra65PenmouhhqUgvKd
7GzoCA2d5E0zAB/W85Fa3O0BCmWIQXetj3o7sfTkG6SPzo1Cchs2lNi6TGMZsD7jsvZfb7e6nbtd
VssWDVYiGIM9ldX274/z67a3y5KFksbPp7ldk7SJubVF+timfNYo46tDoK2fdddUjUeOyoM0SERX
SpoK9JzPQ5RDccAVZaWb29/VUvAWbmfl9UNT15Pbuf/qsrFT/nbHn49xe7iOxjna6vWRf93p16P9
dstfV9/O/Xy4X8/229+/PdNfX+Ltrr+e7beH/+193a6Xo3Oq0ExZsumczu23pE66D1KStBXLMq7B
HMGd2VgAX3XRftDjfED62j3VbRgdQtTY2Ke5g6E9ar0avgNqAqs7wLyjb2G/ECPk367vC4A2cpDH
J43cpHsS05JNTfn/I+BF4FcX7dU0UgphAIR/PhP8o7tlMLvnrm5JNCUay7s9UvYYlWb2ISGf84pF
i/fBmJjPXT8eb1dPVW5tQeiYpzHOtGscrdCa9RUSupBvEmuo7knVbU/VupS8XSGz7Z/CaHhprRgO
tEbxjJXA8C7G/e36XEXY2lK031fomp9s6ju3yyOtGreG0Yo7pO4mYUtgW25vaVnyH2WEfaQjGREr
Oc6O2x3EbLuREU5fJClJ8H+Hqa+bePcNHQnw+hKnQi9dSuvdgWaW8Wia/fPt8oR+5DYc5v4sujK8
KD1Vhtu3QWrQ2ySJ7FFaQlp3aSKhgSFYpB064rgToryw+lmXRunau5ztOhhItp6BoYck7cZseWbW
+NtKGyILG04WXm0YLFmdFIepBECG/ng4K6lBWkFj0uKf121APEePvagU6AdxRnCknv48CTH177EI
KNsYLxDbrWk83M6xsyUu7XZWkB2sucXfr4qCNRe+ARrA5ls9oquuKWJH1SZKEeysoxgYhLPcEd2U
shGjxFSEjo6g9+UDqtnUR5gAWzy4Q8JPVH6P0sZHHs/gRS/wXBNXCgL6OtjDJqlsPElF4+vDqaJa
e7HmI948y2VE6p2mKdjOqr6ICd5O+Uw8rRX5prda6YCQ2slUqtUKtpC2Ur7WIwNuJtWnrqv2cBNK
gBDkL9QqkfY9rM+k/ShlHK49W6xjPCzg16N8PksJvfSkTPHGUgBnH15S2a0oMuyk2Eh3NMBOAlDa
UX1GuXMc7LwEj5O9BsjGaN12b2vwrIMcnyQ3vXtWo7zxpaKNaFVzJFWL8ZItLbJKlYJ8KiscKz0W
vxbcwPIxrg6KyTC92ugcfCcbE5iPS8pX6kaaWvnTopHDXBY7vRHvVmJe9UXjsJ32lQ2VFp/nU2wk
JTmFi2friILNScFKo2AIUCg6TpnsjfLVKmxK8nIz7eY0eiytxNoXNmTwwbS+0OuLToQbgDqtdDoH
g3ZOEU9s7SiY9kOnH4syuFOhol4lwwwYkXV0m1IKPM0S1T15Kf1mBs8bcER/Tfh+NnM2n828nq4m
lKstNZnDYNUIxoWMaQ5R5SADKKvij8IGKVLX5nMTk+iogUKw9Drfpjh/8K5aLt936PeExeGGNL04
jl6SCeo2LL4XKwp4gfhZkrg/1EChUiSm55hZTS4eJZY1Vyxxvj1ozKbrdMDUh24A744tVEcybOyu
CnoRGvH7EUco5IXCXyDSbhQt1H2lAM6MfLp1YeV9h465QuaJoWwm1+zSeykQOCYsg85mIdP72g4W
G2qEB09au2OF3vpTTLvVVFuBrqw1EH4kHegMYHU6ett6jEMvxQ2+o7w2X/SkHpxqiecXauBfEpQx
9mi1n5b2PaYu9E0O2D0nklY55QhRpUKLdxfmMR+TbKXvQo7JRpZ6cblFEacKWWqA27Cn0Pd/V7rp
0NHyhms/q4dc6bRTTgIiovr5qGS58SSjCndoBbzlZRl4WtJ8tyJojMKqv5FTOIBIXenws7kSxDVy
rPJ6eJtr/YmvuictkSpEKaLyUZI7aYtCbvDhAyg7yYwIA86Vah/JwFtDLVSe+YA/gowYGkjrVNbj
VHypFDDwoXQY8nw6NubwWo+D5C8ZZZhJUiTfog4f92j/lQ5ifhuNQKjsxnSltHml/K2QyZvUjhaW
r2FaPCg2pvkIUiuqP/ww0zP9AjJGgxE0af916DWqmWqhOK08+i2VN7+uJB/35iu68GSjd5a1aYsJ
K+HiWjBVD9OctJ7oDZizlGrzuHKteAZEoo7f51pq3JoUXdngDZHaEm6CupB3IX2XiJYBBepn0Slf
AZKZDFPvlUIHByRoL05yay9nSZm07ZrbKIMf6RIF0PICj2xuB29aULTIkn1U7ekbni95IxjMkUMr
ZxJwLDSkaPaIkBYUmjGfKxkD4pJuJaRAvIfyS6jHo8fOqOOiajfk7DHmMuwcm/7ZRolYn+GdC3cV
IebZJ58USKpMDz2VhaW7aBQ6JX5sBmkJqAAYRcLiQDz1Q6e32a6L76UyR1sMtJDCsHQO4q7xlSZx
ojwn/AsznNvN2abQNVbVUvOILveHJY1fiLcQQLUQHyhz/APoxFnVFiBgI8EakkZtXck9gVC9D4tP
OKIN1o3klDVDfCQRDD1oN9TbXIc3JHcZxSZcqosqBgw6rIEWlc5WkJbbogoQHsbKHXyWp7hptSP4
+hddxQoBMJ8uGRQxtWvyo9nql7KZYt/Gv7+JDBOoTUOfWOAWxDvhR1LRPFewyJi/nGzhB6Gg3a6L
/hEvkrqZUmvyVW2M3a6VMf9JQ3rM+6cRZMYBwcgalmzJTmkYiBiM7Ms4LxKGUhVzE6ByYzJsx2jo
ZyY1ERSyNUKjN4m6yWWkxowmvRNrC2mbgvlca80etzGS/USaIj9juAj60M1BIxU9GhXDmL6aI+3W
Cl6hUzwO8PG36voVE27BfO4XujI7oyLczsTPMSFyHitVYIEA/kMggoXL1cAWjIrXhNTfyZsx7b/X
oHwOM5gxkkrIsJfHKz2n7TIrLDDaudgOZlnsB/pzjjRmL7loS38skcBVs7aLAoiaUR/Hdxap2cO1
QCz1EtYtPCjInDwWpUN1uk8zeq51mvxQs1DzlqFuV6oblD8av44gDGPbj412bNeT3LpoAPWOAdpu
tPX2D9JnOy+rmpSubSMdxYWPE3nuehIEACpK5qU4Zn89mQoOXkML5y2sG2m7EhzuwiDX7xRzwmtM
mZoFTDZ9LgMu5yEotG2fEx1YtcvHrI8EJKT91ojjEeShFR+FPJFVFwXOmKjyW9DKJHKnuZvLdLPg
3DzXrTR5jYCdGLX+PAyqkwRaRwswTo7EaSXHTsL8v7n9rQdNcuSymdjdbtjeLrudNLfb1GMX+6U8
5l68brVwxhaH27l0/fN27tcVQA/+65voSkF6jAJukPHwiVeduFmNZ3BKPvGHsKy0o28U5L9SjX0R
WcPE0xNlNMVICUKBYsCqLkGvhXSVw1f4BG9Lh5tegRg45tmnLsHCb7DUOpgpyZpoJQ/z/XmheJ7U
E9mhcARZGopyOn9vylS48xhMuzFTdkAu0306Mf70c5iRxYDzmmK6i9k/XMX2zqzkTzLjSdQH0WlR
450dl7ugjbQ7vHheRi77KZNzlGX5GvaidXBT5E+gKtOHFJjThnmquAqj2818ozutF/2hjJOerbcV
EnmiNX/+/eua0I7onoTiY90y+ybJjlilvWK1uqaEdrrxQPQq8ufV7RaSTNt3m8LTchRwUghos9f3
ZoizZJE++4HmtMgYHhPJb2qbyMsxiB00/Weng8oj2fcJ7KsNMWWIlMIaQbe2meTuxygqp1nHaszR
TxofMNq/A5urxs2tdherpeQlQfjZ9MnDnKfPFIoor6d00EhLWFJ4VNXaHFZiCpQEifSyG/VgtVMr
OcUoc1CY6JbfYst1ZyuVH/q4v4KYeRF5WTx1yVLvqwKjQcAXdylb0OShhEQjp08hWySh2mqVPcQj
VsmOsBSIsE8aNQGVHen9IkPPzTXxoWe9cQgAJcg7RCfwDFOSkw/Q23tQCbnXmeo9mizsp0toENqk
6ofu7+cM4ZSg0Q9ATV9vpcP/rfo/zdXn//0/H99z5ARx2zXxt+73Cj7RhBS6/kXVP4o/qo9/4BH+
vMufRX9b/AFpZ2Xd0BeyVwf/r6K/9oesKAQWUo69YQetvwOgqOxzY03nck3GcaBSx/1b0V/7Q6eY
rVHG/TNf/n8CgFL/qapnUfWnqSCw6qtMp38pCDd9Y+XWTEexSrAKBRKrJiuCC3SNWjIlrBIsXG9Q
ZpiMD2vsPq2GCM/QJMHZRFz1mBSSVwGSRz4YFD4djR7p2KPaZ4kX1qbialBihgnYULBmWWjAHBCD
kHdKp9GM9S4nQtsim0Kg8FPy9rnW3zGeqwQWqSl2HGhO/diZe1ttjA0d8AMLk/jf0IgU/YZr+ofG
h2XJBDrhbsHwrio3ZONv3BU5W6YZ1frgi0B6yiZmG91+Hom5biaM53Szu7u+fLTiymPM3zXgfJkh
Ma02IAez86AYh4jNIRHZXkcFN+yqO0gIO9XKNqinHhuVsBgAe63Culw+EUkE97w/x2SwV23/Xkbq
8yWS249Uqy8IdPaR0t0lI9RCGZh/d1KAqxhU1N/GqneJjD9nCICDOvSSwnrtSJ7q4thfiBCH/uxH
wQaq06mo5Tu5vuiTjqBKPaSQGCtT8uKupAgwHiLzWU3z7cw2aJGHp0UB9dTk9BJxHc/QqUx+CYsB
zFk1LxAm/VRVCbcNnTH9tJO3xHrL52c1dnDH9OoxC/a4Dgg7rKft9GhSyv8207Y1WHycg3YmsmM1
tvJm6aPH4qnRf4wWoTakYJMMGZIyF7X3jXSZtBeJOGbbb+yvQoIaDQ/WOqrDAV8cZPhdaWxB9QE/
BKuQVI6ps6OBjjcNG2pvnmp1TruNAd4mKNn7aDkWk8IvWfoy1ClptYkjUrGvNJ6hPUKf35HneW8g
tYcA7eql+hAY5dOgq3cyevGKJbet7cPU3MVz74ItHDZDb+1g0lDXb+/bbDkoS3tMY21fxuaTxjQ/
sF9CU7utUFlmbetVwxGc/VYnLVKSroRvemb+WiFZz+TFBz2PC1FzKnRVrUn/vM+sR9KgOFJ2HPq7
JiU5Q6z2Dkk597HqxWRakbkCGXTG6fFql5h295k2YQ55nzicFhofknKdFpsUrXxThde2eUkBCETM
ZB32TZMdkxWPr4hgXGu5YKpjNg9OEZKh8CVc1FMYxTjR0/FH1osDI9PXOESbbGkbKbTdDCWV4k49
7SGtNHk2khAI77Tz/jjP/FzCY/DShlgb0U2wcNee9eoyDVs98ZRntDGq9pETqByrIUHe39HU8Osg
izhkAZcQyYKrs5RfKZqSCf84qChoMosQcBe9cK49dc1bOj0npBWF761xHTowpo71MoZsYjtPz+9j
iRTG+MAsyoNFNnGVzRazqaIgXX0mSdVRg9yhSeMr5rHOtG1i75fA63HA8mFmqP6CN+OtDA+aes3k
Nz3ZobYv34eUkAp/hC9MNyuT7a1O3pRWQwvRSIzgtQR553SEM6/prmpWMFaEDtQBp0qJJ4rRzesk
drGJE027Mbr2SsYbTpoXkQZnTDhb61NRO39Kkafqs5eA91D11sPK6iYoC0NWauD1DvzPW6S8UhSs
Qqjh2rsZCGihdZSqKNQu3Cp2FfYhQiLuKiP/auAwyEi3GDS/Q7M80kFS+fmnMJrT5L6sGUMZ6DRZ
Xxt17tTib0QFXNr9XsqESwfPkSjxkXFypOW0wXafDcu+TaqzVchXIzD2tdLDSYHYBmN5WBEOnfaI
CtOfc0pEcu2MWM0zyjjroR1KONAgtRLhQNzISda8Hv3qVLsrx0C65NF907thtaWxUuKfVkHi+ayg
ktZnN9mEp0psqLwrHBULmSXvI/KlbH5R0m+xLB8MrBZFU7mg93xdlZxB07Z6F95NMPmioG5YUqfO
nA+mW3HQHafM4sNukhck4QOFiyB4K0gHxV+tOOo4U1qdu89smqSnHi6hxzCTjToOnjp/bNLIuIeR
2G+UlPDBnGK2nQ+pRyxeYgXsVDI18kcp0/Y1IV+OvjRf03LOrrFMO9Cexn2dlMmJ2APGB4poe5lc
HkdYOQaURnuoqH9v2kDsp3gxyeqyoGknkdite/xB2PFzZmr9pTbtvQoCTx5E/ZpTAfTaIEn9prSx
sTYYjFRpeKtUyjqFdEFIgNQUHgJJopIf1RThBrt57bou29tybDsN3exXYdDInGszvxPQrl8oXWxu
N6usAdOilGAhX+8VTrnY5nFbH4cON9VgTkww8zFRIvT/RaOc8jIO8cSPL+pk5PclakYnU9CeT4o2
vGr1sh3b0XierGW5K0cN4FMqiDKCe+dMSk/JcDbPEzvChxZp7Bx1lCwA7FNF+Vu77dZzUyH4ePDy
726Xl4uNReZnX25pFdO3Zt0jmm3yBfZLbdCqQxKyJYwlxIe/GncNG+NaUfjE2vQ9IC7StaRAdgJL
KSkoJQJjc/pRKtOffb7bHW8nt8t+/fmz4bje7nbZjAAuDznAO62E4h7Fggw0ECMUNAJpcVUM5IdQ
T8lDzHO2aWgvy2VrNuo6TRaWc7sqXq+/nURFziu5naWYyO3L1oA63/cJOnuan4GUoS6P1bMhFX69
oqL7Dpc7/jONCnBzb/DgZFweBnTjBJaixoo2nTx5mgIkrQvdJegwzgB3qzByNxz7YXceFfREuDSS
ot72hLwXJX2BctwL0h8k5a2nzpvIdyOrRJzZ55wGZtCv7XC/nxU/iN7XvVLQad6QZfiVhKfXmqdF
81NZq+TJ8BUAaV+aioHTRqS3HODO+HUR+erAgMHGV8x0M9r0AC6TPMCGxjzqzJq1QOuvw1WpmW5N
pEUOmMyozG0Sp3cK4AYKU0jTTzM1+oEtORh4BsHWkzrNp1ruI592QtMGCr/cCdgUkmU4Ge5rYIQ+
eX9ehvy0SfvNUui+rKV+nsg+QhG/qtjcbWlBQ28x3qG1HFGheXZfY/JCU5zAoFxIzq1h5CDUjWLj
WmnJxZi0ywwWfmLfKomZ8ir5aeAIcokgEqFiuWs+6vwqN82XrGeeCpaX0Fy+6tlzb3a+aVkn9u/+
gIkdUM4lkro7gjGuhLzsw/IMo8PvsBGtX14/WA7JKC4FyZ2USKexZdZomW4U2P6m6Snz0wBqIScp
x6b+RVPaA7nlzoPiysQM2YjqK6J5wVnvYKQcOPYvKMDoUKSvdjI/YnPeyUVL+JkfUb63bWbk9hJR
Qck+U9EdTI5ZSDt+RIU6DoSX9ghDG5DalIHFhKMfAf1Y7uOsOpgMaJhe2CnTClKxdaKHHiOdX+pG
0m2qcJW7mnE64g6L/LQIlkNq7SrKG8lt0JoXTxkNR4NvXJLPIoDL9cOAKQdTxHyQChChsKDm2XJg
fNolwd3oI8hs9AGIeTa6UL1kbH4dZeuKoG4z8A2HovQljgWg4Z4Yk0eZFzgKDqGOVMeSnNLeV6bY
o9NyNGfrJEuZZ0JQxFINbgoFs4L5lrfdg50trBfBCkOGW2T3BXJgg7kesE1OjaKDFrWuVq3Rky0o
AOp0LA3E6Sm1V3MCOXGlIuSRHOV0NuMD62+dHC8lS116uNtg0TwqgM4oDbSRC8cOJQ/OKK+q2QaN
3+ShCySSTy/dGynm78AXrF/sWviSMp/sqWatKcDyxsemRmweZ6QuMrTHtl+yuGeFutfekShioqLr
TMh7zUCJuOwZdTXACHIIhez1FgpZSk3LKA7LNHmGco9S8DBWmD2Vwan7dxsSKvHKzozx2cbqNYvo
kR3Fqyi7S1VGz3m5LcfqYrAtpFDE0V4+AxFx8poQC628C3G62wPBQeNjSWxdrxaOkeV+LlHsGYQb
xvNO0UqW8DIqH5Sq1LBiHUp5QAeBCtKykLd0L4m1famvSvZ9HQkfy9NBb3CE9aQazunBUsOHsqtO
eveFsOdTMp7ZZXqTsrjaYnp5yG9N1Vn4WFSeyDceZhY9BvIJbcdk78/JfGqL8QmJtE+C5mEoXwwi
jIdkeQgXAo+NZm/3+J3t+so3NJi51wc65Rd1X+nBXp0nn2/zGDXmfYP82R9TmUjHEEvOxNfa4D1K
MVsaTg5ZaJATV0CRKgsIUS0i3moHx95RNKBPqbQjBE4WsVcz/oa25EkWI0wF/iXWqJkiPmaBlCNh
RpCMsmifMQQm5r0Z5K5cSx+kNoEsBKYiBXtFaz0j4/gn5KpjbJ7hZ6D67pdNlpHjmmkH3LtB/dGM
1VvdaMit5rue3Gnqf8wlhwxLI9OLO+Ugk+Yj/QhGxNY38avQ29tI2avKD2S19rVr4GLiNeYMWEC9
FPMFAffnOD7iHrqyW91obfEwg5GNrf1kqDSRrrWWwlPGaKWN3hIDlRdfRWPs5nba2yaxiUBJR6FS
xNf9msBAYbUOlHXGpgcDayOK60NeEf1t4gxCPq+bFYlWJ7yPbrSLFQ2zWX5SvCBYvKAZWRN7DRF+
VRD6Yc4PeKFNrlXvzQotVVCzjdvMqNhuy940lg5R0khmoq0hMPEXpquWSIow1aHax0ZSsVWtszt7
ik4d1jdFU0+THYHQkra1VX4Zhug5ndTHSENERPjSTiN1OjnPLDw0cuGMRNrVefLEevBeq7WHVFsu
Br350n5ApnnRRbbBvx0GBwt+lu0p3bsIVdeAlzW6tKF5xVN6sZpn+2sw3idsQ9G1NQn9avJ6fUu0
dyKGAwkESsTls2TmD2u+cWGu6qvlyIC8j4V10Loceqf5HZPoG1ZsJCDJIWoiL8vK0zr/TXV/WGsN
GfTbNTHSNHgxVJHRiz0UyFGm9rFi5JDcIizcNU4XlwLxdRl7EX3XPmpSu8d77SzS7GtLt9fH7MHE
/mKAKekjmpBW9GS0b3KyONIw72lR7oWYqYB0XtziPiWUKNCHg151e0rFAqiCDpN2DuJLFxUvszKc
LfK6pWFxasXym2ChoI3VcNjl01up2id5KXdSkO10QGkoDbzINNw0wz7LYtNUX7KnZmFu11MH7ypJ
MSxdIMyEYfm8aMZlGpMj4oW7CZccWesEB6a7gTIUEBLURMO5WaazzCYnzgFw6TsWk85A20JkVEgK
ZUeZ5gxt/WGY5T0m1YdKmq5VFx0sEe3MhyXYakV6R7WdvrIqPEHCamjD4RUs2AjEaFBqVkBYsb6y
PZeeMEHdRZK8qwCOWSEyBgwIYxA8SbL1otjq1RzMh24yLnGdgjEkqgKg2BCvqOPuPs/tu1yNdova
QabAJCKHoEATcpDlK13VY9gIL9AXMqa6XW3O51AunudguU+T5URHNSMYgWS1J0hdxKOxhsvUvTay
C6o5wChUUefvbWM/muFDP853sVWe4Knul+ZkDcYBGKwvl/JOBPUzNKgXK/iW0XcLaePk5BXLyDOn
0c/FdMwKsBDmdKz5FYzwR7UB0++QMu/PXwBN7tKs2wR58Yau7wt44/tcIKKUy4fWYu21jpSxADWI
NqMUb4yULzarOr0OHMgNjjHWRzLM3owluIZhv5c7vEJw2Mr2QHjIvehgkkc/smL8gHV7Xqr+2hal
Hw+sK6LqTlYSt6p3YiygI/U7eh2Pvdnc14QCpZh3RaUd5Np8sITBozQvnUkKaq+5S9ZusmSPxnM3
EutAIO49JVcnnbNzI9mHNpbvG5i5wbS6reaTVSbEuhYP0KXei8g8GCz115+4SHAGGMMeJJsrj5gX
gapO6l4augN+4qNhjzgAwSebxpqqsp+mZ8HU2Be1V/AIVAm/LUV4qGpqEUqwhZisQ4CVObwwhXgq
WpRYwdqeKHt9+pr1LyAX9hZBMaPe7vrAPAJrasluYgpglV7TV9cVJLuS6tjmW2OpXjdXp0yjJqAp
R8wiGO4wxWG2H7Loy9DGrxAFH83QXOPbNos2XyrzKbP0o9nHd8Tb7ls1w7tcYNQwT0ILgAdKOwia
s2jR4BCNaAn8JkRfGG4BN9quJ9/8NpWKN48qLVmDaOrEbdLl0ofimnAYhxyli/osUXILIxDhQbGp
ysrPjHavtZSVhXmEu+TpFsHZEpZzbEGh8aU0zEMVgfPv2OJ/kaGfB1PtC1bwipUdMrEcJKU6N/YE
dkvesMfbJvjIgP/g/Z7OKg0jO/FjwaJ1ofoRL0dVbV4kjrcR37JUhxxXLAHhoedStze6jAA/+QBn
cJw9tOE7ajio31Sm0Fj35DFwic7kqIn27H0lU76aUDxrVBm11d/JbXHJSTuU2/A4h+GeXJHvQ9Ed
06h7SClTtPRuVdJloRdcW1tcTFV9zjKZcXr8HODXCGGfKiPboYzSp5dMaPssXy4aEbR9PFCHA3hZ
RwS65Jk75uW9tFjP0Ocfwm4FfUneLKcPuLvHQd3lGf3tcDN0Kd69kY071eZc3g14fKhknrRidNOK
JN6ctXarHQx9Og758iDbyYW9+DkLI/LlEBQ3HzRMT0Ogvc2YrvVe+WZ2ys7QoCoMwSmlA6kONBwp
yw5xfxxn/ZDIX6R+wMbPIMYbqNTG7/uBhRsKy6Q7Iuqqjvj0jqZSbangOqZU+2TUMq0VpyRjTiAD
B38PSPb7ySrelkJ6jSF6S0HoUludfQmlEeWuaWK9NbnVD0TnDr4pk6KbSpp0zWKCrCUPKYtvYu3u
SCfMlf6M2ckxDOoKtbRDbu+V6qeU/2hJVAiEgF86sMDQPaNOPWINdEodEjTAEPRU0Hqy0u9MyDKB
oMvIIliWlGN6X2vlB3lyewsGB01I30rp88UvHINHBqir0tPYLOW1sejDRDmLuWDzeLZsMjxSyZMD
3TVXSQ2WJGWihlQwFRksMQheSGx5p8tERwcXkzDfoGtP6chiZSYFGfZO0FBAKdTey6XJ2EphxCvT
NacPL2sO9qbJGYz0pH0QAjIAVRXVndXRdBYq1uCORhqyS+BrEqJbksr1qTxpquET/XaK1foR3UbE
bKZBLrLcrkdsgXSmxs8a6uDu8vTQqeY7VhEKaRZaiuzrUlOKOssE4kJXIdooxUws6RISAczlmsE2
X1teEyIapwCuSBG35jaNh54kJ1wHQi6UrUiNXVDRjunl4jOMsQUqdm3c9+qi3/fkb4zRFF2mWtLv
51TIFxmW0e26KunabU8vyKypQTDCMw51KEunFHFb/GH0SUJ4BmFZt9VWH1EvMeIfmpxeUe1v2POT
GhCrR5F1TNXqj6AcHMhJR3IXNGcZpVeJRECWtSXBBYj6A4qbBsvOriFUOa7e6TbXG0tJn7DtvdOu
0tC9K9skN76yIKmcLsk/dLvdG2SwgPS5G3v47f+PvfNYbpzZtvS79DxvwJspPSlSlFdJE4RMCd4m
Egng6e8H/SfO6Tvp6J73BCFbRZFE5s691/qWRx+7N8OFDqOugvtQYW04jWN+X5k1q0vpGSsvZBTi
GjAOZ1QwnFmL5NH0r4tpf1eSwzbMzyb9Emh3w1HbrbOajCFFSYjFXfYM9uuXirbZmnYlCp75x45o
ugrx7TXahTVV3dc9IcBYoj/9MorRJyesxYcMcGXauwftfouU7FDiyOOdx3S9iutNbmfWOicTzGuo
IKcgRs/fVT9VRoHVKSS5fgFWrUNJA8AZtUdp3UpXgUYJiM9mAyPjNUJr2maf4h0iSxPL96JO1p01
kUus2nHLq2lDsyz8OydOKZ9QWDVgbM0PnKHIPd1A7eha344AFlfzEvQbkqz9pkX40tWy+WmL99RM
MsYAJnBhL9/h3DsOTd9e7NLvDzJCtGrO8bPd1fSgzFhu2gEO3hxZ+sZKvScrJvW718KE7TGIrec0
+5LwSiwhnyb93Du3ncJN6WJwmSfCNls1n1SUQjIsopumHoAm2uoudS3vpjX1tI0T85KrEoHg6OjX
7Whlb+3oZS+KLv2B0QNwKbtjHlFH9OpzeTsiL6Y5nos32gKHTrbRtyHiNw398CUq6bKVRWTckOU5
XaTWZMj6jv+H377JsYt8B7J5rJkqEOU1yi3QEHmOAVKcIRvkBDsn3muY9Xe/P2oakqi5oP6j3Sza
GC0Y4pF5Nw3ILjj06sO0GvLMSdHaip68y7SGpIHAZT03Y3p1XfB4rtd8oTqbfmCG4TC2VxlUrast
AHZQ/IKXjGGcgYWZX7qWYWEwBuFFGA9xkZoXR5sS6DiTIUM9/eKnaiHxJ6XS3IxBwmAlIb+r6lsm
Q21b7GoTGwfHFd5EhW2imhxSTEqAVOZgFeObUGF5QNW60c2SvlUyERID2Z/T37QjYXVgLYQJQXMI
PI/gduj8z6nnV8neBnri7OjorpnEmejtGPlO+WZEF7cxg50swWmnPeBZL6lRS3Vv5NbjKI8tKn+j
IpJXRUdvyZcbN+3CALWpF53Qf+mldcf7BW9/FH/HY+JQcBz6EGetjbc0Dlq4hX1Bu8H6a02NBVZn
aNaTNSE+S0r3NMNCbmMEKGOtWAQMOruuvxqs/iv0wCFE1qLNLbfORPabdtNgF6QhiI+TcNgNtc1O
Gpn+buwp4GXz7FQ8NBx4jH5dg7lNZJQbaMTv0yB6Xsbh2PlhfOM2Mlz3dU8PkpC8lo5JBvWdfTX/
NGgdojUiyVrE/gv5cj9WzfDJ7+lRkZQtIxnfypowFyLjN5bKgeJhykJVg0KuW1JQlLJPDLdXfhVd
s/gSYY4f6uRPWHET11Vb7VBkDjsbPfTKnbxj5TcvSo5fwrbttSX8i++T/VfQsdm6M/k6jYfOk2OL
sP46IXWl9uYXTcf1OOoJ3IHB4ND32DtV7w2rlmNbzMMoKLlTaEuVChBc5xFR5+zjZ7tpcOlbxQVm
oL3yKjTOou+rcw0bv+gb9SrL4Q7m0IXM0vxSZPSNbfsUVVHG2Ygb25m4gK0dNkYTLykLK7czq2O2
dHEnjVUudt4z03gsHJgPc2D3rMA2JoCcNw2RwNgLjATZ6ggmLEV0zxofv/gi/wiyknlCRAPCNN3m
3CYO/YI2oBHJEaIM/jSVjn9iXNtNPA5fntU7K4Me5oMrA9BCKRjzQGfyEja63KZW0p2mWqi1G9Sf
olPpoxGCem0X+k7FeqGmadp3VhMBUkOaXWhxgnScfBam0awRSU23bD9Yb+oByWdby8OQIbmS1GFL
OxNm7Ni021aOJCS6hGlJd4TEX/jV2koQ/trde+jBHhs9ohbn50nEzpZkpWIDjGSCgFpZO+HF064w
a7l2uXW3oe+IbVd/WErJbVIsE3ag5JuGxIJtbF88tu/Knoa1jrqG8AU0lDFNdDMV09UESadNAWN3
yrxzsqXDX+wrC/msUr5zLIfyErjITCuvEHeCqE32+dzdpjKDiqhE8uD7A5GDJE1sacLYF9yxd6bT
ukf2EAgHwi+uYQLG2Ya+MqY1jFtLZc/hTEJmJvlvhwo4tZzq8OiQyQY9Q3dXf/osHLZ7WgqbfrKZ
DjnMfci1AumWhdkW7EC2Kb3ybY6ASnoFcTtZRqOwtIGihhd8aPhhuX+3YdcD4MzDaWt1CgZu5Log
8bp1VeSfvzwZd7B+XJMuRtAdmfHQhy3D3VSILw6ryBjETRlFhARVqDEqOtiAIRv8KBb6iAxEjp6n
i2nMeldJv92rocKKG0d3EXrfNRi+Cg4/MxlofMZ8Dshk3zdx3iOpBVyIzaRaITi9a0dLnGFkmDtO
i5iQes+HGlKAvK+XD+OAx4Hm2jv4TWMcRgO1smKoX8a6+0gQ4SfJSK/TYNWi9WlnoUYXqpMlUn3a
R2a2q8lbOSSViWYXf/2my4bw3Wfg4mOKgs+dUaUvd3kbuLdy5IzKfgX9S2S0EkdSKW3VX92kYSwO
0n6txCjvDRtOhN9Ot6W7bAjGwEnbox2DR3MtlFNco45EEDAnKyEt89K6z/CAI1pCiD7aTpiXxq6+
CQJob5WHILzibB1bwLmS/gh6tL73XKVXhpEhFXCDk/Sy/HaArr8OScTajrbj3FSLP2ZUPTLK4WIU
IPMCcjzzbr7WNESOhXKNtWApoMmstp3DINJu6EcFSv5oJiUId8PmzsyGRxeC4KZHMrYWFXcVddq+
dSN/53nq25+BcwjbQAzcuMCS2CMsO99BigKTejMnTrAXznBP+MEExDe4R8NuXrsxqVa/PzLndMXq
YpPEWXN0ixRNSMK5MDd4h6ZxvDICxLLB5JzsGF9Wms+7DCLDxqgan/6o/S57dCWyLNFwxtpD5uSw
SbhrC33/boyQwLQzS+/vD+RYME6d2MbA2mbWtcEX7qrPMhtkakQefMncYe5b1Nct3bHYZf7kivqH
cFdjUVZ5l2hI/0S9NT81XpUgbwm9PROWG6c2ohcGde25I94GNrxTPkSpd9NVnsW5AMgom7vxkjGy
NTOfhwzNZpvogSxuqB6mbw93I3KbVWWa9ZdbyS1lFg6RuXxC3e9jOKi8U94k9X2N7QL7XWd/Om52
LUilvnaqfu0ksxa0WuJQhhmnLQMTYJ8BIwI+d7GgUr6aEyef3ECKJ5miLahr2m0KChDv8u4hDmxI
FHUXEFMSYvIR3g8s+S3UguI5G+SzM4wjUB26kNaS2d12sXNreL5xkILJURVm6lIkjrONwl4+xkkQ
r7G6Nkxh7Wrf2+FDnIzzjxv/xT4GY21koFhPTvItEK0EX9YYiD+RDgh76Nr4GbgyhSol3/2QumKb
Rbq4VQMgN3tMm5sxSVGxlZN96FFXlSF/sjMVFZ19Q9/Tj06wQvfEk4SzWkkzUB8B/X2pQMQa40ct
gp9Z9u6fiSeMutFKnwMb0qUA5XU/tyGrcOyNt6qAC8pU2L0RiWsjWuiNdbTg/pVsMDBDfT127rJV
18NwVBkxhDNT4qM5aeOmy+kKwZsHWh/UzQE4+3yWaRLu5WjQAcuKP1XQm/tJ4gL9/UhoL//nI/3v
r3GjU3qMOefvmQxdqi7vhvxGfECDNZ6gkA8nNfntMYJbsEZp3ayDyCl3smX3aOMYcmrsWmfPitQR
qqlmzCUrfKNqZS5Ql9Sq+it5Tz1DdJNufAo3d2QctfVlMCHXRKtsjH7+OSb20bBqZh4cG1YExuz+
v6z4/ybsHBM9kt7/o6w4UXiPP/6HFvn3l/6dLGv/l40TxjcCzwzwfpHF9O+kc1S+/8KH2OZ/+cES
s+nQ7iEjJbD/rSS23P/yDKSvv0pjLkb4/6IktgDL/6//SRAxXAtEiWO4C9qDMemSnve/CWlrLxYe
5V/E+CKfV1pFajv3ctzOIGIHYbZ3Aw2QB8MoKLjq6FzmS/RlXZSPDXL5R3usnmCP4l1BDn8jYWD6
ocA0qF86zKjzNrXjaWumxdew5C55wj9RqBaHGpriurM7yhQ52nvdm3eORWXqt+hIQl+eooDLWM3y
FPLNQ4IOPKvsEb2rPHY2iG1vKXhgKa7HJd2jTVugAba8mbtrkQq5VSBzV9QfEqOP314KhkdxVe4j
6Zavc0aQnlY2VMY+eQ/zeL5kdp9dB3SptbrosYfrIHEydfRfmcRQx8ZtmJ9F/F5hB0e4xt2qlsTw
inlgYBIXELWRupap80E8xV6zbtNnJvzE6LlrgwiZqO/n0R/iqY++ZF5W50Q0qrjbzjPKSI0zB/p3
/hd3Htxq1f0R5gqDar1ysWae+tBSV/boTd8Gw6no0NqJxrgpgGVDeU7nrVv1PvzDAj2ZmruV4aG6
afyIEoutzcbHaoPlRazR8vNtT/5WRkvakXdF1NYbUENIYvxsOrEnzbg+bPHkJuKuiGGMTdKGjYbG
N6o6QtVcZBF4UfCGGrRo1ziGUWQiuvNFEF3jCBEbeNEFZEH4pdTFE5R9tIiKWALLLLGLDcsghZNN
HGsGv6JP9p0e7lJr6s7g2GHpIdrkwJo573Pvypc0lryGJdlJFObN3lNzT2+A2DD0t/g7QWOe8My4
O+yeJr1H+TO4yKhwcnzGueOfQq875PZTV3X2h9lNCtK+VR090gMAZ2pnXzxJZswoTtVf593JcRDX
FuGA2KYgoEcSvKaUAAJEfFDBGCHGJs8la0z6rUEmVlbtpER5luvlEa2nVPQfIcOvLJLDSz2zwYbW
bDHzGuuVAuvyHFbxHwNY/HeVEg6ie7oenbcj9KpZG5iZ1mGbPWTsffep1M0tacU0E5in4bVhZrMo
ocwjSJzmoSGG69DYdrj37DzaeXjSYS3Xxlr5JwNKxQcAzWTXWGN55PnKX2qyeH+/XpckBvXl3Bxn
rX58zvDrwRzjRftn7FI/Rv4a09mYiIVHrCrrp94eGBaa8ymcqpfQ7Op7rDfrfjKfXccoL6HJVHxW
4ZX97ClbCsmReOD1PHbDaaA6gJXKQVS57oNdcL/q0EWJDNnQijiqdxZq2XJ2UZw3DOok4aKAQJeR
XQFhpUYquc6x3B3tuDKRrZsXO8ihUzK+uWO6mazvIyOXhynlzishh5ol+gWzM5MHk5j3PUtqu6Ye
WCx3hnXq4m6tc+xXeYctNfMR5qHVCBwUEG26oOsYR9XmBb4iiyDHpsOcJAcKok+WnoouHTX96GyM
saaNWuMFlMq/7eIJMqmO/Cse/hsGGBzaB7M4WB49IdnyJ6ph2rccEs/lGB+FkCYqpBxtslCnKB6+
jVTPC+63w3TLITLVvdxoaLmBHwXcvTRjkzrfjSF0HtJE5v2UzJewx0ylRWISh1xsGYn95EUkv0Ay
5Rl4BvqYyOnEFzDAtacF6QN2DilBYpJ3MZyeOXaO4OyKfRylYiOZniAq39QuSkUssYhybf+PE0c5
jfrgVciy3qKwv8nNU82U9JLOvG/Fooay+2fhqGxfz2IlnPYtbIS/pmN1Gmmk3yVe9m5BL1mbredh
gIsuXQYEIyzdRyNxrZ3ZJAGdhNG7DGZ7abQ3rtKsij7sql4V5ES9NQAYd7Igow0+7Y5XkPsVeSYB
I22ybluccdqIKUAdlitfM1Os7fSNOr7bhgUTcRYM/xa0srlu80Hfl8iumKldKzssfjKtv+iqsUGV
5rKo27dA3HEMYBq5sGZ420Hj3EDIGiloMVhJyc+cbg2iB85+m23tagzgCUT1BUxifWmysrppYBf9
50uIA9GJO1G6bYi2ugiNlh3uBFxLIPYUad4tUnHvtmJX3JHO1a3djUa/fUml8d1E3yofR9jgfnT7
e3HGUtzWbRkioHlL6JEwb+7Ku2ryp92wcKvDFq1PI2BBBMVShXOAsxb16awsxXml/XKGQAEooIPv
T7lYmVk/btwgBFmETJ40EJSmlXC2yogkC7hKN9iFi23j1s3VvSH+yr1zp4BOJ6OODS3bgzcmANiX
mLMmcIEwsu7/Lv66qofbGXeAl0zk+5HEuB2k4J3GUT6cG3+bu0SRJc3o3GkdYM9F6EQAXHdpbXe4
I1YqTwIen8+GFLhdxwLJD/1egikYV0zv30oL0oUBe+GOyba3ckfJgZ1R80bMhQ0iHtkJeWJzcgXm
yeQycef0OuuEgiSqLg1OANqf1k3r6xX98vzaEFUO7BUXwNjROSJ7y2xJoMhHBv/BUN/IyfV3Njhb
5gv2A5R9edK5XV7SImX8CLgVKzfMBsNTB3dkumJ1WEpTlfmU/3z392tOzREGYYcV1+Ri4jag6+b5
199LSZ98bwecZn4/zeYiuGbYIOhZ+hdhZTPdJG3vOx+UhEY5Z8VNcUMgAB7c0hBvVml8aDV/9gRg
nnoRl7dGTjMx0Rqbg9O/SCFPdNWdi5On4SNP/A3aJRinptOfepdGcGg0Naq9qHqLtHlgcGc+IVnP
LkNuL+5NF9VEPcoj2QDduglifXZ9v8XrNe3If2/eMP6PewYj867gudmSYKUOmUP/lXP5YxuEM6EZ
PsLzbGrf7Jwme+jW9VmBbloME9a2crJdVYf+Y5cUZ9G5et+2mUmDMG/fINLcCMrnx9g2p0tOYAA6
Qot3jgHQi4HKOmgcdAtJqp4DXFJREndviFn6fZ2Gzs4wO3wFdkMfQYfXoC+PYyEe8zZPHvrW8K9u
SjA9EmjBWRLQCdEDuNZm1iSOWHqV6+Bki4/ArxDWUskfM/hCaII8683o41c4S8VDNwbNbT9Ur53l
HgY9OW9UzWTExQM5oV3ePaZNf0fb2XkTqlecg6Ngp0xTrKIGfkXps5ZFrXw2xlPmje/oMPcDHc2M
0JMi15sQREDhpPEqSeD3dFl5S5Q6zGz9pOuZUCYU4UTcojwyrI8OMojoJxAtbGpWYrjY9IP97CB+
yusUL0sMH7MCrNBEz61DawFdwjO10ETvmxAwdq13Ggts1/PD1GUniMdvmFBwfAzx3aIBni0cMeAm
Nxncfr+0AfWeolIyGfef8tm9gDZaE0iyNtwYlWgZcpMltrOqGsMBwXubEfMlPHtcwZUhO9D98NNV
0LHamW2x9vK23aR0Vwh+iD/JOHx2pFduPLGaZiIqunYm/bQMrxmDcXxj+tOnu+PF2V08AvLxFWtI
xmikZJ9zCwJMPOBt1qifIxclr1ebHc0ceQOvrhR/ffRhbhD4zJuLfOUNlMN+NxvXFsngEtHXeO1r
nGRyNbjOvXZoozXywwrGTRiqdREMGLspsleGNX55sTkTJ8dSEXnVS+kmLzmpo16YsPrGt0To3Ho6
pZRqbyKf+NTA27XIDRi51HKV+GzCY/UpZHBb2M+1NcXrgB7DSvvtD4Lbs1WW+x7n8sqyen+TtOmD
mcfg4TJ1pZu1r7P0DOlm2FQTL3efX4ah+W4q5gEof5GLvlbzEBwVQQeDwTxnskAbp0QmdBLYcm3Q
+MzghRA9i9cAGW2YMztHr7AC1nDDIA3ltnqfJ5EC0iBGLuQTPTCvc7qnvq/dg+vKtRS5Okff0ayD
+5LQPa9/YjTsyS59YDCzyN2QppZdsyKgLNMlWmmwIoO1CPpBhG0QOs3o3THR02EieHJ2gT37xPnk
OKgG+UpkxmLwApPri4IMzGit6ibfOLxpAjlcYOrsBJvbbmAfa1X07kjBtCge6FWa5j6wx4niIHyQ
iUFuBIk4XaieoetyV1kGbwiv+OuU8VMwT9XKUwxsy4z5BImKV6Ngm/F7htXDK2YBbx143KagYDho
1JgiAaSAlzt2U79nWTgTNAVVY4mbrpJXI8R3angcJx1gHj2KLWQM+bCuSo/jY5K9DWFSrYkuiNeE
mb0HSt8PAZKhsL/zeNHnonltcvqebJEnnQV/4wkRRo/9sFTYTYq6fpyQQ8rJw1oqt1kQFofBb27T
iadx9IP0PSP0GsN8q9Z529EW1dUO+z88m8WcSMj63oI2MHnx7aBgSneohKZ8wK4pbsypeMmaHAJy
84o8Th0LbD6G7s5N+9X6+U3XoMFyI7Wva4fYDyRkXaFwNiBwIVVl56PhW5k6j9fN6PYYl8JjOVfV
uia2TRxBoBKLRCVbxIsgVjX3il2/q4wK+wwyQqSFq9pxFxESfwjh8Kve4XRMYs7fGv7xqqm8DAud
uieEnn8s/qjkvCevXi2woIGxn+j32k4eEWmXHNMFqTSq3JVG/QDgCymrUz4hfQBvZGOtYwLUzn+d
FnFpVjz3Zf6lUuutD7jZgoL0UrrMFDbjO/Sj99BCMptpctmKCeGCrKkg3eLw5XTAl5iAboqGUW5X
uJtyIu8+RRDauWfF+QNK2Qw0p1voNvVbaJcHfFMvE+8NnzC9KC6e0rl7nz6MTjOTEAhO8AH45sp3
5FETWrQBykXKZNqvEyO4WLJ1NsJFEFalWz8e0St4LSlERBlOVHXBqxlbX/WknuYZGE7lFi9dmD1x
bH2IkbV1YGnG7KRl92cCOTO3xZtRhExTzQJ5E1lBecNEZQbMTY43+6Szh9u/5/z2BPPH37uTvnFS
e2syTdgjNzwLm5ER2/7GZsvh/kxYJzQ5M7h4ONDV2tzqpkdm1FHHBViZNCHNSUQQe2r6TECN4pAG
RblxRuuuBybUtd5HZftHtDwoNGBOS+AVskyvQ3g0adWuEYQsg60Fq1zjj8U0zfj76PjxXVaTFqrx
JoMGuk4CVZTZW92Wo7dDNbWztZD0N8hdCkv7L1gk4mOQmGbt7ThxLzHuw1iRAoqL/xACnK4yk4yj
EIMU5gdFZe2X+4EdjQMHp9Deh4RvO1+NyL9zz/mewGhyaDxonMjr/lWPyFH8zLrvRfFiLhYtaXD3
4nXcx9qcNyWnR7wl04ZAHXvdy/K178jEtEKm52OssHkUxR+iAnnAleKsWW7MOXwmMptBbzLT6C3d
6N7hKZA1PB8/OBPMaWxIvkXLsm6J4VjFjiA2kvRJnQ8myabZB1UlTuGUxGO/03B3mA9BdeQE6KwT
gcEgRbiwGtW8c+Hxmf2EFK1KNoGt3+e8fkpxdH5mBLQdiiQhfrlCUjfThlBIiGfiVV1/yraOwUvC
wO3iWl281kV4rovx1TbsW2XgzC2IzYysnxw67GqaSEyXRJCNSBBMbwg/IgT6N3Xaw2WbaG+HbfLc
W89mmrA/FMkXYVkcSGfKs+LbskvGnOHwURbT67ikakLBOjgBfKY6a8gpQFNHjhQ5XI7lE7HFS+G8
6NZ8IB8d0JyfoJPjdBTFS9iwOf4Cp5gooXZYuTJL1nXk2mtGFi/GJHdUPiXb6nDrh81bZITbvmMZ
6fP2eegeE1z3Ww9U4HowPqpuOsZzKLeePV/HntgSI4lI6fFEfXaHitMrICMvI3g5Zei2AjQ5J0Wz
M9qRI0zoq11HDvcy/2yEYyDTy+EPIu2EJrITyfDEXGRj9PyDUWbcO/wBpADb6TEISRewqGacQ9RO
xsoa5z+ETSBatcBgUYJ8p1XO8mAnNyS3XEZz2KgAvPw8iF1ixB9tUSEIaIPPGfBRFcvofmjFTir3
MowkldU9RzS/DdNNErS04EqCaSps9D4TTJHSfpms/tUjaph9Eg4S5nxCmTFMIAAvd66U40Z6yLhy
iWp29M8uCSS4qxlxAM+HzaJpr9oAUtcdQu91Y6kvtRx0O+e9lm6w8Sy/oCyZ/7Ka9BdUbDs5YmMp
ibQRP4pv8jrTHgmJWsNFZNorJ/HDddQQ0+HygGtxmmaeBRQ7xnlKqURJGEmqcDqAw8EnN+mGQ3SB
aQT6GRLGbtcK0tXCKSgPPfvzNojy98GKsWGW0d4WHKIdDr0PNVldEyIRi/DQCLFjkN4RwvzNSQLg
IGloO87iLyGu2e3oQKrmtEDMkQz2iskfKICGfJCZghb8jGlQhOURf2U3/Mxd8lraGfvKwPw/4zFb
TTPuRZUZwBtZ/accGvMQEl2VmatwCN96vyvxdY8/fTBdWwAzMSEgdM+IPkb3ucaNgR2jtw8jPSfO
BDQnTZs/POHX2Wg5JWcw5asuR5yYqHNfHc2kRrqXzFjgMRGsml6dPZqelkIt2OCE3nW6BRbpvBVl
STRT0l0cpyDwZn4WGRRKy94JQRzebGL7dy3TWydmdm16rAtWnm9iTdLG3CEAyPo1C1K8ow/Fnt3n
5poQlYrn7dXxqLANHRA751mHQIN3mAzEh22rcCD20b0V45g0234ptbHGEKVF3k8CmHAqb9PapqCO
WDMznph6bhKmdUa9quo2Ac/JVslbaDaXToxRkS+sKxQkDXE6TZjvomJ8ItfyuyYHYk9WJ5SLgg5H
UvLcqZoicoaewBiQDDWRjTeG9Acso5wApKB6QxQofnKaVrTgpvbUOc2/Lr+fek3XEIEyPgTKYoDH
IBUM8WJu/ufD0pTdTtf1gw84DV8xGgxoxMPEdY6Zl7cRsTyT7OuTkcrziFJ2l8UWNuTlS7+XYvl0
cNwbTznJniSd6vSfC3518J+/vuRomg8VR0i1QLOGhZL1z0cLTes/nwK0m9jRrYYdkGzZhjv0Xxmx
xkI4/ifkFWThKtJjzCkV/PDv5Te09T+fBgtjUkVfvTtXR7FQhJvSZ/j4++HvBRsechynvnMWk3i+
uKIzNrcVraB2bTWiPf1eekYN/3xUBuFgbn+/GFSthEy5/FBhWi1n0Om9XG66LvE0LhBQrr8XBwXH
KdM4XxKxnTrrKyzKlmDgjFYZyg0/lDYFApqAdSSMjgfhMVwoihGffzXT9qwjpuy0lyM9mCQlokCw
9Ixla3lm/pNSS6nDk8DAyBDuJvTUmpuIpll2yiP4qjkF4CKXL5dXd3CeO9nvc1oUK29iUmLXDe6p
3D7JPHYOwQCWBl/SjRY860aK5/A/r8zvq/V7kcsrGPWY6UqY9Oc84tjkjG6+97gdr8iP5msbS/QR
QOIQC1reJUgUxSXc2Mc81heaqe3VrBIT9ndrXX4vzKX9CrvW6Ng7OXBH97M542UACmrqxropu+JT
MLcH4pJzrl0u7XJJKNRXJfjXfW2WDpZ3JAO/3xCzJy6IbWDZoVhapRLEjb2QsCZYLZfHkczaC70U
Wn0z/+Wc6oLl3S2A0QEAcVp700cAYosuxHBXlsVFo5c8iFgxuZpS7GbUkySr5ISkY9xbVXadn7t0
uKRT8awH4i9xUb/3Iz6c0q3jO9+e47uWEcZlbpmGBV2KLj50bluddYjmaHLGFvMQAtbjuzqYBGam
UFw7GAmckYMbpKePMmPwGDO7OP9eQCEEe+ZCz73w2rOTNJytHdqDqiTnOU5RvFlqJErNHCPAlAau
h4oCoWkb+ThWU7fLaThSlQbxPq+qF+EaaOqz6dIawjs1uvZPZow9hDNk2RMYWmf//vj3J34vDhvN
Jm6WcJwObXKm2wJMJsC1EMl4q/duAnvHS5X452L983X6AZgwZ3qzy3f82CauCR7Bpgw9eUlUU55b
OgK5L1DR6OJa+qTuGn0zoWmXpCvRG1tlgxftZiXJt3Rro975vUmGa+/N599LZdQ3DpFRTJwmxZwt
yY2z42iyALGjHXSTbGrazSSgz2cT6N9O2N4PozC9cUmLoQMi0aSqwkC86kJzlFkcnJMYWAxiX7lq
/Iaqd7n8fvR7EdYAP5C6qAWRfv69BAylNnRZwLWRD5A01S5IyFebiUO+lf3IxeyDw9i432NPQ5HS
GClt1aCV8PFBa+3fiuEzkEZ/a4xYOIEB6E2gOHNn5sD4Ks6KN6vDm2W0nDMhZCLVzn3o2Wl5AKO1
5R9NziYlfD1a+HY0gnswArKJMG51xjWxufhlQAeOJM9X8Ej0f9ufxsv+hv1DjaT4sZYGUV0TMjxc
qx7IKebOG6sen8jdSQ6Gl7vngiz3s7813Zk2jkH085FqZieFSk59eWOgmbvpCGs4pswq/LHIzkqo
7OyME8VUEJQ0AWRax0fp+YQcAVhYAZd1luxI2qBz7119hjS7QCFwUQzTDp3GHNe12jtpSjYscYRr
xo5FlqI5cfq2CWBm+DtFRHN5SRbSKNMxTmSvXsV+m9/NMXkGdWWWz/jDbgZJ0z4LpuEaaqqhKi7t
kzcgaAo8KjoxjV91y+w6zu37XguQiq63FKvIBRnxvnHa+bQkw2G/SSFsaw/Fvire6SSHG8tEFYg5
h+F9mW0VOK5tX3WonCUxWQSEGU+G4zNp8be9FPEpyKPytZ3Vc54xgRNFVvO2Mdch5LZ1VvlkxhUP
Hsv+nlnHLq/NJ07GCv2PTSGlJyTxnQuxSbvJzu5d2L416pwyjT+nLJruguwNqTrK57jJrtFUYDsZ
M7XBuPGcl1jtkvdcI3FI/NtaD3Qxvfy5NNJXlSjs8x5RY8pr+jW6UByWCDdW7UjetpHl4QUm3Sas
/HCbD4p5heX7tEIIKAyLfKdc4udhQyRrrC3LRJrV2dcebw2y7LepER0g0FRgiIbPKfpv5s6lt3Eg
vdp/JcieA5JFsliLZCGJukuW73JvCLe7m/f7nb/+e+jJl8wMMAGyCJCN4Ha325ZFFavec85z4upi
SATdttEPQY0jQqfPsULLaGhsWmt29uH29uRVGsCHjs3VTmTaQ4d1hKsggEXJFNY1M4wKRXfo3G09
h8EpQFszoMJ5sSBkYEn11XX19BWBz2aG1bB5MHZDHOiH3g4peg3YIriM8iriAOsc3v5R+Qws8bPO
NBeKeTjmLhCswSiGHz50E9TTneNK+3WR/GYpjR3oc2PTqxk+Ae/kQ2s2GzzbFq6JLHlyiE+Zzmxd
C3ewUZZgbtUdk5tmHvPLkFYEggr3q+4TiyCTZJrQwXMFry3pAk0ZmnoqHnKy3pgXRZE/OPR4sqZV
5T6nfOHh+3PfD3lBnieITipz5S6HCuPZAfcnXNGSTCGRl7hOiCNQLAAP6pDXZLodVX2i6PQAriAE
5E72FY7cUYj9UXQyHFsA+2vlLh5AbXjK3Rsvb4/CUsL5lsC+vz/iqY2XunqqKxPjul/vC7hjVMQZ
eF3rDpTUqD2XMxh1Rp36ukTW20y2j4dgefj+iOnbb8sUaiu5gvzquwT9DCj/WIJaPzAGRCTrWwJo
WpYzhrOAlfkTwqGk1QKIDbbG3sAdifi80pSab0TsX7h2K9cl+0aR4TqhTdXrsxTcTBg9JWNQ7mqV
O3BgQbLGChlAtBejhTgiYvoiA8wfOrHIGrvDpauT9jIDtrl0+E53WR184vEOLhPm9w3HpWztcLvI
mT9Bbft+LLPPQa+N64xl06f5GaoUrW/EqCxcGiCZ9cp8KprpEdegs6+Qu/EpfQ2CXV/RWg+ZXyO8
A8AgdnMpjIRMCeORIKWoD+ztZhyY6apW28m8CE9qeSiLlkhI7nv4lpNNk+lffbzpotl6jjkA+5Yo
uCvTZtlPNoip5NHJ1JHSgOTUu9iBkokmc9FyHEfl8/IIlTIP/H0nFRtIEyUNy2BU05hG28K2MpPp
RWFBWKUhBdCz6MgcJOlZMS1iYoMjQZu1+JSAX7SEYXxgwEXXLTJBEj6PN5wUjLPs6MsDIpncnI5J
BUOfHSWP+GyAqywaWbAaxvCPZGt1dINz4GZ/cAOQC19eh6602ovesb1ucMDD2AoRjfRfSmo/y4yE
5VRQNJLBFVS181b41sma2Rko36LFLiQCr5lDvPtfMR/+s46yvy1I+/d/Wnf2f7DJjP4nrHn/jfmw
wHkYpX/nPfzr1/x/qKn6i8tFoCtjcSBi5rD/xnso/oLZUFBVJmwLQj0mwf+wIpp8lVQW/x7ToS5s
47+gpiZQU0sgd+i2kPy/wv0fWRGFyX/1d2Vmhildvjn5SeGYIFz/wYqYaDKDYEZ8SsT9vLbt0Xly
e/lGP+GLFGH6vOwUVyYYmMsQh9OBil3iACawPysssoNP1/fG6PoQnpTsuQsmoIubFOO0NbvpKfj+
EJJEdgpnvIrfnxQTUAz2dR9xY0Qv4fJABewYkUlkMswoWP6eZcrOWLW8c+YmBV/T/hkCbZ2h9dwr
czdVfQusTiQP9FWt43Ih2RiEZvqRXkJJtcaSaLlN47TU5CKU6/1hAvb74adYuF2zHXbffxQMKphq
CwCaLbmjTmrw/ZwPJpE2IuKEv6ChkCaRkO+TUhQXq4B6oX/3+Uq1g+AP3lEWl5Bp3mPSF+MqIxLF
mJnkC7/s+bltj7o0HhrHEW+0qdxL2PMzHK01jbDL7kZd/drU9xbJx4q6DlAoM0AIz8jRk6aerLbL
zkVPTjohuUNN6HaOATi1bsA3qZqKZy4ICyhKQNi9jBXmBVLPtujCZ4cdG7OzliqpKvNk11W7pC0v
5kAzJEvQMo0DW2Qhw0WC8ggmBJhlfi4FZEhuZIwbVfJzLJJtUOXjwzA5d2ykLHwxiqqfuTFKXgiq
FbcX9vXkky2Tl2IwCBempN7e3RRQXNQ0mFFKa0cMCdDIuI2qUENuYrpXmh466US0D5G6adOd7owp
lJeCOYcsz1Mrm4dUFcVh5lw0qPxR6I1aaUY9PqauhmGWfCzXgYOBczWj7HqF7IHE4Q5fZYacN4NP
otuIpwJknQL+lpO2sJBxUpGWGDoA5CZKP6FaUwtTYOLJLQTYyLY9vBlPMjfcXczF0EEFIptY0+jb
/lxQ4k1Wtrt0soTXzyElrSjenj/QoUIr9q21qCjWWxxVTC7GTbsvTSffJxwAsOkOL61WPoaoMvTw
jMMmt7on2tvbbUUZ6cph14rBAsoqe/21KrkFFhF9PiQgYBhkDFCI9WyCgFB336mBmFccnSpkZKgL
TniaCXvS41CO23iJQjUroQ1wbbIfsH7wx8Q3l1HCI4vQvk7b+pUdubMehaJ3DcWBdmfTfA4mjIVm
7ZxptamOA6Y/FcPkLKV4lRbzT6O9ctZLflEV9MNOjOoVONNH1WNeqpPexNjimi+umR64Hx7A2kwv
cx2LM+bMCp9C0hO2RbJpbSmoHHLKZ38c0FQdHBECpJ0rrn6rmkdisO0jVua1O5Kb//7UYAaYAUpx
s8K2XbkudTFNgl3BKTjSptLfBwZbnxlz6IE3UL6CMN4shh+sgK64ZUEbPw46jQbkN82tzjS8YUnd
6iBqvKlJqyNdvigaoLZ4eeeNiYzZM926TrVeMjsqp0MajWx/3fGPVoSkOKalKnZcAJr0FyANu19c
iLRAY6F80WKE1DqOu22XlptRgMqkAGV8tJz4T19G048gn8jGO3aFNhRwZBBT+FBlIl+LfLBuaQe3
y+9slJI+/qnnRrvO4TvcjLLw9/RPZPum1Ktt6QTVze0/7aruYLNXZA3i2XmJoRZt7a5vT11s1xcO
GBYGK89P7OE9cNznqhz6r6r8JQoMnrNTvLuDyADAxdo3r69K8uwp6wNvSonhAxdIf4WUHQRa+Tuu
Zt4lQeY/p1lDiy5v1SNCXA9Yrjg79CFsQtoRcDQtnSpj/tsP2seKpfe9MmhqwVVaXYBQbgtajyh7
F0zezQqHUZ3ykulUZExj+FouD0SeV9jl82cbAu8xiJI30ifkikjOU4uokXOkYcGzDY109CCTY50a
6VZjPFaGtfJEJI0DdKDUE6566dM6Omsj9L5Z05nWK9FgBbSAc4nsNWeoiXlt7jzlwqrKZrh8QynO
JOs2iRkXF3DzybaJ4odkTiF2TdiLYJSsS9Gyethmefr+yM/MbOE3DRgussYbOtzbDB6DUzPmoJj7
GdlYA1DFabFYqTEOCPt2403MY3gDalwNafHQkAKEH1tgJMo4UAMRIZuD3Y//h4dyRr6pISiUSQhG
fKZDpxGXkLzM2hpy2BtT/BPtGMujuxt7CFduy7mPUveKW9EQ8noYy7su/Yys4aGe1dewFLfRwnUY
/GGnB5RWdpr1VAfZaSwjD0gRmMDIoN2x8TchKn0763Jf9PK5T5ApuBz3Q2zGO6fMRwLLUYfb1XjL
2+kk/OSqbAoE5+JNS6CCSb5aH6Eltm79J8P9zGIzFfuAd0DsVlhVcpYAmMjUucaem0akIGIXqFAN
oNlP5oOV8ryrLvlt1E54jrPR2IQyKQgUkEPt8KSmcfbVEFvSwKj+Jq8XrFITj66RtU8xfnNvKFIA
wyVXc53hzzKtPLsNnjNU6OZ+Gr21ZryflXnr2lQ9pXqKtORb087Nso48dzagi9GgAPF8vn5/VI91
vVPQIlZZ7z9FVU/RO06wtsp7L+/ooxHkonCUDx1FLa3HGJDhdjmFG+kAZ6FXrV9pkgxENgE01HRe
PdOwtWsDjmHqJWRjn4xVbuS3dOG2zdI4FT4Lo52t+3Jorikom+M8YMruJhy0laUuVTgy142ZOqjs
J8RUiGNEdK9Mk/PrMCJoGfc6qbqfLbVhXeTW96Tu3slrN+u+hSsMX3p88pmRG6P75CrSh06lCBhQ
20ln1eg+xm6sr0fll3etij8n6hmGAqGSqC6hCs7Vbaz2I8+XSUODqSWouF5C/eYSI/mRRA6jm0ng
E0uYZeHFWQQPQSxV/bVFYqUTE0nVgFeibqYjJvV8x/iOXIZzCDKVrBHjqlVBaZ1nulG5EsLouH3F
7jmY03oXm11zJQDHeihN7WGy6sZr4sF47CBPmyXjTsd/sJo69aKEbiutsnzPYS5u2MDYw+JRYSY6
6YyHDBgCHqDjd9h+24mVcoN/G3HITl3Qfbgc8vGNDci0MClnL5sJzHYO1hfHit9DuzqzsxceF6vN
FKNiB7gMww2+NwwMNDZxcIYSL1hJSzzhm3xsMFfVBBiq1H2LIKP43UoiXo6woOyQb1l2be+RdQX+
LJN609M5gmtOp9yVG5cH6HE6wuCFJ0UH0T6LAC0mDS0zPR0ArX3Cu82LocBVD1CLW0EBlEYwEcca
zLRRO9FJhA1TIveNVR6dCx0aDDa1bRlz/NWd7JgVPGONDPZRx5oTFOAPApe5vRu8ylwQiUwgIC1J
vRH3RhhYzUkPMFVgFA1XMsk9vYopaJuKg6131dYvLbErLP0hnqPLLE25z2XGrGbQt0Tf9UvEq7JG
dcYpVCVruUT2TGQeViwQ77KJ8O1xJjDSizMUJ8IpBTI2F+DEFvoxoQMWX0K98QWU6aCxrW3M7hmK
PmqH7Af3QAYWckYbNgcVwheXFob5+ka2BLxngYNIc9gy97LvHpejhY53162XBd08hzLDyhUS9l3s
bsDqR9P+SdyBf9WO9W2ei2DnOFRUOoX5EcbsPFvYKYei8rckAGkdZxdCq1P+2ejz6E1Jwr4kA8It
rIOZ2ti1JmwsjcqHPVVit9EufxEiHIpSrfRw1Dxq/Lhi5/4lhY3kqXy5LDQR4NEaS2ZU5mbgLbDW
CDeu8wEPkk6HgOE6n5YEa9MH1gk/9dqw6wQel3MVi4AnWNMHk69afEP8RD0EAjxPDNP3ET1iCdFx
NptS5wRm7YyMXMlgBPegIevYEh3zpJ694+V8kbT02R2GPZipE+ytnZPg5VNJW6zZrsMQ0o13pL2d
JfGaKRWPKxaZ9dQSESrrhbNA6f3gYvLTRJSs8uGt1eLnKnLRiRmnGfVyv2sExUvBn3iSKFv6PWyV
8HLGSnHOucewMYGGRF66BCp8NDcXFpU/zHuBWWUNe6e4vyd2+SAmgl4qWcZmsmw83pF04yZMr6wg
tFYGrc1cMEVvUf0F3BMrNCDZdlMHvIX7Hr5oD7+34G2PHYVEja0Hw1of65OvZcjwM56H2U4fbXZi
zWhLslHur9T0MRfJh4blMXPdQ8F8loT3BNdc9pQSPOSWy9EiPZOXApZDr5ZFdHxU7tsY/rAcg7rP
RayvBVelweq+CHPcVDtlslXTnbU1s6HhmJ5MRMrAg60iZX65vvyKJI0LoXYCQcN5zkUAcfKr6pcO
RLxwGC1xIeL1sGKrW+e+/1PaJql011/LwfhdLt8ugEDGSTD9SHRaCPSm6tddxbFkTo1PV4J3cH1g
Br3ieqL+1PEjBpVUD1Rj8ZlG7fNQT7sGN+1qGHx0MWA6mIrfmszI1m5n8Z4wcHoxHnZFp+1NC6lC
YnNB8/5RSsJNtZoOUo7T2szAZykrYoMz3rnnbkbJTN2ULQakvKRjLUW40pvUB9L/J9DQgAyRPX0/
xDJpyD0Qhfz+YzMpjEGaG7F3U9WBxOAuc8HehgkojHqmEyQgJXec+RmP1cTtNranJXinrXGrLkxY
kilhGpKcTh4qPWsPbR8+FGGm6FnsX/CNLs/nC1VNeDH3CIwaFy3z4306l/O6bYFusJ0cVhqS7UYH
o8bNed4w03lHSNOu+aQBG8YmrkMw2Wg6CSIFoZrJJS3yBvfcQFkezMn6HIWVDixiYlZuyw+nPKPC
3q18ZltdZqvRJSmPYfQljbKvUSvuGHSfGSeV+1DHmQecEZNzHj0rf2YGAj95Hspd2YJpzkd0ni40
PzIre6YX7WQ3HMg7h7WZI+qqkBkCd3vFHXInUEA+LL5aClhpXIMsF25mrnBabtuEygZtru5RWtyY
a24s3HiWnl9mMG3c7MPVJLk5VCTaXac+pg0BswghOx3BWEsJdZRBU7MxwrX6Rjx1UmDpFBRG4wuo
u+xoxfPV1cg2Znrg+bz4FfYxYpELFHkjE1PCdU3fncG6xP7SVm6OmHSKH6WZfJJuOGkAZrboDzCP
+EmiYR2Uwc4oIb/GqOGYYOSpDahZFLLP123BgcWs8N4JKmkK6lmE1q8sIrekNIDjYa7qYi5vGH2y
OmFkb7fLk+ok6h2WUcSW7DEzQTi1SfyzBpUVrOIUS2o8RPcxB8tqGGu7i921BVdOyG4dKYILFUNq
Yh4u4RI/hrAwFfZTngYnEujnhbO1a7XwRyBMjyUA50a2QNWLcBNo8Ptxuqx1SpNWLQ5QKPlhCpAZ
baEvGdUrq/+BwQC7KQeCwHA+MXd+5nH0HDXdJSlI+A84hlG0VynTDgxF/TuD9R+dv1j48+RXMNTB
wbSD5z5oiGNMX3ORlRxZzGvAzZSltDexrRGM+DB6N3gRVBnoufaCNT/ACKWttUE8xclDugyva5+e
m0R1Z1FQAhQ+5GBKmoj4nZ8/Jq34mSyg0kbZUGFxcxE9OU6G+clVTzpO9cemSg8p95m1mMrrFO0C
2QVbq67LDXvaknIT81cVhdsIKcWQ2s7q0q+6WMr1KmF40LN/T7GmbfQaUyNhEawDTNeszGnWbsro
vO6eVWxvKsqt8UX3jyiFPx0rPeq6heeNtMzeJGqQ+w1AFptMIhKPGwpOBx3LcDUo/KfDNhiaL2Rn
tN26OnP9rJQWELDBc9q0xkc4E1Shy3jlcqXW3dUw+4M7R5Q3xfy2a2NAsBzI0ABFCFzuzJTf/tTL
6V65lNcJ0oJt/U71XEopxUrN064oITexsjih82zb5lurUzrSNW+B43+Wv6ZJPI++A4cFw4RPVQHv
Ed69gq4S2Z9h9NymGO8mkNqXysXSVTcontV0pyEE4g2OhcTChmtwiEdWwF9tryrLq34T+HkEQ37r
CtaDfGZpx+26crnljDV3Jzw8WKkZBZSQpLTJ2Qe29VLYM7+G1iUtvVwgsaJ3rjLumI/GjeyMRwCl
ckWi6ynNGbTVhngzHPOH9VET0o3Ibe8Gtm/ISf2HXYH/TpS9Mk6tz/1HlYiYsM3Xbtbl2Cq7l2gw
3scEUfcXhMZH20z81S2umT0GI80DanxN4/CQz12wQdhdNcG0HM4cr2Q9WI0GXiV+IW+2zl0sjKaf
aF/dFjo2EK5pOBPPoO/JNkw05PSx6Ngd1dYnEM0HvcJqOdcIvr5BIjWx30i1eEx4LkrRfNnV+dXX
mj9Rr7bxlHw65nSl7eCHe2tCtW/F+AAOclW5sND6IOR7uBqM12LYiqn77KfoV9HhoU9F+WtWGdcM
ZEnX0PaBmH6MLLSEjl4Kk9Kscf6lB/BdqJfBZCqqfS/wlsVNYgP+oxGAtMo5jH4lPiZBDWgQk1bS
IkDRMXUHazN3as/Ew0dFgE+xJ6LwXG8Ds+KywRZjp4INaMr01y8UvzoxFNspH14bo/oySnaqIetM
OKl9Osw/Q60/mYkdbZsg3LpZTuE2b4fB/hpLwl55wekd0yV2yBbfN+kFzGHudhqJXDhT9Jozemvk
jk6XRA09BccQwJsJWKGK0QNdbJP6uDwdq7sviloN4L9u8PGOdBCgj+4szU28Pn3HOz0dfDR77hhV
xjcJPKfT3vUs/JWxKlDJq+6ysNjPN5QRFD2nnD7C2Oqka9wmhMPdvWi7B6PHu5hjROQIFqQ7w6sq
84CVcGPZ1Vfgmuyn+nRYF5Xa+gUrMgCt3WzEHGbHe2qCPx8pPlt4qLhxVnVQ+ivW0tCEcogxxFMD
oqRhsX+uylB4tAawnLOVa02YMtZLPKWXhrhiV3d4jKLV5ItjbtPMp7kMSI3vtSU+cUsYidBn/IiO
JlaSUUY/37s+9g/pwncc7Eel6/0m8PsnvSsgR2XqFWbJaxTpt6HIh02Fc1mY9gNjH7p2/JpAgWjB
h1lno0xxLVC2XFPQVs5s3f2x7XdZ9FRp+osQTAzKWH0EsHrY1HcX4uiXiCn7isK6xyYxn4FWNE1D
8Ak4zFYGTBEBuayLUFk48OcfmsXRAF5AL9ovRiYfZsNRLJzZ5GdM/IgYfKniF9rJnQjKlaMwn6N1
j7TKsmN1CJ4W6LF1V24UoMIcBYfx2Wtd1BwVUvUgquakZSCSiGLozOdWBVukdW+DqLBTYAO2OXG/
jHfCtPYxDXtkYJHXa9zupa2jHYCiiGA4MK00nkguKroGhj3Z9IMT+8VJxc7vPNc/oS/TSSQpsyF5
zbMawQ8Y82NEBH7NVneZrRD8sevflsNbqUwEpCCEE1MwoIM9TC6BrlNtUh4YFNIHNfZ4oEvpGnBj
vDYm38OI9MwbatoOIRSjsPlgdilOVZJc87lCDcdLbvUsXO6WLBKLsIVD1y44Otjas9SXzT3ZDLBg
UXsvSCGtg9HHXW+/21V3qceAm1CFVBOOGVF865pHUAIxYnRe2iXWR1XVt7Cwqmdu0XSzFLw/4uXz
oqR2NyH6lnNLrjM7edIj/w1ujvmBdZrRYdW4Byh48T0eP13lHHm39qtWAIjoA/h/0zSnXiYK7W4s
yvzYlpKVEIa20lzMk+nBn+QDbzmWrxCnH7qbRQI2a3fdEm1tin4bFkb7qttdeQbZBn9ODb8MggIQ
+XJawcx6usysOM9+JE9sV8sPOHz6VibTsNNqGqa0QT4zMYcvxt7KTJtpW1ZafpaG0a/jJQ4bzYR5
HGeeL8082895xKSn7bp9CD7Byyp93pZzMO4cJCDAUyO5b3CUbSm4w44MLdKobA59rmMJC+cIw1AS
X/DP6zA2dchMJKvHKSp2JdXF23IBk0diWILC/Ylgkvts+5V1abr66Hf1G0WcwQ+KS7huiRxcy87Q
mL8PP0HAf85Rpn1YplZsMrx7OCgpKcHqcjUdYsz+Emjul2gz1vw1qBj3AZuqfDCXAHS6RKG///j9
gDAdAJzEHjg4D2KJUFtLwLpnZb5RqIb/bYlaf38OE2W3J7dbk9lf/pZsNvllrp8lru2Q2zaXAHe9
RLklmW43i6h+qDi2c6Tjxik20RIAL5YoePodCsf4ghEMrzl5cfYG+WUiQR4sUXJ3NkmVz0vAPFxx
QN/6S+xcLAF01k1Cj0sona4EGxQ/QfWZ3yt3Apo5liT794O0CbY7JNzj76w7m4VyCb8bpOCjJQ7P
oMi6BUtEnhYdDrpLbF6bQOEtQXpridTbS7h+ImXPZrCnSor0vbs8REsYf0KysJd4Pu+Uvb0E9q0l
uo9Pxb7BibSJ9JtLuF+j/2TTLoF/dsmWxyTbYQzWbEERFRs9JljpTETxxQINEAs+QIcjMHcSAMwU
zB4SRQRo0cd1Fpqdl4xu/BD2VKNotpypsqIbLqco2rDxiQWoRDt8fBqTkRCUQzD/NgpomC3x8jUu
QqaTWPr7lO1JYzDpdMseqKAfMi3N/sQxNLG+02scQfqlBt/8cxLRHVLeXOrOF0vTNi0bRqxw03hd
nPm1zknwlrLYGiBJQJSpab5Xba5BianUpivxElrcmna6U96khtxYDUmzoRP+Xi2EWr2azQuQj2Qd
EBcuW6M5lJqJVanRdpBiphPRlzf88B8cvABYZtW4AchWv+lAX3Or6pj38qdqfi+0tn3IJ/s04ana
OUD2yBHMycrm4IqJOvs9jdiMDOJGm4JfVxZX5yYdyr8+jNNkQRgp3fW8MD5zHYKzhfq3NgOx1zK8
BCH2Jg4ySevt9TICk1E1j1pwgMG5YcI1PUvQ+LmieSRktL8ydUigrV+ea3g9o/+km9ZBg7nqiT7+
yokW8LvTpBcY2cikVGypLCf73efRsSS/UuiryIdjruzwiiLanzkdw1VTwx+nLabF0r4N6/nLBKgt
w3CXTYm5MpTebqTAPQbQsOuOZnvqg5rfmBTXJmrW9CC4tO1EpzbMzuABD0kyV2sSZekW2zEpY4bt
bhB+THZ7IW7Pi5bCwO7DF6aNaU58WGCFUFE9eSltq06/nKHiMdkggQ1eYQdnToHXntf2OR+X86EW
PpDf4DAYBn8MRwsiqJMEkwO3ewoNBjr9aLxGiap+2NiVV5bRjsfQCJXXEF/G0qo2Po1Z6+VSroL8
dZar2I9HRjr5bzfogQHRGuCT+MlFc+B0664LRi2YMfNinScw7JsczUgxU+PUNyDzXGUazqs20HDN
CvVmtxq2K/WDjAIBFQHrfhnM56l402WM5yLt9wOzg5mSWeKwn63eDIe0NQvmkM9VKhb779JBaY9e
ZXAoHFod2JV/bGzgo6Zehp8FrzcAHIlLeC+HEBfjQMAlNqlQJB83b/ImeckzPoWtfT6kAV1mvssc
CTNlh0VAlVq0NX1rn+fJiPrXagctM1E9q/KMEtyyl8Gu4OtX6JHqGhKA03WNop6A85RJYZYOpOee
V+CB68JZiZBh7GhQs4fK8zqViQVxgZinSbN5lufBxlc09Sb9KUoMn2kCWLvQgsJqz3cFm1OvR/RX
yWGnBfRs0J5+nOoOWTBsfpsADdpSPZBDwLLQynZjktRlJYG6mX2adfQG4KpbsfhyZnPRFqbhT1VH
+sbREbYogkkwVgP463HOUo9qnCigOTiO/nMYxKsv25uGuLWCGtDtCEOtGzYDmRND91lo8CqDCa1X
T4XZOIdKC95qa3x/nPxu2GLO/DErd+8YaUDeu9cecKYcVWQrzh8zeUoFx7qVNG7FlK1Cvv3AFV58
YNRa6SXKGSIn3Yx5SvAQi96q1+U9jCDJauwneV1WoQMNJqzsCzbHlSPbp8wt30Chn8tx+iwKOK4u
mYwUDJgfTUSS3dirhmCfm9Eh7PyPDCqIARDXa4MIzcPESmDkNGY5XLIX22J0bRrqDAFrYgP1BxTZ
fE1alMxE0161glx8O1Th+2AhvdH38VfgB6hd/oFedye/S29Zo4vb0vgmy/zqNEH0yQBHY3Mwmsjl
bQmeN1s6a9P45kTszUyXmVyJTZPadqCytS9ZC/Ui+UxbdZ0cx36Z/IqeMJsZ1YiGY0+tcwQHRxkN
g05c//h/NM06S9V/ZQxR6f+NrHM4NdY5oW+Z8oXbf30mxa+4kZWLUTa1xTnre3Eeq5oRvZ4F1tZA
lV9lTR/tY91/xtoqsV62EvQyH2nLR53RHyNmqWc5wnoYQJutGysv6NhybfaVPajL5YF7HHUrczOt
01BqN6p+YlJCZP8q0+8PDjCjVZj3A7WrBpCajMFpPxRPQNWTx7YbezpR08FzRy251caWRUDcGFGK
m/RB+U6JPA0OHcjJhtchudOERJeyoU3rvk6MuyqghrtVIjDnsM/PVRtcQUJxt9PvM1bggxZ/9QVB
91kLyw2kUTKvFT1Sg96SB11yUnmQ9kzg4CEg+O2YZ2SeE7eQ8mrwJfA9XkxOb8x0ZsI9U+WcnXwY
NsK62JNu3IJE/1NTZ3RI+vZSQQx56hCOOMRlgulycQMDx7F72pRBbl6caDQvIsc7hjGVdmzqbklL
RWs4QsEmQUOgzVt/z/0JM4WYSTD3HMF10TwYbs0ZN5rctTCwkSU1ie1uBw87evFDp2Uznh0syWYq
zEHwWcOBd41YJdkcH7AN35sxii/1xrSME2EmA4YoJ32I8u1aNvpICILTSpI1n21HtGlMy+yR3GOw
zcXAuRmBfN24BgpSOOa7FBC/Vwfx+BZVE+VefEFAuGYHywFGmA0/LsdUtephvJYI7Sc7r0HUdtwz
QrNikc8ySKiFgKgFSLqWdcvGxIheDbSgvam51vr7j3AHyuP/irH2n3pm/85Z+8/st/8XjbW2/O+p
ngWixd/bar+/4m+QnswsOZtDMZGuvRhk/xPpaQHrNBzLwU0v8HxjaP0PW62h/mIBBlUoay4SmmXw
V03RteG//avh/oUwA8kVBESLL3TF/8RW+4+eWtt2FIMJYeqSH9FZnurf4j39vu+7pHeMQ9TYJxMl
LmuAsffZvi7My9/4jW8F2/si/5e8y24FUdfm3/6Vnfs/GHhtxxCS2C4rF5ldw5B//80wdk2Z2+nD
kvOgqSSlXDzsxRoR5Ti1FEdNIOhxgGqncZ7uTFZ+1VZ7T1w0mlH1bwHDF22O712gdZuiTPMDNvTC
rK0N8x06XZKjDhYBmiYgqQQwfxFCNagw2s8J9UtNbd1GesS2BS08NUfg3MxmDKzZp8LlF9rj0UYR
DihgAWVA97pJxWigWh2ltJYY14hHT6gV5mR/DdG09jO6I+xQkQXmp3OZ+4IgTeLobjZ0BHYGt+c6
kLfAEqABuUGV3R0rsrtyZ8GJUh9vhaLHJ35UiU5JxNbHxs/EzTbeidomO+jEx7rUPkiNveqyeNKb
2evy9EYk5BoW0S6hVLzozScczx9WGF0NbXyGp7EpKEEyJIOhNKDjieWtYXIPMNCcDK+VIDbaNjqM
JSfHKtPaVRabOKKz95Aucq0IIgDJVADLpjtPuVVj7K2EJ6zwHDHWoWdVbO2KQOzsYByS00z9atGd
KP8kI8sdcmdvA7xsdK66jCKZGqUTDFcTmEgzPg70oNrxuMXmtkzgkhDoS9Z7ePXwh2XOcA7xUcJx
g42xELIZmP2pcMvS/xLkgMrGY4urOwkOui9JegVUk2M6OQe5E+6C8REIXcNCy8sSCvDXalQTd3WA
d5nevGrkR+X/Y+88liPHsmz7K896jjQAF3LQE9eCLuhOPYGRIS601l//1mVmVeUr6zZ7Pe9BugUZ
wQwG3R245+y913ajdmfT+LLE2QXJTKcHoYYiZcrMPAp+kse84WY7UyyxJEP7BWTrWOi4mwqW/0+V
kBikWsjNZVRtOcL5m17vj9R14tXgeAn2D58fFpRlaEXBrXaJlo8hjfDa0B4ECuczIRDaEgOsNb4G
JbTxqvtUDNW98SUcoCmmfoGRnhCzRcXnYEElTA+5WcFOmKarO4a8QIzhV5d11D2nwbRGvEFlr4n1
chLxgw6mpD7feEWv6RN/SuVU79BLvwSJ8wU1qOznGIxkQxCxL7VmF9RUlplo4Ov2UzP0biXc4hEQ
iFxmU//sRfGjrIOnON7T5sYU58AKk+yWiA4ll8AjeUoCjME3QLOvzfKTiBXLOYeDp30ybU40A7e9
tMixu1tnimTW+HFp1xmH157TFAFohARe+rlrPxLcxu/tckXw5apNnWBZ5M4TfYsck2T/QZpo2+oW
zCLL2nVm+uXXxVbG876d6BeLfvV5vB+K+trNFLCmY7dsHaXw4foYZI8A0PXU5pCSxE5Vz+Jl1hmz
Hct7ruLmRpbW1Vx2Ii7coxJgIj1XWJZxYRT1qiQosW4Bei2iFklBVL/TOGa3lj+gy//iWr4t7fHZ
TXZx+tr6A1VYcv4qZq5qLXoMBpCzdHRoZ/ZligCIZSzUraL7qcgwZT+r7tbFmAc7YkL13hU4FMSh
sjCcFnr202Seg7W6lNBzgKjE71bmPhp06zaYyhd07dEl2DQHzKKrkcl5SUtuRUnnsOuiz9GZf2Wh
ceNEBWD1YhhtxbneB7ljftrGGlPVW0HzW6PVcoW/5kB31jlkBmNeYeERhObKrECK6gEwW78E3EU1
WFPDpfAPWtb+MN2BWJ4vc7yM3aWxzU8apJTDZIK7T2M87hNtkXrdr2qAf9rUtgr7yKWAWqBAy9l6
TPVkUeNaWrn0AegZoDfeyRAkaUd3Zbt14H5onsv/m7xp0f+kVIHjL+lMQd2ssMedIegWtXTQoh6k
9KV3pLHmMR/Sh96PUG2gShXVO7CunyVDEJxRiq4meCsRlwB6hKtu3ZTd0YjewOnT41Ks66z/nZTt
GsgDfXPaBc7ZNjeCC42MPIs0+AoJTOEu6ugr/WVrvGoJYcWCtaK/H3rjY8qzN66KEtv7fG/q5GDB
vpoLIHaec/Ew3PgUSnTpSDNxR1fMmP7WbMGqiKh4sCD5tVV0Miejh8juH3z8rzS2/ZA+AOM4fuYQ
TTNaR0TL6Ngw4Ozikpi0bMayxHlkEbu1aTwhAnnEP0TnIXlVn93snLJfoYCtja+NqHejwLsvR3zM
7QFLyqmh17kjmIoOjgKkVywiLGMDJoCUQHSHZrqeTPAicqx+6TYZxgJXm1fmSEmUv2beyGKyHPei
/q37zSfJ6O2ATGZMF6muCREErJYyO0KvrX12Rb/rbWPn8cOvZutHUEjl4ndem1E/fv+G39+a4KRT
4tqV4a439RW9gx8lt4y2tR+rmU1M/FvD8trO2QfOjQ+zD/ZVVD5r/k9Hth6FfViMBUmTm33tlctm
TNMO3/iIgSoL2NVkCLMj6eJj4VmvnV35N1qksAQAGNpiGWoPgA91RsWcOyMLGZzPeXonGkoVhs1C
v6vrvbQ9E3pFwHLJqG46t5WjrkW7oMmAPPQ2l/Hqs/Pr32bW3FMPN6WwjFPsgSMh4LZkx8+OTiuP
k1oxzo28aVrNGOnwHqPOV+vapyj2Dz1KMLe5iZcC3K7XXDJQAe3cJ5Gl5jeSqEZOKmCW+gcQBPfJ
pkaJ3f3bWPbm04j/JOGnkUVteUc42SEQluRTVdwlXGMFPf/vMPD/g/j3bd/726l39dl+/p9f3194
/sx+/ed/rLr6k067vwP+//ySf04D5h8WygIoLt11DNcA6v/PacD9A12FKcGG2WTYzt9Cds4fnmm7
/N2e6/i2MPitv6YB0/xD4JwxWWc4TJ22+z8K2Rkc/f/9jA6JgfO566OkoreqmeTvA0FURT6+Z5Ou
6Mn9KtDAtm4zYJWeXP0aWUm4s5yORVKrysHx0ZqXJnzUaauAfxieya7IaxnFGUdBrBaRoOp1Fqhh
Uxnrj98PJJaRkZuq3X9/6OI+29AwbS2KoLcOKSblA/hS6Ej/+tiIMjrazASb+T/+SCg7eGnffzol
80u02hUsAGx9Nzu1fgAKPwE97kwSuVl/DONR2+heA5rNL5/YAw8bH2PIfZy0R0ffB3yfRzMkk7+y
DV/uy1qnAHVm9h5ARGCdc+tFakmUpVmZDNQntbnw8PTaXL0IVjn2GNG1F2RHq5SgRrzIeg/8miBv
5vdXCZrxAiSJtJWViXd7Dlwqg9q7NJOIdpgI43k0vBekDIAW9GgxViH5dua1l3TxjjpVec8CbzoY
HqBoCCrWmzGhnkRBWx9s2dz0nuuvDuXwIZqwtKAgZHttpmBW4VOqoYeDbjj7NvA5lb4GLnKLFTND
iLhxTjWr/23oQPDHvnEz5aPpdfFra9To4bYcNuT9sJIU1RcboOKCbCqX6FTaJ3mZCwa8+rnzpk/X
qPVtEczyVIruUaa4TfJMo+Xdr47NwKATxmW6MXMBeLdkbJjk6F25vD8R2JNEs6xpqVuW/ihH8tF1
kX0NqYkEgxUFmPh7Brz22W/ggEsMnp/67JzsuJXbrMsojHHrHbw6fBK4R7Zz0yTH0Mi+Yifx9r7R
XMRczMdmLj/jsSZEzZGdvwD36BT/KLQCLxoXec7qNXGpwNtONNK0eneWiX8ti+ZCzwxbtUQyZUbz
5SUY5ie84SCfjcThuSIWoBuEAQJP2cnEli7W1Zx1JzdoRipv4K46RvcZBykkQjb9nLWCBVqivfKG
+Nk1zInXkkEN/IA/yoMJkHQb1GYyhfCw2C/iwQ7hTFmmEjc1ZCp32rYJ3oSkjDDH0G2/KKMw2nh4
NpZ+0SPBDP3dFfIyUXa6boJW4VkaQvRme/IUc2mcGTaTgc2Wr3hMtpz3kxYWa92AXqH50TUIBrbm
YPnaA8U33hIGrAfLa+TD+M0bUhapwFqPTcYpxGdiLj4ahOQDWBeaJzA7jQ37qD6hxxW9u1rDJULV
98ry2I9vWjSWD98PePX/+tW/Ppd0A9/juhmDZGfHCRr2Px+A2xGhzahLEFqSIIZ2yakDDbFin9Yw
sXC+cNgGJmzRmEmAFCV+4bLe5b0KqE3CtRD5tegRPCoOh3jvQyj6TbQ1J3etz9Z4+H7o6R0/EGwk
9BPUvCBjij2Uf644Uh3310NVardYMxHCMSUfZJrCy7Gbiz1C7TG1wAFLCyDi4BZmioGXgRZEhXW3
zfZsIgO8mwi3a9lR7JxYs3wUPi2lsHy80Xl3NNrN43TWEBli5730Z+hTvv5EJCN+qAt3W+lA8iy3
aQGI/OptzN8jl6QD4Q8WEMVwD5H3nAhffiCUJDpq9YOOehK1UXJw8s5+GplztBSJKE8wSXGOnx/a
sh8eswB/SqRj/AaWFV25klkLEmnlpWpy80wYUGU+x/BT9Ok5ml0we6W4Etu/wk7tjiEsADws2BAC
zjZSZaLG3JevceniZTX8Z48RBSAIskCk2HTIBHTXQP9BOHCVhGAqMUEoWaH7FhiU1ECekBJM9513
3b5Gi8AxG6/NuX/PUCl81IpSyRYE9z7bqn3I0TMiu74Z6BsROkekBA8qkqyFjQYSMQZg+3hDRRoW
YUa7SE+ShZcIdF+LJU2lxBRgfO+DkldgXm0dJbgA9IsXgRJhMCQcXCXLuEqg0ZVSg2ITVVjfbg0q
To2aUypZJ0bfwb2jY1lG8kGMe2jRgMh9LBslCkmkQmJVivwtnl10IxP9yENHGpSgZCppKVYik6vk
ploJT/PwO1BCFOz7aJEpcSozkhcftcpGtSLDtZKG7FbxrEUrorkXsrzY15i9SuIrPeb9BUMdtxr0
MAbHeBWgkDnzW6QEMwTkaRMrES3FBVcz92VJIyE4IOMrwW1W0puvNDglxllKlhNKoCtQ6jBUNG8C
7a5RIp6h5LwIXa9WAl+M0lei+JVK+suVCMjaflkoWbBQAqFAKQyUZOgr8ZBoAMA8VieIijCB5n2h
hMYCxTFV0mOiRMhCyZGeEiY5KYc7yc+ztPZCSZetEjHByB1GVM1ayZuOhocNVAhuGVoA6/le4lFc
jx4rRyw+n/2g7S3AUXre4uiusw+3t1+KFp+RrQW0smfaupm0j1aGFNnIV9tPGkj01B7lxaUPJqxY
qV3xho2oOeKCTosws5OSc4te87hXkd9B6cX9x9OI9mujAUdKDCbFVBXlsz5BpjEjgyEK2bhFP6Z3
mPIGJSk7SlzG71l9DCN6sxKeOyVBl2jR5rcqHcnf7bdODdP6Ap+XTLsSsQfU7BJVm+UP8nZiJiug
6SSexnA1JuO0dmBhLQZBzMdc49R6wkt4GKnDgG/bn5o+fkdSRFC3qt0Q9Sm4T1EtgbFBoQNIxO0U
Koy/T1wui8I+0zeEUN8egTPVJuAdKrPL1OHdqoT9vIy2wQhsF+qwi/JfafW0CMX8my53WE2uyWty
js9Rl5fcxRt94SNzDxFm8SS8pq61GfyO4mWKkUhAxRgP1CTsYUUw8CQkypzQLOmPLR8EnoVImRcK
ZWOg0nU9K2ODzSVQhhC4mkdDGR/2vVfhivW5tH0fYbPW2tnKKlE3HS88Ak0P2Ms9ldlGNVFuiu+H
AY88ebM1tUEot8qKUU3lLyMqynPvmDhf+eZW0ffBOHOPEjvgxZFvEPubl5piz0cvL4/fH8VjD7/S
namRKb135v8XD9fT0cIvAtsFS7aykIR4SVByEuolsJfUymjChuOtVtYTAgUhHpjyit6gbXs1PQpl
VYGPqR3AN75RnKSsLBWelkaZW1jbzM8Bfpfs2/ky44HRlRkGC96MN6ZRJpket8ygbDOJMtBwJfmd
4Kjx0SOXUNtgEiq7jamMNzp7hk5ZcTAs8arHnSMtbDqOMuyEyu9gKhMPCRhUQeXrwcmyj5TVJ1Wm
Hwzy3bpQRiBXWYIyZQ7SlU2INEC3EaqGhETRylfFJJWqKAmqbjoNqrakmLiCa6rKJJooNXHa9/K7
5GSk7gQSYvDnQ6/KUCi7jhv9J7kl/wSLTVWmFEJOG44nzhkUqnM2aVbJVMWKHClbobwwOvmqgGUw
e9JynSxOLci6k2Fzawl90sX//FRcF96hr6K13tbTQ1icY5fQHd3L1VrlCZggIPeOZNTycDyNxAl3
Vmec84pqGOBq2lo47Q9OIelvd76Y9TDQtB4Pj36nE68wEvds+42pXP31WjRl9K7lwzaO5AxV3KIh
OohaCiGycIkKjzdOjsZCULm70ZP60XDGGgdS67+74HSq1vI/0UzBWPkF7b25cyJm4UKXm8yNifx0
J6GDvOqdKEvlB5Ko+EUZfhiNsK+O0A/j4HCbqIp3ywuIk+Yx00D9bFLqDMJwPGNLFycWjmaeHyUJ
XUAk9mshRbK1S/vN85xireR4YPmrVpUGhQHkcoJ92xEB+OgAln6YGhTlmLjqwVXFQx3ntjLWflAG
vGav2n7axQ6DXfPDprOI0lLee5QY2Z0NG7sg4AS+ZDupqqOIziMqWmysMKgaI8DfGA7kqlUVSXQK
ERBWtUka/Umg7Q6p4yNH1LCvg5hxJAyBsGfjlrZuEOmqiClSlUwc43F5t/gZ59m95BXTrTfZVGNT
5WSMIJQovfVUyVOg6p4yQhcMMpin/XjXznR3F/XJbM01y510naRcWCfaoygDpTuCPimIa8A42NLq
+GwPoSqdslT9lKmKqExVSUWpQ77UVE3VTF+VpoqrbspHuHSuKYnajl55t5xPderoz0mBrfu7Q5pB
lrNJXYTbZHD7TaJ+RQbRwS43RDszS51lwShq+Ya2IAvl4MNoqdqKYBDX+Io1yrMPBlIxaQ8ilLNb
PdkzZV2BUe4cS89O3WQ8z0TeSNkUjwENXzZNX52q/CpU+desasAGVQgWq2qwcqQkbFB1YZ4qDtNp
EOtUlVipSsUMVTtW0jPWq8KxyhyzfaxKyL4/37sHX1BP5qqiMldVllVqu+7nOWRIuy9vCTUA+1QL
TxXpY8T2o0n3WRRl5Vlri+7RLsJbgpObuFZI3JI4Rj+0+o0267Oh6tQCetV6NNhnjbzzIoAgh7WA
LGkCDf4loJFtVtVshipp8wg7C1XbpsHoYMhCiq9cdnS9qncbvoveuMYDFcIbpErgSlUHZ38Xw71Z
Y/2rsRvrGN5C2rCwgmH+l7LL92PAJrmfPfNTr57GvtpZOf/mgha6QdXRtfTSTaqgTqiqOtlSWueN
WDWTfoI67DXtphYBnYIJgFuOqjxz6kbjTsbHGBrwDtOdT096WtYP/dheSYaEW00DLtqqIr3RKHQo
GLyfyMQc3CQ1Tk0VP9XlBEFBVfFpIMMv30ZRB1RjpAr7cp07faLzvqWcQFX6+XT7ebzQt4RMgaGj
KHGdvM5ZrT2FIZcrjQzigepHZlsnLbijkNqhQBAus7YqVKkgyFLCtapo0KRxsKJ5sGl6cxWnLLm7
UcNQBAcPApoHNdKir4MAsX4M/WI/zjRe1Oa0oqmlu6SeqFB44f9wrECrqt9mS9/rbfhLxtJdTaoq
sVOliYGqT3QAnAxhhY+DYkUXUZi3OHQ1S9Uu9qqAcdCp+KORERxox9m+bFazqmvkWvpgqQLHTFU5
BvJDAwj90AHbXGuxjqiMfWNZNKy0+qE5cc/N4zi+2LE5nSw/eJcG7N1+Gmu+BJh/oaHlWvY6T0GL
lB1IGOit3iJTFZR6fbFL/O413ZSTQUll55YZR0UOyR7v10lUbHA4ELWUIngDrNnhu+6S0fWAQkIE
3IUUSefGqehmTFTUZFaCwswhGnzUQLRemzbNTtVq6lH6w+GesUZVMuZ1n3MSGQQNvByFIhixOA45
8dfpU6p6O7PMTu+maXULZ/AeEi+gVMixG9oHq+qa45ERTTaiPlsdjnGsilLAcLMVzQ0qhU+MbUJZ
K8UxqJ0XU7HfUFUPlaLBlbn/1YOHEypqlypinAE6rlcMOZxILaXlCPohgDlfPnjMa4CYwt9AXOBi
1Drp2wosi5sOW4Lp2mkutBjKaD4/N/6cwb/rjXc5+9RfIeazfwAC7MDVWA6z0W1GYj5ciMU5w3Ow
0gR5eK2Jrt8POa+mdLAunS7vRmkkxwrM+5U8TbEwuTTGgXwMtDLaZ6Um6X2m0aT0Sg3IQjsfrDr5
+4OjPmRubrYiHd6sbkQn74ZuSXZpZWiFCtGL13HOxjOdd4BoqS8aCo97oOWA9xo73hR1yAJlzN9N
Vw+I4LcB3r4SZ2sfpddGW3V2Lnn6nSe3DKqL1dYN/C1R22ioNJVbUAUSXf9Rw1q6J4F204Zafxl6
KGPGQMu5EQVQlwyyCl5wqhKCDWFyAY5CN9r0IopMbqBwX/yEBZFK4iQV1cG0sT+KZkif4X3fDfwX
pyrnajUZgARn76lP2Es02pDzhhphnSTEGWMdoAhvTM69zR0iIgJqy5yDmlquiO5p3lRsCpwtm8FM
l2UoBQKUBvjDQrelCipaxU093KSjResKwH7a5/6piOpPmrkpgo9EeZMxx+OSEagkkHYlE6OtaQO5
T9KTpxHvyd7Po5++wNefpmkOocq3Xnbph94k1IeS/Sk1SJ8d1dMkSvwzIJZsHWqle69ZQiwNBDVi
6yGRFa7MtFQZ/rmK6S+riW6Bd0XWye+8I6eHsqOhCXDTyvMM8UQYv18RJc83YmQRYzb1ukpoZAzi
6WPI4X21NlcgFoTch3qeqQj9iOWw99wE5TXhdhtG2jLgjUSUMf8wIrvbjR3LGbep473rTVS+UYW1
KUMNxoZfzIcsI0bTsqjchpljXOtS55AWGh9M7A1jx932I1a5qdimrfZqlgiZzvALs027MQeNrlTW
hKtCc/JVMJ38rs0evh+sJH2KPeDpPUcErQ6KtaNH5krM6SVirfqShGQygqSwyEtIwXBGA2pgflpp
XzGEuvmaKainy8qpnxk48A2PyY3yFP+hcewJz5+gVFa0vMKCzF5izOaaN68KWDHrcW5dXsixt+0k
pC6HL2bB4b/0hb2JRpyTCc9xNKbGpo7YpLXJEQl7pfn6cBJZCmVWelwIZ1hX2fW709Qc4FQR1Cku
Y9GTZwQ5tCyb9smrYVfQoXW1J8Nbm6K82zlXWtMlYldFL2WPPQhbpXENs/kAkaxfOinXy9CVzkPI
TnTZaICF0ww+PBcSQCV4YNyNI756j6R2OdbaQ6iJgJakGC8Mllw2iVHLzT7tp40fRvall/HBs9xf
7lTKy/eDmeryQkWithmgD0ArEniFQueS1Hb/xOLiNw4pa9mO3UcPMM71gk3u8m/CHriZ8J2tWSP/
aEl/rRON5aDjeRuH8Y91csOKxt52NGd2jKfovfklm7DIJ0yavvtiKNAFf+IxzdDZra6lTjOuPrKG
MxBAsZckoVHPaJOz65lrJKhFNgFfiYp3vU4/DZIt9FQnxO1+9aMFr8byHzGenpNO4Jxi/JXC3Bog
OIjfvlauuUsqwTBkbaRb7OgV2/hJ+WsOQs7r0/MYcHakDIP5s6u+iPw5K1CMb2WPLXUMtN9+LGmA
SPJjQFx3IQoh1ho9JxhK3nq29OzrNkLj3yui4hjMJHfDtD7aUtsWQOBjo7KXWIx/drR8ATC7e9Qg
bIfGfOzgFuuNainz+TZ3TQSrsULLcHM2KHAOwACQK55jymqG3vyyl5mi3Ew2/0LsXVRiTAEJ3bpa
h0wwYI6/porYKesRMrkycVfVSOGXlargvgtDR+YJsZg8PgPLa1fkXJMV3Lr4/P05P6K0K09semCK
CtaQxXraGNhMU1WJAqQessIzNnPTa/QKsJgHjd0eZFywt2d0HVfSVzp5DV4+9TusC/zKgc3356/+
q8+FlF2UsYBRYod3tm0z1Rb8zwYRWzdvNJqnagaCVeq6cYRj3z61GSvaGJrG5vt3s0RLDoVLjVsU
O8Upt/1gJUjJ687QPnEdbJ/0vHqMGCrO3x/5NAQzb8Tmrg0d84F0NOt4yqI26OHhbRKDWCbtUL1C
u44X7uyWP5hOt/WgHORueu976eMLNsNN14DCWlR+ofAnPBi5bA+VU9c7gzvvClwvzoxZqJkru2vB
2GMfDz++P93qTr5le9jQNltlb7Juk0VpmdElKST2cdGsv/9YWnQRlEfaNVmH7iILAFY95M2BNYB2
q4aw3WohhP2JgD4qY/8VTSw2JiBUeL9O7Kd+4pvLr7nokR+SitnAqk+T5eRUWvP5sZtQm1KeUNQr
v7Ve0jFyL51nvHkKQd64iaHWnAkmnzp/5YeDg47Ws9Gm268wuQSAyLx/P2TDrLTO9PH7o8nojQ1I
nZ7LrCfvFaT4A9mX7uCWA6D4yPii89M9ZXpK/1Q/lNP/+oT/VPifWPP95398/sxwckYNWcYf7d91
fgPULYbW/57Au4t+fqb/rzfgr6/5B4HX/cMHHsT/BjCvYenKAfCXOcAHsytAbuOe1fl90Lz/4O8a
f/BZHS0IGxxyvv4vawAeYgeYEoYBVIlv48D/xCgM0/ffnAGOacEjNHSI+z5WZuPfrMLWSEtJrrn+
znC9aksp1W7E2LwwRH+Lh+A9iCBZwruMmuTdp2gPWFlosr3LaBOm84Sk9VYmxprmeS7mHBJbdoo2
4BlqrJhtDeKEnon3Ra/ZsTjbdnCx1/Zb1ya0zB1Bwj0wo3ZFBdlGWlCPqieRlbvOBrRQhwo7TqmD
wEWVbIwiXmMz5gAGy6Q1Vl7IYsoik9CP20HjZAq3ZhRPjXk3BxYB2tbh79BxKGZ1zO6oea7qsd3F
OXqwSVcComeiSl/coD1xsfWWXUOdZtuRfXdk+SJme8dVq74T6O+WtGKdwKo0J739Ap6GNQCD2DX1
x1XpuV96xSWKDO61GbRbGw4xzAYzPAL+pSSYSQkHq3UM9C/C4tww8NYW5Q9aeuFo2PJZb8Gccj/I
9kA9yrXnzdVeRnb1Ll7xizXvKRAAC0thBuLBRy0ly5NfmH77x9p1FxSY9aep5RZdJD1kPvy4SGzJ
plQVv2XePxqua960Hs0v8rJD7eS3KJnHr6qxH/XWD0+65j4V9B5dzYitv8leainUysGo85PNaLhL
6MU8a46dYsIdR3W6KZYcM7PL7L/HZM8/opjCHzyBa0tQoVK2DramKC5XeR8Ma91G4ZHdGK9j7obA
oUZ/xQYp3E15eXdzNAwSztUxYgt+Z0FUbIUAP5cklvXem89hNe/aFEQModNkMyd6dh1ps2O/c+zZ
DS77whw2LnPwYiRof5ZoT6IwzWLVVWJhcywJ+tn5pYC4BH6MH71HaDCGyXEjUZ6u6qnaE1xhK1+v
Iqcs3wAjvpqxj7el6fOn0GXuJz+8YB8x3jS3fxZTQs0JWZ+tILzIRjpgFG6Ads1s4l0yTWSaOwIn
aTeetBarWGhSn5jdwsqvHmfd6rfCGzrOBrbx4Dsgc1JpwWZJogdrEphcrdlfx5b3UptG8ptwFLF4
iuYa1zXguYjhwczb9kvixl5Q2Tu/cqhjBg3M/N65LFd9BsaLT6Z3W9bG1o8Tbedq/oQMLvOdjCfj
rGkambrUPDhVP997nZZu2nu7d1PXsbl4860o2t9RaIZL0Fi8fgc7fSHaR7GWV9mP7G3NVdCC6K79
jNm91/WtXseQrNLM32PDKRdBCkKAf9i8J/5Y3wSc2angL4EUd8f+XR0opqoXs16D9wqraZlFDGjE
fbmLfrS1vNRoZrR41cUeLP70iGPZPdhNDY7sNa7YJ5cWtnM/bBssfSGaUkjAoYlUZM7onJ/VC+Pm
2Qjs8GFoo+Gsk2T688FskbMLoNupZ+hPZckOjtQYPIG2o101GGgt8GmwyMNwPFAwFdx8+6fhWTC6
2VZgm/gJ0gJW8eBhPipFsG/c0EX9tMeHCXQCTmrYuznH89BQkxuEEGJ1LpDfIDLpmFDi+ZA5lylh
/4OQQljIMCzVF09UrLFZH6RAJCmOoR1kMPdhQEcWRlugpBXEOixnI4LWPD50RCBWYa9Icb7GmZyi
xjOmiZnDc/mjJ2W2Gl0BVZhIO2VRYsd27VErEGOHsBm3Hce0LYtmQrTeyP6+dVKu1MCaKZuer0VY
eZvIzPurqZXDChtk8gwvF2urNhiLgtmHZBrrS1hcwFEfhoYeP/6riHotx9D0FoNncMmujHcMDWJp
9eXGy6dN1TXOgi3dsCozmjsUWtK5FnAFNkMvt76mnbO4zNa2Xb4M2J+jcTMlwXou03tWFNtIvBXU
C7kOz3de7Bw7/FmmPXq/TcXLmKUv4tiY8hqDDaF1MSRTGkYUfesOx2q7Rok1uyt9yU/u7KdX5AsU
GcuIMc0ae5praoYW726XwAlxweHcHaun7yY+zBkDrTK0LjdVF19gtEEl6zIKWYL8LLA3bPp44syY
e/1OSgAdaZVe2Z4xVgMugVoLeJaAs1xNYH5fXCWZu3U3f7bFeCbQfMD05Bw0+lmW2Pyd7Tj7GIQA
x2+6+NyFobFhpd2xPxz7fSf1c845eTaF9hvzw8btzPJrDry1SNEP5vSZgF/wOLnzfAFLzG7MtOL3
xNTWLcSHk4aF61JXdXOZKbxmNOSJquZo3LtBAUJMPZQQ2xljTVq3rKTahmpHXBkglkbbbtYTVpyH
JnO/Km9w9nMVswFgclzIzMDuJAwkQlUeZeZGCsmHqb3imHFw5okAdhyU3DzT8m5Y7c0NxHAas47r
j0I+pvhLNr5Z5mt4yf29Gk3zmlA4nmVOf5/SZi1lMcGCCdpzX2efHRsbfMXYKDI4zSsxsEIIs5y3
bUrxBS3uVDr6JguWkd2M0MNNm1o6DsVIPhVd7VHmFJyNwp3ohWohpX3/MuuTGSjJeGiAibLbqBiL
RUh/AGEHk1XLpKc/9Tp4Jg2ybejAw/Vh0Eo43juPd2tnpNwF5W6u7AP9aF+TYe+q6HNietmXk/7Q
oJQvupwjidHgnyYGs0gEQIXIIfUo+808G+UFr+YJplMNU2j42SCeLFiADCc/Mm+1M16yFtRYHfls
UUEqRmibChGm7gNu82QheTOe9uhEnLAyrAiOKnRiv3uEGH1q6+69GKm8xXIdbmZv/G3F07HKQRYV
3bsMy3SJlfXqBNwRNZb0Um7tutoZjJl0v4KZa114tmF+teaeE8OU78hHPrPdG5ajk4Fcqqu3JO4f
UyAcvjltqCW+pbP/iTkR0hrZo29MpaDYsCE+Dn1whdn70xOhVLCiozRnfmzKNj1TBdfhHmeBREWM
vvAq3dhQo5atKpYwUr9M4bAyBMi5AL8oAfPwUcNIC3eAHZ0d9b9AXrAdjcSHnXK8rCS5rNE5lmbq
8ibEO1S6AgPJhB2zzYxm2doa1zP/y5Hpwxw0zapXsWbNiWMSLEBfWc6srNJ9rOp5z3uLXhgWPqab
vZDNf8p9UTNB44zILXpZmishJColwvYz1Z+1U2VRKzvozrwIQ/IQU2P+stLxRDfYvZywDWIB8lDR
P7VQPjhuv6fLeMSNw0bVSDlntJrGMwQ53FEgaQ68czLxPITnyDJWsockqNEsO6EIGkN6ohXMBRGh
glXkHAilPZhDcTczK11KATQOLcFYVuZ8rKbw1WvckYK+Ll9lWvORVhHdBtMvVkSftLtGCDjR49gD
Op/FR1sK2NigFjWqa7tpXMTC2bsQKDhLd5yEQ5omyGP4EyTBUgqNuwYuJoB4wAIXXmvz1CBqb1LQ
SmmRvbVyfh7QXXHQNvusCEGm9ADALWebVnhFWh/Sjwzo01Esr0Aw+ZsglgBB7BJZf3U0HS3N2fly
+B5CNnQpyd7agjTR0yNfVDbd8217T8qw27u6ET6Ty1yyzRxuOueWZ9LbN39ovXPClhsTPVXT33gN
qeAb+Derh+8PWY7ALfI4ynx/DiWOzs/AtaMdw1y8Mnsm9ilrX23h59DXsSoNUzstuFT8X/bObDdy
K83WT0SD4yYJNOoi5lGhMaXMG0I5kZvj5ubMtznPcl7sfJRdVba7yqf7soEGjLCUUqSUERz+Ya1v
+QeQp8Njm1XVCnNyOSXq1cm8L00G+Ab0NXK6xGHhZ9f9KzW+uWYkPd0rGD+oKReIlogIODsX6tQ1
O9hw3Xe7QfWLt5vVx6zqQzhOuECWh0Sa1WZAsHoyYvbHsPjeItMYDrGsWOQFEXB/l/arMfo3FMvW
nqx0Yz3EHoFKQQ6mW7nFKY+t9Gj5Cat17m9kKaPvoKQSd13ljGujGYFtl8ZFWprEOj9wdlVUz3Dd
l6EynPq2NeU9lnGE3szg90Op74xo+OyQ48qSimldLcXBTC7OAqjvGMHO1KQEPf9IybCskVGX1AQb
5bvVY8O4Ga9QdbFj23gY3idojsoaSUhA8HRUYQpCifO2zorq4IaoBgKJw66vWbDlFDrwl5s7C7oc
lZ945Krar4HuidNIj3tw7B+5TJobi50DuwwqkV4QstT5865NvHltOvsCCcMp7rCB1qY2btnkf0rD
IlylXlFy5x3sjXJBZ0aLunYgv4TIDy4nYvBOwF3Cp1ETIDF1qzrvrftq9hLagypfe9FCeXZaYFfo
DZBRBfoAU6Q9GwmbiMbyWRSV3d4OPXHIWus7vEbj3BXBBTlNfxplV9xItqgwhPkPhWNAOoCcCBs8
h+kKPZLsQ0g+a7v1n8mTQekTJe7GT7H3sS2h1TQW27pbMHwyMC+G9ptLEM1RM/KgLIBWmDol2S0o
0AydVLdCmF+mhmGkKFkOW86eZ/yIufH1Xce+JiR9vNNnasV9mmEyqwyiHKYGq1l+y4I+R9JLtyWo
d4qmECdAK29z/YU1J2J5M3nByaj3SH3KdVLDnWZzvK3CTB66tO73xE0IP3hr3fbdHPRN2I2JsgKL
Km0bZDGzfpHcYDdAP7s1DO3skicSfCBbH8qLtU0puY9mXDFE/WCcjNYOQ8ytbvynjzHO4kWPf1S/
OZubv/3H7x3sf/r0b89VwX//8Qf/+h+f8e/TpH7/9/7tf5AzHteJg33k30+87t6ndy3/MCX77Tn/
sMM4vwRh4PiLB56AqWWw9Q87jMDnLnwGYphUlkSqf868nF9MBwP54qxx0Bf5/5x52eYvgr1eyNns
0nh5/n9r5PWngdcCxF9yq7zQ455ge/yY31thYuB7Iwzu6lST0dB+rfsIE3HGMWjL4Z4rb07OAzS7
2vz2uxfpXxjlPyZpv/rnj9/xzVv8YGgBJvw038ae7/xp0qYLR/ezifBYQSZe0lVskVRQVYkLItUG
xrvy1z3izN3g2heJV6Neeq+x/dmWBVCaQZi7OU2rg4Qw99e/2r+wB7kgCWCvBYEd8K7xrvz+NenS
DAK/aupTFVHZJhUi+8TGy2OAhzIMJJnsYfdDX34f8eenKevPKsT3GejmLASxHxYITlJY6IENK9mL
upz2StpwTrJoMxNccRyy+NlWyDG6BmusgSsysV4UGQZ7X3tfuy6/oHlYJ2Xm7gBrwBFxMmKG2/BT
DmX5pAx9TVzumPHA8k6uXQ+qhiohfI4NqXwaVboZ1Q/p0HwjCEOsVRZZq7nnvjQoplCF7rgYVZAE
6a7QFYQP1KrkZ+PZWeX+/KVIovTigeLGrmKgSc0/taZZUyvGx8gI042OYrX+61f8P41dORg4wk2P
nFOOBtO2/viKh2lRQhfL1cnzkXck/Xi2DIfF7GL/y/2DYItQNm2y0dCEkXvZWJGFpgAIvjYBa/mI
xeVok82QlYrm3uzNvTOBYzPxI4YjWb1okJm0Te8iplytVfcTua2kaQ25rhPOWqYusmfGqa3lDqdo
lPeFH8ZMML9kCc4VTfg0UJhpBS1bcZXHVSEZww6XqeqxfQ2I2UO7+V5e85Al2l+/NPafJ9K8NJwl
PDiMzP3Q/pNXLe1aCq3AB/MA1AnkGhs5ZWc3ci1fqwEHLIKmY8a/Foc+xVXubPPBulnNCHYiE/5G
20rjjhYSJHr2koRetw6Z925dNvH0wHIt/dw6VqjFwQbYFwgtmFfT/Mdf/ysWlIf649nuc8Z7yP5M
aBCBbf7xDXbnqtAqlhDVGrjaXvxuUNmN2eLHnq17WAK1oA4UpvPeIbbgvbK/tiVKl7bVm05Cv/nr
34ez+D/9Qky3vFCEPPhesLgNf3+O5x4zOdAP8Yn4ZYYjMD4pW797IqrWzfhFaQ+pWOfG22pqznPS
HBwKSvhf5XvQp0cXgcFLbeSYStBpAVRsvXLcz0Hzc4zxfpmx/lk7O0v3j5o8v7VZoZYeEDpO9hVQ
CavonJ+Hj+2+nZHx1NWIoLr7lhpfmS35T1wY1/5kUBtZFVcPE6pBcTJ1ezHMOnvqBsS6w0s5e+NP
icPd5ReNS3KiRXVRkUCZVe5MV90vb/UpLW8k4nhQhrudiQJ71Z1d/6Fx/IuqnG+IiF0awepThObA
H8fvdTIQzuSw2BDN9Mx48mo3yaesjs+kkq39GoMEFcya340GJH6cVLNwWK0OGYVch/pZEwS+6jBt
bSo3g3vvxD+iLHmTxjScjUVSL6XHFdDlOK2LdjPF4RMyPgDp8euSelMHiJZY3hX87eY+69R4YsJE
byHyN0nIw1RFDwH0xKNxMEo/2ibEn0TNfO7kEgqRET6rIsCx6GpPaV0fI5NAZMHJ2Zpv9mwsWtrx
mJUShr8d3ULSqmTsPtmaIb8S1i5GFYtD5LlS1juDd3JjYl/QW5AgInPzZNszaOnqjCVR0YXJHhiq
Q6cyb8ZYPXsNgykzqzhgK6AiRq2ZmzOloJ2ucUTi1LKfRP/dn0aTxDQA5FEKt7ciEiAcmAmPvtho
T33pK0j3pD7ZBLJ2mojq1pkVpy/gkXwh1jGAoYCMTRKqrBYtaDpCYmYHfu5RZO16i5tCpMCVFWjH
iqLYc5cAmYu30B+7TS/t8SGSsO1GoB4IY82VNsWz2QXbTLGO6AGnhgkA68gBDdJ6ib2tnroejVaS
IcEeVYUzWxHxB0Zl308VPsZI9lxlmUWX/B5V07xljikRsZHvl6gvlR0lrHDDR1Q4INhIwNka2Xkm
oc+ENbAapTtsFemMJkDBcCltjeWhgQPjDb17FFmfXYql2v34aBTVfPRK8zCWQfLgA6tZe56m9G7H
I6J09dK747Wt5/HZXcBkE8I0ymAu9zk+XJKaKfyXaDHWiM6lBiqzHZhQLB3zePmgs+DEmc4obHGG
dc5jnFs3NJ79VXJ0PXZkMUxlN90KHRAeNpTTyWic0zT2/trgKEId5p4dnWzCbm5hdnGw5q7a59WU
EfZSEViJVrmun1hcHbmFE4CgijfedTTq9Q7m4H4iWHEMur1ltZzh/Zllxc6yxV2Tgd1qEyKGemxf
8ZSDl4j27VSuR6nwsARvXt9FKzX2l2hApwFR7qYwFhdLtNCIS2J5WjOKTcCMBmYe8pBUn7jOvgxz
f0yweaw8Vd/NQXowbfebOxqMKFMCcsD5hDo8AKdD3KPGQzxkhOhp/ZBrSxJaSWSbXRIT1vvpfdiw
+/R0eSR6xIEVWvzA2zc+Okgq4p5YTIwB6zieqgsBUPdDYt5ZsokOaRZNq6KEfdmYTBg0HWESBJe5
BazWYBR0vQPsgWFXkNsBF0yWd3PWcaRzfYuWzm5qI/sI+eeLVjp8JE31FPDuvKbCg/Y4Y51MND4S
L+bcHcLkCV/I/DJOYt4n4dwc7D7c6h4FVqss49FVLgKPKPpu1YG+pPCLNu001xu/bzDpfjyk6kuq
TJh7o6PuB8AtaGkbsbeTa5mV3ptd4q/Jq+FTlUc7hmDGN82SgYljEz9J4KvM14dxmw3ZlbUkGOM+
wCeVevbFbPmi18I/YLhHh5r1CcFQwj3iaq5O0g0fZWqYexFFGF3wrr14pfOzbuz6R4/Si+xP8ytu
G/y6vZYPkcZi6fTBfGCXwr4JbiLbSKM91BAYaMkz/eQvD/C01zlgv/uPPzLVgGI2yNEmL19k/m3c
C8xU3JOxIrRBuamRbNxGjEI32xDHYRFUlB/aCm+RWVjoLYJFeMG4ojtB3JUnsQg3MIh0GxlV1s5Z
DN6B1PlD5HMbbJOEiD1vcDY5ijdOS3DpSD+mRQTiLnKQdhGGhItEhNeJEwXRSBQiHylJGkJNMi2y
knQRmMwfUhM0J2oRn1SLDOXjz2MLZQoKFXeRqqRoVqpFvOIuMpZY5me9CFuCReJC8EZzShfZCz8X
Zn7PMsUBpWIvohlJbotpQX+3skbehpp0R88K8jewNnhTprncf3ybmKLPvij6+9BBW8wl9NdnK25g
G9HP+qAW7U68KJnk8mA7NqqeoQqTna+Q7wK2YmSCrX3Iwn1v1fU3AfEPv1pYv2KgctbtAOXd1JXc
wWJPWBciKgKNykp3ERpNiwApXcRHbEIfPj6zFmGSi0KpWqRK6SJaUot8qVyETOEieMoWcVO3yJzM
RfBUL9InongUyYh8lVLSfeQOuVIfWilCvJ/qRT4l0VENi9zKX+RWHx+hP/7to3/1Z7iNvpRWhsIf
tiRhDrF3TkR401JOj8Bt1CM1be57aouf2aZ0IV3d70TxraU6TRKEwUX9LBxyK0KjG27BYFEoiMfI
czVVlL9BwGz/bFgimum07cJI/uymV080bDiThfXmTeWXQW/7JVvUyAQc3TBxLuassG2NbJoY1mSB
7M/1mOpLXJCPp2B4r0Qd4GNZ3sgasQDk44EBTLCwr7v0J22qe9aC8SkbUbZWqrmoJlcP0vCqh9Y5
B5Xb3Ztj1mICRTXYdnF0jkJEheTm4IIvPeNoIi7ZaPiKNBFtwGonTM+ml24TeKt4/pEdNzKZX0o3
fsfDMn/H/bqVS30Hl2GP3pTyzUvlmh0HWepoB3pPB5e6AeyUN8pfwhpZQgwR87fGt55Nx1WgcOx7
ZN7RoQ6piPKGbKKuSMangog6F3j648dnk4k7zqvrLzni1K3qklGuc6NAdh0TAmfbkMLnyEyvJmj8
a06q4B49/GeLHuTKXPbUTVO6c4YkhAIREfnIJBIUWbnuC9/3AFgCZXZT5/rx4FjyYLvkO0gWpRct
rHmVWTgwjFSCvAcxjnNvpHR/HZz2jo1BDIUiBdWEg5OXDsvF6IbzO/Nxdi6zDO8tL28vup3yDY69
8NSkMTSfBH5A45fxNSvs8lNDIhJWvOZm9H5446Z/PyXOLYQDhU8thklQMmoNazIxa7S6J8PwpvPA
ShSkrMzgxFuQskJ/pVGQPOWZlldVcevvnSl+az08DQlM1QMuke6Ye4FJ0kv/MI8ifYzywF/7SdXs
7BTWnce1p4JwTBBgvNc6wo1UJs+jObC2Cmd/q7gXJJ50dq5hccbZ1tE2Rnc7YTRLix4WmqLmTeTT
mBKbaxbLvlkiiXXJOKgAEmHBswmjH8U+Ta17ySB1o5Y5BmtG1MXUWdhw2mfIpme3Q1mvyvo9EmZD
2mWLAMipvuFSAQassmDvz137IPo7K3DEtZdxt+pUXOy7QEx3liU/m1EX7DxWzmclrUMHs3UjNYSA
MiUdWLk97rkKXbBSX/3Yf7YRFITzwcloMoR0OEjmsxW7aEiNIFyNgl/dHpNXQKPhtW2CfOdwuA5N
nkMhYATTp5LLRDOswPRPa4Zq9a6FWRu08Tczs78XqYe6qaI8ZTWerhrBzGNVJ5a7gXnaouBifCQ7
6heZc4LHhB6i/GeZ6N4TuWEuq85VJZ371uFFr/RsbTOBc99zr76bm/uxFN1OEZpsFcEuJ4j6PpsQ
73QgmMd+uAvnuntAH31vuUwReihRW4EpdZNY06FQ+c1P1L5siseyfgKokUm7uEvd8JbHjjqFmfed
mJJj6Tr2geT3iFkN1tzc4HJFQwa5AuUzQYskSxEftjJdLKDUxfil1zA1CQqEKbaxfRdQOOJmlfgc
IW5wc6kXRIAxN3KQCVWZJ/ArpqdJwG3zwo78g0Du06G26S73jjlMrH+qnd0zd4kd72vqvra2LnGU
4APJxhkqehGd/SLWK7Mm65wajRqAJII4iaMNK7Fi1+QzWX5MMFbs9MKDaOUXiRx4U7blRuc6fwSh
9+380cj/71j6/yPEdBgHMTH992Ppz9239/b//p/y9+rN357021w68H9BTOkybmM6skCVGLr9XYlp
/sIyz1mElZCSOL740j+1mMIOXJtDi/9ZaCT/gWlCiwkAGaISavjfpJ0f24E/7xf++fkfSKrun0Y0
nhsitWfuhSUBKTITuT+OaPo07syociGYKVudmrEjljdDddJaVsR63JN3zazlnro3ZIc6FHstG+dq
YmPba3ws17ww273OdHtVgTXuHe2W2GxHa5/hmbj6qvP2c1aH0Kwpu+a2A5Bd6eRgsKW9VK3OD4Yo
ukuF8fAQAC6+VA5YyaBoERSF9XgoJxGdB+1YjIVycfZ06x1KKpTzkJvhwdTmcG6yTIJc7vW5r1q0
cDZrP3gVmN6mXJ7zUPZHbWXhCW3WfBz81j2VMnRIg47NE2GhPktx0NpAN+NT5rv1iXzG/DRDDziF
VqtOM9XMKRBxdyJgLTxWAQK3IAckMGs04QAhTGATmKSDFGA+loP4DIOK6fMk8rM5MbvWJJ+eqXsB
TDYMEcwYmVzjSPPs0i0dWGN5Z5pS+9BnVojkZJzYAZsogYy2O5huVF4GgjEO5Ry3l8FRiILocS5s
BuWhVKZ98Tp6VT8lJLjqMrE3ijm5Vl5n74OwKK5VJqa90bC7SxTDrhlc9DWkGdpL0TInixoCtbrc
v8aDRSzQtCAgYJrvND76OwzVASt8T9+ZbEh2OjSGuxxj264Xvn03puO4s7suuCP+u9u5s0M10Thg
cbqGgVhA7hLOthZHIwKoxUl584CA7UpRuDevrUPCDePoZuWC/IZ+IFOl0PbWIP3xXstHw0Ua0oJ3
3fYq7N6aeBgJT64BTgVd99KP9ebjz6WRu0flZSDZl29LrSJaZXESXvBp+J9K8T2OdY+IvrVOqN3j
X78rdkiDdvQQnKtBq7cKNA3PVWSrnBuq9yANXrkfchzEXX36+OjXh7RN6SSKl4/PvH988c/f9q+e
+i/+7ONpauyiLcfSpwb9XTiNZ4NMuY746TPgHwdXpBmuTKfSd72c9R3wUWSlSIq3lcKNu1AOksad
rlLe26HI7kw9pLfSjD+NOY0dvc4WSbe4KyiiHlPJDj2HLn0EEwCDNkYf06uUbUU0E/iaoRjD4tcc
J3OI72UnwvUUsOLEbDlABwlC7jthvE9qPwD2Xkc1IpfQIzqpNrfEnZZrtx429qAgUEJeuRovAwq1
u6IdXt2CdG/YFEcX0Vc+e93RSonbDCebAAtHmKd5LkEpj1A+M504SLMRs1ix6TwgXmB7IBuOrdj1
TpEz79PGjg4uHmj6ywQhZyKys1GqVyyk5mUhqe2EaguyoOz2ZgQNbQ7x2juLXupmxwks0Ay7UjD1
7r40wveoIt3crDfEq35PAMXtsPznJ4dRvsky4OaXprmJC2lu+3pmLIj90qQj+GSjEID9RapX0cvk
virNLZt8cUVdlG20UNW69oLmHPNvOkhZ+dj9nflM93tPuddvLeTNqzBDE4QGGjtTNEN3TcKrozH1
eqaVbVvheccpsp6Q8RiXcmY43lCCGNWInNuvFCqkGTSEO9rlNZONuxZ1Zm2wYag7L+/6c1pn8JDb
gDaTBJEtzNJ9XrSfTDrJS290+jItHwXaUBdKCTKRluBXeQ0ypz+bDG7dDlBLLgCW1Y26pFiaL/ny
wFmP1rYjZzGjdAdta+XkzA7Tuc+96EL3baxH4ogQXdrBVfYldpcMc9Ou6+12NWUuuBqCZ0G8eOJa
maE6Bm73YKMIuWMqFgHuro8fn02yNbdQJqZ1J0cC7NuuPXdpA6MYPW9hOl+M3MkegZ2jDqXA23Qu
etdKBMlJY/ZdNwWX/apVybYxELB47SzRCpNvpunA9kqQfzZb0Lkg79jXWU7trklMytbG+lYgwTng
//7ELaoEVo3mVlTCYTqWHIN69l69xtkRnF7t+4i1T2BQnrstKBfpCvuWuTJ8cJ3ixXfteS+0rHYY
3bmEdq69S4u5ZKRh/gDq0+COswCf5hBvuco/xyZu3iD46ghyspPS/zzI6GT3NmYtGrbGJakEcl60
KcLcehCutNd69KByj2iyAj0/xFm6hdPHkkMSfpbOoXM2agFK1YEDIQOjP6VzNZwaaCVsOJfPq6BI
CqgAfJgsX/r4yOJ4WxvZqI49eUKXjwc3YDLcmgp235Q8EXuAs1Zrf0Qbh1lN8Q7eWZlD5kKdloha
7RuOr/ieUNEEh2u8hAtIuqpQeER55aycz5GdOSvDdJqr5xmcZC4vvalmZJkgWrfgYo0N/L/wNBhm
/sQ8/jOR5A1YhYGKva3im9FN3R0HVw5kAH228LsXI53EE/GC7WkovWVXt3BAmIOAY9Wf05qo9Aiv
7iEW8fhKNvKv32AhjN8QoGGega6Uj9Nc/FT+2L6X+WSuvNnzsTM35jV21fDrTwoGlEhKiGdtJu4R
F6fz6180D0fLFf2XwoUPrAPpHIY46T+RI4Llg9+kwum+YXTRXGTQqwcn8Hnhly8kiU2cmMzde7PQ
/mVQGFg+vtB0w5mFhf9SzK48gk3GqFL5+Xv29PHlXLiQ0GuW2lPvty+TUNeP1wjHorMWIsuv7Aea
+9Bkk/DxT1K5ma5QxlsPOGXlpS0lMbLLb9BBLrD9mI13X3eHYPa9ndM58RfP/fUnESZMkCOplifl
pnSzHsaC5d0QOlg84iK64rUYbnFHS/LxFyJS/pbM+fi/jNj/khHMFsjx/qr/uO9+fM3/kBjx21P+
7gMTv/i2j8TFA7Ow+L1Azv69+wh/MYXFiRfij0eBsexm/959mEBiAcqatBgWyRE2X/p7ZIT/C3Yb
i9UFHjUPUmz435HFWDTIf9oQC9snyMG2TIsTTjj+nzbENbG6M8Yk+zAi+N+gDK8oeKzq2nWkg5qh
fBy09/YBzYzt/Bw+KbKFbjjsoesLR2271qyOyPY26SIKl7+qKKeCG3I2rGvEn6eiZawH1xB6SF+l
d22Wp+j5/GkzTNcpmWMYcNwuSHwGYgikAdHopVaElZHKMG58WTpsK8dqj42o21hTA3THXpadrNrP
jteSsQe+6YrVnH487UD3NfJiRYVPNyRQMpCiZg2FWjFGni9yfudL4Hi0+GIDQzvAh3yn18Jc3WbU
t0giT20QyT2nNC4CDwH67Kw7Oy2PEG4Sb61G+0dnpjYowZJkWeaUp8Sd93Oo9Hn6SIEN5qPwOgKx
GAPuSxh9vtW8MCEc76ZZ/1RhBMM+DqCbLZse3uaYWSGZY3WSU63hhxDEIF4jY8SVbJ/UnKVf3Hh+
zrrkGTuKdfU907hq8A24+ad9JJNkmyb1A0vU/smtnK+jY7yLNJPfrBB3b7pLBSlBjSJtSAKl3xd5
vI0b3R1sTfYQevR1RCx9nrfiUIgIy+pI4sXYsvVyFF2RXxmHYmYyT+pbT5Fky10upU9kkyrPgdI/
gy7gQlUvAE5MJn2Cu8p3yJnvAYeUU06YIVHsY11A+e9CItXFvKEEkN/zRn/vjROHlXkezKLcmMr/
FFBfbefOjoEdgrnQE0P/dHQfgnAhNkzMoG1r7xcwihtfPql0gRzi49k7rjkuFMxuT5iwgFWzT+Pm
rjVaeUC3620yNvKDzya29JAihZH5w68KMAF5+mYpcmw1fESKzOpR1u0VaEd3YSWz8S1uqlZWiH1R
WXcisVmNNu05cmXPwsm/NlRL2Behq3sSJX5ga9Lh2xLMRQ2pzw8ITQY5MylQ/R5rxnbM4rsqy9JL
04cPmrjWrcjZBcYMGHdEV4e7qkme0ybpjp1oH625UQds/OY2diIMMvZwsmttwXmhqipCB6ChY73Z
dj1TL4jkIBYcroCBdZe4/YsXJeTKucV5qEkk9vLiCpBEP0bZcJeAyDoxUY1Rp9BPdL0fI2/u1uRo
hPf1eFG95+4wskTbjHp7lQVUJHkjgDeOMjxU03BB4ATlnJyEgaVWWFvZK1fAeNdvyjhW1zoQLIQn
1P2EIda7xpnqQ1Jk5L7ZaHXqYB43JfDdjQAfSTp1/MM2EuOcBSyUhtgnv84tt3xDsJVLpSbiGXKR
7+xJ8dhnidLs6OO73ESu0WqKMh34393cSa+TKY55kLyrUIlL1xol/CH8cbOcf3pCe/eB3T/pnOEJ
9jq5wGkTH+jlrIoVjvH2IQVVZPvU0qhid+heSZNZ2BVkenivupyYd1479qD3VIQYAOLxrh/chmjx
RROLw+aTbVBCFdGpeLPbuGEVFFPZaAOsfED2O3P7UxM3/Z4F7Xs9p/kpE9nRnaanwZ7gylQFqudQ
T8+dpAkzm2LnoOfdOkXDixopbxsoMR7pzbK1X4nklM86flHx6DHzne0N1fDZcsfsMBd+g7uiso/t
QEgz8voNPkLxYsV5j42r+6miBG+AnZ9sw4AGNUVfiTZFMpP0zdElYCEmWPbUmJ+AcToXL2gvBZI8
8Elgk1USDFgU8vYasWjFnBmfii6Mb1blJpjhoKJ5wK2OTddcl9ixQ2NAj4mjSz0MKNqN/FMK7IRj
vPJYhj/Z2FQeJtjCbp71t1iTLtMUah92GCSDOmbsXorX1PQGqlxahsaxou00WM42MoCt4EOg48n7
jWgRYJMPdFBN8Z6SzKCDJj5PsSuueTuqbY6sD1nMBP1LkCCEjRNUKO43Q+IX9dHK+1b0YMq5v1hm
9dTbFi1+w3w9cQNSHpgXdYHhfvZDbM76UBObykouCx+LLn/EtdMeRA9BeUK8s8LKp7fWoPuLIzAH
FhYclRpsmFlxjkBAvXSCxWfuEFaPB7NYGU2Il8oNvqXetm3rMVlhRxA9cpgwtwkJhjqd40I+1j5m
ZoTf6Zps7AJUU7C3IpdoD2UVB6uWMRKLPH70eFnIeEVVb/ETEFF5eHcS7l4uVEY9HqcEBGE4ElWS
A+/aJ1FCt5nazwJ3wCpC3n70a1CvyKDsc3xh/Blc8kikaLbqnCR4t+cGXhFMqsviPGXpnufa9GRl
xfqAdFurdFCvcHa6AyYfdk/fGz0Wuxw60tgb0L4NvGpZZy7Jte7N8oedPcfukeGRv/VnRGJLQxcz
pd8G6SgPjdV99Q00VgWws0Mx4jKEzbY4mWfYPvF0sqtiO2j4pRp4PUbt9NCxkj/qsEFa0lSH3qbQ
8D1akdQSO4RYZyvw7kwVEwFJskycR9DM1UI4gxO2daGOb9tNmvf+fS3r96BWTPlTi5kWho29m5bF
mn9F88BNwFn7upx3oEcyF4B6gRprUyLD2HoqzlCYqvSBmF5WeoNZ01BN8XUoNL/TOB9S28KV5TXJ
l8hw9iyirRcALlx9J3vthDjWsqkntkkwc8Uoq08pA99znqtqH5BzdaNg8DYLju05nG2GUjXmcdaC
JxfrCoOAWu0cy/B2c1eRb9/lDmngObQUQok4kGlQaMyuoZPG2xnV16au/YzcEoCLfTpaT1ke9Juw
9hC9CfrGHHLoO2KBT+iZg6fGHJJTh15sOwW29Y6+oHS6HUHW7VZilt5l8H7XbAujU9old7FHVGLe
L2kkEqxA0gTHqYivxAaiW02ke60E+MjOe4ySDGqd33Vvo+H9CFLH/FZ76WEommc5t/UhqlixSJrQ
LZmDK9/BC4Eazr3g5LU2Fl5+FJM47ocsO3D4ocoofZtpYRRtDYAnkO0AY2WR/yq87JqMtnPuJ23u
RARWflILMGB6l35tXmQBX7ps/HgTD30II4jAsDoBmm9Jfd+giKp6L32a/ZZAMrcqt2NauieSBtfY
GFlvtzUgGH/OLjpj5+X25nFOvhDA1WF6G6jF5lvg67dg9m6d/dz6Bv4sy+KNtElssm20yI56qucO
IVn56hnVUz6qbF27GkZoBupfmw+Far1bVUAMUG2znmruSPmIMAv0JJQ2xLLjmSgKvUZjf7InLokx
N5utzcUu9L/XhRbk8hDaXpcWCNEZw9win6ySgQWBvJnzdIg97ayQTxt7xlA/cyv5Welw2BLc1tZI
hLQKnDPh5cSgOOm580H4DE6SPrPJbC8OXj+rKd1FgbyfyxKvP1W5s5m9gSTd1vKYu+2ZjmTxQ1hO
zrdikuQnBaSWkS+mWmMZ0U/xPdchuWYabN/SrHr7mO12iH/yld1D6qozsoi6GLhUnMfhoy0xjzmJ
lx9Dv/4iw66+G0uvvss0StrM/Vq39T5Wubs3/DR57e13O0/zr/0yW5kjRZ5F8RlzTHapZqM8Jmk5
04MnA++nhHUflg99hOWvKlOxSjSKQQmiiMFjMR0Z4M2nqmv2Ka4aBqaSUXE1vLDCWc2GVRD8i+xo
JczM29UeWTgAgsw1jr9oH7nMPZXQi9lpdDZVSnQAeFn/ioe5457dvvRhNT5WXL0YMAefHUOWzx2h
X2u7KF/r/P+xd2bZjSPZlp1KDqCQC4YevyRIsJWo1iX/wXK5u9D3gAGGOdUoamK14VGZ4S8qq/K9
//cRWiG5RFEkYGb33nP28eq3qgxyy3Peqrw51mZRBGahmY8djwQtqBTfZ8SLI8T5n4NkSI14HJ+q
qAMLrK0QHk32Rcs5lElg2hMZ94WX12d/2ZqYsW+lLvP9jAhkE4NfGI2XLLesd2PlMixO3hDRJqon
BmbtuSLijE5d9zRmc3KwpemT0gvlQRvgPeCKag7lyoCQKw2iXrkQ5kqI6EBF8DLQplvpEcp/n9qs
vO8Rdm8HTv2nTjC514Gq3fk1oxYbhygHguFGygMCPHdxdtYKqOgt+7lfGK84Letbk88fmlk8qq44
ZYkv7uxIGo8wjR7EmnVPIAPAYgO0YAUmY155GTRyJSBQBAgrS8MDquGtdA0yagEar8SNnKY1/A3j
i5bY7bv7i8uxEjrMldUBiWNkMYBWVjkxR0XvkdaRd64U/65ayOFpnjPtWsZ9S2ztblT+F5YkZ2dX
VXKeiS3lum+40cep2sXwQPfKw2nIfgLd3jQfTVj1slXTqejnZzWs6ahZc0pH3FV11Sd3o3mo+9Y4
FMu8AICfjHMWoWuSBJwmyatTK1zGY3dSZK/JFlgtxDUK0XCOiihQTX5SkQaCoTYyjnlmzHis4SKH
W0yl5g8+4t9YMZVwcDTOPdh6pC1b1ZmctlvO7iq/eKtsJKs+9KyM3kgHhJ7iV5sh15d7q5bP9LwP
tLzlQ+2I3RQNYEZiLd7ElHo0/KnnXJv7BamZHfaCVHXSccoA6RCM0l7BN60seSLJBluZ018pvSWW
NaIvfC9PTzZhz30r692EPhCKctwRKOajscZtz/FJi/ZmNeQ7p7asLXDhMuzJlhykh5qiELBq6JbW
c6nYv/pvRjwV27FybAo/4hbNxH8q0N88CMzIJdvRC39Q+dRM5mb5FPHcvU52dB70NdKLLMjBwbhn
Uxh2NjVdjxdNoKDcdW7bfvOLN73R7fdUs6w99nUdQZt3MwnSfram1g0WzSjuQcqWhyTKcX8mYAcL
jfEI8RLxo9lLaKSVN75FRva1IMcLMyki+BmCwFC5JPB1I4C0Bi+QWWNWUciMOFSWQY27+Wb6CbIF
q/3Chp3CzpXlXWdY1W1omDo5rGl0ntzX2AHNSKTJ64Lvf1NEhPhCWXlYSk/bzLrDfMqAup3PSUeK
5SKZHPa8DeubF0f2TPmK+zgbnOeMBIktlNkhHcV3H2c7POUtAQgItlRbcYaA5T4Yije+rZOtZqbN
HQHiRKEbJfUDx2U8N/0RUpnC14+3RFfQ9Vt9PhatJ2/QicC1DYsXJOqxsG356j9aurIuymA8pa3a
JBv8XeANvXu2pnyNfsHVaTcLQYsckD27/PBbtzknJXrHkvZq4GXla01a29FlN4FHm9673QsZf9oF
W5NNaimK4RkNAVg2cWNGHG8nRNe44kVFrAUfyqSpr9J5Gmug9Wg0s0tavFtMiM++3UywFarAxmp8
njV18Ac6B5WkziC9HVQKmQuqepha/2vrMvzFcw9sI5pLFmk5BeVM82XSTZ4XvOgLQC/gQSbeL3MY
73OT9a9z6m5X8c3PToR4ykgoJOsm2yc53f655HTq11ocWs5CCDeKfLCT2RcDO2li3Dg1tSe/W8iF
nER/p9XlqS7I7im+oJBHM1/pADv8H7PTF+FYGT9k4Rubbk7ejFan3EiVYkUzn8joiCpwEZyptMtY
QHoY8uhiTQk4p8gJbWHBheMEAayJXjmiPWKOXIDMBGQWrEHCA3JmI5fZeaMAdmd1oZEi9q71XHtB
eIq+VG/38xKR9pBY7lZHN7Xx4BYGLYhGNmDHwS31Q8tKm8Og+6NPiQ9wGWLRyOsQssJr1xYtnDC6
X9wpISJxbL7l3TqYc1v5MIxIfuAee+xuAxLRWr8rAE5vTB9xAFLgNBiWYwY0V/lIaJsYB4wzrwdQ
ROEw2PW9Vg/FzksKFhwO4ewwxjn1cxx86Dp2w5rHIDPKAKUdabeFhdE5jILBSLYcQZJC3jUap8s8
c3Zt4rSBAuMAXK7zwmFQP2AZZwTA+Mta08FCaHCM+y4O3K4tYEcShLOUyuKi4hBMFWTtk9LMQs2J
H7PFru8qnXeAsSABrgODlb5NgqmiKcXFnSDQpqTKMsw3Qz3lm2QwtKcaB8mx7JIj51u4wD7EraiL
jb1E+hFl8jtWfQb/pg8BLIc1pFu8XwhR4q7Q72lXlNsSuz03FYmI1XCgLIgPLeYQ/L0pESuN1bwN
acrFTChNNlnVRcnppBF4zs2cfI/y4W4oIfgX+vxhEHcb6rG1y0WPfL6EK2+xekTaAkslZmI5ATOM
xF3pJKw7bv91cEC3Z1MlNhIttXBJDaNQYTOnbddQFw3uE/EKkAzSOxK82LYm2KTZNPtbSom7of9a
krW4G3zU4m1XyU3p5WJDd4hM0p8pocUvJos1gWZIXv1u+G8J139uhOKibvr/jVAexrRiqvftb6Cm
fpdxMQBZf/AfMi4GKUL3PAss+B/jkn8OUjz/75juhOHrmJgNhhO/DVLE3x3slobnMxr3cOMyzPlt
kLI+FP/Zju2L/1LYnoVX+nfjn03vB5af77sOHTV0YX8x/skO6BJziBnaUnogGZMVjWa+5STtZgYl
FGdOmK4NC59x+W7RUA0w6JjA6a1krxSbyQYI32sdoWGMnE3LtBFolz2F7l5KH0E2dITQ8t5Sd7lh
ZgpXaQiNwjjn0KkD+bFefShDu2yw9W1UrclKxgnO5gcGvFesxsBb++FYsOkAO6nyjd9VaUDcq2JA
nx1ccxr+TT74X23PiNr01VSsGzpggxUxyOv1/dtjWsWkiYv/MeVVBcguF1izmAA4WI0uZdS/6AU4
rT7WDHymGmRurXxMB2zB9LsOQsO1xw16z75OLxsgyxY5JfsdgKzNbxfYv3Jlr9bm33ya69PjvfJ5
brrtMZr7ixHX6owS/pO9hKQq1RuCx8tThI2Wvcw9qQoB9LCmt6BVZ8IxqofBJTGjYOROUcLSFZOQ
Z3/HstfdM0LZJOT97Z20qk95xznt3zxVfX0u//G5mjbqIboChoce7Zep+LeXMiYYOnI5BYb0G2Ja
LNq9n5lvcOY498QmTL4x1OGxR168sSLnEgtnbT244r6vi31iej+a2bvKpC1e0M7snZiTtZWOwJEi
wzolQ9HvZ5p0YW0Byc0W6s9WZB9q6lHkqmVbAaNCNEtvbHxpLMKXUBoqAp39G+365LHHyRUwd49w
g+LziIm+0kwLefjifPWa3txUrVG9IDZ29xYNW0Bt8YYWeSAn/2SuWuV5YoRRKvzKo7HIF+++cnT6
jHl618arFKhwri6GyECW0CzMNBUXkrQlUhRDfHGnbGFwEbEFIC3fWNWcnBgkmWiADHZemo5bJv6c
R2ZGWJ1JtgESxi9I0a+Myfz72c1O1pLi9pxz71qR9QPjs3ls7gzZOpvKYKxQ0K7YIMk82WqE2+RH
e0YL5l1mkjmnjRTclTenFxhYRMUv57jxk203ohZGh4WmUNSPNEpCzTBppmSAeOy4/Te+6X9xo7lo
V22QCyYaUkusC9NvVwdKnijWaJSHiZtdYTDl01LvpwQTy+PCtPKawNqF99gRNpEz3dVfRbY4MEY6
+/oJMVa74KT4dy5odNb/1zW7zq5ZFZnNgIHy//KsIrfHCxCD/WB73xbkdrMecC3mgaxbpoCUJJHD
zOpLD325MjkbcuLOk2fhPYqkD4HEB5Pp75IZCPs1O+I122AAII3a2Coi6rXqkGJmm1gXaWWm5Y/U
fnOKT0jkWwPfYskcO3KDPq/2zkAauG4cGnOAbYRLCwZWxJsrmJZFJaagqdylRAK2zgQKygjc9qEe
C7KAJu4R5hooUg3whnPdEs0HAofr3Gs1VPR5UMfN2TCoKOivMOAMtBzSp+1Q+t6plS+ORTUfblXU
voNuCHt+WRZJ5sbuzsrtb0tts0WYu9hDLsQFTN8oINE8SHOfKLg6BB2HsC929R2WsdUxsjEJL69B
7sfZM14DKMtr8N0a27XNY9LoJmtP2k5gE9JCktEGT3cwafa2Y04nIecJfHFICRklqBMgww9sX8zv
Sa+Km1c3dXejF59sWeOEMh4Bu219pGRgzzcC9rU2zvuIoyAO2G3rEmwQM1MNsx8qw0jRXRlnwx9d
dvCYDl159XC4ZTpvFqbVwQhoQsHJry9pnAdTZBANOIWV8veLE92KQt+ZQ7L+8t28RuqR453qhMOh
c6S6L2qOhr7HWpwHo/xu8qCqi3eJAp7TdCe0ExCddQIQSrLE+tAHeOgSRKHGeCejJRAXQd/RZQjp
d6gb6DEQ+BOsbjyiJsjKqTeYBXf9ZO8nFW2l4uIs261YfurjRynGDbCTjeRlG4tjaZ3imbIMPmOK
jA0DwH6Im0OK1s3Nx8OSDseucdZmNkPqT9UxTyZznq0RAQLvKeNQ3DTL/aLKQ50PdG0JlVuz2UTC
qJlNWHmBBXcCSViYjaeyKD7HqHmcayhv7XBIamM/Rv2JIZ2kE2sUzRES7zYpixMxHHex+2aSEEcY
HHdVc4iiV5tece+6+4bwqSSdSV2QWxvCWIQMwCHijyzzoCYe0XK1QEtZzTlhNC60CQ0MKwJu5JK0
ZyFHZssJPyvC9O8rl5qiACYiDHpWk/asRoyXEy2jEg+1/pzodmAb+qmFKWnNdL/m+CQ4dNC5iTK6
K65za9rmqXfoS41tz2Ta3CjP3AHC0sswX/wwpmcGYbVJ09dat/fEn+9WPcjsk0ng5wcBR1A2CLFa
GgQYQMp+K9NyCwpuK3wISTSsNToouqy3Hs/doVfXEQLo2N5ZYdDq1lYNBzCX7m3ptLsiAU6+eOFC
GG1aJeFEu1rVcVAhgjCibRuTK5VmD22SnRkPEQGvB9LwCI8wd7BEAsOyvrsDI3oyD/0e25OqCWSE
ZtQTN2PER4VOUAOTnIzGcR6iz4R4OPVkNpBUe1c9QzGj/2O+2sShljI+WrzSmA4Z9NKwMK5A2kB2
cQd26q0Z05d5qG6mVb/FdfLVJCo4c2kw5N5bj3KkLlkR9dw9THbP0C9+sFozlKXY5PxhlnFXJ82e
lvWZbv1Zpt+mRtyWWTuKarym5ZPhy2uWqqfEl+8MmH7AbUHEb7908by1G6Soy2KTk6A/9ppzBee1
pohtu6PozYccsQFC1SfWWcT68zlPtK29ShJrcY399CkS9j0Qlfda056BVARw3Z6JtiNNxz0Y6UiH
aTNG9r5ECeQitOf8wix3DBRbF1vK07K3I+M2zem5rel3EhKB+Dow0xzd9bxzB0bDBl9jbjZlSehF
l8bLQfRpQVerU42QX2WER/MyGOqIY+3kTPwzb35qZKEh013SPXiLeZTuMR7rEMbgISc2MFFsFjIj
V866shyut/2+TCyWB/xT+tYcad2iKtZG1In1BLQZ71e0mt3h1ddM+Z1rtkQvnWFcKt89V404TQif
xswjeyQ6d3q36Yim9scobJevc+SfYOUeU2M8el591GN2O9PbdVZPchzLfkbLsb9k2tcJHMoMl68A
DkMcfGDOa3lOYpH1XWPeLM1+EzffEeOo+uaK13IeCcIhNHSnWyQmdm+OeBYkCylsmsCMNwxSijzA
jRm5D7X8XDCHHbTkNo4/S4eeA+IQC0ozulhzCun6+AbX/UPlvkL+Yy5x61FYs8V7j4hJKOsVlv+m
f9LignaBnFIiVGgU9qP9zY/y6GWhTb0h8OeTTNuUU2BtIJyiJbGAiDykqMQqG3hI1ffFXdM03KEJ
M6dKNE8+6tntYsEAMHPjPp3sN2EbSchaR8Og3zlqwjpxbmwAbAAI6nDGrtcVzECTWa1Re/7FSZo7
K+uPRWXPuxm8TYid41vLuXPvFNw2M56XcUyRMhDBvMes3A9LcYkN1MKmaM9k4LJIYU7Zk0nxLDS5
Mgz8I5kyx6rE7Jt03hy0jA93OW4U5XvGXiutAIlUc2JKaT+N+hTvhTFcvLwfroO+XDWNnSU22Fry
ZfpZ1s6tHK2ZflzxmXfP9PLU0fEqix6O8QG8KTmurca2q/flQAZNnsLrWHK8BwZhLsDdjOooK0US
TYuUq4P0e0ypF45Mk+FVk0yz06LPJRF0K70cqavvVTSJZ9Cn+QG4Qrv32M/3Re59T9GobLEAMe3O
VNAvrFNYA5Byi4TXsnOJji/6B0I6XyvLAh6Zkq1mpit6VVXThlb7d8zE6qA39aHUOUWhWX/ukIcz
8C+vvVkxxTE/WmZaJuXgmJXzNvEr69ClMVnbOiIIYZHIla8rcZIj7EVHPu5SSmjN6cSeut6BAaDf
QddBpYDs0CAr9Tj6fRWgItF2RV3rgZEAnFeObR5Iagpsz7uHvqNBTy6MrTWPoedBfB9EnD9GMeWI
YV0tOeI1z1pKmEm2e62CcZ2PLBSpLmi0tQUJxO0LD5ufks4SB3NYWO4zjmxN1eyZGjxlI1AfTX0V
ET5JaYsJpdVyF+MJnCIkPGqw2yAeTPswTbRBE+fiJ82lU5RJuWvdHCTqaMAlhtXa6o+OxlrfSpD0
RcaFXnZ19pIgoQyHMs12UrjpC2Lz5Ehko5mXHAObnFXBgy3dNojEOhACtLOhc6S8ZhmeC8LITHlh
8f1ZlCVCqbq84XtntxIZ4PS0OxTk4jSL+TizLW6Ep1Bhmelzq+TXeR5jrFFJt4ksoda+rU3o3xpv
ttSXWfvAohu2YBIP0az/jHw5nCIbw2udto/ToB6BvaG3m1rUPoV8M+BWH2AzDZFyrmVqWgeG8q92
UgzMX/hQQEbnYCveorJ4yAAObNbC7xzr7mfsMuFe5qS9dK73M6/ZSAy/At+Tae8O17RujAUsWxa/
yubO16aBwBx3ACc/PvqxxWYfy59Sn0ijKdJ4m/mOAhRgmYB6UYPEELM2dsRwKmIUWSaodcYWyX6v
Ydlf+Huk4RfHVJ8M0pwijgGzel0YE1uispnaJ/YtySOCzOT00mTs8XaiHeWA2b8qmq/5krpnA9j1
zs87yp7K0S4kg2Zb+AkisEzrBN2+Y8DrWTsSJwNKRAwUjrUvZDJdqjR/G/U1lK3JPtyI6Ysg8y+O
UK20o2/cZpVpCANlcimXcjqJgYGCv857oZdxQ04rS5ViZzYUXvhLFMGRAc/8EJN8+WYaYl/nKgtn
LTFCPVsgtGjJD9J+UcP4NVerVzwkXX8zGABsk0InINmJXbY6AMEQ3mKEvRtL1/qj6QQm3fVr1kB7
aVyd3mueHGMd255fPKkJzuYi5lf8wmfNBxE1FQV4ZgMYiuldhPcF3219HgiZaocKyrjfnosR1qpk
X8Wh5vJuAH1izBQdUjdyd4l/nNcqun2sFOoqAgDAtzlBXU/sJz1qp0QnpEiCOiYCXfBmrq36eMFd
qFygcZOs4V6MNNfZvAH5evbWmfq7yZ1yDrvR/DwX3GiF4f+kGxDj5i2Ko1kWn7MTeceorb3AYTE5
jmX2Du+/xqknLxPp43CDSGPmQA6MDHTcHKtdrU3GnWdPHTM1D9FHk0D8r2KyCIBPcLe7X2LcOcx+
GPMuME3dmm0sG5tNObK8RYYu9zbdhNmd47NcP+ijgk1EV5ulIWFLcF7B86FXmOQBbEl6zvJ7GgUt
TjICLjSL3HaG8SetXMXJNSLjSu7bASIyAYwFmVPyimfnZwtdmZkqw7+Wmjqv4Oe0SZjGRNrpOKf2
JsHHwajqmszt6MrYm24X8CKYqc5rZNc1fPrhiIbK2ES2Xm29nvCDicFn3evHyCnfXWYhO+lxboyF
gc8b6cmuyzH86DUnMYEQrtKy6epm9jckGOU+1cuDCw3nbKyOIoF7hcXx9WabLclNVvGNw9MBnpG8
MYUkCsJKXmxjps+6GBrlbecEUSthiNd5RDE5fSZWzpSs+0qCO20tgH4EtY2saAQNbGpL+Zu2kmSU
FP2p6gC4R0KzSH2TYCQi7y7RaCKMAi5RVqgPlaGNtZE9y+nNrvV3kBEMygDD72I930MfI7/SEmfI
3wgBajC2lj2/11CuQ6tb7lWhnkZ4YlvdW0DFjNjDEioqXdzwq6Rbbyw/SUcjZpYEpZF86sCjFRIZ
HInlHN0lPZ2BbAW/ILChQum9QwzrgNd0LMJccz9NWwQ5gsuHtizDqDZR4/TeuyOsJw6M9RdvhKvd
E2O46oBCwxuzLxXhtjN3Jzf0Vaul3FtKwlTzV9qA9pUh3PesjCPgLZIb3NTeCyH3ZGGis05K8Fi1
9jDr6PacGkEDzjBSsWT5IerllmUu/V7hyWNmQl6OMBmrhlwGKwVx7JmA3lA/1SPPngSDTxggW8wG
F2V3c4jg+gwW+oXZD/UnAJnKHQWnV5LttbH8mdaohjpASW4XnSWDHE7VHUD56jTS0z5Bz9sszHpA
CNXPdi3yEBpz7wCsNofmTNCtva9T7U06dNLLQaKSsbxLpWz4aXV0SdrBvEazhzNZFdvKrKJj5/T+
M7ABEmiobGbm54i9jGpNZ0cBY9ZoBB034SS2eBvbUajaMNFuZqArpxHUZFCVy0MjvBKkruZD9eiP
hAosu3Sm7Z8uTfWyCJYg+P6YfvV935nq4pckkq6VNBuv/8XJTS0cLd4XNymWjd/33oOGyGxblDZE
jFXJQ2+QI5iV9BzrdP9eM/N7ouIeJgs2HVWefbStgZODq12jrK4OND36Y3eJrCU+Jr5fPziIr/Hr
WupH8twl38pGTt+Nz65nF53KiDGF2Xwj39LYkmuYP1QpyWdyJuotkVXo2LCA86KjhLbp7KJHPo1D
8iYypnWJKIyAWb61iclQXKoJtFhGqdswd4gHn14VzQEPkrYYCHI3L9KP9UNvvC8ITU5FTqdOiAnr
ca5x8RI+Q++OXqLLFJb63garXNzh9SvgOEDIT/mGDiDjLh2YuRu9+Trkhjzocn6YXbvaabr5kxUA
aaVILzHgZmOcxQPHvj4cUT831mp2VBJzLAt/7r6TXNsEoqfUM/2I7rAs+30NsZX8kCjeVj4AqfVK
94hMeGYw7IKELj6RkzqHNnc2pKN7W1/HDpHC4D5QE9cQeNwB3Y3uT++J+tk7qsE20v8U+NQx/O+8
WWmnPiLdEu7HuG3n/t1HrnkyJWD33geS4dnPFoHZJInYJCNrCLwsos73XTf6AYALTH72zF5PJxVC
0NEdZvsYNwnd8PqxaYGWEUqOPH8Yjv1MLhLOjQ18g3pLLMNHoVunAik/F9SKnCdJ1HShXDCRJg+7
QSPQ5dzIWT579MeMx9RY7EDHBuuZI2Ln9tO2hQS1grkkN2DgaCoiTcAtPaTgoNsWN3owZNyA1eio
Rx18tTkeVjtW/jmbiQpvEGVYRMUHnjqlJYaJxJGHYQTUgoe6380WukAf5cZ2NjralJyCu/Q4KKoS
x4OWUqtZC5M+m7dxMn0Uvd0Ek6KlH7c5BBVErpTI7mNGKshJlfqNxOI4nNm2mfTgJSiJjViseTdx
TNiUg4lgNhLXqmEwVBjzm2GOM8n2eGZKup2+Fb/qOEi8hkNP18YdbJPy3BUmqsTSQoUFyj4oiw99
GabQaci4iS1D3npTuynu8wOyrZ2KdPO+tgIbaDmFOLYBt8gZ24+MTuKoOlLfPeKt9zeJmfq8XARr
NLzo9lyKsyTtBKR43LvFDU0R2LtEO8litc6452G6/Mol6GVy0PVmOJlzcZg6tz/YQ+ygWttVme9S
eRgvNdcX5l76jJLR/Ax51IlxRKDrvG/9Qd/T7KYNiL816CS2xUwvZtrBCb3fmhuNVGu1QbTU7RTc
oMPKXrdt7zEvSUeEEzPyp4UKFkXkul/rORmQYmk/nNpmKOMuyU7aH+Ysl4MA6bAoh0CQqvqsZZSe
EazRoMq9ozdklH0CtL5q4Y8JT7sgXdXOwmnvhphd37PTpxw/G8YK9AYpvdtsHo51stIM3SsMKpeR
A7BiNAGbPO9p5s2xde2nNmAvhXwYaNaAYNFouPcjnVWmBMIzxwa1Sty6u7wSArQljabFJg8WDge9
PdfqXTpq1QqJjzD9c8F5NlYckFX3vaOPh3pGw68q61GYww+zJ9I+wxW7d3I9vmSFPiBZOtLazHca
UTf+cMTr+YQon47ByIRJLACDjOhjwCFAAY2DnsHRtllcVOGcXjGqe/CQyT2Z7ea7V8DeRFf34onF
o8CQzb2SvXMBERT6ufeSm0a3H4oA5TWyIhtZTCW3jJ8xxpaNc/CzAuQBoeKEMyKZmmMiwMq1KDrR
xXglujjawdpoaTeDYPj14S+f/ie+Zv3zARx4DXIFN/yrh8Nj86UnxbtoM/2cLXJ8my6T69dMNyvg
EB173a+vDh4EWKHndNNWUoTb/qg7y3n18HZfNNTAOK752WHUaMfgvT7++rTTWQuydHwh6US7ehJZ
x6+vJ5bBhCLPW17xBzc2mpufrMR9WeS3RlvIjAAZeF+s9+USueZ9EdXxvpS2ui/MMdvDOx3u5yEl
GthKKpK6pnZPDQB6w7FBzfm0+oaxxYrSzQYEopTm0SSmu9yjoyAX2RHz6jHVN9ryTtCu3KN+xBg2
jVlYta5zJVykCpWZMblrzTakYljDYaw1fbrorrGnVOjxPdd4Jba5fQM6ANxlyDwP1X3M8Y5oNeNi
NU16yM1yXvVk5WFJTJRlmtsc8kZUl74ux8NUdemli1t16OzOPw9JZRw6miLnSeudA2ORhY6uB+yh
0sdzXnvpUYKROufSh/Ayz8UZBXl3rEAlnT03oxWKmvmE3k8/VnMLlsUerCMhgQqqVeEfvdziPFeL
5ATotDlVvl+cNN3NT3o5ASC3WgjFbS9PuVIr2A2Z9YLS42jFhXXK82o5Ssv1ToB+cHksXnLucaAe
JyHWBbgoj5NVduc+o1+Wl92EjKD3D4teiXMBGeGw0KlBKMiuueAoOet5Nh88K8svEOFB3SABuHD6
rg9u7Q+X2M2KA1pVTmNmhqsAJvkl6XwPsFXsXyhibQ4iZYqhoRVhJsfqKnQqSlKJhqvNFhvKNFHX
XEvaUGqJeSUXA2RPaXnXXs/T0BSYPGZr5NjnLNUd8lt37wnK5Y6bXnlkoRM/4aZRebIqJNoctfn8
j//99dU//10X5f/5TsoCVHK//lkOBj/065/++N9fX/2Xn//5cH88vLE+3q/v/PORf/223nAjtf3r
E/ntN/35k3/+tr987ben+Nvf9evbR80yt0umoMAQY6faPbzEvWtmFMFD+EvBZaeb6ROV77FU7c5n
mKXBNCKOKrT6dlfamI3hHo0TZ+JhRr2qaGD5H1pzxdsjJKK/+46VeHLSoJSfMN5uptHvZUM6BfM2
0tD2Wq7u1OeA1IyM4qPOsKTMxj28yMB2Q9fLTxjosItlO9yc56jLjhjtHkRX3xdWFZrHFLMx7Ioj
elqCQYxzoydnuwaT3um7ZG1rmFv0BxI40aicYzL6+0qrCUiMTzF0vIxepUaWYA2DLz4U2nyAfbJB
oxiMrnGOsvkud9tnpbxPmzzpiBTEGcfV2NXwVvPT2DTbYWz2BOIdurDIkDJKvGIpZQQIPUT52yJl
upGnSPDBPRnuUcctZfT+ydLeI+k8mBA4J/ljfRkWinOnZEqCLEPgL4gXLEyMcHOCEbLWCydvfFyi
n73ehUzFEnJfMmvZmy0D3PFiSw5dehoUpNThOA1METMMYA/vy8s6wmtsbdsMNVIl8nmRIgxLCTVl
90No7T5fioNdLyuVPUiQ/U4wDbF9hK1wNyNUJAttdz46UC1RhaLnQCe5H1wVxlMSeN0z+dCMSjij
0y5O+BWSugdp/X1m2o9N84ju41kvF6LO0ufBkqHgzKQWM+wT8ZC16QXf0I59lxeJl1xa27wHP4fH
9THGmSHqaOfO1km0OmDHZK+sgR7QdLDYggcf92dFJzdvYDQgeRxsqnQkYIo7EJXA8g8x0H9j4P4N
Bg4umk1gwP8bA/f0rfobg8P+b7d6qPv/9T//g47wjx/+B5DB+zsJA46uE+fBh1/UhX/GlBh/J4eH
mtmDyfYHq+EfQAbr7wDidPwHlg3NgQCRf+oIDfF34erEssNiEGgJ3f+SkFCYOg/1u95LOKiMsPEb
9gqm4+NfgAyxzsCoHTA3iUnRNdaS+Tq75PLGqnkyy7Z9SkEBbdqpcE+aVTuB+BXEt9IXXJNwPg3H
A2UcgX3SolXTNrZzJH/lY06I9UPVzuAsnYgkiwb9HA9d6BtM+No/EgGjugWHxAew2vMRNAYo3dFu
weEb/X22xP194lYFZlp5l3NGufz6oGlwGv/81NSpHFLJkEgIX5z9ZnyXUi8e/Qm5MYmk5sUYm61m
V9ZLFmlIaioCdan68EgQQEVj21jbiV3v2lgfiODIUgckfpVjjq5N+DrYc32O0u27o9fvII9PeYte
r++jO9T4NMTReYA4v609fbqzRD7+0Eiy3fTahGRisI84T4tNNawmOye+REtNUmMUHbwIEYEj030+
+BWiG9qP3oQSnSA0hGBhl3bvscqXnevPnzCvGHaHSh9Dhu3nUTO/MTc3Sb8l5oHaumIuul2c4mke
RtSF0O85i9B7BOS/WX6iNPheFkTD2csXJcTXtkl/VBUGAgjSD3Hsh9XAulaqlawKSctva4a1rtiQ
TCAhv5CwOeTmo9bT4in+N3vnsdy6smXbL8INuITp0ntSEuV2B7FtwnsgAXx9DXCfW8fEe7ei+tXJ
oEAniUQic605x7QM2tKXodNm8j7Qvl90Z3jhVvqEgaxwcbtw2RHKUSXyY8KtsMPcs5gpzJ1O1NhD
tn4aoDH/04sIL2tT5zNXVCD95Nmnw7nEm39MoIRzUVUr3uEayKxblKPztaTwtDCalKYifidkqIib
Nlle/gIIxhJv1DZVhnk99t9Su/GBmu6CtMG2MGirjlQxxyjwSlrxFysKn/uWZTQZfmqUEOTDeN9b
GhHP+Zz6uCNrWmDZl8fJ/SRSi4Tpurj4WL82woje+vjTpra7skp9Z018BBlc/niiMACUXI/9Y2cJ
4icrPobUS+XSoh+RlN+COLbokcBB5mRha1ZMz3OMaDJ2X0hvwaRUbWMt+PR721+qmtpdTttcjw0C
Zxo0hamLhCkH8+xUBF2YAfFVpC7aDvKH4RfwenvROUOyKGIkFgpObOzU1D/CJ0vG8bKFN8/uLbkF
QX3zSyNbKVYAOkkdK3OoIbgSEhjDpnY4HZKvlGaPjoB04YSgqkpJRR8PB86FHLFf86K84q3MBLEQ
lHBogE4/xqhrZ68/3qOp3mduLFfiHmftXEnnG2NxcqIQ5Dof+EfPDy56kR8MrLuRZwIDoauMvrXY
14E3LGz4CAuRseHoSZ8uJRWt+N2IIetmZhLsZJjwafjDvq7ImODLe5s6cdIa82PqS8gSg/EKEvsQ
BGgVgqb/Sa2ctAiPqkt9KyrYAnb7o4QZRRUKSYY9EACkBcRulPr0q/YMccJq390wpHzx3YgYTxeo
hT8W1imml0kBuSe5j34dAXTTqTaan2lg2Je44QU6N/uMTcy+FeERC7iN/tYELLd09Hr6aLw2Wunj
DPILm2EFHq4g+gPtL8zX6Pz4MfSru39hPdC9jhm1MEM06XGQLnCNmpa2n2OZmBn8GKbrVQzkn6UA
2W+SDMEPlQlaKio9QGwvl2CyMvS0g/88JIG/ihtTX0ERKQ6EYT55zDvLbl44TZmUt36wf2DRk8cO
VvLKk1F2Re8ql6PR3x5OZ7bRWPofQ8iJ+bhFaHUAT3z+tSwqypaSz5jwgEibg9x4yTCsHsceg4kY
mgk0pO1uobXybJGtPDVmJx1rc8PLkbnWtmAvfey74XwisW0avBL7Zu9EhwrbIN0jfG952xiXaE5r
GIhjA4vXevfR8lKYVkW6Q4fv3RFNDBvLHdv1417PC141CCBLSkoNiaPaeNdE9FE1cKxDWzi015Wz
zp2224Lj6ZFvsluuxm7n5uX0i97dZgis5kNQGFy0U11dZDQ4O68hsFOMVX0WORpxCo4Whr+m2ioL
VrVf6N9703KujhzlJjLb+KC5sAuQoegwWwxv09HCXPhtR/Svan19Z9tpdSywrD3pKGh3gT0u4zH5
BsSDKQxHZn0D7bljeqZx0HDOTUZ3o2Aqn4f5c3S65yyNu+fRN9IdStB8Ce+ze37c0cbQMxIUDPs0
y4Ndg9sRFWumP8laLLtRlddQDgnbD3eHKJDqXUQHy8gT/67rCRDlYFWmXcCUXZ3zwUn3hGDucj12
n4lxxzUa+vdOr/C+5kSdV+FLWmCrHCkqG+OUzrHgUOGCzrxqNl+2IjZuKU3Qq5rIBDKwTnwkkbj5
3n4gueCs00VcDUkdb5tx29QSb7PreHdPteLDpIOzNCHpP1XEqALtjliDNIm7iaoERVXYg2FuqWAL
mZwL1VbH3pmjG98VucVRPOuT4b/aQXADW6ndvDA6aEhVFjQqi4soC7UtTS/b0mZkg5MZ41NoyQkJ
ngop8tfFWvbVcChksTNju1iOxCYfO/+Z7Yk4gJAL0OX2AxOUX2+glyLZFDYvVIDcO2TzYMlKW4mm
JvVHg3ufA3sC3tStWvYtdKEy7fgYzBaYU+8+WZlrb4Xoq5VyDUiIpoMRF6ItGYUuneU6aBYwpIxL
4NrGpbc4ESDvWivZlICbSDBbNH3VQJiYt3MpweJlABqQL+XsUowHGN6jQDkgpoPpTwkRzfwPYgxR
YSocvBLgEIeSlR9+MipaSC4CcxALxQXoandiw3+4Phm9Rk6xKWkDmwFXerifCUpYhGs9W8xQvdVs
tupp8k6PIc2DscdUOpwdoa+DokCeXnZqS7psuPbbFjhI20G1mlM5dFZ1OzMF8IusbpupIniTk30M
gI4iSdPdC06VD8dOjTccuDE8vD1okB6OBVcfLdbzTYlE6GC6wvrL8P89ZlXeF9QpASogJNWgYRux
TSAPcpHin1y4eAWi6kfvGugWrQzljbSjD320duFkhN91c8BQBtng5rTGHNvx2YS5RdhPmX8qtCvt
MMTfrSSRXIZIZ0WnUR5hTTVrjCHDsknBnZpm+wEe5QzsWL0Yeo5KpUMmHgOQ+cSAvFeT/NEmUXkV
SbuqCalcioxUJz2aE+QLPUBIki2VanxSbRgCossWo3QItpx8bSGtcNqRy02EcDygH6ToJKeo+LDN
+KJCn9K8NJ5Nq0KEoLX5Xk+c5jYh+S4cOo3BmDt36OPbgdrvug0SD6+jcj6iGfthe/ZrH7nh2vI4
j/IBYUzTetlr0xQHDNYSV7eZPE0IoS9mlsllFyRbB1zmO1jez7xW9Ute2UTBWdG75oVzUbwav8ru
w3Ss5CITD+pORXqHkfm3oQrze5yAl+hbN17WkQq3E4tLZISi/WqOdEeNMnjHJuNuKzsAy0WDDAmF
QrJeONgfI6ndugbRCh+xc6y71j/kLAMiidZMAVN4I2lkAs0miF+df5QOU0+HjPzy+LGozHUddcXL
6MbT3cda4tap+YaCSl1ZoX8MXorhupqcq5y0Kx5iaDOzzsZt8uFubyB0GPd2QBsFU9aNNR/RAQNL
pVzOqbLxigZqxlz/gaZafDeFFi/VVJW3iubQgVdCbje30W03nLZtrqhRN9bdEUb51A8Zy50O50xe
kF2CXBsmbkbNV2/Qekqpy6+ePa0sRIg/ZAX1k95xjy+fnAJESyAPfIRygKLEyoh6go+mNDhJOFWD
Erh5FOXsISkXvemybwnMbpmWhFgGVfnUZtmp7SW+I1AGh5rF5FK2zb2uYvmEpm458Qu/aLkmX6Zo
GZJJvlZUh1cNPLtTLZpLEbvpy5TGLyGlckQr+TKykE9P9tjsVAD7102ndYLN+KrG+ms0WjUYWq5q
TrM17Ny5ybLlHesMV5IGFKTJA3GrK+3uo2A/NpaO5LsvndtYJUS2paQQ4+hd1pw52Btc+yVMUiLl
kjE4ED6GLUKbSqR0QlvnZLjBfLJR2FcdJ42REDpR5cHaa8Lgxcalf0qq+qtrtsELVC4N0b6L0CtF
+68i8x1vp0mxugAkDU8zL8kXKi2POAwrtdkCls7XimWmOVSHtGzVtyw3VlXdRT/NqvmwyaH4NAIY
OKCqxo3VEAZXF5Z5Mm3EZh5szu0gHKBrSib70GLi6RJ32volfbeCWKlXT8IhCfryG0l1gPKa3rsO
JNScKpKHCcsMym+JDYRQgXaKu25PAO+65JNGh69F505oE21BsAm4ASe4hz57bGnPQQ6AxUNtvMnG
qT9hNIabZI5JroPAW5iN6Db94KKamTXUSFmOyoLmpIdg48OiMLe1j8urq1tCIgY727YTtmW70cYV
1Hf7xHWJdK7Cv9pmVlwCrucYszN8KLXmsqBAX3n4fROy7Bc9zS2uDon3ZIQI1/MWzYvBRWoMofKo
wS3uTZQTeDUonBqVxTLH7e03QBo9vvzwQPzPL6dqyj1hWmdjoM8e9Szw0WYBEoOIUffdSvOGkCWE
1zyhQMmicFj7yA82gTK0cx6G5DSAvCJgfghfwbNcSYbpr6321pVTcc3naKSmMIhhs+9GE9eIFP3x
pNd1ebJIkiBq+kR3xqRX4pqnx48BYchkSKrzrLlVjknohMH0HdB1/pEZfOhJJz75Mlz6rru7YNnf
UNCghon14oAgKr8ZcU/UTMIlgq9bL5Pse1cjmchxEF3HxMmPbevaa5zKlIZJVEJ5aHh4DljL6VoJ
liru72HGrFD26QUbw7Qo2qbdWgmeda3pXrO3LncxY9A4ueLwscjkujT2sKfhrZ4lu4lFWfrVrsP6
cy3It0T3uR28wfnEO/MmVeZvs6YKDsCW+qBOFilrp5+Oc6itMPvRBP7NLAXar8xRhwr278JJaf9W
MBtuxTwI9kw466pkU7aBpIVZ7wXWSmQN/ZTt8P08uYFfP2EoUfoPIk2MM9o6a+UjFVwlFjSCuLD8
jy4dPth4aD81MkvgcuGtAoK+sxvmDnNAcxCWY0c5wwtPbmb7t2ki1xzNhvc1CLVv7pBHL5PmrsII
2ICb6dgty157k0V2KYum/W6GNPozuJcvPbuoXdS53TZqYZI1HeFQYOqYDAzYOIjoouT4uNVYDXCM
2l8X0qlvMZ6shQdoEsG0Jzb0VHFoIW6vs6jf+IPVPRMXxRlY9wiEJ3JBMsylz6Fl5BsimuJj4zwR
KSTPWjqZMO3acSdujjvWBOPYB19M09brpnDrloiUdHYnF4xvRO6aUN7Rx/6AiObftSjunqoar66/
mmhtXQpcs1B85pv6XNdISov4zkH7UJUmnh6D1bdobiFKbItINQTeFdlyiiglaF6hnvJ8Ctb11OUX
12c5Z7lZdYxmKQQQcHuHAZeak4SsR2eLwHnHXpphR6Nc1GwpY4NZJ3QUCDgcOy1i2BmTj60rjb4l
FRVvliXiI4yTdJH0prPtMVhRlCzcQyWoky4fN5vabtGRv+p9OR4fg4CotFOpfVdZ2r1pOFCsIg9v
MhTaCj2ps0xty9/66Ec28aTGL315wo4A6cYIn6uyKy7KG6C6ZOanQkr7WrTq6EUZS3TsRvXs7KvL
4DDMbEAYM2+Jlm7HwLxPjunOnjBm/9DkSkiIEeKoYhs1Jn7ekWkHVIzpkoOaYMUScwaAXUF+atJw
mVJBpIvMh89KaWED22ROAvAauqhxTXJRB2xGmwE8aB0jJnTD/gv7za/mNI4L5fGFLE4Ta2iKCDn9
6LS8m8F4d/IMEyK0FXxW5hzvngdECllML3In+MoNFQHuRgGjKGnDjRG4KDRNfwUEicN2tQ+roiQf
wGHfwhqfFCNiPD0nX+tOOSA6Nw0SF6F05J5xTyAKOXl/n5u3g9m+RFGw9muUOkObgP0sKrU1NOSy
gOOWWR0fXBORQgHRNJT0UmRU4ZOqonMYINaMx/eqB0iIa/aq8U/FTYei1OfbsVJvfeh+t8wBBZRp
w0+X+lUYxdcyGOv3dJLhPvY9nAWVbN7DSG9WltSr/eNeOTQonWms2FTMVlmkOS9tyELDtzDl1AK0
uI/s/WCDKASr207bpPSqZYp2/+qX4ZM9sNjN5596DbNQCdw9H21jb2kTbojau4dsOTe2RMCUR728
41rVCWZCujdn24etzE99hpaxox60Qa5WYS4gBDktqT92gn9G640aRZns6xQE7YVk7HE1pM0aOmv/
EpfjCputefP54IkULHOU57bckM2p7x4djf9r/vwPzR/LsEz8xf+h+YPxq/4bg/uPp/zR8gEb8S8b
tQA2Zd+1aexAlfh3y8cQ/9IFxnqbxGYeocOH+KPlY5n/sn3hm75rAFNw577Ov9ERpvMvsgs9DM6e
bQkIAs7/isH9j4aP7gph0TsyoITPpIQ5heivFm5q+xTPIq06fZjwnK9piKKkAwENtUh5F0uJfYW0
7OgZ2RO/aXIhYi2j4p3iqzf0gS2mvf3fQgegI2Aq16FiGKbh0eiZf+e/2MrjjO2CbMKKhKBIrUOt
g9/SyeiOTYC+bVG8GXobXpAkkgBmJjdQX8swnL64IOneFTXlHWl69ObZmb+rMlxQmzcPARPGJHo0
DrAh8DVE9h7PYn8RswKoaJM9JG/wrxkzTis9g8uEM9wjTLfbjByBpROILddp+2MY9XBJH985uXrU
nbpEh7kXJSDLSzXncVDQdm1M8F4WvWgojsPaOtYipFHjP6dhH537wUBYy5wCUzAqXrRCoeCZd1em
ME5sUZNT6DbJTmuCZhvoyA5Ds6iA3vk2unRbP3hlsVCkVuJHJudkDaEXTJ9H72iQwDvGsnLYFJsk
s2rYVbVEnKeu9BdF4ju7PMArATP1m/C112TqdplhGy99xQKxGAhu0jBcHYTm489InbWXdkQvmrn6
MhI3AcC1JbltEoTCilj+vqPhWrzQy7y+kQG6tkzVnCxCAC6BXl6AVxNRCnbcSKtgT8ayeAKe564q
FY7r2NNWfznr/h9UjX+Y/ufvDG7/GVlv2q7juJxLf/vOwNYqjTIqTqJ2432gkR0NjNRcDg0OH7Cg
KPTNPf39bP2f39f4xwlkkAfLSmn+whr0TWck/t/eGCplZ1VdxNqxjb4y9ydXDY5TIGHvDYaXvwyC
1VNOxw+TecXeBk0GFmkw1RLduhV1v1wQbfpk7P/z7zU3hf/WyYVHo9PjFOBnTJcZ458nUan5sksG
cZRD9jLV7by6IczWBjS2MtLeWJdxOxwCl/xisvYMSiGhcVKx+BnFg7+JQ0gEI3DghY4SjkYNg9dv
G1n2P6KEU8At7G5JH844No0f45nJ1Y61JwFKcnr9z3+KNfNr/gIh4V8MPQemC11zJin3n/PBnF6W
51FhHEdLh96B7YEYnO4eud3RN0W2JMBMOzcdgdDQAn71ECG2Kf6yIMi80yyWNInXPYwRjvqQqpCY
xmQZWClzg92eid3AekBl38bavmk0Ue612Xygj5TdhzlEI/JVSwvHD6jw6ueI1OH//OfBG5u/nH/7
Ay3b9un8M+XNOA3xj647zMQ860TTEdVYI7rNA/yvgrIdiK5u0crQXVuKOpENFszE95xO9xH3JiEF
98HBNt+4AWKlJHs3SDqB0tca8Ez6L70htJvd/VJpdgtNM1/WdDfWmmbqy84tMZUF3WtddCQ4+ulu
RJi5IR5t3AvV08low+QatQ2sE33SoURM1peodNpFG9rhzaXafmm9VFug7ba/4BKg1Os38imZAwRq
G+nA4w4h3e+jWctnf3Cs0zhE1u/jVAff/LYMX1x0w0dFmNLK0pX9RZKW3MRZfJfRyL4mCFCGPt55
9Pikw+w1mtkLlZsy8TMz48yM30OJ05CAEqjoQNFUR5Iri/cP4JfFsjT4U+LCtSgB5b8GBUdCESx+
kBXiOjbi1orn0JyWxXvY6K8ENyVLhLu8WYPPgLUynRdRfI973HUQ7b/1faQ1i144/XIgLnPl8wA3
zF9hM1/7YjRm+IbH9XRdypFVmdKpeHvqPTJEfYaQpk6BB+1Z1BHQuWzycJSh3Z9CTFYepqRu75uZ
uQ+iihV3JneZNPwDssBrRzVzW8HUX/goQdcSb1Pr0zrHLQhapdEb9oZbcMr6nhPlbQri6jyZ/Tez
1/NdrAe7dmbKe8pRG6PLiu1I5vNS68NlLyxqNrj6kk1mQG0zXRdcQ2etAvb8XD+9lVd0/rmaDZRm
5ZuLYuDik+VwKSSxgSsufuR/acm7FeWv0rDKfeReUlXV2PCTL3p/MjPn1R9YV2sjqneoFfHVD4W8
+PEnxuyRToz8FhYwjO1WsAFUAo1TLRCgqzE5y8SC0NMQW5f0FDtJKhg1QsCyOH1OcncZkJu4bOeq
Y0YPPiXOdsM24vURaN01mjw4LhV9yMRBEOn3toFD0lF0ppRJvIBXZDEkVZr7RtosNRZiK6ycX4zZ
Y2FluYQUgrtPGNU3TYpPA4PV7Dqjta40fYmJ13oqK2TQ0/Dddzxc432hHQuyjQ+BEt42IWPsqhrX
WSjhUnYxslddohMJ3Sq5EaDF/9BTdLZCLPZTUIMqYe/pTFa7Z7k4rnuk+ws9xSDJEmZNEdA5NMxV
B9wHxs7vSPjxEIJukPo7EJSrFBUfTZMpn0UUkMgAYxZyH1fTbI8qwAdj37bjOforPlENXeelE6Iz
pBYx9Mdaw/Y5GmozVQnyPEFswsqBhNGaJ9i74pSSI74jGeremFFZrToNFzHygxa8LrZs9kP6ixDP
6Zj9DGRd/wJ+M6ScTV4Gaiuyav1K3J5+bcvgFqdtdfDUmg2LfjXzbok7OzxNVPktRMIGWxYy0wgH
MSqEJ3MTBjhy+pkYnG0LH+0iZJpRrYzBMq8+YfYXN/g2hq57McbUuwxu/U2rFV6BqvcXvvR+cEX1
EDO64qK1GUTENkXE3yLfw3PU0u1b+MImE6ylNPcYpIFN0OrjI+xOcp7nofnvW0VbNYtIynTTxtI7
oWPS6PXCqMQWJdWCTK5kmXSFwnTh/DKjWfCJbPhUKlrHJUxEktJ3wlbTSYSJfuqnsesoRIloX+jF
MWMHe3oMXgvUyeHYBhmoIv+id2AfOhN73rKJLkZbjsvUxY4azoKrGIAKQDVOxTI7YWJuzoiLMmQM
mkZp0NIOlBMxHmZNgmu2B7f6OPgYDJvkrxEO/OP4BI4NhcKxHjR1VE4zLmRj4aB61FPmgaYRzV2+
wk2++H2bOACOtM1AxWV+hOdOZ0CuztZT5ZusYWIkYQ2CVNiYAfDZvXCFWic6vo+Jc4w6YjdUJ1q5
VUs5RaOpGeVLGrFzTLFTneygefXpHP5uRz56km3cGrtSa14qUimPTT4eWZRp15Ld8bUUheQCB3yo
TId0TQxijd/XvlRezTWf1jQfs9WfPSLObzib5K0bUA9MeESG3qKjOqavTdSfC6tITnoH9hsBG3pS
pYJrMYInQoqJE6dFqaZlWXrOKGgDD2nsjaisleWG/gFnFL3rSBHINtnWBixWjpx6tM53KJnW2UaQ
u4ibiL5C4E3gk9CLSt0hSwdkyiUWTMJIcex17jM7R0OUEy3AHeV/D2Qdl7u8Tr+ZqjSPjumvO6Lh
7FluC2tj4C17Nx/PGL6Hyjz/HvLQOHhdVF3xS52tQsNdH3bUuaj7nZugJ5NH6fLgGmq6Or078afK
dEvwE0YUTDunEvy/F3556EWiEW5gZ9hfsAsYm/yo/bRl+4Gcqjo4xgv0C7nKimqLlXxZWcYPXa9/
ysnS1vMWlgJG+GXSOuqDHrCAocqOKG4QtIK8q+kd4WnGXCvX/piyupmP/b4bj1C9KIWPDKtqB4AQ
PlyLGhLyHzcVTi4iXTKFJ7x3vj/uVv2k/ri7e9x8RIo8BpWx/3MqB5a/JNoCtGnLCJQjx2XCpk2Y
kwvBMHk3mwZSOa7UHPPTDFR/3PxzCJIs2DTuePJ88FrUIBHLwzzXwCeH6m4McbzJqTfJOum23fzy
XqbQx/dwBQ7DPDwOPobHscctYqsx39MwdWycUaDZD49bhZwFFnWkS+qR6btWNfXh96D7f9x6/MfA
oLLbqVs0hlVLBIZwx8M4JNPvIREaWQnDgD3eSsC4Ut/f91UVPbXzgKy5W3ptRZEKjjCCH3tMoPUL
j4poED6RdsKHa1ZkuCaNu42IbljYw+RSNPWdW5304qSi8dCS1YJyL2w3ZVm4t/oxwMxjurMvfz7e
KNlIooVp6B/w9McdZogrucrDav141uOOkgzIHWAAKOKRYR2F5d+CR0SQa4ZnIgD3Wc4hLfaQ0MDh
W1Bc7q+PR4RB7d9sq/sSJuHEv/Lfz8w67MOyTM7WaKarkrbhk9A8+eRUSl+bxLL/PqaMQT5pXl7u
3KowF48fHwP+7eFoxcXL41mP5wdp1lzHkBL//KS/PLQYV3mZdZcwi26eXjgkcnY26h1YmSAT/J0d
xfYtnI+NOXC+TE7NarJTLkx9zC+NHfnz8ZA/H+dERyhU2vXxQjSGyVsBq7xOGu9qOQPBogIe+/yC
jwH0or1siglr0CDs2+NldFF6W2iYuPFyj3eaQtIc8B5jQIuQyegazZdUJOJma1Top2BerfPceD6k
NZT+sxHX7ePYYyixwG/8CeHZn8colqQnaIfnMWLHP1QDDmsjeirdZLyV5XqQYYzsTFs5WRnRVKBu
6TjjS5zoc5MqtMhB5FA31iVqT0Ic0JDM4D3z9rgzHot8zwUt+33scYdvjQ0f9l+PaBWPl3AeyYE2
sRvw9MeQz0jJrARe788PeRxDOkDimmO///nuj+MDOBJgmtH1z+P+yHcxJi1j93jEOL9u1rb1pnM0
NlKlW91wPuSeCLgkMdSetoBECQ1i8oiclUrcjMIVN70Lkas6Y7V9HLPmY8k4DTMtbVo+jj0GBLDF
sVFLuvFPf369Yk2kF8dmUxIdIZcPi6TqXKI/AaVVPSEVsSZfByeOj8OU9IsUNe2ic2tzgbpx26a2
urXVix1OL3ULV2GCS68m62vTJtqtmocc9PYGT3i4MmIR3B536IXK2FUAL6AuBA66wRh7BtlJjC8P
+X0MR3zFMvSPn2LNeGr85Kho2GzT1gi5bNNqR6M1XSY6HVh50mXcs9LpfVwxjYzewrBiyef4P+ww
3EVc1xeYD3e2ZnxaJO/W0d0e5IXe2KKNo0tU4sHDT0m/KHvp+rVfRk+mq20TohfaIL72zrmKuoMm
IIqqml1vlDSCNjWq9dyblTVze2nhG/HVFLkP6FbbiCR5s8eB/AlPpKjDe8gWBiklnfPuxe2vJpaX
KMb+4Vtq0QgoGE4T0UlJkvWUW+fJ1ZGNtwuahS8uuLrxRY5jtahcGKlywp3Rz9qWWVGbluUbbA0H
oFe9oj92b432SH7CEhPt10E7oJHajvJG5M8ReVq/GfF1LaxYOwRU+ikXgnerlf8UkB+FFubTGth+
5az8iNNon4lB2GgmfF0URkw0qV4vMuGPi0bP8oU2WCeJXvfg63G9CDU9QiIt3oSG8bzmC7bwA0AC
ZLp0MGRSn9DsZuMY9bdek2dKdwqEa2mxTNPcj7H1j74Wm59WnDzVr+Q1LDXQcEumtoIdqUiWjpWi
MGuN85h53hLJ64HYu10xZ8COcKfKIbmRKba2mm4fd+0tAa8hevG9LPrvbJBgynm7OHtx9eIHCWv3
MpsOfl/v8UcHKCC3fm1TxUrqr03tepuqq9Eh9PUCx563GR2ANCQvan75VbUxcWN2cA0M48U2AjLC
QFqtioakFOlG0SKzMjbwEbtd39mMGQz1qXvPAwBq7MZlErx4xBSwNdyT0xUuImW8YAB8N4PhxZj6
D0qobyMN8wUX0dcAEanLVmVThGDr/Z9lYz+ZVXXz+u7TI9bwSoe16ZHQebDpyFmIxjXesguFXOFB
VOjR62lgKZZWpZMt3eiIQ2wutE6vIW5CpNfZitUBUeBLT+XtD8LVU6zRvTpSTCoX1GHqQ4d3calr
Vr8VVF7XXa/VAEaTaj017CiVWx8lkI4F8VA/hiwW28GqCeYF5sALWYrclBukqOGl1ntgQ+qnskd9
K6tugpBonh3L9bajPSWbPmvvdELfK+hL332Zfy/dOl5BPPC3AJ4hGs4icRrVqFuAirKMYCsUJvZK
K/zp2Pf7QcvZQ4SkFyIIR0cRJ+in4/beDGDTx9q8afAp35QPkxP95UulpembRfuUWuWr53fZ3aDX
Gce3pJz8H93QfbZqVO9ZSgNP17N7UJlibeee98RJb+8HOV3MGKNtqVJE2Xa+IZOnB91CtpLRdsfY
Mam5pckzWBdsy5NHuT0vvL0bJv1XwBJng07bHHuDA+5dde3Pzuo+oIQXrzKI9rXXv0elRsJcBgBh
qifmpFRN+5CNK9vDfNxbYe1dHXQ+TBvbUjrRWraDf9YciqWRbWMn/zT1RB21tiESriRQxWOD8JZD
ZTGwycSlJGMtlEvXp2YAJMZ5rlhUdRkRngVGnLU9XzaDte0Uxt2kGY/DN39vjak+Qy7oFgRhoXNx
6aTyh/b7KaF4YVmT/hq+9gLskRHr7XXILRIa8eqZzjScH0Pt2MfBx3gbDOnBRwX2Qn5GtAq9qvyq
FbV5odzGTnQS/j5DhM5WdzqC/S/P9VjuvERQY3B7DeOvB8sVAMMuR8x59t1pXzZNd1Bu75/HqSOT
43FHDMxxjYeG1un8uBAnxqHsBESUOrtVeWGfSIIF0Ziqrd1n1nfhVVAgCB5Z6pU/O4hh8jetxJTh
M1PFed3u2p55Pisg+49DbD9P4VAeVEz50lVoafRx+FLmEP89f6iuyeCgxhwheupa/aQbWrl0lY5D
tsyOPd7bU1hM9i4nrdoWmkKlGWH5Dd3fPyWSAkOHCbwopumMSJJQEY8KRY+gtRV9+NO15vRq91c1
Vi+J6XqnDhfT3tSEc+VS/RpHeU0gIj/lBV1nBH7eyjXr8iw7EexLT4+IJgqBS9rwCltnqE8JQW5j
2PenBuv10qKKv4lrSnsWkuR1GbFk1r342ZqHBvcOOsjxWgQqfrbNyj6pPHoKAn8bEGr4RoEjWJbS
QDbTRFw2mXmXQRx530T2rSF48WssiMvV/4u981hyHcmS6K/MD6AMWmxJUItkMvXbwFICAa0RwNfP
Aat7prq6p8t6PxtayveYJESEX/fjYI4DMibnKDKF3wVh9CpF+irM3vsJCl8N1eJnGoyvLIVProi0
uDSRbEHsoVt5pjc+9B7FdUJ4K4Nt6AI3Iu5oU26qomeyzRF+tKuuY/HkgZdsrQw4i7XN2BWc9RY3
WNnp40aniZJ7eF29t4N1tWtM+L1OXgVr5HhGhGJpL80LXXx7jxtPx5DQ6fe1wmYZE+C0pI1mgJBD
PgBsMLeHAioKaRBrVRttfrQBXw0RBgYHcVciXHDZV8MT4XIcYKrtrklppC/tgCtoaNgiK+5BCvbH
LtIOV1f7IRqsZZsrwV4dqMJuW1XeMUL9UqKgP3TTPHTJXeXQjKgCwpbqo3CHfcMN3u+1qHvp8RaR
NwITOJbuKcER5NtuWe6tKnVeAf0m4bF3suFzAjS1kFVTnWCVf1HNR3GcNMZn6eBFHpsXSKrYAbSw
fG9hDoZZnxBdGsyrwB0D7bc+s58yjnSze+exhclbBt4y70ONbbHu3KdZXG8lVULc0RL3TI1Wsc0L
1rVFha2Lvh9KUTHGagujIZNXT2O5sbMeXaTiQuK5VQb0g+6OzsHI2YRhdjBjz2+L3rhkhlAfqtIZ
Icqm2Do1EqqGUuRHo1MOJBKqo6aZ9D428nWqad21HcXZUciZ7LCumG+5MNOtdIzonPfs3p3xZITo
SD3BuotjPci+1A4GptJ135N0UmD4sC/Spc+qzdjk9aius5CYHVwA56HoUdWGbUiBLFBktFm90JbQ
pZyrgba1J7m/hl8BgYsd2qvbo6VCxWOJhptmknTZmJQ/nVMiPpCXwUdXsk+/YSK1By0pilWdwfMw
poiNQK/QV2JWRyduptc0HTyfDaWbnAlEZjtiRD8EovHgaKF6Jd9pnEeTXEzLUnsC2rlL8KQlkKWf
McbtZd/i1Ssd0FlF81RKxfDTDqQKSYqjLif9ZLZ1vNAnc7gi0yzTVLtDFLPuI+QZNPTmVSijeOwr
RTzSb+uLaMruaWIMFlGestxkfX+niQPtJspdGJusBFNJOSYxu0OvcB/TSGVdR4i2dOkwKGtNeR+b
4dViZHWuR8INYxM+hDYmnkkAciqn7tukpI210zPoiuEqYrfbVBiNs9EJVzWyyD1XVncRDyCwHe7d
MvHeDfFdlGV/LQJ+Ix2DX+z/PsHaKBcahJ6twNU/8mbA7KVoFw1F7bGI7X0iDI8IX7M3y8knElN9
B539Tg5LPFM01sDzVdE5svpaZ1W5tLM0+iXEdGeJbOWG2Xh1Qlamai5wjsacmYFicVNmQ34CNgpo
Fw4RYzKbMrqxfNdUZ12E+AwT3X4NvXGgorO0tuOQyKcYdlAr2D2N5S+lJUWYOaVFeZ/FkKq2sw3V
TETxNdXblJphLEzF6oJFLfNNo8rcbwhj7j1NfVbN5A3Yk+2ziG/u6mGrcIFbeqaMocpw0ChO9ASz
51pYFSDw0aWYcGQ72NweIgq8tzkVO0sMGdZycDr6jpsMtHgwsdfPkHiaoDqLWrZQY4JsTRFPTcwz
lpT5wJkPCLpFiIWESkzjAIcQtmVOhbDXTg1T13ERNClOgqG3TgrV1RvDmNejNRiKRTPV5cKogump
r6a9kYT8tPFec/s4q2ndnNUg22DXwvznuMqa0lq6qR3M5bpV0ZfGUfqrbbWrJbBTO6WIaYXyeiA5
4jstbOvBRLh7QI+koNXY41ke75GvOBfUqtgmttFjeZP2PhMmdJIsOIkyx3ymDg8YaF95ZTBnm1zz
ka9EGX01sVEdVC+pDg7lgssCg4PfFbxZQhnSNevu6NyUwRZrf32tKilZxAXOKYl65wkOP9bEZR05
pmCbyMVjxPYWY8obQhoHYyP3ThJA5KSZ6TqmNvhQdOqHGIPpjjjX5E+ticCFafkkYtVZWYw2gUTy
6e1hdAhHdnQ1mU3Z3GfTB/2v4iIbj21CclOhUx8x8C5W8ic1Yzs5OcmDm44QqazppzXQ5UlHtUfi
kcEzVv/8iI4eoizBdzYZHZpVS6qaPVdlomoxZew4LjJtN1UUkHSlHW8GkX6RetLWeBSkBS1SycQx
TUNSUAaQ3IKbUs8ixGGyRPMG1gDJu+4V1KTMmLCMJ+AWbvaYl0xG7CHZRkQ6l2oyNsci+ZJ8a6MC
joCbQg/FHCiALjWy1P6aiLRUavNKEzwcsSk0VtzRja2g3YWtuTEs1ZqbYuTSrVd17Hr02A3uoNiR
MM2/DGb6hzjzMBGadg1sojRxtGbROhZOfpya5i2Aqr5osKHvhy4NLkiP6tEFvG90A0b/SXtpR2vA
L5dqu1iN7NNINVVp20xzAto9JPPwPVEisFTYY/x2TtkxjuJBlx8pYRHk79LnEvo6mkJje98kB358
SRu7OFXqUw+37VDgsDiYBCgOogLtNbrBR18bSBft2ZKs2dMYWBYwYdDX4XdHgTp7MUNA6YaqFeTu
D64Rb+MyHT80JWpwZ7TxoYVvG9PpsWpN2PW4D+tVOYZf6myPqEK9w9sRXONa2YC0VjZGaRR35MXJ
occwwekaT/20GVa1SjljFD+3keWCn8R2CPY+WpRJJZcBFuGNqrgUN2tzNIt7aR2kL26f9AgzOZKr
yibEUvWYXpoN+927RrjCtyq7WXphAlUjworTqpQXm6y9vbr5BM1G22Z5aSSj2NHR99KNKL6bA30W
BRVOV03XDsbQQlGCxyAbzJ8oOeehG+wG1Yx3javRPY8Xj3UisEVu7JvOGt5TYNwNRczbgTrjvdqz
sZdxqB4sjFqHKCiJHVrmJqiJyreZWftKNlAlrY/R+S9cHHOp0J88HFiAZiudYegGnAS+/wfTWsGM
sFYUOvkiZ6qOjBMgoSTYElSIQUgMaCsKogVtR/0lmIvNPaS9fmTxG00UdbDJKwAqkA+1SUKb6CZq
6hWrf/8c9X/5HLEbayAmbFWz8SL+8TmiePQCtlR3yFPjdSrH1yYGRxURYl/3ldaioQEI10hGOs2M
F0hw/rcgE5xxW7ay5ApO9K51HV903a8GgiGBZ/FAJ0b6aEBfZCaA0uZxK1jkOTUWfTr6DNttSo69
3/+S/7ej/pUdFYsf5qH/2476+P7x3nz+Q5WZ8fvv/B1Bov7muY5LvlrXCOgZDr6wv/lRPfO32Tzn
uI6JKxSrFYfH3/yomvsbsUzXwyWq0vNzq9RqCt5T+rSc33SGRPSJQA5hP6fr/5EflYjvn04k2zJZ
8uKIMlzVxfDwJyefY+aa3dauvlHo9yUrXRb7Zs6ZFbpEv6SsB8bE/MXb57fv3D69PVD2Wez/99MO
MCZmN5RyskS3791+/vaAYv63f/j2KdU3QRn0W0cl/Tboke5n5L0AW40ZC8SB1SpqQr6/PZQBAAkS
1L0fzxO+29duH+W3Wd/tc5GYVCMLcJyYkMS0ROXPSbHPs0eqm/JN78q9rpfVvhVRtWd2U+7VpobI
VMaEAPNu76iE0w2aOqaQhPr8ETlQG1xC0u47x7hn6r820aPA9qYYRNp5xqy0HZwxO+3sfW6q76rm
TjtTTOm91eIUDfLysaMUcwAhFGDhveJMHhZj1nuf4IZ97l5U+1Qyu0NzIbEVTxWhuSLHvD8996K7
TDQWXttuIrZCEH8DWNC7T13w/h0D4BLJHCdHrLMuxQq2MNiMnCO2Wza9mrWaEf0MoieqhK99FnzZ
VkQUc6i3U5DXZDuIZrHXCDLlwZgZKlQz+7Rr/3AEIH9Vdx7EzqWwcekF3r2lKb9Ih4xncBKARXuj
wAC3UWMlWrJ6lcvOdr9zK96UirFLlLAhmpytAOFSodSzdoE1aekzlx8oxagrK/Cc0WOTUZ4wTuDn
rGQTqe8RNiWIF4Ri9landvvbRwPhpn0+UDVLT8zfv8MfYG45YLe4U/NLqDgca3KS75OmfdMC3l7H
TNDok4GiO1GbpLNHzYbapBqLib5IiAsFET6pFgE7e7T0luV/AMMY0NjKbdCkmMovaGXHIoXtaCdT
UJ5DILdNkairb4w5YL6Ts4scwr12oTbFGfH9HFeNss4YsjcwbSjeoudCZum3qQ+Comvwt8J9q9Lw
VeloalLd8o47JtgpSTIqwUe51NL6JSvjZzvIPiov+rR7elHH+NvyMm0pY/BoZSceOz2q8NJ07VrM
B/ftCL999Pu5kGK6vH10+9q/+pHb18zYmDngLeYIpZ8LyIkiHX5/mBfpUEugrcI9+/1r3e1n4v/5
mSQw2+3U9/Qq0d3VqOPejrJxnTQF/I+iZfiTrbA1JxuetfYWisDX5uAfkwlxQJMaMACiBFmD6VfN
9N5nuDy7QNehXzIkJe4oF3YdTts8iVhZOYLOLAjP5KCCZk17DThc8H4rFI3qrOPEsAr9eEvQunp3
xB6eg5iNvwu4qH49ONfEoshHKbPXULMeQM1/JeCqi0qF6lD1vm2wVgVE8J21PPHach+qhrIrMw7W
imN9ZLxN1gRbvtfsYwUbMYMPWtThCU4MoyVMd3Sa1Fsb7sNSnc+DKRz2oxfDDRjhMXaaEcEQlgLU
7pDfM8rvyRHaPShUFfvN1q56jY1Zds/8Tdszu4xZ1cfafQRxg/FdbMX5fTzYLX1ZXerTouae20VU
QjFqAO5Q5+UOS0I1zqoCYQTeKJnLhWrvClcyXJKjJDGUC4NONO08BXIJnAfOqgcYUgbDnjVgum1i
AS0iO10VcjYLPcGCHlWuhq89eokd6knEXTSZxz4Nh6VZ9Usmt2At8vrRdpLd4KmPLG54SlH+KzY3
NTreQlXMBzrNfYteuoXa9bqfezLzozCmLqDM5b6lz91PEgWsENHOvaGA6rGKOFuxWI7Z98a9z1Km
tVntVvqhkFzcDDeoV8JgEImajjZcfupx3Z1tXi9O93QFIYPjY2gn9B/OupyuEdMHfx0tGs18dyP7
qvTJVagfChNeo7X2DWz8TkV8NIrTkI20j/fvZk3dUokrAAY3NPFV2ii/UJqvKe4/clDTQaGIQYFv
pPMP9DQICdgWhdWVB9W12c7UFyLP/iiozMhSyX/hfKmVdJfzjX1VOkW2YdEwLAkWqMuBwuQNhga5
6nTqySCVFvdDH4NdaoKOtK71HbQcEUNlefe9g2n99mmYRt5J60ckkAzt+oeciEFzTJWup3FlxDFu
Tzl+KuzwgAo+ezW5rYGA5X5EM7sMwwN3HiRKtPis85wAK2RioNc74ZYpgRswF4iGdYVjaxnhaLy4
YW5cek0rFq2JPZTB+ybyio0+TSj/unF1IjxTA/TZVDtYjCHS8FMbPHMXOJm1jC3UGFx+tbaKGDJT
KkVXZGTQ1WeFr3bVvmpuac6gh/2UhsjzG1hlnwGl8rTEHTJqmQrLXAzpiDYccb3QrT2LeTiFzosl
cnYySf9mqDjtLOnmPgSufulZOV2nHGBrynPCBUF+wy9s94mdqrt2wn7nKA8j0bxBNigZ7Z7y4eJI
vJwZ0sh0K4RWX6iAzFUvoNeMw27pCtoRYl6OYuTkDyBC9WPsp3g4DLt9H+hgQJTI114Gz6whTuLT
h0SAN75vBzktqEsBXT3P2uv7CLSZRpWkHWMtL9iMmA4KGCyEDWfwd6ADqK/twj5JO3kOGivaRYW3
q6PY9NHM38QUU6xSzPfPZgnBhoSOYq162EPL1njW3GQH2PAXMu9BB5xP3iOhuK0R17CenqYxRBz3
8nsvnavxhvqtLelYCDpj1wBbpkymfGjd7qJIb26fDy9UAH0ahjyImvY4B9PPYL8AaUgUfyARoyf1
Sxnl+1TtTQLNnYlBEbtjSt1jR8tFHVt3ASWFa0sfznTL8e3ZIDsIDUIVzh1uqkterYSSO5Y9retu
9QJDxZjnSx2b0rrOZjJHFOlAI92SyVSyg98Y4C1F+ULK50bFDHABPBSIL79Xf7GltZd5ROp8NHeF
VM9ueUk6/aoHiM29rQCm00jTG4LBmwWSwYFRNcQpBy6+iqDNDmM4GYvJCw7KmEd+H9B0B9WDniQt
r5Zl/q4k9lZRh37tlOGrwMyE7IZdOHCmldHauDZGko15bYMtw48aaEa4H7wGr4vVLiqZnuOWUiKm
NatUAi9JLtCimJvjNoBeQMC1hacWsc61m/CY063Y3pGVnlFkT8wCtH0MfbxwR5O3hnzmhO5OriJD
LfBOdo7BrE2/nQy7hTEU77AOUqT6Ll3PowXgawTZywlHCdV2OqO8qXkkEDqkANmK2PqxdSo/uHpv
siG+2BW+XDMj1UTUeQ7NVt0msKpkobWauk1XA1PtJ8m6pZFJc6kNbLKmXDeNhkipOhmA9aOG7ukx
e1+aojeYu3L1UjqKcKQFKM1rH+2qqvcy1rNV07fNiUWbCwUinj34WfjAvITjNA6Hz5DlZwuL5ifR
gte0zi9lWtHColmHCF2aSL/I6FTO4qUh83fiP8+w+McFmhDMHY307pi7xGC7iM1C6/QLo4Q3VqoF
rBRbfyCs+ov8LbcWx1pqPVjBgr6jJmQVO68GwriWy8KdpZicswj4674k1dqUISbTUjs1qbxEjK9f
TKaXNUUUx5GyiqVHbh4wVn6axBQcDTVTEOASBMqRumbNMDP8MYTdvIYJF2q+3S9ce+qPUuXly1Jd
pZSnLnfSnp5DrWT2Z1rfY9DA5upml8muNAHW532kzt6SEzoGablGfqJ4P7eCubnLEWG3JUYIfcjX
UNWjRa3Fr11sLkHi2nlwFzGNtrvO2Femux4yssxQxyofioPNXQC2fQF7ELxRSDKv39ptgPs8pglQ
qD9O7T1XCTTvKaLHK5DJh1AokKelR1mrYbVuinaFUdpbVo4XHkwbtwEGikXQiV9VoGa+ALIJbEdL
lkYuA78un4YW97ZHPXBvdK4fmKzhRLFXg4CCqpK5n8ywRjerwJByFeCc5qwYPnvimgtb109QBtje
MPofmeWMUWbtpU5pMf0e5VIbSx0Tif49cV5dFAf4klF5u8g0H8Jma0au4UdF8KkGMaj0Rr+Ek/Wc
YOzFsun5zMAMu6YaIwt2eZQdUvpefNIz1VPrveJUCTgrRmrtslxl9Y7BQiGKUrcJ0MmFRozr2mKx
MrgurgG2CNkjVxvmB2Iwf7iOZJ5WzRJsRVTrj9E0fidK/zL1FIsRlN8o+D1bL9sy51+POK487EV5
XAMAMLTNoDkZxaYpPSTa7HGouN9nbYXpHB7fckDP29ui4XaiIARpIMeOU/cYBkq0NgatOSuJ0E6B
enWk6504B2N8zpIjLUyrRTGBc9EViq9F23Lptl18feoidaLxx7TLT8BgPWeBFHeWWrCoKioSL2rk
m4AtVxFGCAbO72Ad3G3Lsm+ZZAoUMHIHPouc8rXsu3MDiOLLEv1FcTF2xcSFVqERUDBZh+0x4Da1
Cs0xf2lk/XD7UeEph0rL3FcVJqjvuMF40iHuHvSOLqgiB8WRdPEbAkvwVbcM58WkvLG3oPuk7ohA
KkOw74BerBOV+FgUdNtK5skzwPC3U6+k8oWBDJZUKpiEoY8rEYfOodGHizeZ+OloJTiQ9Hi0hMFQ
BfiynqbtMg0Mz7do8Lm0NrSgobsIkj+y05QVdhskCzhnO03Yj3AHBkbfjsFYPW0wbpWOLxvoP67s
VpMmHt1A3LEw4kLrtNsB58mpKeUOpx4HbbOzCe1QKDAxXnPLn6EKX0JCJafMwcKaeAXzLmJmGKpV
NbrQwvJs0G+DaeXBooQKWBodg1GxHMI+WihBfg4yLLeKqr9rvb7t+2aLje+uBnSaCe2dBdanybI6
FNsQN9MlCwc4yx0tm5U+ZqsEZ1kRNr+G4Th9at7sgMdsEXbI/WCp5lv5sG0iE0pTgK9HxWiaGw/S
E/ijOueLicAyK+sHK2mOjVWehebslEJ5tCf1wKSSWXDVwtRIq58KU9baKuE0Audfs8NlklbNbWcw
2TUQ/HWsDauw/LYtmy07KbpwG0XRCZIl0QMrB7jDTRFfz71VDhYEE+VLx3HWAJNskRyyuouXTlM8
FxHD4ii9SITq1aBk5iKO2n7HTZ0m1ukpFd9q7XE1c+5486OHMZ/bMEmx+GTFh21EjnwR9z3OW5nd
Z/OWxXHMo211d2z0oc3ZNYXLXb+I3fBkDe3a9Oj9ibN39OqSqmr7I82ZypBRWJDj/eXoyaNe2dWC
LsxfMB+KhaBVxq8Nd08rV1mA4xlHfTMOyqtuWaaPiWHPX+KzsviZ0vZRCOMg7WxcDlQMG1pyUcLw
h7pvoN0UWtodfBMxAO4cX1MT600tXWfhtqq9QvvqF1mGJzBmBXuLBqv4mmSianc3sgiOyeiudWFW
Es2Ll4SOzD3ZmG+P5kMqKO0toFYWxfzNtJ9xEa5LAmFDMJI5qs2jMb0aNs4n0h01q0WLomkKm4Z5
vBmlYvOr99j22HXxEWnuV5Q1tKQ4v+oiS/bSYsOtU7u4bGgkWTjuKkSUXwGCik6RUT3EYHsw5mxS
NztGw7VwJ7D52hRsCpWqntiLNnZKU5MGKWuFqamn6Le69nnRrVyHC/pN2P1/DfwvNXDbpNL932ng
2XvHqf3e/JHEbei3X/u7DO78ppkGdZzQp20i0ioq89+xDKqKDj7ztlVTtXR0u/+RwXXnN9t2dZgL
tu15M5zgf7EM+m+6yj/lQWRwsUN62n8ig//TpIYhEs/BRIrXNf41e45E/2Ga5LSdyta0GHduw5lh
tThq6zgmQc8WKEMEshiJsXTUR6AwmbqkBpaTYKTMV6iLJsk+EEiwoRQEdQLTL5XYV5x0ANQb37Gk
oR/yk9C6X0KokkPyDG+fWl6IAlanvP3hlb/8Pv/6r7zLLoXI24ZpwJ/V/PkPsZkZmI7G1AG8yT/+
IV6YTU5md4B6J1xdHg2/nVTnchuDHZx6abDPJQagwdl1lnYvpccQdnKfyjCBNLaJ1RD9RHumARvt
d6DHukJb/ounOCMu/ji54ynq8KN1z9RAC3Im/uNTNNCwjUBL5a7Ivbt253XOpxg8rCfI/4XtUbWa
qovSNb5iIF5j8BevEPORf/7vXbggDvACy3L+ad4hLO42SihRK/h/Wq9kPF1aTAIrc+FO0Dkjhor6
XC9OTfMC4xG7gSL95cbJpbErXxngBTfoD9GQAfPt4ofM1b5FxdWnMoEYAt4d1n2EsPDvXzadM+VP
z9zGm2TynkI+ABvg/Tm2Hnuqrsghy3aRNl5GTX8KKch17O9bLlPXZywYhv+aWSlAvQzjQQRcpBZP
XWHdewA+sKWnASTuZh+btTw4Xi1AJZpiR0YL3o8ZwBcBgLZSujRddY2dXa0YhLfW1sdCdSglpUnR
6SPlWEcdfF3LObkgwk4Ml+DcAWmlhgo9fWL3SWCLKDlbDgBaxbCPXfKPRWr0+7bNn0gpZ1tLdcSZ
vRgPg3hWIr9KugRhPmiPAM2/9QB5JbIn4oVxbD44HV15UgbuShfD9pZw1FA9Nl5PaKO2Nf3oKhbJ
Y6000P0MqjN4lVpd4iVLA/SCECjwVFLE4anMFGw2PyycIs1ehrD9yOk3RCpV0OSL24e3h1Yy2nZR
cElzDvFBifK/PXRyHo5k7ISsXJX72wMjBrkfYdntC2d8VpXeWSeM9ehgV6jrQmVhdzF/TtR8W2SS
BI1BVVOLfQMwVCuOwaiL4+2jWQNfeyL67JPGAzI5t1DeHsCVoOnygi17GhzBN9T7iHDB3ixIqUUy
tmc44S6rkLHFsG4RUfb1/OCas4+jSlQ+dz1QKmxa8NUR7Q0FBSdlbUFB4KORa8pB5qG+shDE2UE3
zoFsyx8fbl8bzoVpZ0fDs0HIV9ZeK8r6GKozzdw04NrcPjdd7RcTMn1TKKJlH1q9l2ZF2D2gGZti
LNSgtAMMCW7mHNkNgpFVF37HWtQPZVHt1Cp9sQcjuHPnB14wpiHCMFbO2AR3vB22swjq1m/hbZxq
vBq0HldU+2j5RS2TYeNFNpvbAG/34vbFNqhoTMVsGLgt4IQoUQgFaPHOjVP3JBth3k9YlO9baFGy
28iCLlkWw/D2KNPaRQkLZIkh9Fo0wclrTXGXj92+kba4GFTHbFo8+r4ioUwmhKW3Vd2bD2AeMOMX
8dprZb+COtW8lAJtOuyDGN5din5TjuM2bAl3OrJZzLoQV9zQcqrtGe5XdyUqlaTHEizevq0dA7UT
7nQVzPne0X1rBBu+EbbJqq4GtEWaCy1ijCzrS5ALWb/WFe5Xac8ljQ7FliiDRsIW00OVPkamLhak
ydXVmLA36LWLXZe8oKH+MVnWK+NLKgxqb8LqVdPeqX/Q4UxeM/8CE2/4TkLZrKk8qnq3ocmlsLVm
URhzCLyq3kPLW0tWu1xY2PY65U/q4F2f3ykN5k0PJbJQiKw79CXGecvqNOa1xSD52lOPtylt5ycT
wbgCSvjNzv+1EKsphQfdhfBxMwzJeMf8pkfFEumR4oxka1g9fABAAQ6R3VUN+Wmn1SNVlU13Uofm
m8FmteIEeO8ywup6ihYECxJ6KVtIlINKVITAUHZF5QOtURZRoOc0HXgXlykXxh6W2fojLBYSMwxN
Rcm5o8BZJdJk00eZUg6t5NaXKEicxnq4Umvt5EaoTqN0XrXB2oezZKFMWbWM07AjsnoO9emnLCQ6
et/+lHZ5DbRiG9j9V6tQB6vGFtizgV0Z8Ri17xdFhHGtU8PPbKyf0zLxw9bFh2wyjWxG+hoJojGF
zLWVCGk8CMAR+Z03FX5YUEavVCMe08IgpyK4THbNqVaMcx26q1zU3a402rfQqNbs0eutroJ55MZs
LOYd1AI2NJMnkqI0rv3CGSqOYPE/xt6K12w6UdmoMNgMUfVSW8y/SEgGfpO4jzHdaBylaPfavB+L
YGMscfivCA9TCmrhBpogvbnlWncYfwW1voZWJwhGlIdKqVBAOma2Nru3nZAVYFTFeKPJUvMVgzw7
y7N7alxLmiQb+C4gG8x6qYbtpxdBR3bJozuaalOY/QGUuvQD8NZZkhi7NNxMRpet01pf4ayVi6FT
Zicf9nK7eNHqGVmluA/QyGsguA273bn9oK6ZtLGDV7n3UwZ9Z43FFifVQQ9UiBG8BL2YJQN3rSie
u2IH9pGoYoVyw2iZdx80z7g0Cv4cRY9QShtzzwD/0JniS1PFLsOZRebE/kYGeHHKfC5/w8AAkYeb
jnSuUw9dR+cf78N7g8EncXaJ/d5Jtk7sPQUpaZMuCp+5l4tFapuAe3P83g53yUJPs1Xk6Dh+xY/V
5Gd91LYi1JGuEFEXJCDvQtBZMwATmDd/YGOrDmevPOiGfLHNb1rovlTwLcA7vmEy993XIDzUpqk/
geZ7j5x54QoeXaSfqOMPSWw/yYP707HkWDhcBZaqOxxL0dGFYJbIRBlawEiXyryX1LjCjwPlXbZm
fK4l9lLLzGMQQTWRgDJDbK4mfyQRkjPtI1/5pAF5KvOeKYuTI8UY9lpVCHYIdN9WGpRMV7FHVNLX
uwKMY6feO5ECt9IZNoUlPwd4tYClfZurF8FxpI2u3ZIvOrFFpIpjwnaLiZxYel/4gaSGhNsYkXpa
Z1BbNM7yN88c7xLF29M0dymo3ohxmvutXkT46g1oM5PEMmCEBMu6g2LF6FYe1bFWwnRZ6Lt+qg6k
cEExYNxkxQvq0X51pDhEdfroaOy+UdOWZfY4FuLOnUsjiPBQLTM8qJ3CVSQhsNl7yWaocMTScumk
P1ZXfMSFtypT7Q2QBU/X059lrNzVgt48eG0lUy9MjnniI7/z24TT7EkDcKTQbk1SgAOHvDV16spb
m3ZHr8B36/LEXVl9RqxiFzIH0VbME1QiD9uoHc7xkN9plI8vulFFic2/oESfxqaAHIo8vDTCjlAh
CFE1tD5Vs7hYNcRrc3ie1/dgz2DcDvZZsxNs855GU5r7MhqOveb9M3dNs1dg12jZnVWVD3HtQJyj
w9Gf3OqqckBaQ3aW6vjK2G83qhy3lqLuJVQFEoLeBb/3t1EOA5MjM2SSN6wsq6X+2jbOQBbYRYD+
WGhVb63iVPuSufdIkfE60ZvPjIZ31HuN0w3dseACBO4jXdJb9BErTY0hwdpqgvtqzrQ7jrxfLjvE
JYlGlaPQeAIYyfE9UgzmCX2LXTPfFJ18oxNwLcmC+gN4UvwudBTZ7ieDoBpRBYWDjP/GyVrGA5AB
qhqOfJUrDqpkcbUJtUCgYH3uKsNCcNYIrBKqG33dft22gdyJhh2SQaWJAQXV0cNtJrxmKc2G0z59
DSWpgI5Wmrawt6NoBt8dr4UGfzhtCY2Iwi58m8XdwmSlT4akozwJh/4yOWf5KjbdbyXx+tXAHsMn
VwdbHpFH0oS3ZGe8heq5TRXftNQfSHdAoalZSrIl63l8PXRb+ko7HTxMTwwT7R7kVeQMj0mNO9Qa
K19PXpKsZ+wPsIVRUaL5evOh1wuOFHcBduPFm5x3sDog2qTmjxZwpByow/wHAZ0+QgOcI+ItGaLo
K3eni2UtSaVOJpHgkGfT5xq3LM14Y/7fLyi6wmIOVnzRqm9lncPYDd+1HNM18yQga6SuINtjhxji
XQVWlbDgBLdfJ2jcQByocrzMHHmx3kNbDipwV//N3nksR45kWfSLUAaH9m0IhA5quYFRJTTg0OLr
54BdPaIXPTb7qUVYMotMkhEI+BP3nps0J6WBe3DQUaExYJiZJbdqsv4shzdVsbnxgvDbJngv6d4t
HZDv7z85x6xBkT0MabIQ0Gq17l3nlhjyt8EzX8j+8B1imrBZiU0LBHElMCmMqFlXnslijxoCikkX
Paeh90K2a7dqJCJzR0S7xkKXMJYJKobW9R0nejSd4DlVVbRKhLtRMuTIScL9UGIA0r08X9eVvTMj
74YeI1mV2QB5viQVPkjMs/iCh7YYnfEuFxShs5zadSk1lsIQsAqzui1Me9rgpBV+26fEc+t3vGzm
moXRO+UPr1uM6M9hqdqtmTLqxKdnGbVOJ9e8VBqOW8wudIehDiHIE+Dum8cMGMRKSOzmUyng7pry
4/ev+qbZLx4eY/F0kuYkCv3VkTVGJF3zpzAhS1B6H4lI/oRa91Z12Y/3mct6J7KvPJ22Uw+z2SPs
dPP7M3RB++6yoKq1+Rs01aulIJJVTDjHuTY2kFAK0HWWsKB6YUDqkG9uer7zyjW5eTX2RLgYaehg
PB7yXMs4MERGV2mMz6GLi4feKCXH4izQtd1aSfU4Z7zC/EzPWpNp50R1xOVolniFToHCwMlv2DJk
Ryyz+WsxRdvG07zH0rI0FDoM0CksGMnG3VPJDc2vSxUx5hzj19EZfyBsF1empauE5I4bUqheBeTy
RkePUAzVweoIJpeJkR1rsspNaBvwxsqMrYmNvT1Po9vefnbQkOyr0HtGu6j5nUVbnCMWvORakK3h
O8tNV2jzOXa4z3UF0v5Onxk4o0Tcajb79ylzohMgzW7fRs0FlCWhc0x/SW/yZdC8V1RYIqRLj0dj
Z9LorRhTR6uSmbvuGtE6ccJHSxY7oKbcVJG/9aJ7limw7FgoRg4SFfN8GGtCEUILkEI7GJuuEejw
6OVwcrIIQV3QaF/Edq6RP4ebLKhPpZX4eQMluGMtO9filtIuXll1zUZ6bLy1g1SvU+ZdpuBC2NFi
ggvtVZFUL5qJuxr3iZEgbsBOAJqH51AziVeuNyGeu1InmD5TH3rcNmfdAG9XV8ZTlwSEnmCX5Tqy
8SeZZxkED4aM7jxLpKRi9o9YU31W4/u+lFRERfqRUeZb0gNwN5eUAeqMh5uEuMHazqxBRzh1OTrF
Ve4V97Y0WbfE9gVaFQQFXQGpKduHskl6uoTqhtyOc517T3ppoFrMvYeI2F+G8x3TOhReVKzIQ+lG
6kq+BWVNxrh4ovqycIvLDX39izN2Bsc2ixPW0raJgSP9bIrwdgy7z+UlpQPwo6jEeqOrk2Fp23D1
2jootgaHN/I0u1QDDIvCzjhPnlSbpjAOqTsSNB08z714zDjzozSmFk9JwAEQ8GlU/WvfTPRV2njn
jkG5y02AibgpKsv4MSPnWytfSxgOqxxf6tGo7mvMIKuFE5f030PZfeNKP6u6i1YSjR0rjdbnO/lO
GO48DQVMj5oBlZqfeqFkw0kmnmGDGjQhMlgZJrYEwIkG6LmB9ThkrDfsGISIOGb1vMMNvrO6uvFz
JyNfyXwICueKs4BDL3dZSVG8MAh6rGrjJZZjuBXWdGTNV+/a5eJm0nprFOQaAgLzzQ5Ty9D58aDf
eMl4IyVx0mVTUYjTZQbZacIwAZNvZ1fesxYs1cFH0wMvYNWKBYF+Ht0KE0B3HaGgpXjGrGt+ehpC
4LDwK3NR/bVs7TtW5dws6mlr6y1LzvKmDvUPO6JWJPqW0BIRQg3LvkMDuAP7tlszKklp6qttlPSv
yvZeDKnhwLazU04O1Sry2GESIk+IMWUAUYTrdMki4oiIsaziB+5QG2P5LlWDT0hBKSDgxQ07v5t1
cSr1m4pjdWtNZE9BOtjo5J91Q5zvojSCNmaXd32MZjmg36tb1k9uOjerprYvMkCpOKLF2iQbim3m
TWQeGpuWGJZWZI+S1K7t1OB4K7Bo2KXlncJ5eK5TzkDXoXxiw00IIVneCXVNa3Otl1WzcsbwBzkR
82Vc1F2kNlaboyxFOlSl1pH3suLmAQmyobz04spX0LTOjKoRuPVMTjDtqH7WgfEm+S6mv6fVOPOj
cfuJo0ubDmKlWliHdh0dc6BGFKxfWdzEm3hGnzfyLxfFT1LM39ImhoC5CmkHYYpQ1lJ+F3LJOPXW
TMkHA6/zaWjtZRT7yWasMFZk3E+jb1b5TaCQPpRu86JF9Y83BE+K0dBA2GzRl8WasKAfzdFeiwIq
QVjuPKc+Th2ZyEApRudUkj3fkX8IMRDTKbh6MPmF9cZK1ltnxvSJwQe8tKZjLs3J/BWR9FauBXEI
CxK/3BytQxnuYodfuewwHIO22cFEYS+KOIRMPpBwWfvSGu7P1IwoAYPvuax3HsWE9IxpbYGdX1Wq
lhvnEwzfPQ3Ck9ZC2+r/uH0N7F6zxXFif20n0cYsQbEZ2lSuwzCt1ilK0MhkXOXOzXtXd6k/KF4U
tKBAaQS/YDSDh0g/8Q1/TNL7MZgf2B0m8lyo9yzVf3Pd6XTgwbc4x8v623YRUBc5Hnwr8lvuvq5D
G0nU+eQbzPJNiwi8yM0+OlcSyhOdimrKiBU1qnWPDn9Ov0PV0r44zYuZonzqpPmDx9JeFwh8cWf7
pGGQ7jSLS5+PD2j0MJb3Bzbqe5lizp8Cx9wmbnKTYWBb6y4xownZLHiFNKQFRBvEQXSSKVpqqwMs
1V+ywv7RxuklgXK8ySgHV56moZQmoWbugxtIoIeZRTVZyPWlX7Trw7wNaBQBfmRXWXpvJGDWXGLD
zYQIC6lEvbEdEsMGGT9CFUe/jLuMJEXQuriE6fq+hYiUHyltbWBTXVXJ+ERU2HQcQgfmVxJvGSiu
NMM9t5KoLs8UAnRMjSl9dr9sZzRWed0+aTLaenVLm2G1p8nrHtEuNSmt4miqp6qYwsXZvBNuO20d
NoMr4mq+WH7YW43BS1b0ayuQe7czvj1GWiuPG5Bd83xhmg9WnN/PuOJuauH9QZ4DEbTIobPZZr9J
YSpcp6C/7bMBPWy99yxum1GWv1JqPHP1dL5h1ncTJbeYyYGSqvsxJBHaSgzHUUvV2tMRjeUZ3O5s
qo/BHF4QO1wLpnVZ3Y2+KI+a0+PSqvH5Z8OPkWkNUkhsdUpjNwGqpKAAC4h231AP3DDdjEd9ZCQB
Vqhq3i0HpEzaiWc49fm65I2xGtvuU29m7JjBdIabeIOwgjmrp+o1a7Ys9jvZMltTor6KYs5Avxb0
/M492N7uWnRBsZ0SNHK6hs7LYNpMKz8SVu7hq7VZx1L3ZNXCbsAbGSJ1nzOmP47HVCod551jdo+9
QbXYICllSEscTHFRTT5se7g/64jIlrU9yxcuT3tDIqJhGO4aaPCwSWL9Je3wCgeD+diiuAA1qk8b
1GbIvAmLob2M0G179GAuXgmeJu8RCcBmsI3oivrpK5Jzc1MAtDo6zXxNlo9+/yoV+ryrM/qsJMW6
zGSTBS0BKGPxNaALegT2wd5VTxhdw2Yuh/ck175KZ43RtruJqzkk0ZPDnNgKi+UsXoK4jZKHtCGA
Y1bfhUwUFlSxDNfLhjId3nSJH1aVLFwKnjxCcQkvrm6cqPuQo7W2rJrxIeCFdhiuAHjtremAV5hh
T5QY6Xk+KfjIBqshcB+bANSCy/3YU9k+Zaod46toAO7taBKTdeyhIqT/uK8Tws+9vEzhFBLfSV+C
KqTcGHZTEn447Bd31o7cnc8mqn68iR2o0bNLUZKw2J5PWqURlTqylWrVJRmXc8zQJHKnU8jhzHTm
I81aBmcBTtK2sZ8sr3W2ysgkn00mSag9VglYmNEDHWd331iw+1WkI9mO1Lawm7ex0b5r4qdCRfIv
PsiT6aIW6g+osTi9R08nLZO56EDYIqQSDgBpgFzp41u63j9RwKitJ3soIku1mX2ZEoXUNTWn/NCu
eX6dXWdzg7Ci9mXJLC40/RnViOM3HoV6BipCxQ9hpUFnK0fkfwSexNQ/sW4xfOsL2HzeEhlEUrxZ
6tZaVLsZUxYbA651wa1rRUIenv1+Fmvwzl8izD3s9i3hAOWgI/1kX9iM0TvTb6qEajPilHS1ob/m
yXydlGqAcw8EsWWPCko7KEX+bd12P1gcbft51I+ZW96OKt72RXU3l8a3ToXWMqmwlfh2LP1GMYHY
eIavRqpge0LbVGvnvmDz7wQhY6iCIUWHLI3FI7sUErgSGkEC71EfRb23l4H37A6ztqZcuzUZSZAj
rb6jCa6SIeuNnPHbR77ndUfZCZqRPPiwc6BSg/YHr0Gw1ZsWjGjEJRLDPqvODWLft5nr4mD2uCBy
0yrfmLpR+nhZdtsSVXInRflZOyeCDUbWlBq6Q43hj66G/qVI2KVUQIbIZWujXWyx6E2Xhyhtru2I
bztypnYzidagE+f1ZWj+6sFPWY394p5fHsyhvkaZ158kIqhMulcmFiNpQ7kF5nnIznlY7FJwswe0
wdmucpvXysqzs6Zkek7mKeOymw6BYfYX1lrTkOjIgGrSgJknlYiAdqRgaXdhU1b7pA9DrHV8mLqp
dtcxEtmwYeMgI1NB70zpV4KJKHSQldLRixL4kh2zySZVvBjaUzzHdBJZNV2VnigfMeCiPPX8CFR3
OJf5s5BecYd682R76qXvgvnMJJy2WiXCD2qb/EO8DxQhV6v0LrJsLtboNGSsR8+/SvbM/eyt4pB3
lXmEmkgWclvehH3zQAS58MOouo2C4kTJmRDQviIv74tDYtg7uf7pTeOrzMd7Thn60iWxjfnyPBUH
OXfjqRPVfVgVrwSJ+PDGv1OQSisrWW4RmX1vZ/ODbvQb5cZYvS0qty7ETJz6VTrHtL0goIjDyNm6
zKRjZO9lV9/AL5gQ2kY7kh4xuSAJUFdGaZIOYzcZQbYNqwwEG3o/eMJsd8LGWGcjc48mkueKXsTu
c6yROjPxRLm8J8naWLvGaGwd84+dzNK326K/5RL9I3PbWhHlbVHuBp+jmV1jKp8IRw98Hrf6x0Oy
fMhkgXmYspXPmcY6QCExcOnYzeCPrjC9jHBzmDzUKyABjJlcHM/FAIwf8gVjCRPlGZjLR0l1IKPA
AcUT41+dH6eBHxC5wLhBiL6fcrPbQryAbuUBkKyjnCRD5vJ6vWNjy9zPzJ113Eesg5mOcYA4V40p
9U5Doboy7RxDQG6MPpvD2352flpT9/FIzeffz6bHns/j8sDF9dhz2vqjOz6mwjqQF4tEgpsHE4/U
uRJBgnpiFfA0XvJYx53Tg1/IjfjSya4/VIsnNFDeU1va2odS9Eq53uS3qg7G8yyBNk7RyV0ce3qg
J6fIZBenBchMc8JQrg6L9SQ3k3PkgPRxMUsskJBfefBojS3cqwd70Qp3o5J70Q63lWqvgckamyJV
c4xt1F/SqbzjqH7lGngx0CxDSFh5TfvWGix52OS9AkSgakEzFduURnZhHYvJPWrJdtmVarhf+uYd
3e5RLkJyuDViq0vxR3kaHA2rS/wqUj9GE9zrDjm7xTT1vKJcTnbcOHucuME2Zpm6Kc00f0XIeesA
EflpBKw8z2SIZU7u48i9q2knhJFj0e89WZNV75TDnVu0jx3hsC+xRegB+dJ4LcyG9XNaeDsTKfW2
tmL7vlHmG6uS5kiEB9Wewwzrgs1tO0/ji4HsZJPUuc8Xi6vNwMUfB/QjeUC/FnKHGoz54hZWA0Rw
ZO4OgoYp27tJgNSmTRfX2/LA5fD3n34/hJohfCOLPlyWChmrJ3MI5wWDCdgY7wAob3dBtqM5PsIZ
ixFatvj2fj+mCB+O9vIw94x3E+Ug24VcJpjMAuTCgRnsbVUjWtMqBMkVszAgUlN1DGLtu7MUDSi2
SS1x/kS1TpIIL/oK03OxMxBLrYaEYXHTzp9EcMPTJC/iMoB12JTVnGCQbkGguaX4lPESBVbk70TY
kEkwNuJYcie7CyTtX+6yizbDwr6ZZMDB4FpPpjStXRVjfExNvXjCPvQwDcL41KzuZyjfWJ6n95K1
5pF9deKn4SBfQRVuu2S0Pj329usxavIbLXD2wsurQ6uoPwcLXTlcPt+rLn1QYbBwnOo6Esn8LhIU
tfFsTA+N4xLXmtDu8etIl6UrQzwGrA8SgyYqjnCN4dPcxnZLCMW9HTB1U3X9DuC+JCbdSzatvquZ
Dq+KOr8MM51dpbOIa71rERFg5I7PRswddpkgcUSubHN6NdKGuZjRfI4ZkgJn3Dmu910mCdDJtt60
Dsp31cwTxb5Dx7AcQ3hFjNQjFzqLmBEvLCWjvY8LfF+aI/dkYm8Mpe8MwZ0vi3OcwxGZzoCZTsbE
ykRVWbGLDUDimrWlnSGwvqACXvjsKZb5QrcZd2RMZlheTFCWPKTrfgozZY3u67iIK7eNxLmgUu6b
dZlpu8ksi5tMT56LI+suadpgAZjx1HJUTKG1DsExL9DYZher3gQNoY11VF9cW+VPtkeTFhcOUunl
Q11EL3arsLi07THoM8bmvTdcrD7bdC5+UlFW9iGP3DW3EUDuE+MZ17K/y7mEcoMHdq2C+AFbz7kI
Y+fFY/wU9E0PUk/j1Ju8mFGqr4gmqevkLYe18QgOppP1jxspxemJlbi2BnodMmUOY5qcwWGKo8XN
xLJ6WqWlOCLpidEUCLIbK3Vs7F17Bc90rfDAVsjYji4lzGrWmCiWLruXOm1OaaOnFwYA70Y8N/hB
yI8BDkQyt1ZuizzKuT7CmNzOBz3VngNXER2TBLbf5A790xTV+5wudvP7YWHEPcRDFrRIXbzbrBC7
Gib0nZrsbVcKi/Ov1I4x+GA+3yp2UPS8R7trm53tbV09yu9mQ4XHOO/pkoaxvetBKW8N0E07z8Xi
Zbqatp6ner7vserPXX4/gNEMEw41mHmYcFhb+nbkkQSs/jRyHh9BuiB+jbj7N4Gx0/PgkeQtcQhr
ms68ZW8rE4uAotw6slqct1NNfAdFd7+XRf2HmHs2U73QN4YR/9GsXNwYLQ0v/soC6QJqdHpHQmYs
cnzDNDmGvhLMFlPVW5te6+NzC3Y+oXi3w8HbN25q+XqRXyZAlFeLNg7TC7s6QkecW7uP7YOKMOTU
yxidDuKaTpIoKPFkYSR8tJtWPekF6v6Wuj51RH9KXBes4vLQ5tyd8Ty/qemTQmgZKxeS0j239hUi
laNsDZNVaKa/EZO4ESiUP0cPR4gyUxejYWSca6ei4kzqaS2zflij0+nRELr9MdUEg6gZeB4hhtnN
74MWzCnLyyvSwWzzy5rvs5Skg6J9Jx7JgaPjOkekTlypBhPbwtBH3o4sTEfSkHywcwMBaePJ0uS0
bQqveortTK4jJdz974dS0W6XUTnuIiyFDwV51qgoluk82q1UFO09Rd6lX2hyvw+KPtXPSjffODKZ
7hD5jnfNUEDTTRVaqtfQReplOob9BJYBno9QOCmH2HTuu+WBBo0zg+SYg0pr597gZDyldHurEtzr
V++t6ww8klOQMmnnSXw7ZKI50ngWjA3R+xbWg0zpCBM8KpIsKtx7imaq5cYRyfvRCT5kQhiePpE0
4riWX4p8P5jReLSKrNxWdRVt21xMd8g9p7vaYMtSIt7ZWaqEu13P5bV2WCunU3JMGqEhpa60207o
B1M2yQWz7ligW9K3sL6qU6ZiRH1Dh72l11cR2OztEors41xwjypoSL9eiEliYuFJU2u/Ilh/rImB
pdebCIGqk11a6vZG5lF2GfWDHpu3djw4r8MslwOTRUCYzrezarjEktS4iZQtbuyxyXZxGBzRlcOI
jYPwAaRXy6TzvovkY7HkEOR64t4r29zno5MdcFNcAKgFTNI3s57mV71I5SPxnQGD8Kg9hhC8Q8b5
13YagDBVrBR4L97BvbPY0xcBiGdPx5zC6PmXq1VqXXef2w7RoMwE91mWdPe//2MI2Ltk4b01i+42
bxjxtYN3zuaIRXcCNyqe0k9UMet5YEZUVGV0Z1oZaaOt1PdB2yUk/ljEBDixwHsdK1ChXprsEqNN
jvYiw+0IhL9hXPzVm1P42mVNtSOPG05fMZCmO1WcI009HzQ4c3tYd9XVQpvPU5O1rw5LBzOFwMY2
AcACphdAgv0md9puF9aDw+LQJs6rmbJNYMev5BROj1WvN6R4MU/EUcZws/Ue4Su12z4STPiWmynx
qgAvTSbmv/936FJ0gBGJJXnbkMsLemWtwoq+sSdgb/CUB5cJuWxEzFytSZNpMkPkGmLyeUYM4w5T
fuYIyzeVGVQAYqMFV8K0faLCu/99YDM2bphwItBrvL//bjSLJ+KS0CP1DIm6pGXVGmk8/P5peWhj
IzqNor91Y9a7nqAcwr6L3C+wwpNbut9FVoe3QTlznTGvX2tivhubFvNYg/Yro8rZTKT63ccT8Hcr
aRRNzZAde5KNtLopXhvJhEgajbspXPtJlvZ9SBO3CQOgIBYHcVvGLzm3aMZ+FduaFnkeDcnjhMR5
q1r9GYDtq1nWn2Yh3pTMvnspoYlBWO66ZkORfzRkuKAIs48JXmU6iVd9TMHNSramPbs2m9WViyAr
LT2BXrWNVxjC4ftweKk9rM5PrbWKSzLJp7yeDoSzvWZugEU6t024DRXUxZIwjRJALoE9Eq7tKrbK
T7OTV4cM3sqaF+aaxPpu3NR6+2OmA8EQdu0XgOVB47u3TSqPnTnezcm4zqbp3S7fgnowiJ012bcJ
jTBYC21fidCoFPolKPEayrbaUJ4Va32cH606rVZu85YpeR9q8guoBYsNjdm9SfNYpWTUl0zpmGQB
EQrqJ2HSMGEnAWDDmjdpxVtvY0/XvKPb8V7AnQcNafwaO/pfD84NyW4HKDEPAEjwG7CfmSbq/yon
ZVyvgh/FwHI9hcYTkjh8tdZAIDb84LZt13qbnxMc/pMgiCCtWA0BEPBM9Gwd2wkzaV+sNqD6Ik4i
kfspU4giNEycwbrNTDpoTv7lO4QJadnthCOywotFwSGdb8MAUWE/jJEBbtl8SZez1pvPrfJul+Na
qP6i61CQBELF0TbutZ7OfS7Lc9eWANQtnZI5fKNh0tBzMrMOTCa8gw2tcazephp58JAdIgdLZ6he
hwSV3Z+p4jpo1HVexI9qrjdCa+4l+7KdHWgP1HzDyrIhcAptOMhgnxponxucs8i27afAQML52Y38
RhQpk8YzmAXRgx3LPSfbHVIdxHy9gqfBRAyOI3P2RGyF3t9LvNWds5chdbWOoX+BIhDcRcxLgWhN
T3kJZ9pCUcvKt+L8ijsRNc9gXhxOYSK1LhVQQV5m6gmdlBZNA+8jstM4aNaGE69g8Z87eu9n8PmR
fMG0buZtaVYoLwgYQ7jZrbuJpYBuDwxZqChW49AYm6xf4oEQh+l4VRFMXLABnMoi5ejlfnIKore0
nShzdbzYC+gCYeObMTuvDKQQqopp92tT+X+X3P/mkjPtJar037jkso/x6yP7n9HF//ii//LIIXvF
WaUzZzc8sUSI/hMV5/3FDtZl+ExMsRDuYvv6JypO/rXImpcvc2mibRiEzd+kOPmX0FmkgYnjHDOl
Z/1fLHL49/7VfrSkIOuOYxk47sxfJt1/98hlRq+7Jlnm+8IV8RZ3KYMoJgCWVP0rsZHTukma8J7S
pvU7YUxnObaQKPMx3/f0KWhdB3czG6J9VANo0N5EI6hZFr4c3X7zstfKxUGgt0iFm0ZjXVpz8BoB
2+xWtM6ZYAvd7s+9HZzIgKoBpGE/WcplLX8wyOJ4imzLR9fs3NWF9qDqKL72iJoYQwzZ2ulg/EwE
M5QI2ebRs3ejzuypCfPXSksJiEWFtTaKNt02vLH8aUJWEIYJyb5pXd8MBsdpk4lyKwrthkY2PjKq
draNrYEWMfC3SBNlSWH1R5NNGP1nxNJZgpBpFO+6xKjtnWdjupBACzbRQucQIQv1kZ3NRTlgclqv
v0urdG9DwelSfb4BTwECp4YglHCspsWnZJm1wreO6oujrjbDK91gsC7HJqdVYlRHyTbtXAbpqzBx
CXspFVubqDLDQ18ayXYOtJ4OL2WEBITUsDt3N6XTaoT69oRsTmuOE7Qsn6DR52E4pAHRCFjNjFM+
E+GjmgojublX4OSuSTcusHF1nFuGZHkzPg4wn44Wej1HM817D7He7DnUvrHX+HE3FFtG6AxThcdq
uigiCK0GnuRJvtQTFZKNJs9nipOc5gahYjJS4Tudd5oT5x5Re3hAj7EN8hkdb5uQ7mKHT/jYp11R
qq/SyjrAv5jdP5nCWCdnhOQKyGpvTBRLHb6tbTto9/M83ooqbI+V535G2rAB5wwkog4F+Q8fgCTq
i9kSqNeHkOzntH5IYMyxzntWVLVHrmU2qDbyCXDRl4z80HWyIABnhE8MEet6bPeQOKHPRmsN0h9W
sljS6gBUQWmqzC83EIcM+VVsIamoaqIkmFjzKS76LEtvDmNXn72RUNE8OYP9vAMBvsHAskGagfKt
XQ/MiMVdN9N9hpwI/MNR76yA7DLboSrQnDVaRQBmyl8+m1iATUjkGFNNtD4rXpKdXlV+Uc4n5nt7
J8pOqa7v+nHeJjxbuHCwBnJgqbWue+uwwRlhfpQFiZj9fVQRkpMKZO8OF6fJ/q1p3AdL18W2CNZ9
yttUm1sP/2QudnnF1wtgwyjigN2SA3CerHqPlw1xZKafG023jlXUbbwMJlWSCzRlmtEsY+rnWDra
3nIoN/Vcf+B0frZyAytf1dgnwBUQ74sewXjfbQfRf481qzs0AC6td5xfDHUk6RvQFmOMU9tN35pI
PrLKMHy21NbZgwNn98/hdA8lzNuU5PNsILYMt87kjQcWKz8G4U67MjFZbC6vB/dT7it5eymI4aAg
idWVdLJo3RhTvRrBNu1KShCGZ8I9TwGLMK/3m7gTXzXbAnNBgSSt81hQ3GrSHjH1866n4OaXmOb+
JhkjGBUGyv1BdxpEX1Q+qHyNuxQo+mRRQrJEb541u/TzsnafbQhOjQKgVJGnchvWDEKWnf7asSqE
XFGAOxBKO2SZfIPQz9gaZfYM1LLcY/HB2lC4xXpgNPL/p3zRxu30v53yLhf3vzvl3z++Ptqfr3+x
wv/jq/4+5oWu/+VK/rMtg17XNLBo/33MC936y8RpRSq1YVgOJuX/POYN+y+yxR1OcuEAk3V1LPl/
n/OG+AvDt21JLCfCtEhj/7+c88yuqDP+h0Gb727z7V2IxeR5/7ru//tBz/GVpqBNrENBag9vjOrF
bQADWUXrHfBhnKTVGkcjMxxwTMsffx8QQf/9p7//d7kuCjm99DXtH3Njm0Gsz13hnWu6Kc3xgWKi
33ELidd2Emgnd3nIvdBg4WUfDS21DkMMLVk2SkGT15ODYgqfNcnCZnFM7kS5wX3eMSmPrUtYmps8
C6o7PL1DPec3UeO+VaTCrLP0PI7Eoq1YPu4g8Xj73lW0CibDqSEfq+3Y5zijmzl504gdrnCDiayr
joNLfd91ufdo4aXp0/gQuYE8d2YR3DFNZwhsiPffj7TYk3cqbaXPCOMAi+7T8qQNRSi9x9x2KTVM
WG07yMPAiNHSjfmcNjcZYWMM8ALWHqXnbPNpp9uMkVoAOPu4hLxLgOI9ahi5SyazJicVgQQeW7K0
aHAOWpK+W+Uw3eSVGLilzdVOlfPTFMH0HoJgl6Vai6RXbYch+nYRPD0nqb0ZRzzjaPoOWmiO59Ru
El8PKiwsLWgV5bThPx4S3SfCuTwGlUj9tq6q5zaPn0OHLPepTcpTRoYyrAOdFF29tB6rKTmEphrv
2d0/Jqgy/Jh678DsBl+rLjpy4SvgqqINrsLtZ1pLwzpNFf4YeGbYb6xQcH3tPRcBd8Q+GpSluQ9C
kzWHPWDrbYdsZbYuzk9vCu9Ej/e2jMxnOwqOQ+0+9b1bP1QTmAXX69VpUbQCWEfqqYsaZVMNyIwc
HDAmSw5BSLSnSpsGnhJ4WgMd1LZzquGsTSO+JDLrlmSCW7wWS3547Lep/mR2qXdbBcYbStzorgh3
EMUK36xba2/EiJkzA8VE1ZffeLu4bou8xfodJievZAXVez03bhwhp+Bz1lyB9tSptiBinppBuJeE
mIfbwS5uimxU+9nG4zCHlrYiX1qe4yKt/aEaYn4ykGbVwNTDcGDf5WiJw4EKawjICJCD052IqUGe
JDXnaM0wgVhowKszXwdE9V4/VTd1ju7NiTtUQ5pxr7zZ8K3ci7Y6S9SMaO2N4Gi8GFYW7zPidxdW
XnEtXa24NoEDps8cZ+BhacSBkoQcXOptwBH3NvftD+A/WJOlNV1j0sf2OmZBXBsfg2y9h5LEADBg
oEFrCeanNWNxGpkYrEQ/jFvQt9MeR24aFtpR6zH9ICLIDvl/sHcmyY0zW5ZeEcrgcLRT9j0piWon
MEkRQt/3vptaS22sPuhl5f9ykGZV85rQSEUoFCIB9+v3nvOdNvuBUpz+ZX2EZDp4n3EbgNuweg07
ZB1sMVQSuRMUV6BYcsuniSVeZ3Jt5qgx/Dp5gd7RXfpQfmldvy2NTDyB0UZ0RMWUk88NMjUc96NB
R0ymRrzTrIbKCTKiQtfdGbDv49QPHm20XS1jx4XZagb4ohDOENHnx7puw6uvZYTVYF3+lsHWqqPw
D7detowiPb/FsC4PBoXKBspS/hKL4d7EOg1b13r3c9SqTW//yQwrWZhFkJ5Mx/xqE5zsNAwOvp4b
qGTg3vTVaJx+X5rBUtQ1RM1ZhGA0QEQ83by3hZiN1/mNQqu4dtpLmsMYw06KJGgMMailAeQpwp4z
qWnnkaufuzof1wSmtH3ePigf3w1gpm7FutZsQoyBIz27D6urVlYqzk7VlNTe4Y9nhQeSR/tt4Pbm
y6/WLh8RO7ZRzgFidIo7IhsMXSDltohbjkbYB3uhJe6DSHO5J1j9g/oKL1M+A5T+9bQIQ/jfY0BB
3Lo5OSnONQv5HwaNQ2QSOqOVNdu4i2HMtj6z9VVfa3TbPFziepREW+yWHKfSqDj6jJodMJ6QQ6cO
7objLprBZ9bkheGGWrl+97ThNumc+dKAIQZd8/iEXF+trPkM1lvoqQL4xudKjqykeGJrZmd7wx+S
fWp+RtIvv+qgQ/dkpu2pYiR8LVr4A6nfl19eUOFvH7Vnnzdq1yeO2kYSWWYwBsl+stB2eh3Xh4QQ
u2DPM05mQ/erbArkxz6iXkzlyDeq5q2mBf6X0eQqK+l0yrE61PAEora0PwOTdNlKus21KHuA7LFj
bYZZW16jOVNska94sVeGov2l5w0eboNkF/DEs1TMOXlA1Z8iFKnrQiTjOq74TVppljtSz6MtFDxt
zTuABHhIEcVHjn9oO2DrhpNbT7lsg21YDfESLWBMeElyqvrSvqFzsW9+liKWqbR7m/tkqmoJKGB8
R4ewbOHKmbl9qzS72dLY/d2/xqn+1O1uInZNX5sui/vEgXwXSkIshwCRZToixy7TpyLNsydNdYTZ
EBVmmma18pANrCWyhKIOn6Qy+qfGJ8pP74KHQXX3fOwEo3ro8lhmikPoksZS5Q9AeDSyyaduGevQ
MaM5BQW/stwbI2k4GDfbpvdP6CagD+OIAg/Ire53cXxpOxy0cd/2WzQjdGdVMf1pJJBM0PGfLFrx
ylHacGkLLTnGehdtMn3+PHrerTlX+SFX1j10PUwtSam2uYshlWFcATOkbw+DEOXN8DAEQpO1vw3i
jWjGfhEiSluQKL7Lqi9L//z7YPUW43coyuko7sFOc5nO2gluwQHv3iYYw1uY+/a17eFrGWhjpqQd
rj269JcQiVXVDOqep3bxFLSSRqJmvHRD3FzMWcX4+zLSwuIgEhPM7fyn1YSzqg5osjBTOxhBSF5X
WWkbt641RnhasIKGgFauGgQq2bTe1pPpbLVM+q/Z5BKFlnefeerg1g8kc/KRIWRfjinAsTa/a/7o
3SbeLN5Fbe1HUXoxHTIxrInlfc4vjdNXFTLji3u3fgr69t2WfCnLWACyKqCf0sUXewjTB8n/DDNY
eYCfnz+rAAJMbDHvc8wgWnt6aT1PZcsE3rffRpdyr221cl0U4dZPdfteWOQI5Q0TlDxtb25k5Htw
k8lWabV4DFLCHYf0MsDcfSsgD+wYZK5V7LSrYSjVrlIzQoM69OhXLN8Z2/RTMT8w71nWBBGD/EXd
gfnAe4JWPS3bqFuhCyyvZhn/aSiU+niq3ruis5mqjvbZkfgGrEqcs2R40022axtB7dLoIJhDkyHx
JSyyvWngggHPg9U3Dqe9NBXknXlmkAPXfHJd/Z6k1ouYleII49RSqaI8CPSPz0g0aWz1hGD/vmyc
mjyqIrrpBYfnIsvCVWSQHV10HrbrvNZPleH7x6Ej8qKERBBZIjv3kjsnTObIX+UCN66mhyaIxxfo
hNO6C/Gsti4FJiuQ4Doa6DQLxnwMEbKHruMbQsgrn7AgicQClwN2tmV9MDCY2QmejkQ/Iiw0zOgs
G/2tYZ46HzFAEjbmgJ8939ORXxJxue/8rr3RRwixmG0bIb4VaHpgpe2c+JA6a8dtqKrxfBPLpWhk
ddqyRreeesiyQwUEoMeWhiaZ3EE5eFsz14qDM+u8qiA3zoq+4GQ7Mzjo5nmhXPZs+tCAhvgRefq5
6aOcolv/IaZV3AzzPI3U3bT3aEySH7ZAL4OK05bjfazHD3QO3VkmfrZucQFtMzBTbPT9HtdNjXed
gVpX1eEm1XHd6BoepaGYMkCQ3xjoB8Bdhv7WG+vCa4OLLllYPUriI+luI0ebRLwVs0gMjbk6jmaX
vFU4/dGcqYm+v4vKEHuavHV6I28NzkyMDuQ0psO660aY95aVPBCu8Vhnstw5wjhGOViWJVtstqgN
H1S2BeQzrhJslaHD2JzARaSIaHOw8vk43XpSHBnEFasxgAvvjvDPUX2WpyzpDpB1nJNd2vap/M9n
fec+dQ5+mTGwmbm0lty0UDU7gLapPKV9L0+9pBWMJCtfCQe9K8ln8tS4V3rG/vGfr2SFSrd90X6P
hUFTxxTe2gnBAE7Y1VOZ2IcpYvbcwtM9eVKvz2wG9EJJ5JycYniq0DEMqRkcOqsaAd/+lRxp30ku
o7AunG1fxvEpxpxyJzf3oFux/R6lat4bjXGn3NF+J9QZ88h3bKrggdQ5KpyYSlKMlvluGu2lFwWk
2QR8pJb36RaoLyfkuuWELJQItrlXXQmCJwmiVD7CyMHhBvEebbTqx98Hd36ma27IJtWA8nBKmLEY
nqaDUub4rwdBReS6UK9yXFMQIzCv9ZTWypD5zYQFiewRghUxRs6JdHMsQdyzC4drHce52HGnEm8R
wOuOnS45m1qSnKtMMXOPiA6w46Q6/fPQjn6yIw8p7YYz93p5+uehRKP+by+H8S10S85dNWsUifQE
S7lOuUDy3K4zXHf61PUHwOP9wS4+0tZDBMmW2hPP5Q00UfP4LTXG9iC9hCGr4YGVFHPgitJ0iNZa
cGsCXaC+Col7hLdH6z+biVZzNjjTSVdk+aH2kQwQCLmHa0dcOc2+teb4l6Rpn8IoDS/63Jjl5BRu
FHsvUiN0GTAFwQlN45abjZrUjG9pzJjU7sw9Z2jgfLFbnAKN/nVG05YrfSWEumgxfnVniJ/pCFu0
MQ0fEw1tDtIxZkbAZ4Ddb9F35QiEGsw1aRdGb2w74d1dRSpfmSSQqT1AZRiic3rF6n4DBABgJNTW
rXCHtai5TBIHvEFzmYz44ibS3VLXX/LaMzcQyM1l4wXfCBbe6cIjrR1jHxxrzhaqTcfSqq5944JA
CpOvvomT4yh9+vyZByOpr3YZIJkDEdTBtrHNc4G+6DN0Dbbeohues/I9LypvOcR1edP0+KtQBm3Q
vNUfbGz68Dvj4L3M5J20cfdWR0O58CdITK2I0k3jRd5qKnUwW5a3C3CAXFujYZhaBSzric4OMX22
YVQ/67p/xTypfQIpD5ZdMaGKL6qvsneMbY3mawOWgLWBE8VrJ27ZGCNDsL1t1frl1ogb+yxj6lYc
Vdp5gOjrqc0YCXtfDghCfCs9+yrcI7xI95OAd6c7NvlzBaaL1C8fcW7XB2PClaXB138zXGBx1ATT
gV6c9qiTZrvrNA5ItqYdrDQzj6akthCqfRepZi1Mw8JH39dPrW05rImm8W4QqcC0OLcZbk091CZ4
fBV0xneuhASIhsiOlZ1ELy6wLRdO9SMSdmxyNFCABTPmReNir39f2oPrH3+fGQTFkr0y7VriSmEU
ooddGU6rH6dmLwbieOYCOZtKsF9Gfk/0ZNyLlCotZOp/1G39mCHiA3sfxjqDiEnfYctchclIfU/e
kkm2u7IkskqeDsw5DiqOj5btj9t/vpR2fZCDvvg/f6UuZv2rgEowmVI92GnU7skhp3k9v/x96Bkh
baN6aJam0YMu191045VxcPNyoFdNXoJSuGmlK64RijYgJ0kNwaXwWLSaQb9p7JE3syMMSHjmVzZY
e2+WDk4MqK9VJUF4ZPh/S0Ig2JOJtVAcRmDpNu1W1TNeZBvGTBdhLxIY4UEWznGqrWon8p9NThjb
xD7ijPQWMSSJfdKYK1sLxUFllv6vB5Af+ZLRhM0pVsRXeP/JdRZlnRsSPtN8/Jt6cX4ykqq4/D5o
eZfu60bc607/zy+1pFHE3sQ1RFwfXr36oWiH4Kz1I9J0L7ZZvHAHOr9LPi7XoxH3zON/X//rqT1/
9ff16Lp4pJ17akbaWSMR9tTCuypQ2p5/v4QqINsMVmAspqFgjEfARI+Jp8afkk3DeeqDU6lRvRZ0
Fz1fnXVQiJeio9fSRj1uh8bTD0wNIKxowbWNJR6q2Bs+Utv6Wxj59FCUnEZsUT0TxcEyk1SeR06Q
GcLxWglVkOPdNH9FXbwXxCuuOeEzQKpImJo0yqCM+3DPKo5Fq0nfbMdGLkyPc9lrtXb3OkOwCSY/
RObER9oRrhYkJ39+QLye7/ta31cplNKpNepLW24EZEQoGr57SSVST0dyvgAqqjAKQxrJyfy5TsAO
mASj8Nu6PuDjghTvYF2RmbNXalPG7ifflT71Q8vhIe6AvHGAmRRAj3QqjIsaNAky6vcpU63AHcfT
mNb1jk2HbEB/iHZmAOLFj037GnjIT9u+zTYce0gSmR9ylhT8wsOytLLh3BhetE9CM9i0mvfBhxSd
s9jBcJLlJcIeYN/on+7AHD9tE789ghl04TonnLKexDYnPyhGbH3JLWt6jONE45+fFd9eOz0y48Sw
WIbjJh499eC5cx4UfoV902IxLz3U851t71BDXX0VVTfT74cVEUL4njnDGEx0p/re1yM1R+dCsZhf
su+ofYVWr7AOYQImaDCiP1D4oGmF9afpZpuk8x9ljbNhFDqpxPk2z+OXLk0IK3Mhq08uoBAjXXJP
mPBekg18owEDXgPsz0gj2CHuR+u4xW4yO9hgQmSb34dQueVOp9te1on3YDClLzDdX3zaHceCaWyS
GAtuxPjVd8UBfwYHV9qFYoVAAaS3hhKoIMIVViB+AaofuTLdkJcRAUtGUNNkQYZDP2vcxVGSI4+k
u2OKN+xmIDMD9mDLG53VME312Y2aGZj2iYP8KpvWfcGeZR17WKRotWz3pW3VtI0GmHFVbDsnUlZA
I4ROjq8qrpC1hd1pIEYBaZTubPOh1jimQbdRRd58gNskU8up/VNtFrATVKbh1iZVWG/Ld7+x3bUV
grwZuRZW+N44oEylwkEx7155OWnnfIrfYhJm9inTyysNnuHg5Va67WTxxC4o9rWv/2gjX54l8UjU
CMI2ynuL9ZTr0ZQHGk2vnEz8o8FxcdJfRs8TyxmAyiIIJ6mzneJV5eZyPrghSv4yKNq01jKP9A7T
RRu7P8I3mxN+gXpNOFiwyhqpHdhKfyoT8WmGp4ecjuwoTTO9FjYsrr5LeDOyyn6S4tDlvnt1My9Z
G4KAeZmckeFDtnEGjfR5g2Z41Lgv1KFbj2F2FZDXVlfBD/bGaG8b/ckKFDJ6WEKnKsi+Ym6sZ505
cWXhfvVpUL0Fgfs5R1RJIwmevNwnq8sxcWnAEiCmmOCFSX+L3Ug79mX4iI1XPHB0vxowT8OFu+hM
MBVgM/ULIvfwMxwSIkgEZM5GuG9U4br/VXEl0TMT+oYIeX5pwaG5IUWosRE26k1TE1UxtAyGSNcC
N0ZAVKuBLrL0lvT5wFi2AK7RqmTBUXLiXkIQc3DxiovoAm+Jy9e49djPVrE9cQ8axQvLzGPslN1Z
+HDygpTRv54kC1V6xiLwXLmp0zFcCyPc9hUGUSaD3ktWhtMGn36zAeg8nSor5IpVqXv9fYCOngpV
X3PM1g757yP5ZifGEdbJnNDW93pyKOJAXTLLIPvMG26qVhSJcoIgVIIQxtQGOyLCHUcCE/kvqmrX
euXWtAO1p6JT8dry/Fel2/lLKlrzFHL5LqhMkluQiB0WLLxgrnpuaA5tPCstbkTqNdc/uXRxEzLU
FoYYdyQLgJXBRUirPabZpqf2Immc9pTaY3sCF9gRbfrURnMCbhL1Zy9PmcFXZBWFtXRWZs+ZUkCV
WutWEhxNv4S/EAlSHG087Uj/VtAi7RWAz27ThIN2V/Tns6nrHhiDaffIK7/gDE7n31cMYZDxoHo9
wCt9mAZ9uHRasCR4zUR++x0lqXPUIvh3hUXjvZU9XG8UkOsk8Prr/5+0/99M2k1mz4jc/ns93Tn6
DovP7//1P/N/p87/x7f9M2r/t9m6REOHG9TRDTEnsTJ2/w8JnaH/D+l6NpZewzEQ2en/YOZJW/WE
iYDOkVT1hvH/Nls3hMGY/r/O1m2L+T6eKoNKhdn/PHv/N9C8RYNOBF6V7cVElyuuYwBp6DQK8ImN
BG/oDyyD47BhliYgu0anSmOi6U1I6l2AIFj0szeVWq96h+OmNQmrlyFkMi/AurdukRBurQ6yLzDa
rNwoKMsrTNt/68B+Sku8SvYY2gBa8fobVrulf0DdywRvhevsDA740jWJ3GS9WA9YoQw0fuR5zUS3
CCVsP+TEQTGbCQxCaho/t9Yq4GxZdcEexQvtSGnrm8LN3wNXch+K4aHQyZKywJO66q+L4Aq5S4R8
SVKz5zVnjNGHC+W045c34XG0dXVADgNel7Y8HaEiXA9WccYe9xEYZ/phxcwd4o2Kc+x7wG/dit9W
GawugJBtlyAu3lOzZdzcmMlrBcJhEXr2zSrDv5NGtp+XBqSoi5wJhPXWtgYpO5ihS6b1q74/cmGw
mPj2hj4CcGvylaKIJZeTY1J2JJzJieYAzBIDVxl87V3tJ1citw+WNT71oMZrwz13WlbB8GmXsnYv
te/jXECoWOvPdooUkIvwbhrBm+qLapkxwU1kE66rbRzg94hL/DcqZfcXhXwP9eS5amxoVZV2FtJ/
MCu6ZD3KI3oO7lJHNEArQ5crIFrfVc338/Fs6oy2ieb231B9dmabeIu+McoZRb1BQRisDFp4RZ/8
iTp0X7bTvQK/3guL5pYppma+3sAx5lgWh8a+1FijUZ63e6Gzv7tGeNdcQKFZzgndSmtQq1n75Bsu
9atm3Aqk5MSqQf6z/fLE25+GbYeXCNpePbCZxe6WBgadIXcjo570eCt6TfR3082/25Kr0GgBFwJD
NbnuA4E+m3lvyHUZvwwq4weGE+ADJQ7WkNNSUefwPW3xGgcqpwHTZMgoEmZCC+uOS475Btv6VkAR
Kf54Ub8B9DnPPER5VAMiDwaGD2Np4R5MyjVYlx9boGWlxYCO9pF2h71KY5i7Jc47N+grOKHUxakz
LYqatMlyfpOJcCMCgJFnmNevzAAPTtF/Fw1egrjShk0qsL3bSMazDodoSBvcGbI7EAIPB4v9aTbO
IdDh8QBsVaU9LAYZtEvmqXH45QbmJS2CS9Shw2hIsnIqEBT11DLX1/mPhGZKUp4HiapzfQ3NBBdW
ovWXsZbHhIYwN6vkRMhBiuqFsiskmlJT1iXxmoMUzoBOhvNOofzNOFnVwkYSg6vO/06D1Nz2jGMX
YEizhRqsTzFIjXAwhmWTWw68vQRbcEHhMCnkI0msaulbMTSbEYhuqhUrEiVhFngQmfyccxKzuu8u
y8k5LbDJEesZc6YVjfHcVxPzqVmiWbSo3MJyn0zJtzSEthw0cuvd2v0Ya7zoo3hSTV7PcwVjUelE
4eTXgb8HnY4FL2liH70bAo87RVO00ofwNa6Tq+uEuIKU9lhOVbnSDShWU/Ia4jkHIorNJDMn0jBU
eBf6KwiXLf1EMPAV8Tm5nRB9qKFaDvPVEBMopelrMBzJUo/aVe0N1kYNBie9JEcrqMDZJQzyOucZ
aPDOmsRHkAMWbZV3KmOPYAENDzmyiCMrzDKuDW1m+xjLOslG8G8+Yp7hJTPATmB2LNe9hTOCQ/zi
6VOl3J+5mGa1v9gQcMDnEUWrcCQwlVBdbLp2aG4169ukCt36dUneWf5uT9ql8OSprbqHrqK+zYUC
49xv2ga3W+i9Zi4/gs/7NUMau/Tt+JKx+yCD0hJmaDR02vKY28WXQgC+TGp+lXhm0Xh46mmxTcwP
bPCA6WCXmxwy82tm4UcII/QXYTs+d4X/UIR6uNSZGmyngiJrDL7BWsbHgpD6pW3UHgkG6YOOMwHX
HCAdujbLSjeIfHNH/NGs9v7WK+n4xorpoep+w7hyqDaiDJaJXlGPNhDVmgo2QMIaYvg/SRu+TX7M
hiDeMy+Pz9LqV/Nmj3GRZ/gexY6lEcsSvWmtAAXS05MDYyKOfdP3B+Wk1qbnFLJAcqrtdMldrter
MaM76A2dvrLLFPpIVKpVP4ivZrLqZVYX0Ua7nqnJN1Y9RylwNXpu9ECWERdvdHHuOKqP7GAL8ALl
jitwhSsOeW1nMnTw8QshRHJKgvZMrciW2p+YBrdd2Z/SqOB0qENHtzV2kQJVnthncfbgF/pboEoC
kYu/lvy2NPB2NK2YVzmLSsPUn/J3S/fgCxvjFpK7WhxrFV0qTd1QlM8Gnvjb6/RD7GibwbPKQ97l
L8UOR1KxdAco2sw20T+JgsXFwrwatLdgdE69UbRbUgy+FeTIVR5CgFHRli5zt+SUiISN236KScyK
k0U61C3zW5CqoCwWtADrRdcY+bonLndhecmbhm7XM4Jlq4vnKPbyVVLkH14QHFSET9fFmGzhx02q
6IaB8RyXsl3gMITOkvcQUMa/tlXcEoi+tHgk0SzWSjbpB/hphtJh9VGaHX65jgTCFFZbL+pjRRtm
WzDfHk3u/bjTGT0iPIqiGIbUmDLyYr2m/QOTBqVvkM+KLXhGRek8ez48gXJwkGvndP3LxAKxOeJj
GsWXb1tXjwhXzjjRUjByi3EweC3DF65yOGvHSFZIOoZvf9Yd6gxeOFPmDrY+6CMhfzduqq/IQdTk
pbhwxojDePcprPje6zNcLR5f07b+W8O2aSf7ScuYgHgw3oaB0DM7UMlazipgWqqs04GwnzmhrMcK
JHvt3foJXEAdNWdiQB6YZfexZLHRQV4lokVeH6tlO1k3bAB4NtFgF7F4Njrjjh5pWlYiZfRa5qek
jPeOvXNZRVBQ0pzpzIr9p07tvSTcZell+Gk5EIrSuLkJ8hbd03BPQPpbUN3BP8sHVnwsCqvOmYgE
Hd7jsjrKGEfGqFGbZrApbQweHeJ5PXLBbdb2SQw6hjmUTnYEZD+2UDlLJdBmeT9av611+dCb/q1H
rvgo4zrck2/5Z2RIKItmmuV5+WZi2rCr3AjYog8rOEeOTlbTFK9t821Me530COKdjJGWdNK9lt2A
KqgwXnFqIqDQEtCegtmbD+QTh84yCfG9ozVhockl+Rnw4DHLkiqJz3/Rc/mvxxJ7X+nRZsAb4z14
lbZr9fpLxWZ1FezVsdPYhyLIHqcIe3DTf1i8RfT+UdKAEz3n8cZtEmNXD+YLVQBbnOUAWCuqVWN5
a2x3P3gJxToA5cAoBJe/3wPeTZ4JF8B32tGQT9W49VxE+yYV3zYRfEhBDUXPBgJ8iIu3Hj/4IuK8
sbCRLa3L+DGbpPuQ69Wy9rKIUhwTYI58cGuNkzjGgFdlGcpN7OqEqMk4X1WwQvmly4stSLXRKzks
0YJY/Fa41btoLHCGluYGbu2w0JibXVD+PaYCSattUAcKn/OCMyRb6jN3TT/NXHeWdoT+ZT1R05Gw
Afeizcc5AdhnC0+c6qjc3Fomqcs/3YzOoZEyWSdJ3CDKAYpsapBc3PIvi3r0iOTxG/vPmclUcGV9
zBe6EnI3xv3GtWBgDbHq1nIiDzWH1bW1UoYT9OGJZnD69pjRN1lxrDjUuktVUuhstznLlNHJndNg
moPcDCTd0rgzRY1Bl5nN2ILQmxyCAiRt8VMxJZ9t04HWc/sXgdSDezrQnuhI9Ss3c157pd5lZuhs
BP5OgkenUcsbZ5BRJMaGIcCMOkbzx8XFvYx3akkzP8WRlCw78mGXqZcV50QQ2cqUkfRrsin2rUYX
UXkdEgoNe7/hanciEioycT7SnHDTrjL7nUNsOd5agI329IcX4pCb0qYnK63TNNoH2wO0GSesSNTy
TMQnnI3sYpzxNoEhSFIeToSJjUuv7Va4G951MzghfMOFpDkxxPps5U7Dn/ZFWB4uzN4CHGdkS29w
7iMjKbOCxmcEXr1xOkffkBn7SbIqoeAYgquDQ7Frt/Kvb6PCNWX2t6+n9zGAM0I4c/7JBG5a5J7L
RNgCVz5iTFISb7UyIZC7sBpi4CaLOPYdRgz5G0JrfJXdzGDA8emwlU0cX/gHUHCUpvpoau0vbxn0
KXmwM/I5gB98BG6AVSiDE839Nq0qp+vpR6brpgmDK6VLR4gNIdmmcJB01zI6EHwD72FWG0U2kYsD
LW00NjGy2sYJ0HLo0UaPO/Vk2F+IvYKTb/pPUtK2HmwCBNALnSYj+9OoTj8SijNM9UM4WV+1SW6t
GRnq0Oi5fvh9NkjOtdClL5EyseuniTqXlbR3fu7pJynLlxEk+d6MRoB+enfQmE5ikjaJyprIQG0M
dW3Zs5NpmpbR/EYJ6oUmwqNanPWw/2BUVEYurfIwQq3g9x9UHP0I3oQJyElXHVcM+gKv8L5JB/lI
lPgaauvCbJgiraIWPXclZEGiLTDQYWNZhIa1YdjiUFbXbwlQKiITmNj5uv8nk121GANrZ2pMI0br
manq+8S5xxJmQw83UNsWvKTXuIvMNdaAitvD1ejd7mEwelieWOA3heOpFVlOd5INrG029e2mr/MT
+un60NpMHxsJQdc+orAvL7Gy1m55l1V4K6aS/FjjYySTmz2YIJohodFC3CDpGOWPCwY7DOBGjgQX
zHF4BJAmxVsSkn6UqeQw4CVftyUOaqmKbZcy6DWh4a2wnsG2TmH3yVfYqRxOgQVStRxJLiMZJEM6
VMvNqDxOOzWLHQGZRytxn+2egHatAPMcNCTKuQZFYKUG1I/FY2p3z33ZRssKAccSUzqGKwHrvEXV
JgfSvHQ3ew4qYmq9rd65ci8ng9bpmJMsPhKRLjE91NLcmbEL3ImqcVX42btDPiAVSvdjKH5gXTl7
QqHUKs0y7+LX6NWqCnjWNHFstow5t4mot4BA0wr7CfJbZRGBPEf78JsH7r++gBXkDieWIKPcfwsN
RGxAaCaLvM1qPJVZ8xLOeOXWp5Z1IntZelm5JBggWAcwphMncndse3BlqKp7vfgpfBNctQaT01fD
IZegKkDM2ktR+vTkXf3oihL+GbhH8NWgmJKM4F6rI/pqQMS4lNYA8byVu0g5c997mO2izY67D0+k
7kMs7sxrVzropBvOGUHWrB1E9O5QcOpFK8HUi1yXAPayjo6eol8cnBaBX1xyKpVe2l04RHSXsgQN
qbybm0nAczbBHGaSE5CWgw8PkdBdHVzWyhpvtEPWdqne2BQp7vtAHcv587axvp/tqAZ8q08aaqmp
22Y1/ZGEqOmwwK7XhihYGbdFc9pghPrP6RYuMZNrqVP6OZMrj01A9Go/ATfqSQ8qW609U9CfTCAe
1ZglxyQHP6R3c41W4vjjwyR0KSRAKp5K46nQ1D5IpkM7xLCwU1J3zZyCWLOnOf6ENRi+P1OMiA5V
PL1B6iMpGmrohmV4sjuOeF54pzFZMNYY+Y4uXwraj6swlivobqvGBnYpswR6IBlAhkKoKbvTTAtZ
zci0avCwNNS7gSSqeGiGvR9Np9Gj/ZVPXxGhJovKAU4UgTgGmsHPliPEdsPbW2n5rlDNcsIGUu1P
g7cYG+9YNgbwJzFwOMgz8EwOI8L4Mrlpwa3QvYrO/hmAS4NM1ZdxF9wrwX5PLucZphxKLAn8qYwv
ie1Hy6kJ/yZhs8Up3y7crPoyDCQBbucukZ4j8ptOrg0/GyhMaXmn2vPIjMufdW9jjow5WrB3pZDg
L5BXoVGXPRmflGF8KsnG/O51+3Fs/Es8DatS8dGUJhw6HxQRP9nLgp3k5joBE8etvB76M9F3ZGLR
z4LemSxyEzpS4l0wayAxcu3T0McXc6zfyyZkzBOVa1OZV2LnyVvp7PuAb8gsENIyF3lsVfSNDYhz
uS215eR4m8ZitYxs5qDq3HZvrvDOTceh2JDVBE/V2Tkqt2gNhNOy75g31/SBF6UsvzKyyUMHk5Yn
5GUIjkVo/bRW88DUq+Vgi0kroBBRsGVQPJw1RMIlg8pdDpBtIR3ro01+WqR/y6aIn4t+or87bS3H
XhsEWSx1v7ySQr0twvpZdxmbOTUafgFgAYHwyu/JIOoQWWMHJ3OLz5dw6el/s3dmu3Ebax5/FSP3
NLgWycEkwFHvLbXU2m3fEG2pzX3f+UbnYq7mEfJi86Ms5aidRMhJ+8I4GCSwYXWrWCwWq776vv8y
19uP6ASKu16UOCWl1wBCzlJfJf4gaVgkBAx+aC7RQzyxHAMVOIPkSKaaV3FseNOCZJ1pfPbQCgch
ddPJ26z6AOAzPnGMbGk3X9I0uCqj8tY0/Y2h2bcR1JFJA/e2Jx0U9updVzl0CDFko8qvTN9Ya0Vz
2kXmxss8Ug6td+pAXfNq8iC5ioWk26HL0KmeO+u3UZewZkrSTeRdBoG/KfTwxhzBipofA8RG+JwZ
VSfNXNK7bZ6QDvNhTiPwoaOcDRseJO+J1vfXTd8+GGDk8Zu+zXSAL4qU3Jh2Js260LyO+qA7kYv8
Y1lqH9qwv46MEDHOKOMmTGjkSuJd5T6Bra8q2DQ4Z+AHAS8/yjabuQ2Os1IRaCSfYCcko025JnJI
R+mTIhld0D43jXeTCXsTqNYt4rQbsv2fgJWh76G2WyGGqwCIJbpc6Mudp4O3UyX/MtJuoA0siphM
QP/ZEvUdqbFd7LNtR7uCeOGkcqWR0GLtsQkliA5kHBUaaV1rPQEcZuqT0gqAuav4m2RgfgskZZN0
NMLOkOXSSgsqshhQhdRtSG81VHMD8wpcMoIT8Zgn2UXoup8kZMPR1tp4ZezNXDX6iBqXkTfIlyvt
Z7+wQBLhsuMh6EdO6n7wvSsfLxwpseNpFwlWk6C+kex7Sy+wlxNyyRtS7yw4TWmZkvVHYL1L3Zmu
0ltFqlAB1tXLmho9r9td2xBBeZ7+uW1ibVKq6IygpOidRDpkAaXfFIONKxyF9qon4xY6F3n3wa7E
otd5UqrYq4NRnAVxtA2Vbp11WTepwU945jV5hHu2l9veIWM1js8guZcKCqwmKpKBvAsi1mE5K89i
06zIhIBKtEaULfxHUr22N1IfEE6NNIofg7JV7vXOWgCo4Igrc8ix3bXjYYAotdoobFmca5F9PxDg
SlJ3W0kth2Os+yZyU9xXNScb2HtkOhy07iUTBVtiqlotocw3UTKNjeZGT/3LEuQgZko4HfXeLsX+
JfTJz7ed1y1FE0czqYUuAXzrUeCRtarGyk2S7aOsAPvqcZYNKn1apbhoUk2+6dENOBk1h6Fuzlly
TmvZ2g0x+RJDhguHXo3ktZ+ANQ8ng7t3u05MBwcenbCbe7nBHKLNmcPEGEUdz3KdjEGW4rTjqkgr
aNBZ5qbE0w1AVc850HaqQo7CbtlHJVS4DNbt2geKL6ocu7EK/GhHrGbrkw488kSmDjWxfaL4WGlY
BuQoxGpH8AmlHaLAorxQ2luX8A42Vr6WomgelEALikmD/AGrY0RG88bW0oXwumr79C+npiCXxlBB
AZG3J56BkJWVkK0a3LFKB9FlmAcFqjxO3NUnbtqGS/yxkOsVxZci88/KDh0hJOebJQjmZRteg0LB
zDaQi5lo9XSlY0yFYW5TX47eG1KnryiE44k9OOma82m6hsHKzOoGi00sL86GovPXaIBdYKt2nUVm
fVm5+V6DygwZKEUjLHHBWrp3Gq/rZz/uCCdzR9kESIiutRwNBhfIC4qYvPCuExsbtJaJHEtxGsWi
WWltac2eINI2XcIP1wfo0AzZRW4G0RSwL7GmMoTnBengAqXwbQT9IS9ONWpWC6kikurVSJw5QwzK
hVVbSmK0cpJCXTIJzEk4OtK2rlFuBst5ZHLkCzGyYWPvdMD74Gqwuxs7zXKKKjWkLBFviX7COcjq
m8qTO/C7abdNPFbsPO5BjVaICAJKz7J+4OVrxIUqGeJiqO1mWvXDByftAbogJrkCKMOpzWR7NlqV
Il8hI3BFJj0q5D2KKvIq0RPzTHUWbqy0GBP6OUn0wtlYethOpT6DX5zHhCaZDzVSUsyruur9BWEx
p0KcTuDyucvBHBwmPpWbAJkwX1/jsqSvdUV2SB1SmkRIEIWJItVuc4RNjAyQCTVoe4pmSjKxAV5P
EgC0eOtY2gcbWPNUa/Nwxu6AuWs5JLNMQQ6soHy4RIAcybzCH0HndXieVyG5gpYqiIDS3cMqkCx1
kQu8DRunATzbFvYcdxvizV4alil4lcsqH7Vl9RIxEMxPOqW+p+PqtLdtpuSA7ag8wlicEOgLRkun
nEHveqLJFfBKeIzevvU5GSeaMg/9DhVPH0NG2pVmatve16leXGZfNGQq544q7jixJ5dGg3Y3uUkU
FT4pGGn59w1WcsKU6nPLYwHHBuEcYKEEVxg5UDnP2hl5/GFZBgZpYNIoEwXL++WIHkN6p14hf4no
InrjuEtdqC0M1JLlp9W9Vd+EF6w8EQnBThW3aarOIwTtJ50mXfkuLJE69Ne+otlo0IhzkcfFROVl
LEbXYnzKHMUlhxUufR3+qBLMqyZYR2JYN9JpFiVnrs8mJpprl5qhWZYf3VK+ArY2U1wPRqA4RzJs
W+bQmMz0qiy828awPkaJujZVP1zAe7+HXANzO51bIRODU8llZk8z5jb680i5iMA6kTNCRp5K2utM
DpLH5mCcqJTq2Meke06U06qqPibyQmlQ7pLi0J12Pjm23ngYHZuaAAGs3i1MwosK0zlFbFV0+U+A
SwuK3cO9kuDIoSbXSH3uYjWGodvkt4lsLfAIGuZFoW97KMizwtXzCfystUNKkAosKmJlTB3LXAUu
jwj7DxJ+0VwnZwapy6jRR/E+cK56qIbqzqpHslpefHA099GO2g+SH0lUCEwUkwfjtFS7tSKPSQCE
bHAaccnodivqw0i0BA6pnZEA2EkfckjxCzDo1JKo7vhZrFyldn0HtmJiO2QagC1WoBBxhUh2WV19
DKIW60+PdCHTAfi+BK8jb2Fh9OnUKtkPDQ6qTTaay7bNeU7INutsqZ9ZpVIsjTaa0rH0c5jk2y+A
B/srcyySRhHPIa9XBfQ+JBF8ddapqOuk2DNRucZ6zUDP5sSmBggTIbXQ8xnpPZmHaI/QJhp5X0zF
5KWPpMvEKMt21sUD5c1m1CjSHBTww2AW9u1eN2CL6o40LWtkmVRe39b2kJw2iDQCiGNz7Pb0m5Jj
8nLoFCDDXqXfkCdmUupUV2K2QxkqKKKkyUAy3sUQOAsXZgsOugeINfWMnqIBLmJRqju4nlNhHFpk
fJTx8MU2Q/WOntjDQCEySOG2ls0q6rsWpe1z00+SO7cs8XCPvX4lERgQzUTajMSetGTj7iZD2G5t
JAl8ZRnYDi55+Lg7oAlWIiUVHTvylhXiGmECjXy00OEz4osadAZJBbu6zsc/0CmkYG9KF08/okSg
z9JGqcnNZ/V1oQTd1sUupuCC0DHvmJYVEgHyKkANxycNY6DaUKgVPP4BRbpqLKFRPcUH04xx59Sx
4LH7RcPyxkEss1a1kjpUwC2Qofm9lYQlqg6QnjrHxTojmSUlsnA5FTi9d5tNhcYnHEn7LAk76Vwn
GW6oGE1Qop1X8RBj8gYSVYWZLQzhol6T1/aF3DwGtiiXtQCdCHcV+/XxD/DAWXxWQbqCZYbWe5RA
NNdkJAgGczNoJZnsE3D80icciUUdyuvK8ArCj9Jh3wZjoFCFPkGuqJr8P/jtr4DfyHIZQqDk9gb8
LS32uMe9xr799lvP6Dfbei9UlGZGIUewS6al/AaGs+33xgh3s0wbsLz4Rk9O4bfAyemKBYDNAoX3
IihnoU5jUTqXZU21Dcu2/h2hGW2E1R1g4dAPRuxGRfBDs3Wsf7nh11g4JNIDV7ZksWxdyZwJJOYR
ZlI5yePqMy2BrZjeEM0MFyBMrLV4lDZGvrQxoGSHr+dJl9wYJDXxuZ4WXp2gElnUVPnVczfR0s1T
TTtzzHSeF2pzSRVWn0huuZMaTrapnqLZymsVKYW55I7xL3BDcxOaJeZCzmOA8NTMbR69VJDGVDFU
NOMymA4CaA1nOFhqg1PPFRhPcxlzxQSd71vF5xjl6sXCRMV/YsuJOzOKsU4HPmQhd5OEvqxE4F8n
FueJvM+dmcL+fimJBVkDA7uYirN4g7M4PjsSSuWlyjIGwFq7zvy+P9VyqOqJAxzccjnoOfpjZUKJ
zOxHP5EBXIcZuuP9fYZLr5vFa310dXCQxp7q+H6vE0/daualj4TFPRb2xQR1AjilkrtQSpLBmK+q
F67SBJRqWiI1LMFRUGhvEq0uZhQtiFXz9sIw63SF7SyyYVFdnqUdagt1rYhlDLN+KndEghXSHlMB
pI+0gPSprVGv0ieebmHapcVoUnZSsoLnh2NzkOfLtnXwVByyaVE7O9+m9kPUcpk3fnRtelDAM62Y
U6gC8gvRFzUXUA9dZtV4rnHecaFwn7ECQgavutPeXhsAZc5Mj4QYu8+FeR6HEbZXfcc5LLNNgABx
tjEs715JpU3qKsCejFEHQIm8OW65GNoquKBHro1XLfB59qkGlQuOGWe+mzzKjfRl6IdwUfsLY2i7
hV7Idyb18jn2KYmhlFMFnelrLOPx3tVq9IHcVL0qB3mpm6mAUt6F844YfWrmlTRlYseTeiz5ZJEP
GHKAy+Myz2aOajD0Bnn0EOerOcI7YZCGn0QT3tRBli0G3Y84pznRxvfgLOtolxAWGSSK4o9WrpcX
ZR7iR2VqJLgCSINOGvVTE3T3qqqCh8505vidDojX10sNQuIpKn5wNJDiAOIC5LPEgebMy5XLIGoi
KEbw55EB0mddAb8ry7qtA5X6wspsZwYSk/sI22rpyK18UvcktUoECNDCCDZ6b15WEjIPCeiAU8To
EWdJ12HuNefCwJWgHfNPulC78bW/RHgJ1TRN+Ch+bAlxGxKJYXqeVG1y3teYm3izMq+6UabAnqMC
wcExqqGzOT0gxk6fWaZhE00XH8aCzRL39bIqLgDCmw8AmTZ6GDinvUxSOakGVBDDbF0UZgO+EYgC
vhCbPpcfn45uGgJNStOI0WncPXfxrjAHfH6Lfqu0aCygvWCtsBctBk/cRlrwoeQFXGE5cxKOapYN
4IpJ0xpXRuWfyaxR07VZmmeEMBkCRsFHzkwbxR72mpI+iABMAsZmLND3BWJN1KU8BW5PR8wZGbPw
ohqhKVToi7lXBzBLAYzWRquDi8c/Rhgbx47ua5KCkMNFfE5g/rETyh0zW8cuPbwZgmoB7E5FU0eh
8AyrhqQJM76pFYgfAcJbtv8JPEo+/8/asZ91bKe7ajd72okv633RX+3LGrmNX/77ofsvd5+On6IK
jzUMdg2jKty/+6W3G3q3fxUDPKR1Uo09cP30AMnO+fKb/f+pS09deauFaEeP68f9zz+p2ntb0xAR
tnRVGIo2BhQRqhXPH0scZ94bMjs9/8k6eWz19bN+axDevr+vo/n2dw7uYAehLIE0UxX+Q/U6onmK
C/7aKHzTxqtRMN4D3DdswyDUUZDH+2YUCIVsbCfROjBUnZdB/jrsrybKn02Ft+/wO46CGCUCD0LB
P5kKfzoImvyecE2Rx6wbBQVdENQdTAXFeI9hHmcDSyFctEdyBBf8gQaB8hJUiqMGQbHfq6awUJfV
EFg2cRg9HARmAjkWnQ8VXefoO+ov/1iDMFa/oaEcPw6aIWRZxY5EKOaTvuPrycA4CO7fQmxahZ/4
w42CggzEsWMA5ceWDSQ2NYqNQqB0eTgXFBlRTWaADiNoFOL88V4IBZWtrwv2N5vW73eIP10WYDcJ
lMMtdgELapOQafCbmWCritChP1j89XLBH2hZALtkHLsuMBcMXgXbQNecsXh61q9HgWXzPcLsHIUF
4vg/4lxQUYA/di4wCpZh0A5VbR7079dGYD8WBiHw4FTtiT33Y62N+PvqR4+B/h61fGvcJ7Vxf9DI
mBzOBPM9AYSNOL9QnubCX98h/sJL81sAitly9PgUevr78o+Czz/7wktI8vvPnwOu1ePPP42R5cEX
R9Hjr9f+V2T6y8Gi8RQJvPrwJTJ4us7zrz/f4O8vfXCtl7t6+eHS3xe74sHrnz7on7t5vosJYP/h
1rsSzwSkD6v9QaqLR/ASJ45X//mng96+2h/fav5kF+zeTWj+S1ok/oExg/oUcv3rhr/LBd5d18VL
r8fnwEUIw469yGQXZ/sHb//S0tjyyFR9+fffHx+e5C7bHYw7B0rkr4/uMl7i9Y7/X5oa+yxsnT34
6KZT2vUPXTZMVCK/R8sw3A96bBI6HN/uZo/dffoOMc/+pbFxOL7Gu8cOx7QudombHjRskLY9epwX
SDnugnpXHbT9HJkd2+sFZ3LoLYdNfw13jm166T+iBvFNy7ZGOHlsy2sWEmQRXxoan+FzcHJsy+e7
flf4hwdjFQeWl0v9/Tf8vN436buz/a//e5B6eD52H9vvi12HGv5LL8cBUXVE3V9+8Pe7va33nw9f
cVWwIx/f8LjV/vrPanc49Z6jq2OH47Imo8Rb8+4qPZglNP891qfrXfLurPbLd9u0Sstf/+dlNJ7G
HVArAd2xd3DtJ7soPXiiz1HX0S2nSDEcNqxQajq+yze7z4QQB+Otkeb5DnPlZhfv6sj/ZoPUVKF/
hxl+84ZZ1Kvk4d+Jeu6Itx6KengZ23F+aDq5sZcf/P338mON+cU3ghwauLjvMNpv+mocOSKbN5VE
jm38rTrtsW3/+s8xdnh5cOOT/C1D9PYb+Uex+m/pvt9H8C+5zD/6tcPjyfiNh2i/K375PwAAAP//
</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de-DE">
            <a:solidFill>
              <a:schemeClr val="bg1"/>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95250</xdr:colOff>
      <xdr:row>1</xdr:row>
      <xdr:rowOff>166687</xdr:rowOff>
    </xdr:from>
    <xdr:to>
      <xdr:col>8</xdr:col>
      <xdr:colOff>95250</xdr:colOff>
      <xdr:row>16</xdr:row>
      <xdr:rowOff>52387</xdr:rowOff>
    </xdr:to>
    <xdr:graphicFrame macro="">
      <xdr:nvGraphicFramePr>
        <xdr:cNvPr id="3" name="Diagramm 2">
          <a:extLst>
            <a:ext uri="{FF2B5EF4-FFF2-40B4-BE49-F238E27FC236}">
              <a16:creationId xmlns:a16="http://schemas.microsoft.com/office/drawing/2014/main" id="{31B9614D-A729-4933-BAC7-E168DABF8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95250</xdr:colOff>
      <xdr:row>17</xdr:row>
      <xdr:rowOff>4762</xdr:rowOff>
    </xdr:from>
    <xdr:to>
      <xdr:col>8</xdr:col>
      <xdr:colOff>95250</xdr:colOff>
      <xdr:row>31</xdr:row>
      <xdr:rowOff>80962</xdr:rowOff>
    </xdr:to>
    <xdr:graphicFrame macro="">
      <xdr:nvGraphicFramePr>
        <xdr:cNvPr id="4" name="Diagramm 3">
          <a:extLst>
            <a:ext uri="{FF2B5EF4-FFF2-40B4-BE49-F238E27FC236}">
              <a16:creationId xmlns:a16="http://schemas.microsoft.com/office/drawing/2014/main" id="{1082524A-F9CD-44E8-8A46-4C0AB8FF0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104775</xdr:colOff>
      <xdr:row>33</xdr:row>
      <xdr:rowOff>14287</xdr:rowOff>
    </xdr:from>
    <xdr:to>
      <xdr:col>8</xdr:col>
      <xdr:colOff>104775</xdr:colOff>
      <xdr:row>47</xdr:row>
      <xdr:rowOff>90487</xdr:rowOff>
    </xdr:to>
    <xdr:graphicFrame macro="">
      <xdr:nvGraphicFramePr>
        <xdr:cNvPr id="5" name="Diagramm 4">
          <a:extLst>
            <a:ext uri="{FF2B5EF4-FFF2-40B4-BE49-F238E27FC236}">
              <a16:creationId xmlns:a16="http://schemas.microsoft.com/office/drawing/2014/main" id="{A2AF2D19-8E7A-4737-83F6-C99E70777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209550</xdr:colOff>
      <xdr:row>50</xdr:row>
      <xdr:rowOff>109537</xdr:rowOff>
    </xdr:from>
    <xdr:to>
      <xdr:col>11</xdr:col>
      <xdr:colOff>209550</xdr:colOff>
      <xdr:row>64</xdr:row>
      <xdr:rowOff>185737</xdr:rowOff>
    </xdr:to>
    <mc:AlternateContent xmlns:mc="http://schemas.openxmlformats.org/markup-compatibility/2006">
      <mc:Choice xmlns:cx4="http://schemas.microsoft.com/office/drawing/2016/5/10/chartex" Requires="cx4">
        <xdr:graphicFrame macro="">
          <xdr:nvGraphicFramePr>
            <xdr:cNvPr id="6" name="Diagramm 5">
              <a:extLst>
                <a:ext uri="{FF2B5EF4-FFF2-40B4-BE49-F238E27FC236}">
                  <a16:creationId xmlns:a16="http://schemas.microsoft.com/office/drawing/2014/main" id="{8A83DA98-1A56-4F59-948E-2C83EC4A2A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86375" y="9634537"/>
              <a:ext cx="4572000" cy="2743200"/>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2</xdr:col>
      <xdr:colOff>114300</xdr:colOff>
      <xdr:row>66</xdr:row>
      <xdr:rowOff>185737</xdr:rowOff>
    </xdr:from>
    <xdr:to>
      <xdr:col>8</xdr:col>
      <xdr:colOff>114300</xdr:colOff>
      <xdr:row>81</xdr:row>
      <xdr:rowOff>71437</xdr:rowOff>
    </xdr:to>
    <xdr:graphicFrame macro="">
      <xdr:nvGraphicFramePr>
        <xdr:cNvPr id="7" name="Diagramm 6">
          <a:extLst>
            <a:ext uri="{FF2B5EF4-FFF2-40B4-BE49-F238E27FC236}">
              <a16:creationId xmlns:a16="http://schemas.microsoft.com/office/drawing/2014/main" id="{458BA17F-60EC-4BA2-AA0E-963DCC91D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664028</xdr:colOff>
      <xdr:row>3</xdr:row>
      <xdr:rowOff>47625</xdr:rowOff>
    </xdr:from>
    <xdr:to>
      <xdr:col>18</xdr:col>
      <xdr:colOff>302078</xdr:colOff>
      <xdr:row>4</xdr:row>
      <xdr:rowOff>152400</xdr:rowOff>
    </xdr:to>
    <xdr:sp macro="" textlink="">
      <xdr:nvSpPr>
        <xdr:cNvPr id="2" name="Textfeld 1">
          <a:extLst>
            <a:ext uri="{FF2B5EF4-FFF2-40B4-BE49-F238E27FC236}">
              <a16:creationId xmlns:a16="http://schemas.microsoft.com/office/drawing/2014/main" id="{7A715F6E-0646-43FD-BA5E-87BF71F3A59D}"/>
            </a:ext>
          </a:extLst>
        </xdr:cNvPr>
        <xdr:cNvSpPr txBox="1"/>
      </xdr:nvSpPr>
      <xdr:spPr>
        <a:xfrm>
          <a:off x="7848599" y="619125"/>
          <a:ext cx="3448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600" b="1">
              <a:solidFill>
                <a:schemeClr val="bg1"/>
              </a:solidFill>
              <a:latin typeface="Helvetica" panose="020B0604020202020204" pitchFamily="34" charset="0"/>
              <a:cs typeface="Helvetica" panose="020B0604020202020204" pitchFamily="34" charset="0"/>
            </a:rPr>
            <a:t>Datos de Ordenes</a:t>
          </a:r>
          <a:r>
            <a:rPr lang="de-DE" sz="1600" b="1" baseline="0">
              <a:solidFill>
                <a:schemeClr val="bg1"/>
              </a:solidFill>
              <a:latin typeface="Helvetica" panose="020B0604020202020204" pitchFamily="34" charset="0"/>
              <a:cs typeface="Helvetica" panose="020B0604020202020204" pitchFamily="34" charset="0"/>
            </a:rPr>
            <a:t> de Compras</a:t>
          </a:r>
          <a:endParaRPr lang="de-DE" sz="1600" b="1">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13</xdr:col>
      <xdr:colOff>492578</xdr:colOff>
      <xdr:row>4</xdr:row>
      <xdr:rowOff>180976</xdr:rowOff>
    </xdr:from>
    <xdr:to>
      <xdr:col>18</xdr:col>
      <xdr:colOff>473528</xdr:colOff>
      <xdr:row>5</xdr:row>
      <xdr:rowOff>19050</xdr:rowOff>
    </xdr:to>
    <xdr:cxnSp macro="">
      <xdr:nvCxnSpPr>
        <xdr:cNvPr id="5" name="Gerader Verbinder 4">
          <a:extLst>
            <a:ext uri="{FF2B5EF4-FFF2-40B4-BE49-F238E27FC236}">
              <a16:creationId xmlns:a16="http://schemas.microsoft.com/office/drawing/2014/main" id="{3A6B79D0-0E0E-45DF-9A2B-8D5DFBB34699}"/>
            </a:ext>
          </a:extLst>
        </xdr:cNvPr>
        <xdr:cNvCxnSpPr/>
      </xdr:nvCxnSpPr>
      <xdr:spPr>
        <a:xfrm>
          <a:off x="7677149" y="942976"/>
          <a:ext cx="3790950" cy="2857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664028</xdr:colOff>
      <xdr:row>5</xdr:row>
      <xdr:rowOff>38100</xdr:rowOff>
    </xdr:from>
    <xdr:to>
      <xdr:col>18</xdr:col>
      <xdr:colOff>302078</xdr:colOff>
      <xdr:row>6</xdr:row>
      <xdr:rowOff>142875</xdr:rowOff>
    </xdr:to>
    <xdr:sp macro="" textlink="">
      <xdr:nvSpPr>
        <xdr:cNvPr id="7" name="Textfeld 6">
          <a:extLst>
            <a:ext uri="{FF2B5EF4-FFF2-40B4-BE49-F238E27FC236}">
              <a16:creationId xmlns:a16="http://schemas.microsoft.com/office/drawing/2014/main" id="{C054F61A-3BE4-4103-9188-E97EDC734E0C}"/>
            </a:ext>
          </a:extLst>
        </xdr:cNvPr>
        <xdr:cNvSpPr txBox="1"/>
      </xdr:nvSpPr>
      <xdr:spPr>
        <a:xfrm>
          <a:off x="7848599" y="990600"/>
          <a:ext cx="34480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1600" b="1">
              <a:solidFill>
                <a:schemeClr val="bg1"/>
              </a:solidFill>
              <a:latin typeface="Helvetica" panose="020B0604020202020204" pitchFamily="34" charset="0"/>
              <a:cs typeface="Helvetica" panose="020B0604020202020204" pitchFamily="34" charset="0"/>
            </a:rPr>
            <a:t>Empresa del Valle, S.A</a:t>
          </a:r>
          <a:r>
            <a:rPr lang="de-DE" sz="1600" b="1" baseline="0">
              <a:solidFill>
                <a:schemeClr val="bg1"/>
              </a:solidFill>
              <a:latin typeface="Helvetica" panose="020B0604020202020204" pitchFamily="34" charset="0"/>
              <a:cs typeface="Helvetica" panose="020B0604020202020204" pitchFamily="34" charset="0"/>
            </a:rPr>
            <a:t> de C.V</a:t>
          </a:r>
          <a:endParaRPr lang="de-DE" sz="1600" b="1">
            <a:solidFill>
              <a:schemeClr val="bg1"/>
            </a:solidFill>
            <a:latin typeface="Helvetica" panose="020B0604020202020204" pitchFamily="34" charset="0"/>
            <a:cs typeface="Helvetica" panose="020B0604020202020204" pitchFamily="34" charset="0"/>
          </a:endParaRPr>
        </a:p>
      </xdr:txBody>
    </xdr:sp>
    <xdr:clientData/>
  </xdr:twoCellAnchor>
  <xdr:twoCellAnchor>
    <xdr:from>
      <xdr:col>3</xdr:col>
      <xdr:colOff>96609</xdr:colOff>
      <xdr:row>14</xdr:row>
      <xdr:rowOff>85724</xdr:rowOff>
    </xdr:from>
    <xdr:to>
      <xdr:col>23</xdr:col>
      <xdr:colOff>285749</xdr:colOff>
      <xdr:row>28</xdr:row>
      <xdr:rowOff>161924</xdr:rowOff>
    </xdr:to>
    <xdr:graphicFrame macro="">
      <xdr:nvGraphicFramePr>
        <xdr:cNvPr id="9" name="Diagramm 8">
          <a:extLst>
            <a:ext uri="{FF2B5EF4-FFF2-40B4-BE49-F238E27FC236}">
              <a16:creationId xmlns:a16="http://schemas.microsoft.com/office/drawing/2014/main" id="{753434CD-1523-48B5-8B90-201E1FA11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99412</xdr:colOff>
      <xdr:row>31</xdr:row>
      <xdr:rowOff>146798</xdr:rowOff>
    </xdr:from>
    <xdr:to>
      <xdr:col>8</xdr:col>
      <xdr:colOff>217715</xdr:colOff>
      <xdr:row>52</xdr:row>
      <xdr:rowOff>0</xdr:rowOff>
    </xdr:to>
    <xdr:graphicFrame macro="">
      <xdr:nvGraphicFramePr>
        <xdr:cNvPr id="10" name="Diagramm 9">
          <a:extLst>
            <a:ext uri="{FF2B5EF4-FFF2-40B4-BE49-F238E27FC236}">
              <a16:creationId xmlns:a16="http://schemas.microsoft.com/office/drawing/2014/main" id="{494DD48D-2B94-498A-B624-7CD31CE89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354185</xdr:colOff>
      <xdr:row>31</xdr:row>
      <xdr:rowOff>146798</xdr:rowOff>
    </xdr:from>
    <xdr:to>
      <xdr:col>27</xdr:col>
      <xdr:colOff>479</xdr:colOff>
      <xdr:row>51</xdr:row>
      <xdr:rowOff>134470</xdr:rowOff>
    </xdr:to>
    <mc:AlternateContent xmlns:mc="http://schemas.openxmlformats.org/markup-compatibility/2006">
      <mc:Choice xmlns:cx4="http://schemas.microsoft.com/office/drawing/2016/5/10/chartex" Requires="cx4">
        <xdr:graphicFrame macro="">
          <xdr:nvGraphicFramePr>
            <xdr:cNvPr id="12" name="Diagramm 11">
              <a:extLst>
                <a:ext uri="{FF2B5EF4-FFF2-40B4-BE49-F238E27FC236}">
                  <a16:creationId xmlns:a16="http://schemas.microsoft.com/office/drawing/2014/main" id="{C2DA8F25-2B60-4428-89F5-FC4FAD611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632035" y="5976098"/>
              <a:ext cx="3894444" cy="3797672"/>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xdr:from>
      <xdr:col>15</xdr:col>
      <xdr:colOff>423420</xdr:colOff>
      <xdr:row>31</xdr:row>
      <xdr:rowOff>146798</xdr:rowOff>
    </xdr:from>
    <xdr:to>
      <xdr:col>20</xdr:col>
      <xdr:colOff>145675</xdr:colOff>
      <xdr:row>52</xdr:row>
      <xdr:rowOff>20011</xdr:rowOff>
    </xdr:to>
    <xdr:graphicFrame macro="">
      <xdr:nvGraphicFramePr>
        <xdr:cNvPr id="13" name="Diagramm 12">
          <a:extLst>
            <a:ext uri="{FF2B5EF4-FFF2-40B4-BE49-F238E27FC236}">
              <a16:creationId xmlns:a16="http://schemas.microsoft.com/office/drawing/2014/main" id="{A337F215-0FA2-47A9-B352-2C6E400E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244929</xdr:colOff>
      <xdr:row>31</xdr:row>
      <xdr:rowOff>146798</xdr:rowOff>
    </xdr:from>
    <xdr:to>
      <xdr:col>14</xdr:col>
      <xdr:colOff>593912</xdr:colOff>
      <xdr:row>53</xdr:row>
      <xdr:rowOff>11207</xdr:rowOff>
    </xdr:to>
    <xdr:graphicFrame macro="">
      <xdr:nvGraphicFramePr>
        <xdr:cNvPr id="14" name="Diagramm 13">
          <a:extLst>
            <a:ext uri="{FF2B5EF4-FFF2-40B4-BE49-F238E27FC236}">
              <a16:creationId xmlns:a16="http://schemas.microsoft.com/office/drawing/2014/main" id="{0816B7D6-FF7D-4BC9-8AB3-5B0B1F6A5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552449</xdr:colOff>
      <xdr:row>7</xdr:row>
      <xdr:rowOff>152401</xdr:rowOff>
    </xdr:from>
    <xdr:to>
      <xdr:col>26</xdr:col>
      <xdr:colOff>95249</xdr:colOff>
      <xdr:row>22</xdr:row>
      <xdr:rowOff>78441</xdr:rowOff>
    </xdr:to>
    <mc:AlternateContent xmlns:mc="http://schemas.openxmlformats.org/markup-compatibility/2006" xmlns:a14="http://schemas.microsoft.com/office/drawing/2010/main">
      <mc:Choice Requires="a14">
        <xdr:graphicFrame macro="">
          <xdr:nvGraphicFramePr>
            <xdr:cNvPr id="16" name="Vendedor">
              <a:extLst>
                <a:ext uri="{FF2B5EF4-FFF2-40B4-BE49-F238E27FC236}">
                  <a16:creationId xmlns:a16="http://schemas.microsoft.com/office/drawing/2014/main" id="{E9F0F377-3733-49FE-B6AE-9894A092E61F}"/>
                </a:ext>
              </a:extLst>
            </xdr:cNvPr>
            <xdr:cNvGraphicFramePr/>
          </xdr:nvGraphicFramePr>
          <xdr:xfrm>
            <a:off x="0" y="0"/>
            <a:ext cx="0" cy="0"/>
          </xdr:xfrm>
          <a:graphic>
            <a:graphicData uri="http://schemas.microsoft.com/office/drawing/2010/slicer">
              <sle:slicer xmlns:sle="http://schemas.microsoft.com/office/drawing/2010/slicer" name="Vendedor"/>
            </a:graphicData>
          </a:graphic>
        </xdr:graphicFrame>
      </mc:Choice>
      <mc:Fallback xmlns="">
        <xdr:sp macro="" textlink="">
          <xdr:nvSpPr>
            <xdr:cNvPr id="0" name=""/>
            <xdr:cNvSpPr>
              <a:spLocks noTextEdit="1"/>
            </xdr:cNvSpPr>
          </xdr:nvSpPr>
          <xdr:spPr>
            <a:xfrm>
              <a:off x="15359494" y="1485901"/>
              <a:ext cx="1828800" cy="278354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4</xdr:col>
      <xdr:colOff>83003</xdr:colOff>
      <xdr:row>7</xdr:row>
      <xdr:rowOff>161926</xdr:rowOff>
    </xdr:from>
    <xdr:to>
      <xdr:col>9</xdr:col>
      <xdr:colOff>256053</xdr:colOff>
      <xdr:row>11</xdr:row>
      <xdr:rowOff>23413</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E6F7EAF-136B-4751-921C-9D1BCBCF0A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12048" y="1495426"/>
              <a:ext cx="3983050" cy="62348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9</xdr:col>
      <xdr:colOff>571502</xdr:colOff>
      <xdr:row>7</xdr:row>
      <xdr:rowOff>152400</xdr:rowOff>
    </xdr:from>
    <xdr:to>
      <xdr:col>23</xdr:col>
      <xdr:colOff>168729</xdr:colOff>
      <xdr:row>13</xdr:row>
      <xdr:rowOff>171353</xdr:rowOff>
    </xdr:to>
    <mc:AlternateContent xmlns:mc="http://schemas.openxmlformats.org/markup-compatibility/2006" xmlns:a14="http://schemas.microsoft.com/office/drawing/2010/main">
      <mc:Choice Requires="a14">
        <xdr:graphicFrame macro="">
          <xdr:nvGraphicFramePr>
            <xdr:cNvPr id="18" name="Categoría">
              <a:extLst>
                <a:ext uri="{FF2B5EF4-FFF2-40B4-BE49-F238E27FC236}">
                  <a16:creationId xmlns:a16="http://schemas.microsoft.com/office/drawing/2014/main" id="{24E9EE54-30C3-4439-BCF8-8DD61ED83D38}"/>
                </a:ext>
              </a:extLst>
            </xdr:cNvPr>
            <xdr:cNvGraphicFramePr/>
          </xdr:nvGraphicFramePr>
          <xdr:xfrm>
            <a:off x="0" y="0"/>
            <a:ext cx="0" cy="0"/>
          </xdr:xfrm>
          <a:graphic>
            <a:graphicData uri="http://schemas.microsoft.com/office/drawing/2010/slicer">
              <sle:slicer xmlns:sle="http://schemas.microsoft.com/office/drawing/2010/slicer" name="Categoría"/>
            </a:graphicData>
          </a:graphic>
        </xdr:graphicFrame>
      </mc:Choice>
      <mc:Fallback xmlns="">
        <xdr:sp macro="" textlink="">
          <xdr:nvSpPr>
            <xdr:cNvPr id="0" name=""/>
            <xdr:cNvSpPr>
              <a:spLocks noTextEdit="1"/>
            </xdr:cNvSpPr>
          </xdr:nvSpPr>
          <xdr:spPr>
            <a:xfrm>
              <a:off x="4710547" y="1485900"/>
              <a:ext cx="10265227" cy="116195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8</xdr:col>
      <xdr:colOff>411411</xdr:colOff>
      <xdr:row>30</xdr:row>
      <xdr:rowOff>0</xdr:rowOff>
    </xdr:from>
    <xdr:to>
      <xdr:col>8</xdr:col>
      <xdr:colOff>512263</xdr:colOff>
      <xdr:row>53</xdr:row>
      <xdr:rowOff>0</xdr:rowOff>
    </xdr:to>
    <xdr:sp macro="" textlink="">
      <xdr:nvSpPr>
        <xdr:cNvPr id="19" name="Rechteck 18">
          <a:extLst>
            <a:ext uri="{FF2B5EF4-FFF2-40B4-BE49-F238E27FC236}">
              <a16:creationId xmlns:a16="http://schemas.microsoft.com/office/drawing/2014/main" id="{977E9CC8-CB48-41E7-9A38-7B0B0FFB4C00}"/>
            </a:ext>
          </a:extLst>
        </xdr:cNvPr>
        <xdr:cNvSpPr/>
      </xdr:nvSpPr>
      <xdr:spPr>
        <a:xfrm>
          <a:off x="3785982" y="5633357"/>
          <a:ext cx="100852" cy="4381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14</xdr:col>
      <xdr:colOff>728383</xdr:colOff>
      <xdr:row>30</xdr:row>
      <xdr:rowOff>0</xdr:rowOff>
    </xdr:from>
    <xdr:to>
      <xdr:col>15</xdr:col>
      <xdr:colOff>67235</xdr:colOff>
      <xdr:row>53</xdr:row>
      <xdr:rowOff>0</xdr:rowOff>
    </xdr:to>
    <xdr:sp macro="" textlink="">
      <xdr:nvSpPr>
        <xdr:cNvPr id="20" name="Rechteck 19">
          <a:extLst>
            <a:ext uri="{FF2B5EF4-FFF2-40B4-BE49-F238E27FC236}">
              <a16:creationId xmlns:a16="http://schemas.microsoft.com/office/drawing/2014/main" id="{23CAC522-E97D-4A9C-AC62-2EACCD5C5212}"/>
            </a:ext>
          </a:extLst>
        </xdr:cNvPr>
        <xdr:cNvSpPr/>
      </xdr:nvSpPr>
      <xdr:spPr>
        <a:xfrm>
          <a:off x="8674954" y="5633357"/>
          <a:ext cx="100852" cy="4381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20</xdr:col>
      <xdr:colOff>526679</xdr:colOff>
      <xdr:row>29</xdr:row>
      <xdr:rowOff>100853</xdr:rowOff>
    </xdr:from>
    <xdr:to>
      <xdr:col>20</xdr:col>
      <xdr:colOff>627531</xdr:colOff>
      <xdr:row>52</xdr:row>
      <xdr:rowOff>179294</xdr:rowOff>
    </xdr:to>
    <xdr:sp macro="" textlink="">
      <xdr:nvSpPr>
        <xdr:cNvPr id="22" name="Rechteck 21">
          <a:extLst>
            <a:ext uri="{FF2B5EF4-FFF2-40B4-BE49-F238E27FC236}">
              <a16:creationId xmlns:a16="http://schemas.microsoft.com/office/drawing/2014/main" id="{04230BE6-E7EC-42F5-8CC6-92AA54F0AFB6}"/>
            </a:ext>
          </a:extLst>
        </xdr:cNvPr>
        <xdr:cNvSpPr/>
      </xdr:nvSpPr>
      <xdr:spPr>
        <a:xfrm>
          <a:off x="13045250" y="5625353"/>
          <a:ext cx="100852" cy="43782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5</xdr:col>
      <xdr:colOff>163287</xdr:colOff>
      <xdr:row>4</xdr:row>
      <xdr:rowOff>40821</xdr:rowOff>
    </xdr:from>
    <xdr:to>
      <xdr:col>7</xdr:col>
      <xdr:colOff>108858</xdr:colOff>
      <xdr:row>6</xdr:row>
      <xdr:rowOff>190499</xdr:rowOff>
    </xdr:to>
    <xdr:sp macro="" textlink="">
      <xdr:nvSpPr>
        <xdr:cNvPr id="23" name="Textfeld 22">
          <a:extLst>
            <a:ext uri="{FF2B5EF4-FFF2-40B4-BE49-F238E27FC236}">
              <a16:creationId xmlns:a16="http://schemas.microsoft.com/office/drawing/2014/main" id="{5B658FBA-6676-4220-BF9A-249E4F175A5F}"/>
            </a:ext>
          </a:extLst>
        </xdr:cNvPr>
        <xdr:cNvSpPr txBox="1"/>
      </xdr:nvSpPr>
      <xdr:spPr>
        <a:xfrm>
          <a:off x="1251858" y="802821"/>
          <a:ext cx="1469571"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de-DE" sz="1600" b="1">
              <a:solidFill>
                <a:schemeClr val="accent4"/>
              </a:solidFill>
              <a:latin typeface="Helvetica" panose="020B0604020202020204" pitchFamily="34" charset="0"/>
              <a:ea typeface="+mn-ea"/>
              <a:cs typeface="Helvetica" panose="020B0604020202020204" pitchFamily="34" charset="0"/>
            </a:rPr>
            <a:t>Made by FS</a:t>
          </a:r>
        </a:p>
      </xdr:txBody>
    </xdr:sp>
    <xdr:clientData/>
  </xdr:twoCellAnchor>
  <xdr:twoCellAnchor>
    <xdr:from>
      <xdr:col>4</xdr:col>
      <xdr:colOff>149679</xdr:colOff>
      <xdr:row>2</xdr:row>
      <xdr:rowOff>149679</xdr:rowOff>
    </xdr:from>
    <xdr:to>
      <xdr:col>5</xdr:col>
      <xdr:colOff>95250</xdr:colOff>
      <xdr:row>6</xdr:row>
      <xdr:rowOff>149679</xdr:rowOff>
    </xdr:to>
    <xdr:sp macro="" textlink="">
      <xdr:nvSpPr>
        <xdr:cNvPr id="3" name="Ellipse 2">
          <a:extLst>
            <a:ext uri="{FF2B5EF4-FFF2-40B4-BE49-F238E27FC236}">
              <a16:creationId xmlns:a16="http://schemas.microsoft.com/office/drawing/2014/main" id="{111A9206-DA6C-4031-9C9E-F6E1538A42FF}"/>
            </a:ext>
          </a:extLst>
        </xdr:cNvPr>
        <xdr:cNvSpPr/>
      </xdr:nvSpPr>
      <xdr:spPr>
        <a:xfrm>
          <a:off x="476250" y="530679"/>
          <a:ext cx="707571" cy="762000"/>
        </a:xfrm>
        <a:prstGeom prst="ellipse">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Pannwitz" refreshedDate="44522.808435763887" createdVersion="7" refreshedVersion="7" minRefreshableVersion="3" recordCount="291" xr:uid="{3F1B3EBA-788B-480D-BABB-A6E382086D2A}">
  <cacheSource type="worksheet">
    <worksheetSource name="ordenesDeCompra"/>
  </cacheSource>
  <cacheFields count="18">
    <cacheField name="Folio" numFmtId="0">
      <sharedItems containsSemiMixedTypes="0" containsString="0" containsNumber="1" containsInteger="1" minValue="1001" maxValue="1430"/>
    </cacheField>
    <cacheField name="Fecha de orden" numFmtId="14">
      <sharedItems containsSemiMixedTypes="0" containsNonDate="0" containsDate="1" containsString="0" minDate="2018-01-03T00:00:00" maxDate="2018-12-30T00:00:00" count="118">
        <d v="2018-01-27T00:00:00"/>
        <d v="2018-01-04T00:00:00"/>
        <d v="2018-01-12T00:00:00"/>
        <d v="2018-01-08T00:00:00"/>
        <d v="2018-01-29T00:00:00"/>
        <d v="2018-01-03T00:00:00"/>
        <d v="2018-01-06T00:00:00"/>
        <d v="2018-01-28T00:00:00"/>
        <d v="2018-01-10T00:00:00"/>
        <d v="2018-01-09T00:00:00"/>
        <d v="2018-02-08T00:00:00"/>
        <d v="2018-02-03T00:00:00"/>
        <d v="2018-02-06T00:00:00"/>
        <d v="2018-02-28T00:00:00"/>
        <d v="2018-02-10T00:00:00"/>
        <d v="2018-02-09T00:00:00"/>
        <d v="2018-02-25T00:00:00"/>
        <d v="2018-02-26T00:00:00"/>
        <d v="2018-03-01T00:00:00"/>
        <d v="2018-03-09T00:00:00"/>
        <d v="2018-03-06T00:00:00"/>
        <d v="2018-03-08T00:00:00"/>
        <d v="2018-03-25T00:00:00"/>
        <d v="2018-03-26T00:00:00"/>
        <d v="2018-03-29T00:00:00"/>
        <d v="2018-03-04T00:00:00"/>
        <d v="2018-03-03T00:00:00"/>
        <d v="2018-03-10T00:00:00"/>
        <d v="2018-03-28T00:00:00"/>
        <d v="2018-04-04T00:00:00"/>
        <d v="2018-04-12T00:00:00"/>
        <d v="2018-04-08T00:00:00"/>
        <d v="2018-04-29T00:00:00"/>
        <d v="2018-04-03T00:00:00"/>
        <d v="2018-04-06T00:00:00"/>
        <d v="2018-04-28T00:00:00"/>
        <d v="2018-04-10T00:00:00"/>
        <d v="2018-05-29T00:00:00"/>
        <d v="2018-05-03T00:00:00"/>
        <d v="2018-05-06T00:00:00"/>
        <d v="2018-05-28T00:00:00"/>
        <d v="2018-05-08T00:00:00"/>
        <d v="2018-05-10T00:00:00"/>
        <d v="2018-05-09T00:00:00"/>
        <d v="2018-05-25T00:00:00"/>
        <d v="2018-05-26T00:00:00"/>
        <d v="2018-05-04T00:00:00"/>
        <d v="2018-06-10T00:00:00"/>
        <d v="2018-06-28T00:00:00"/>
        <d v="2018-06-09T00:00:00"/>
        <d v="2018-06-06T00:00:00"/>
        <d v="2018-06-08T00:00:00"/>
        <d v="2018-06-25T00:00:00"/>
        <d v="2018-06-26T00:00:00"/>
        <d v="2018-06-29T00:00:00"/>
        <d v="2018-06-04T00:00:00"/>
        <d v="2018-06-03T00:00:00"/>
        <d v="2018-07-28T00:00:00"/>
        <d v="2018-07-09T00:00:00"/>
        <d v="2018-07-06T00:00:00"/>
        <d v="2018-07-08T00:00:00"/>
        <d v="2018-07-25T00:00:00"/>
        <d v="2018-07-26T00:00:00"/>
        <d v="2018-07-29T00:00:00"/>
        <d v="2018-07-04T00:00:00"/>
        <d v="2018-07-03T00:00:00"/>
        <d v="2018-07-10T00:00:00"/>
        <d v="2018-08-28T00:00:00"/>
        <d v="2018-08-08T00:00:00"/>
        <d v="2018-08-10T00:00:00"/>
        <d v="2018-08-09T00:00:00"/>
        <d v="2018-08-06T00:00:00"/>
        <d v="2018-08-25T00:00:00"/>
        <d v="2018-08-26T00:00:00"/>
        <d v="2018-08-29T00:00:00"/>
        <d v="2018-08-04T00:00:00"/>
        <d v="2018-09-10T00:00:00"/>
        <d v="2018-09-28T00:00:00"/>
        <d v="2018-09-09T00:00:00"/>
        <d v="2018-09-06T00:00:00"/>
        <d v="2018-09-08T00:00:00"/>
        <d v="2018-09-25T00:00:00"/>
        <d v="2018-09-26T00:00:00"/>
        <d v="2018-09-29T00:00:00"/>
        <d v="2018-09-04T00:00:00"/>
        <d v="2018-09-03T00:00:00"/>
        <d v="2018-10-06T00:00:00"/>
        <d v="2018-10-28T00:00:00"/>
        <d v="2018-10-08T00:00:00"/>
        <d v="2018-10-10T00:00:00"/>
        <d v="2018-10-09T00:00:00"/>
        <d v="2018-10-25T00:00:00"/>
        <d v="2018-10-26T00:00:00"/>
        <d v="2018-10-29T00:00:00"/>
        <d v="2018-10-04T00:00:00"/>
        <d v="2018-10-03T00:00:00"/>
        <d v="2018-11-10T00:00:00"/>
        <d v="2018-11-28T00:00:00"/>
        <d v="2018-11-09T00:00:00"/>
        <d v="2018-11-06T00:00:00"/>
        <d v="2018-11-08T00:00:00"/>
        <d v="2018-11-25T00:00:00"/>
        <d v="2018-11-26T00:00:00"/>
        <d v="2018-11-29T00:00:00"/>
        <d v="2018-11-04T00:00:00"/>
        <d v="2018-11-03T00:00:00"/>
        <d v="2018-12-27T00:00:00"/>
        <d v="2018-12-04T00:00:00"/>
        <d v="2018-12-12T00:00:00"/>
        <d v="2018-12-08T00:00:00"/>
        <d v="2018-12-29T00:00:00"/>
        <d v="2018-12-03T00:00:00"/>
        <d v="2018-12-06T00:00:00"/>
        <d v="2018-12-28T00:00:00"/>
        <d v="2018-12-10T00:00:00"/>
        <d v="2018-12-09T00:00:00"/>
        <d v="2018-12-25T00:00:00"/>
        <d v="2018-12-26T00:00:00"/>
      </sharedItems>
      <fieldGroup par="17" base="1">
        <rangePr groupBy="days" startDate="2018-01-03T00:00:00" endDate="2018-12-30T00:00:00"/>
        <groupItems count="368">
          <s v="&lt;03.01.2018"/>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30.12.2018"/>
        </groupItems>
      </fieldGroup>
    </cacheField>
    <cacheField name="Num. cliente" numFmtId="0">
      <sharedItems containsSemiMixedTypes="0" containsString="0" containsNumber="1" containsInteger="1" minValue="3" maxValue="29"/>
    </cacheField>
    <cacheField name="Nombre cliente" numFmtId="0">
      <sharedItems/>
    </cacheField>
    <cacheField name="Ciudad" numFmtId="0">
      <sharedItems/>
    </cacheField>
    <cacheField name="Estado" numFmtId="0">
      <sharedItems count="9">
        <s v="Sinaloa"/>
        <s v="Querétaro"/>
        <s v="Nuevo León"/>
        <s v="Jalisco"/>
        <s v="Guerrero"/>
        <s v="Baja California"/>
        <s v="Estado de México"/>
        <s v="Guanajuato"/>
        <s v="Ciudad de México"/>
      </sharedItems>
    </cacheField>
    <cacheField name="Vendedor" numFmtId="0">
      <sharedItems count="8">
        <s v="Mayra Aguilar Sepúlveda"/>
        <s v="Andrés González Rico"/>
        <s v="Nancy Gil de la Peña"/>
        <s v="José de Jesús Morales"/>
        <s v="Luis Miguel Valdés Garza"/>
        <s v="Ana del Valle Hinojosa"/>
        <s v="Laura Gutiérrez Saenz"/>
        <s v="Robert Zárate Carrillo"/>
      </sharedItems>
    </cacheField>
    <cacheField name="Region" numFmtId="0">
      <sharedItems count="4">
        <s v="Occidente"/>
        <s v="Bajío"/>
        <s v="Norte"/>
        <s v="Centro"/>
      </sharedItems>
    </cacheField>
    <cacheField name="Fecha de embarque" numFmtId="14">
      <sharedItems containsSemiMixedTypes="0" containsNonDate="0" containsDate="1" containsString="0" minDate="2018-01-05T00:00:00" maxDate="2019-01-01T00:00:00"/>
    </cacheField>
    <cacheField name="Empresa fletera" numFmtId="0">
      <sharedItems/>
    </cacheField>
    <cacheField name="Forma de pago" numFmtId="0">
      <sharedItems/>
    </cacheField>
    <cacheField name="Nombre del producto" numFmtId="0">
      <sharedItems containsBlank="1"/>
    </cacheField>
    <cacheField name="Categoría" numFmtId="0">
      <sharedItems count="15">
        <s v="Bebidas"/>
        <s v="Frutas secas"/>
        <s v="Productos horneados"/>
        <s v="Dulces"/>
        <s v="Sopas"/>
        <s v="Salsas"/>
        <s v="Mermeladas y jaleas"/>
        <s v="Condimentos"/>
        <s v="Carne enlatada"/>
        <s v="Pasta"/>
        <s v="Productos lácteos"/>
        <s v="Tarifa de envío"/>
        <s v="Frutas y vegetales"/>
        <s v="Aceite"/>
        <s v="Granos"/>
      </sharedItems>
    </cacheField>
    <cacheField name="Precio unitario" numFmtId="164">
      <sharedItems containsSemiMixedTypes="0" containsString="0" containsNumber="1" minValue="0" maxValue="1134"/>
    </cacheField>
    <cacheField name="Cantidad" numFmtId="0">
      <sharedItems containsSemiMixedTypes="0" containsString="0" containsNumber="1" containsInteger="1" minValue="0" maxValue="100"/>
    </cacheField>
    <cacheField name="Ingresos" numFmtId="164">
      <sharedItems containsSemiMixedTypes="0" containsString="0" containsNumber="1" minValue="0" maxValue="111132" count="256">
        <n v="9604"/>
        <n v="2303"/>
        <n v="28980"/>
        <n v="66038"/>
        <n v="539"/>
        <n v="20412"/>
        <n v="28336"/>
        <n v="4894.3999999999996"/>
        <n v="11334.399999999998"/>
        <n v="16779"/>
        <n v="12294.1"/>
        <n v="17920"/>
        <n v="35420"/>
        <n v="8389.5"/>
        <n v="3767.4"/>
        <n v="11900"/>
        <n v="5236"/>
        <n v="5667.1999999999989"/>
        <n v="13510"/>
        <n v="16228.799999999997"/>
        <n v="15561"/>
        <n v="39463.199999999997"/>
        <n v="13916"/>
        <n v="8820"/>
        <n v="16800"/>
        <n v="0"/>
        <n v="6580"/>
        <n v="20608"/>
        <n v="3647.7"/>
        <n v="12673.5"/>
        <n v="2320.5"/>
        <n v="30184"/>
        <n v="7350"/>
        <n v="14196"/>
        <n v="40320"/>
        <n v="11872"/>
        <n v="15015"/>
        <n v="5359.1999999999989"/>
        <n v="10388"/>
        <n v="47600"/>
        <n v="12493.599999999999"/>
        <n v="6440"/>
        <n v="28993.300000000003"/>
        <n v="13104.699999999999"/>
        <n v="16743.999999999996"/>
        <n v="14112"/>
        <n v="2856"/>
        <n v="87318"/>
        <n v="3626"/>
        <n v="30693.599999999995"/>
        <n v="6720"/>
        <n v="39760"/>
        <n v="7700"/>
        <n v="10948"/>
        <n v="2352"/>
        <n v="18648"/>
        <n v="61824"/>
        <n v="1545.6"/>
        <n v="7985.5999999999985"/>
        <n v="6247.5"/>
        <n v="12834.5"/>
        <n v="9520"/>
        <n v="14815.5"/>
        <n v="3683.68"/>
        <n v="9450"/>
        <n v="11396"/>
        <n v="9659.9999999999982"/>
        <n v="2499"/>
        <n v="5809.3"/>
        <n v="35280"/>
        <n v="23184"/>
        <n v="7318.5"/>
        <n v="1465.1"/>
        <n v="18200"/>
        <n v="9240"/>
        <n v="5280.7999999999993"/>
        <n v="9997.4"/>
        <n v="6439.9999999999991"/>
        <n v="22386"/>
        <n v="18026.399999999998"/>
        <n v="16464"/>
        <n v="40880"/>
        <n v="6568.7999999999993"/>
        <n v="10760.400000000001"/>
        <n v="11753.699999999999"/>
        <n v="16486.399999999998"/>
        <n v="4116"/>
        <n v="3391.5"/>
        <n v="26082"/>
        <n v="7056"/>
        <n v="10718.399999999998"/>
        <n v="11480"/>
        <n v="54880"/>
        <n v="14000"/>
        <n v="24640"/>
        <n v="8106"/>
        <n v="25244.799999999996"/>
        <n v="7371"/>
        <n v="42873.599999999991"/>
        <n v="12740"/>
        <n v="21280"/>
        <n v="10303.999999999998"/>
        <n v="6860"/>
        <n v="26901.000000000004"/>
        <n v="10046.399999999998"/>
        <n v="15484"/>
        <n v="7854"/>
        <n v="111132"/>
        <n v="5978"/>
        <n v="14615.999999999998"/>
        <n v="3360"/>
        <n v="15680"/>
        <n v="10360"/>
        <n v="47656"/>
        <n v="10267.6"/>
        <n v="17136"/>
        <n v="16422"/>
        <n v="28644"/>
        <n v="6300"/>
        <n v="53508"/>
        <n v="19320"/>
        <n v="4458.3"/>
        <n v="12107.199999999999"/>
        <n v="16653"/>
        <n v="13154.399999999998"/>
        <n v="50960"/>
        <n v="4636.7999999999993"/>
        <n v="4760"/>
        <n v="24210.9"/>
        <n v="3377.5"/>
        <n v="3091.2"/>
        <n v="4508"/>
        <n v="13566"/>
        <n v="62370"/>
        <n v="1862"/>
        <n v="13860"/>
        <n v="5600"/>
        <n v="11200"/>
        <n v="15456"/>
        <n v="12159"/>
        <n v="4998"/>
        <n v="18032"/>
        <n v="10174.5"/>
        <n v="962.78"/>
        <n v="16450"/>
        <n v="29876"/>
        <n v="12364.8"/>
        <n v="20607.999999999996"/>
        <n v="18018"/>
        <n v="15590.399999999998"/>
        <n v="10192"/>
        <n v="43680"/>
        <n v="6955.1999999999989"/>
        <n v="17934.000000000004"/>
        <n v="2566.9"/>
        <n v="17001.599999999999"/>
        <n v="8232"/>
        <n v="12852"/>
        <n v="36288"/>
        <n v="7448"/>
        <n v="10690.399999999998"/>
        <n v="9186.7999999999993"/>
        <n v="8243.1999999999989"/>
        <n v="13104"/>
        <n v="27770.399999999998"/>
        <n v="13132"/>
        <n v="26880"/>
        <n v="9917.5999999999985"/>
        <n v="13160"/>
        <n v="16140.600000000002"/>
        <n v="18289.599999999999"/>
        <n v="9800"/>
        <n v="61236"/>
        <n v="3822"/>
        <n v="9940"/>
        <n v="49280"/>
        <n v="8260"/>
        <n v="52640"/>
        <n v="55384"/>
        <n v="10888.5"/>
        <n v="1339.52"/>
        <n v="21000"/>
        <n v="15708"/>
        <n v="6311.1999999999989"/>
        <n v="5944.4"/>
        <n v="6182.4"/>
        <n v="17472"/>
        <n v="34103.999999999993"/>
        <n v="19208"/>
        <n v="12879.999999999998"/>
        <n v="12600"/>
        <n v="14646.100000000002"/>
        <n v="9592.1"/>
        <n v="2575.9999999999995"/>
        <n v="15288"/>
        <n v="92988"/>
        <n v="2842"/>
        <n v="45309.599999999991"/>
        <n v="1540"/>
        <n v="1680"/>
        <n v="21896"/>
        <n v="12023.9"/>
        <n v="14637"/>
        <n v="7675.5"/>
        <n v="29568"/>
        <n v="4379.2"/>
        <n v="6214.5999999999995"/>
        <n v="25759.999999999996"/>
        <n v="23751"/>
        <n v="28257.599999999995"/>
        <n v="16660"/>
        <n v="2447.1999999999998"/>
        <n v="20624.100000000002"/>
        <n v="4998.7"/>
        <n v="2677.5"/>
        <n v="58968"/>
        <n v="11692.8"/>
        <n v="5040"/>
        <n v="13440"/>
        <n v="2800"/>
        <n v="36708"/>
        <n v="1891.3999999999999"/>
        <n v="2744"/>
        <n v="3430"/>
        <n v="42000"/>
        <n v="20034"/>
        <n v="14364"/>
        <n v="53452"/>
        <n v="9788.7999999999993"/>
        <n v="12969.599999999999"/>
        <n v="10304"/>
        <n v="1716.26"/>
        <n v="32900"/>
        <n v="6160"/>
        <n v="1674.3999999999999"/>
        <n v="13239.8"/>
        <n v="22153.599999999999"/>
        <n v="5460"/>
        <n v="33616.799999999996"/>
        <n v="13328"/>
        <n v="29120"/>
        <n v="5151.9999999999991"/>
        <n v="26303.200000000004"/>
        <n v="23956.799999999996"/>
        <n v="18816"/>
        <n v="2142"/>
        <n v="43092"/>
        <n v="48719.999999999993"/>
        <n v="12460"/>
        <n v="13580"/>
        <n v="27692"/>
        <n v="2431.7999999999997"/>
        <n v="20020"/>
        <n v="4550"/>
        <n v="29484"/>
        <n v="25228"/>
      </sharedItems>
      <fieldGroup base="15">
        <rangePr autoStart="0" autoEnd="0" startNum="0" endNum="120000" groupInterval="25000"/>
        <groupItems count="7">
          <s v="&lt;0"/>
          <s v="0-25000"/>
          <s v="25000-50000"/>
          <s v="50000-75000"/>
          <s v="75000-100000"/>
          <s v="100000-125000"/>
          <s v="&gt;125000"/>
        </groupItems>
      </fieldGroup>
    </cacheField>
    <cacheField name="Tarifa de envío" numFmtId="164">
      <sharedItems containsSemiMixedTypes="0" containsString="0" containsNumber="1" minValue="52.283000000000001" maxValue="10779.804"/>
    </cacheField>
    <cacheField name="Monate" numFmtId="0" databaseField="0">
      <fieldGroup base="1">
        <rangePr groupBy="months" startDate="2018-01-03T00:00:00" endDate="2018-12-30T00:00:00"/>
        <groupItems count="14">
          <s v="&lt;03.01.2018"/>
          <s v="Jan"/>
          <s v="Feb"/>
          <s v="Mrz"/>
          <s v="Apr"/>
          <s v="Mai"/>
          <s v="Jun"/>
          <s v="Jul"/>
          <s v="Aug"/>
          <s v="Sep"/>
          <s v="Okt"/>
          <s v="Nov"/>
          <s v="Dez"/>
          <s v="&gt;30.12.2018"/>
        </groupItems>
      </fieldGroup>
    </cacheField>
  </cacheFields>
  <extLst>
    <ext xmlns:x14="http://schemas.microsoft.com/office/spreadsheetml/2009/9/main" uri="{725AE2AE-9491-48be-B2B4-4EB974FC3084}">
      <x14:pivotCacheDefinition pivotCacheId="2018075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1">
  <r>
    <n v="1001"/>
    <x v="0"/>
    <n v="27"/>
    <s v="Empresa AA"/>
    <s v="Mazatlán"/>
    <x v="0"/>
    <x v="0"/>
    <x v="0"/>
    <d v="2018-01-29T00:00:00"/>
    <s v="Empresa de embarque B"/>
    <s v="Cheque"/>
    <s v="Cerveza"/>
    <x v="0"/>
    <n v="196"/>
    <n v="49"/>
    <x v="0"/>
    <n v="931.58799999999997"/>
  </r>
  <r>
    <n v="1002"/>
    <x v="0"/>
    <n v="27"/>
    <s v="Empresa AA"/>
    <s v="Mazatlán"/>
    <x v="0"/>
    <x v="0"/>
    <x v="0"/>
    <d v="2018-01-29T00:00:00"/>
    <s v="Empresa de embarque B"/>
    <s v="Cheque"/>
    <s v="Ciruelas secas"/>
    <x v="1"/>
    <n v="49"/>
    <n v="47"/>
    <x v="1"/>
    <n v="232.60300000000001"/>
  </r>
  <r>
    <n v="1003"/>
    <x v="1"/>
    <n v="4"/>
    <s v="Empresa D"/>
    <s v="Querétaro"/>
    <x v="1"/>
    <x v="1"/>
    <x v="1"/>
    <d v="2018-01-06T00:00:00"/>
    <s v="Empresa de embarque A"/>
    <s v="Tarjeta de crédito"/>
    <s v="Peras secas"/>
    <x v="1"/>
    <n v="420"/>
    <n v="69"/>
    <x v="2"/>
    <n v="2782.08"/>
  </r>
  <r>
    <n v="1004"/>
    <x v="1"/>
    <n v="4"/>
    <s v="Empresa D"/>
    <s v="Querétaro"/>
    <x v="1"/>
    <x v="1"/>
    <x v="1"/>
    <d v="2018-01-06T00:00:00"/>
    <s v="Empresa de embarque A"/>
    <s v="Tarjeta de crédito"/>
    <s v="Manzanas secas"/>
    <x v="1"/>
    <n v="742"/>
    <n v="89"/>
    <x v="3"/>
    <n v="6273.6100000000006"/>
  </r>
  <r>
    <n v="1005"/>
    <x v="1"/>
    <n v="4"/>
    <s v="Empresa D"/>
    <s v="Querétaro"/>
    <x v="1"/>
    <x v="1"/>
    <x v="1"/>
    <d v="2018-01-06T00:00:00"/>
    <s v="Empresa de embarque A"/>
    <s v="Tarjeta de crédito"/>
    <s v="Ciruelas secas"/>
    <x v="1"/>
    <n v="49"/>
    <n v="11"/>
    <x v="4"/>
    <n v="52.283000000000001"/>
  </r>
  <r>
    <n v="1006"/>
    <x v="2"/>
    <n v="12"/>
    <s v="Empresa L"/>
    <s v="Mazatlán"/>
    <x v="0"/>
    <x v="0"/>
    <x v="0"/>
    <d v="2018-01-14T00:00:00"/>
    <s v="Empresa de embarque B"/>
    <s v="Tarjeta de crédito"/>
    <s v="Té chai"/>
    <x v="0"/>
    <n v="252"/>
    <n v="81"/>
    <x v="5"/>
    <n v="1979.9640000000002"/>
  </r>
  <r>
    <n v="1007"/>
    <x v="2"/>
    <n v="12"/>
    <s v="Empresa L"/>
    <s v="Mazatlán"/>
    <x v="0"/>
    <x v="0"/>
    <x v="0"/>
    <d v="2018-01-14T00:00:00"/>
    <s v="Empresa de embarque B"/>
    <s v="Tarjeta de crédito"/>
    <s v="Café"/>
    <x v="0"/>
    <n v="644"/>
    <n v="44"/>
    <x v="6"/>
    <n v="2776.9279999999999"/>
  </r>
  <r>
    <n v="1008"/>
    <x v="3"/>
    <n v="8"/>
    <s v="Empresa H"/>
    <s v="Monterrey"/>
    <x v="2"/>
    <x v="2"/>
    <x v="2"/>
    <d v="2018-01-10T00:00:00"/>
    <s v="Empresa de embarque C"/>
    <s v="Tarjeta de crédito"/>
    <s v="Galletas de chocolate"/>
    <x v="2"/>
    <n v="128.79999999999998"/>
    <n v="38"/>
    <x v="7"/>
    <n v="504.1232"/>
  </r>
  <r>
    <n v="1009"/>
    <x v="1"/>
    <n v="4"/>
    <s v="Empresa D"/>
    <s v="Querétaro"/>
    <x v="1"/>
    <x v="1"/>
    <x v="1"/>
    <d v="2018-01-06T00:00:00"/>
    <s v="Empresa de embarque C"/>
    <s v="Cheque"/>
    <s v="Galletas de chocolate"/>
    <x v="2"/>
    <n v="128.79999999999998"/>
    <n v="88"/>
    <x v="8"/>
    <n v="1110.7711999999999"/>
  </r>
  <r>
    <n v="1010"/>
    <x v="4"/>
    <n v="29"/>
    <s v="Empresa CC"/>
    <s v="Puerto Vallarta"/>
    <x v="3"/>
    <x v="3"/>
    <x v="0"/>
    <d v="2018-01-31T00:00:00"/>
    <s v="Empresa de embarque B"/>
    <s v="Cheque"/>
    <s v="Chocolate"/>
    <x v="3"/>
    <n v="178.5"/>
    <n v="94"/>
    <x v="9"/>
    <n v="1711.4580000000001"/>
  </r>
  <r>
    <n v="1011"/>
    <x v="5"/>
    <n v="3"/>
    <s v="Empresa C"/>
    <s v="Acapulco"/>
    <x v="4"/>
    <x v="0"/>
    <x v="0"/>
    <d v="2018-01-05T00:00:00"/>
    <s v="Empresa de embarque B"/>
    <s v="Efectivo"/>
    <s v="Almejas"/>
    <x v="4"/>
    <n v="135.1"/>
    <n v="91"/>
    <x v="10"/>
    <n v="1290.8805"/>
  </r>
  <r>
    <n v="1012"/>
    <x v="6"/>
    <n v="6"/>
    <s v="Empresa F"/>
    <s v="Tijuana"/>
    <x v="5"/>
    <x v="4"/>
    <x v="2"/>
    <d v="2018-01-08T00:00:00"/>
    <s v="Empresa de embarque B"/>
    <s v="Tarjeta de crédito"/>
    <s v="Salsa curry"/>
    <x v="5"/>
    <n v="560"/>
    <n v="32"/>
    <x v="11"/>
    <n v="1863.68"/>
  </r>
  <r>
    <n v="1013"/>
    <x v="7"/>
    <n v="28"/>
    <s v="Empresa BB"/>
    <s v="Toluca"/>
    <x v="6"/>
    <x v="5"/>
    <x v="3"/>
    <d v="2018-01-30T00:00:00"/>
    <s v="Empresa de embarque C"/>
    <s v="Cheque"/>
    <s v="Café"/>
    <x v="0"/>
    <n v="644"/>
    <n v="55"/>
    <x v="12"/>
    <n v="3542"/>
  </r>
  <r>
    <n v="1014"/>
    <x v="3"/>
    <n v="8"/>
    <s v="Empresa H"/>
    <s v="Monterrey"/>
    <x v="2"/>
    <x v="2"/>
    <x v="2"/>
    <d v="2018-01-10T00:00:00"/>
    <s v="Empresa de embarque C"/>
    <s v="Cheque"/>
    <s v="Chocolate"/>
    <x v="3"/>
    <n v="178.5"/>
    <n v="47"/>
    <x v="13"/>
    <n v="864.11850000000004"/>
  </r>
  <r>
    <n v="1015"/>
    <x v="8"/>
    <n v="10"/>
    <s v="Empresa J"/>
    <s v="León"/>
    <x v="7"/>
    <x v="6"/>
    <x v="1"/>
    <d v="2018-01-12T00:00:00"/>
    <s v="Empresa de embarque B"/>
    <s v="Tarjeta de crédito"/>
    <s v="Té verde"/>
    <x v="0"/>
    <n v="41.86"/>
    <n v="90"/>
    <x v="14"/>
    <n v="388.04220000000009"/>
  </r>
  <r>
    <n v="1017"/>
    <x v="8"/>
    <n v="10"/>
    <s v="Empresa J"/>
    <s v="León"/>
    <x v="7"/>
    <x v="6"/>
    <x v="1"/>
    <d v="2018-01-12T00:00:00"/>
    <s v="Empresa de embarque A"/>
    <s v="No definida"/>
    <s v="Jalea de fresa"/>
    <x v="6"/>
    <n v="350"/>
    <n v="34"/>
    <x v="15"/>
    <n v="1130.5"/>
  </r>
  <r>
    <n v="1018"/>
    <x v="8"/>
    <n v="10"/>
    <s v="Empresa J"/>
    <s v="León"/>
    <x v="7"/>
    <x v="6"/>
    <x v="1"/>
    <d v="2018-01-12T00:00:00"/>
    <s v="Empresa de embarque A"/>
    <s v="No definida"/>
    <s v="Condimento cajún"/>
    <x v="7"/>
    <n v="308"/>
    <n v="17"/>
    <x v="16"/>
    <n v="502.65599999999995"/>
  </r>
  <r>
    <n v="1019"/>
    <x v="8"/>
    <n v="10"/>
    <s v="Empresa J"/>
    <s v="León"/>
    <x v="7"/>
    <x v="6"/>
    <x v="1"/>
    <d v="2018-01-12T00:00:00"/>
    <s v="Empresa de embarque A"/>
    <s v="No definida"/>
    <s v="Galletas de chocolate"/>
    <x v="2"/>
    <n v="128.79999999999998"/>
    <n v="44"/>
    <x v="17"/>
    <n v="589.38879999999995"/>
  </r>
  <r>
    <n v="1025"/>
    <x v="7"/>
    <n v="28"/>
    <s v="Empresa BB"/>
    <s v="Toluca"/>
    <x v="6"/>
    <x v="5"/>
    <x v="3"/>
    <d v="2018-01-30T00:00:00"/>
    <s v="Empresa de embarque C"/>
    <s v="Tarjeta de crédito"/>
    <s v="Almejas"/>
    <x v="4"/>
    <n v="135.1"/>
    <n v="100"/>
    <x v="18"/>
    <n v="1310.47"/>
  </r>
  <r>
    <n v="1026"/>
    <x v="7"/>
    <n v="28"/>
    <s v="Empresa BB"/>
    <s v="Toluca"/>
    <x v="6"/>
    <x v="5"/>
    <x v="3"/>
    <d v="2018-01-30T00:00:00"/>
    <s v="Empresa de embarque C"/>
    <s v="Tarjeta de crédito"/>
    <s v="Carne de cangrejo"/>
    <x v="8"/>
    <n v="257.59999999999997"/>
    <n v="63"/>
    <x v="19"/>
    <n v="1606.6511999999998"/>
  </r>
  <r>
    <n v="1027"/>
    <x v="9"/>
    <n v="9"/>
    <s v="Empresa I"/>
    <s v="Guadalajara"/>
    <x v="3"/>
    <x v="7"/>
    <x v="0"/>
    <d v="2018-01-11T00:00:00"/>
    <s v="Empresa de embarque A"/>
    <s v="Cheque"/>
    <s v="Ravioli"/>
    <x v="9"/>
    <n v="273"/>
    <n v="57"/>
    <x v="20"/>
    <n v="1540.539"/>
  </r>
  <r>
    <n v="1028"/>
    <x v="9"/>
    <n v="9"/>
    <s v="Empresa I"/>
    <s v="Guadalajara"/>
    <x v="3"/>
    <x v="7"/>
    <x v="0"/>
    <d v="2018-01-11T00:00:00"/>
    <s v="Empresa de embarque A"/>
    <s v="Cheque"/>
    <s v="Mozzarella"/>
    <x v="10"/>
    <n v="487.19999999999993"/>
    <n v="81"/>
    <x v="21"/>
    <n v="4143.6359999999995"/>
  </r>
  <r>
    <n v="1029"/>
    <x v="6"/>
    <n v="6"/>
    <s v="Empresa F"/>
    <s v="Tijuana"/>
    <x v="5"/>
    <x v="4"/>
    <x v="2"/>
    <d v="2018-01-08T00:00:00"/>
    <s v="Empresa de embarque B"/>
    <s v="Tarjeta de crédito"/>
    <s v="Cerveza"/>
    <x v="0"/>
    <n v="196"/>
    <n v="71"/>
    <x v="22"/>
    <n v="1335.9360000000001"/>
  </r>
  <r>
    <n v="1030"/>
    <x v="10"/>
    <n v="8"/>
    <s v="Empresa H"/>
    <s v="Monterrey"/>
    <x v="2"/>
    <x v="2"/>
    <x v="2"/>
    <d v="2018-02-10T00:00:00"/>
    <s v="Empresa de embarque B"/>
    <s v="Cheque"/>
    <s v="Salsa curry"/>
    <x v="5"/>
    <n v="560"/>
    <n v="32"/>
    <x v="11"/>
    <n v="1809.92"/>
  </r>
  <r>
    <n v="1031"/>
    <x v="11"/>
    <n v="3"/>
    <s v="Empresa C"/>
    <s v="Acapulco"/>
    <x v="4"/>
    <x v="0"/>
    <x v="0"/>
    <d v="2018-02-05T00:00:00"/>
    <s v="Empresa de embarque B"/>
    <s v="Efectivo"/>
    <s v="Jarabe"/>
    <x v="7"/>
    <n v="140"/>
    <n v="63"/>
    <x v="23"/>
    <n v="917.28"/>
  </r>
  <r>
    <n v="1032"/>
    <x v="11"/>
    <n v="3"/>
    <s v="Empresa C"/>
    <s v="Acapulco"/>
    <x v="4"/>
    <x v="0"/>
    <x v="0"/>
    <d v="2018-02-05T00:00:00"/>
    <s v="Empresa de embarque B"/>
    <s v="Efectivo"/>
    <s v="Salsa curry"/>
    <x v="5"/>
    <n v="560"/>
    <n v="30"/>
    <x v="24"/>
    <n v="1680"/>
  </r>
  <r>
    <n v="1033"/>
    <x v="12"/>
    <n v="6"/>
    <s v="Empresa F"/>
    <s v="Tijuana"/>
    <x v="5"/>
    <x v="4"/>
    <x v="2"/>
    <d v="2018-02-08T00:00:00"/>
    <s v="Empresa de embarque B"/>
    <s v="Tarjeta de crédito"/>
    <m/>
    <x v="11"/>
    <n v="0"/>
    <n v="0"/>
    <x v="25"/>
    <n v="602"/>
  </r>
  <r>
    <n v="1034"/>
    <x v="13"/>
    <n v="28"/>
    <s v="Empresa BB"/>
    <s v="Toluca"/>
    <x v="6"/>
    <x v="5"/>
    <x v="3"/>
    <d v="2018-03-02T00:00:00"/>
    <s v="Empresa de embarque C"/>
    <s v="Cheque"/>
    <m/>
    <x v="11"/>
    <n v="0"/>
    <n v="0"/>
    <x v="25"/>
    <n v="434"/>
  </r>
  <r>
    <n v="1035"/>
    <x v="10"/>
    <n v="8"/>
    <s v="Empresa H"/>
    <s v="Monterrey"/>
    <x v="2"/>
    <x v="2"/>
    <x v="2"/>
    <d v="2018-02-10T00:00:00"/>
    <s v="Empresa de embarque C"/>
    <s v="Cheque"/>
    <m/>
    <x v="11"/>
    <n v="0"/>
    <n v="0"/>
    <x v="25"/>
    <n v="644"/>
  </r>
  <r>
    <n v="1036"/>
    <x v="14"/>
    <n v="10"/>
    <s v="Empresa J"/>
    <s v="León"/>
    <x v="7"/>
    <x v="6"/>
    <x v="1"/>
    <d v="2018-02-12T00:00:00"/>
    <s v="Empresa de embarque B"/>
    <s v="Tarjeta de crédito"/>
    <s v="Almendras"/>
    <x v="1"/>
    <n v="140"/>
    <n v="47"/>
    <x v="26"/>
    <n v="684.32"/>
  </r>
  <r>
    <n v="1041"/>
    <x v="13"/>
    <n v="28"/>
    <s v="Empresa BB"/>
    <s v="Toluca"/>
    <x v="6"/>
    <x v="5"/>
    <x v="3"/>
    <d v="2018-03-02T00:00:00"/>
    <s v="Empresa de embarque C"/>
    <s v="Tarjeta de crédito"/>
    <s v="Café"/>
    <x v="0"/>
    <n v="644"/>
    <n v="32"/>
    <x v="27"/>
    <n v="2081.4080000000004"/>
  </r>
  <r>
    <n v="1042"/>
    <x v="15"/>
    <n v="9"/>
    <s v="Empresa I"/>
    <s v="Guadalajara"/>
    <x v="3"/>
    <x v="7"/>
    <x v="0"/>
    <d v="2018-02-11T00:00:00"/>
    <s v="Empresa de embarque A"/>
    <s v="Cheque"/>
    <s v="Almejas"/>
    <x v="4"/>
    <n v="135.1"/>
    <n v="27"/>
    <x v="28"/>
    <n v="346.53150000000005"/>
  </r>
  <r>
    <n v="1043"/>
    <x v="12"/>
    <n v="6"/>
    <s v="Empresa F"/>
    <s v="Tijuana"/>
    <x v="5"/>
    <x v="4"/>
    <x v="2"/>
    <d v="2018-02-08T00:00:00"/>
    <s v="Empresa de embarque B"/>
    <s v="Tarjeta de crédito"/>
    <s v="Chocolate"/>
    <x v="3"/>
    <n v="178.5"/>
    <n v="71"/>
    <x v="29"/>
    <n v="1280.0235"/>
  </r>
  <r>
    <n v="1044"/>
    <x v="10"/>
    <n v="8"/>
    <s v="Empresa H"/>
    <s v="Monterrey"/>
    <x v="2"/>
    <x v="2"/>
    <x v="2"/>
    <d v="2018-02-10T00:00:00"/>
    <s v="Empresa de embarque B"/>
    <s v="Cheque"/>
    <s v="Chocolate"/>
    <x v="3"/>
    <n v="178.5"/>
    <n v="13"/>
    <x v="30"/>
    <n v="220.44749999999996"/>
  </r>
  <r>
    <n v="1045"/>
    <x v="16"/>
    <n v="25"/>
    <s v="Empresa Y"/>
    <s v="León"/>
    <x v="7"/>
    <x v="6"/>
    <x v="1"/>
    <d v="2018-02-27T00:00:00"/>
    <s v="Empresa de embarque A"/>
    <s v="Efectivo"/>
    <s v="Condimento cajún"/>
    <x v="7"/>
    <n v="308"/>
    <n v="98"/>
    <x v="31"/>
    <n v="2867.4800000000005"/>
  </r>
  <r>
    <n v="1046"/>
    <x v="17"/>
    <n v="26"/>
    <s v="Empresa Z"/>
    <s v="Ciudad de México"/>
    <x v="8"/>
    <x v="5"/>
    <x v="3"/>
    <d v="2018-02-28T00:00:00"/>
    <s v="Empresa de embarque C"/>
    <s v="Tarjeta de crédito"/>
    <s v="Jalea de fresa"/>
    <x v="6"/>
    <n v="350"/>
    <n v="21"/>
    <x v="32"/>
    <n v="749.7"/>
  </r>
  <r>
    <n v="1047"/>
    <x v="18"/>
    <n v="29"/>
    <s v="Empresa CC"/>
    <s v="Puerto Vallarta"/>
    <x v="3"/>
    <x v="3"/>
    <x v="0"/>
    <d v="2018-03-03T00:00:00"/>
    <s v="Empresa de embarque B"/>
    <s v="Cheque"/>
    <s v="Cóctel de frutas"/>
    <x v="12"/>
    <n v="546"/>
    <n v="26"/>
    <x v="33"/>
    <n v="1490.5800000000002"/>
  </r>
  <r>
    <n v="1048"/>
    <x v="12"/>
    <n v="6"/>
    <s v="Empresa F"/>
    <s v="Tijuana"/>
    <x v="5"/>
    <x v="4"/>
    <x v="2"/>
    <d v="2018-02-08T00:00:00"/>
    <s v="Empresa de embarque C"/>
    <s v="Cheque"/>
    <s v="Peras secas"/>
    <x v="1"/>
    <n v="420"/>
    <n v="96"/>
    <x v="34"/>
    <n v="4152.96"/>
  </r>
  <r>
    <n v="1049"/>
    <x v="12"/>
    <n v="6"/>
    <s v="Empresa F"/>
    <s v="Tijuana"/>
    <x v="5"/>
    <x v="4"/>
    <x v="2"/>
    <d v="2018-02-08T00:00:00"/>
    <s v="Empresa de embarque C"/>
    <s v="Cheque"/>
    <s v="Manzanas secas"/>
    <x v="1"/>
    <n v="742"/>
    <n v="16"/>
    <x v="35"/>
    <n v="1234.6880000000003"/>
  </r>
  <r>
    <n v="1052"/>
    <x v="19"/>
    <n v="9"/>
    <s v="Empresa I"/>
    <s v="Guadalajara"/>
    <x v="3"/>
    <x v="7"/>
    <x v="0"/>
    <d v="2018-03-11T00:00:00"/>
    <s v="Empresa de embarque A"/>
    <s v="Cheque"/>
    <s v="Ravioli"/>
    <x v="9"/>
    <n v="273"/>
    <n v="55"/>
    <x v="36"/>
    <n v="1516.5150000000001"/>
  </r>
  <r>
    <n v="1053"/>
    <x v="19"/>
    <n v="9"/>
    <s v="Empresa I"/>
    <s v="Guadalajara"/>
    <x v="3"/>
    <x v="7"/>
    <x v="0"/>
    <d v="2018-03-11T00:00:00"/>
    <s v="Empresa de embarque A"/>
    <s v="Cheque"/>
    <s v="Mozzarella"/>
    <x v="10"/>
    <n v="487.19999999999993"/>
    <n v="11"/>
    <x v="37"/>
    <n v="514.4831999999999"/>
  </r>
  <r>
    <n v="1054"/>
    <x v="20"/>
    <n v="6"/>
    <s v="Empresa F"/>
    <s v="Tijuana"/>
    <x v="5"/>
    <x v="4"/>
    <x v="2"/>
    <d v="2018-03-08T00:00:00"/>
    <s v="Empresa de embarque B"/>
    <s v="Tarjeta de crédito"/>
    <s v="Cerveza"/>
    <x v="0"/>
    <n v="196"/>
    <n v="53"/>
    <x v="38"/>
    <n v="1007.6360000000001"/>
  </r>
  <r>
    <n v="1055"/>
    <x v="21"/>
    <n v="8"/>
    <s v="Empresa H"/>
    <s v="Monterrey"/>
    <x v="2"/>
    <x v="2"/>
    <x v="2"/>
    <d v="2018-03-10T00:00:00"/>
    <s v="Empresa de embarque B"/>
    <s v="Cheque"/>
    <s v="Salsa curry"/>
    <x v="5"/>
    <n v="560"/>
    <n v="85"/>
    <x v="39"/>
    <n v="4998"/>
  </r>
  <r>
    <n v="1056"/>
    <x v="21"/>
    <n v="8"/>
    <s v="Empresa H"/>
    <s v="Monterrey"/>
    <x v="2"/>
    <x v="2"/>
    <x v="2"/>
    <d v="2018-03-10T00:00:00"/>
    <s v="Empresa de embarque B"/>
    <s v="Cheque"/>
    <s v="Galletas de chocolate"/>
    <x v="2"/>
    <n v="128.79999999999998"/>
    <n v="97"/>
    <x v="40"/>
    <n v="1274.3472000000002"/>
  </r>
  <r>
    <n v="1057"/>
    <x v="22"/>
    <n v="25"/>
    <s v="Empresa Y"/>
    <s v="León"/>
    <x v="7"/>
    <x v="6"/>
    <x v="1"/>
    <d v="2018-03-27T00:00:00"/>
    <s v="Empresa de embarque A"/>
    <s v="Efectivo"/>
    <s v="Bolillos"/>
    <x v="2"/>
    <n v="140"/>
    <n v="46"/>
    <x v="41"/>
    <n v="650.44000000000005"/>
  </r>
  <r>
    <n v="1058"/>
    <x v="23"/>
    <n v="26"/>
    <s v="Empresa Z"/>
    <s v="Ciudad de México"/>
    <x v="8"/>
    <x v="5"/>
    <x v="3"/>
    <d v="2018-03-28T00:00:00"/>
    <s v="Empresa de embarque C"/>
    <s v="Tarjeta de crédito"/>
    <s v="Aceite de oliva"/>
    <x v="13"/>
    <n v="298.90000000000003"/>
    <n v="97"/>
    <x v="42"/>
    <n v="2754.3634999999999"/>
  </r>
  <r>
    <n v="1059"/>
    <x v="23"/>
    <n v="26"/>
    <s v="Empresa Z"/>
    <s v="Ciudad de México"/>
    <x v="8"/>
    <x v="5"/>
    <x v="3"/>
    <d v="2018-03-28T00:00:00"/>
    <s v="Empresa de embarque C"/>
    <s v="Tarjeta de crédito"/>
    <s v="Almejas"/>
    <x v="4"/>
    <n v="135.1"/>
    <n v="97"/>
    <x v="43"/>
    <n v="1336.6794000000002"/>
  </r>
  <r>
    <n v="1060"/>
    <x v="23"/>
    <n v="26"/>
    <s v="Empresa Z"/>
    <s v="Ciudad de México"/>
    <x v="8"/>
    <x v="5"/>
    <x v="3"/>
    <d v="2018-03-28T00:00:00"/>
    <s v="Empresa de embarque C"/>
    <s v="Tarjeta de crédito"/>
    <s v="Carne de cangrejo"/>
    <x v="8"/>
    <n v="257.59999999999997"/>
    <n v="65"/>
    <x v="44"/>
    <n v="1724.6320000000003"/>
  </r>
  <r>
    <n v="1061"/>
    <x v="24"/>
    <n v="29"/>
    <s v="Empresa CC"/>
    <s v="Puerto Vallarta"/>
    <x v="3"/>
    <x v="3"/>
    <x v="0"/>
    <d v="2018-03-31T00:00:00"/>
    <s v="Empresa de embarque B"/>
    <s v="Cheque"/>
    <s v="Cerveza"/>
    <x v="0"/>
    <n v="196"/>
    <n v="72"/>
    <x v="45"/>
    <n v="1411.2000000000003"/>
  </r>
  <r>
    <n v="1062"/>
    <x v="20"/>
    <n v="6"/>
    <s v="Empresa F"/>
    <s v="Tijuana"/>
    <x v="5"/>
    <x v="4"/>
    <x v="2"/>
    <d v="2018-03-08T00:00:00"/>
    <s v="Empresa de embarque C"/>
    <s v="Cheque"/>
    <s v="Chocolate"/>
    <x v="3"/>
    <n v="178.5"/>
    <n v="16"/>
    <x v="46"/>
    <n v="282.74400000000003"/>
  </r>
  <r>
    <n v="1064"/>
    <x v="25"/>
    <n v="4"/>
    <s v="Empresa D"/>
    <s v="Querétaro"/>
    <x v="1"/>
    <x v="1"/>
    <x v="1"/>
    <d v="2018-03-06T00:00:00"/>
    <s v="Empresa de embarque A"/>
    <s v="Tarjeta de crédito"/>
    <s v="Mermelada de zarzamora"/>
    <x v="6"/>
    <n v="1134"/>
    <n v="77"/>
    <x v="47"/>
    <n v="8993.7540000000008"/>
  </r>
  <r>
    <n v="1065"/>
    <x v="25"/>
    <n v="4"/>
    <s v="Empresa D"/>
    <s v="Querétaro"/>
    <x v="1"/>
    <x v="1"/>
    <x v="1"/>
    <d v="2018-03-06T00:00:00"/>
    <s v="Empresa de embarque A"/>
    <s v="Tarjeta de crédito"/>
    <s v="Arroz de grano largo"/>
    <x v="14"/>
    <n v="98"/>
    <n v="37"/>
    <x v="48"/>
    <n v="344.47"/>
  </r>
  <r>
    <n v="1067"/>
    <x v="21"/>
    <n v="8"/>
    <s v="Empresa H"/>
    <s v="Monterrey"/>
    <x v="2"/>
    <x v="2"/>
    <x v="2"/>
    <d v="2018-03-10T00:00:00"/>
    <s v="Empresa de embarque C"/>
    <s v="Tarjeta de crédito"/>
    <s v="Mozzarella"/>
    <x v="10"/>
    <n v="487.19999999999993"/>
    <n v="63"/>
    <x v="49"/>
    <n v="3038.6664000000001"/>
  </r>
  <r>
    <n v="1070"/>
    <x v="26"/>
    <n v="3"/>
    <s v="Empresa C"/>
    <s v="Acapulco"/>
    <x v="4"/>
    <x v="0"/>
    <x v="0"/>
    <d v="2018-03-05T00:00:00"/>
    <s v="Empresa de embarque B"/>
    <s v="Efectivo"/>
    <s v="Jarabe"/>
    <x v="7"/>
    <n v="140"/>
    <n v="48"/>
    <x v="50"/>
    <n v="672"/>
  </r>
  <r>
    <n v="1071"/>
    <x v="26"/>
    <n v="3"/>
    <s v="Empresa C"/>
    <s v="Acapulco"/>
    <x v="4"/>
    <x v="0"/>
    <x v="0"/>
    <d v="2018-03-05T00:00:00"/>
    <s v="Empresa de embarque B"/>
    <s v="Efectivo"/>
    <s v="Salsa curry"/>
    <x v="5"/>
    <n v="560"/>
    <n v="71"/>
    <x v="51"/>
    <n v="4135.04"/>
  </r>
  <r>
    <n v="1075"/>
    <x v="27"/>
    <n v="10"/>
    <s v="Empresa J"/>
    <s v="León"/>
    <x v="7"/>
    <x v="6"/>
    <x v="1"/>
    <d v="2018-03-12T00:00:00"/>
    <s v="Empresa de embarque B"/>
    <s v="Tarjeta de crédito"/>
    <s v="Almendras"/>
    <x v="1"/>
    <n v="140"/>
    <n v="55"/>
    <x v="52"/>
    <n v="770"/>
  </r>
  <r>
    <n v="1080"/>
    <x v="28"/>
    <n v="28"/>
    <s v="Empresa BB"/>
    <s v="Toluca"/>
    <x v="6"/>
    <x v="5"/>
    <x v="3"/>
    <d v="2018-03-30T00:00:00"/>
    <s v="Empresa de embarque C"/>
    <s v="Tarjeta de crédito"/>
    <s v="Café"/>
    <x v="0"/>
    <n v="644"/>
    <n v="17"/>
    <x v="53"/>
    <n v="1127.644"/>
  </r>
  <r>
    <n v="1081"/>
    <x v="29"/>
    <n v="4"/>
    <s v="Empresa D"/>
    <s v="Querétaro"/>
    <x v="1"/>
    <x v="1"/>
    <x v="1"/>
    <d v="2018-04-06T00:00:00"/>
    <s v="Empresa de embarque A"/>
    <s v="Tarjeta de crédito"/>
    <s v="Ciruelas secas"/>
    <x v="1"/>
    <n v="49"/>
    <n v="48"/>
    <x v="54"/>
    <n v="228.14400000000001"/>
  </r>
  <r>
    <n v="1082"/>
    <x v="30"/>
    <n v="12"/>
    <s v="Empresa L"/>
    <s v="Mazatlán"/>
    <x v="0"/>
    <x v="0"/>
    <x v="0"/>
    <d v="2018-04-14T00:00:00"/>
    <s v="Empresa de embarque B"/>
    <s v="Tarjeta de crédito"/>
    <s v="Té chai"/>
    <x v="0"/>
    <n v="252"/>
    <n v="74"/>
    <x v="55"/>
    <n v="1920.7440000000004"/>
  </r>
  <r>
    <n v="1083"/>
    <x v="30"/>
    <n v="12"/>
    <s v="Empresa L"/>
    <s v="Mazatlán"/>
    <x v="0"/>
    <x v="0"/>
    <x v="0"/>
    <d v="2018-04-14T00:00:00"/>
    <s v="Empresa de embarque B"/>
    <s v="Tarjeta de crédito"/>
    <s v="Café"/>
    <x v="0"/>
    <n v="644"/>
    <n v="96"/>
    <x v="56"/>
    <n v="5996.9280000000008"/>
  </r>
  <r>
    <n v="1084"/>
    <x v="31"/>
    <n v="8"/>
    <s v="Empresa H"/>
    <s v="Monterrey"/>
    <x v="2"/>
    <x v="2"/>
    <x v="2"/>
    <d v="2018-04-10T00:00:00"/>
    <s v="Empresa de embarque C"/>
    <s v="Tarjeta de crédito"/>
    <s v="Galletas de chocolate"/>
    <x v="2"/>
    <n v="128.79999999999998"/>
    <n v="12"/>
    <x v="57"/>
    <n v="159.1968"/>
  </r>
  <r>
    <n v="1085"/>
    <x v="29"/>
    <n v="4"/>
    <s v="Empresa D"/>
    <s v="Querétaro"/>
    <x v="1"/>
    <x v="1"/>
    <x v="1"/>
    <d v="2018-04-06T00:00:00"/>
    <s v="Empresa de embarque C"/>
    <s v="Cheque"/>
    <s v="Galletas de chocolate"/>
    <x v="2"/>
    <n v="128.79999999999998"/>
    <n v="62"/>
    <x v="58"/>
    <n v="822.51679999999999"/>
  </r>
  <r>
    <n v="1086"/>
    <x v="32"/>
    <n v="29"/>
    <s v="Empresa CC"/>
    <s v="Puerto Vallarta"/>
    <x v="3"/>
    <x v="3"/>
    <x v="0"/>
    <d v="2018-05-01T00:00:00"/>
    <s v="Empresa de embarque B"/>
    <s v="Cheque"/>
    <s v="Chocolate"/>
    <x v="3"/>
    <n v="178.5"/>
    <n v="35"/>
    <x v="59"/>
    <n v="643.49250000000006"/>
  </r>
  <r>
    <n v="1087"/>
    <x v="33"/>
    <n v="3"/>
    <s v="Empresa C"/>
    <s v="Acapulco"/>
    <x v="4"/>
    <x v="0"/>
    <x v="0"/>
    <d v="2018-04-05T00:00:00"/>
    <s v="Empresa de embarque B"/>
    <s v="Efectivo"/>
    <s v="Almejas"/>
    <x v="4"/>
    <n v="135.1"/>
    <n v="95"/>
    <x v="60"/>
    <n v="1283.4500000000003"/>
  </r>
  <r>
    <n v="1088"/>
    <x v="34"/>
    <n v="6"/>
    <s v="Empresa F"/>
    <s v="Tijuana"/>
    <x v="5"/>
    <x v="4"/>
    <x v="2"/>
    <d v="2018-04-08T00:00:00"/>
    <s v="Empresa de embarque B"/>
    <s v="Tarjeta de crédito"/>
    <s v="Salsa curry"/>
    <x v="5"/>
    <n v="560"/>
    <n v="17"/>
    <x v="61"/>
    <n v="961.5200000000001"/>
  </r>
  <r>
    <n v="1089"/>
    <x v="35"/>
    <n v="28"/>
    <s v="Empresa BB"/>
    <s v="Toluca"/>
    <x v="6"/>
    <x v="5"/>
    <x v="3"/>
    <d v="2018-04-30T00:00:00"/>
    <s v="Empresa de embarque C"/>
    <s v="Cheque"/>
    <s v="Café"/>
    <x v="0"/>
    <n v="644"/>
    <n v="96"/>
    <x v="56"/>
    <n v="6491.52"/>
  </r>
  <r>
    <n v="1090"/>
    <x v="31"/>
    <n v="8"/>
    <s v="Empresa H"/>
    <s v="Monterrey"/>
    <x v="2"/>
    <x v="2"/>
    <x v="2"/>
    <d v="2018-04-10T00:00:00"/>
    <s v="Empresa de embarque C"/>
    <s v="Cheque"/>
    <s v="Chocolate"/>
    <x v="3"/>
    <n v="178.5"/>
    <n v="83"/>
    <x v="62"/>
    <n v="1437.1034999999999"/>
  </r>
  <r>
    <n v="1091"/>
    <x v="36"/>
    <n v="10"/>
    <s v="Empresa J"/>
    <s v="León"/>
    <x v="7"/>
    <x v="6"/>
    <x v="1"/>
    <d v="2018-04-12T00:00:00"/>
    <s v="Empresa de embarque B"/>
    <s v="Tarjeta de crédito"/>
    <s v="Té verde"/>
    <x v="0"/>
    <n v="41.86"/>
    <n v="88"/>
    <x v="63"/>
    <n v="364.68432000000001"/>
  </r>
  <r>
    <n v="1093"/>
    <x v="36"/>
    <n v="10"/>
    <s v="Empresa J"/>
    <s v="León"/>
    <x v="7"/>
    <x v="6"/>
    <x v="1"/>
    <d v="2018-04-12T00:00:00"/>
    <s v="Empresa de embarque A"/>
    <s v="No definida"/>
    <s v="Jalea de fresa"/>
    <x v="6"/>
    <n v="350"/>
    <n v="27"/>
    <x v="64"/>
    <n v="963.89999999999986"/>
  </r>
  <r>
    <n v="1094"/>
    <x v="36"/>
    <n v="10"/>
    <s v="Empresa J"/>
    <s v="León"/>
    <x v="7"/>
    <x v="6"/>
    <x v="1"/>
    <d v="2018-04-12T00:00:00"/>
    <s v="Empresa de embarque A"/>
    <s v="No definida"/>
    <s v="Condimento cajún"/>
    <x v="7"/>
    <n v="308"/>
    <n v="37"/>
    <x v="65"/>
    <n v="1196.5800000000002"/>
  </r>
  <r>
    <n v="1095"/>
    <x v="36"/>
    <n v="10"/>
    <s v="Empresa J"/>
    <s v="León"/>
    <x v="7"/>
    <x v="6"/>
    <x v="1"/>
    <d v="2018-04-12T00:00:00"/>
    <s v="Empresa de embarque A"/>
    <s v="No definida"/>
    <s v="Galletas de chocolate"/>
    <x v="2"/>
    <n v="128.79999999999998"/>
    <n v="75"/>
    <x v="66"/>
    <n v="966"/>
  </r>
  <r>
    <n v="1099"/>
    <x v="37"/>
    <n v="29"/>
    <s v="Empresa CC"/>
    <s v="Puerto Vallarta"/>
    <x v="3"/>
    <x v="3"/>
    <x v="0"/>
    <d v="2018-05-31T00:00:00"/>
    <s v="Empresa de embarque B"/>
    <s v="Cheque"/>
    <s v="Chocolate"/>
    <x v="3"/>
    <n v="178.5"/>
    <n v="14"/>
    <x v="67"/>
    <n v="237.405"/>
  </r>
  <r>
    <n v="1100"/>
    <x v="38"/>
    <n v="3"/>
    <s v="Empresa C"/>
    <s v="Acapulco"/>
    <x v="4"/>
    <x v="0"/>
    <x v="0"/>
    <d v="2018-05-05T00:00:00"/>
    <s v="Empresa de embarque B"/>
    <s v="Efectivo"/>
    <s v="Almejas"/>
    <x v="4"/>
    <n v="135.1"/>
    <n v="43"/>
    <x v="68"/>
    <n v="592.54860000000008"/>
  </r>
  <r>
    <n v="1101"/>
    <x v="39"/>
    <n v="6"/>
    <s v="Empresa F"/>
    <s v="Tijuana"/>
    <x v="5"/>
    <x v="4"/>
    <x v="2"/>
    <d v="2018-05-08T00:00:00"/>
    <s v="Empresa de embarque B"/>
    <s v="Tarjeta de crédito"/>
    <s v="Salsa curry"/>
    <x v="5"/>
    <n v="560"/>
    <n v="63"/>
    <x v="69"/>
    <n v="3563.28"/>
  </r>
  <r>
    <n v="1102"/>
    <x v="40"/>
    <n v="28"/>
    <s v="Empresa BB"/>
    <s v="Toluca"/>
    <x v="6"/>
    <x v="5"/>
    <x v="3"/>
    <d v="2018-05-30T00:00:00"/>
    <s v="Empresa de embarque C"/>
    <s v="Cheque"/>
    <s v="Café"/>
    <x v="0"/>
    <n v="644"/>
    <n v="36"/>
    <x v="70"/>
    <n v="2318.4000000000005"/>
  </r>
  <r>
    <n v="1103"/>
    <x v="41"/>
    <n v="8"/>
    <s v="Empresa H"/>
    <s v="Monterrey"/>
    <x v="2"/>
    <x v="2"/>
    <x v="2"/>
    <d v="2018-05-10T00:00:00"/>
    <s v="Empresa de embarque C"/>
    <s v="Cheque"/>
    <s v="Chocolate"/>
    <x v="3"/>
    <n v="178.5"/>
    <n v="41"/>
    <x v="71"/>
    <n v="761.12400000000014"/>
  </r>
  <r>
    <n v="1104"/>
    <x v="42"/>
    <n v="10"/>
    <s v="Empresa J"/>
    <s v="León"/>
    <x v="7"/>
    <x v="6"/>
    <x v="1"/>
    <d v="2018-05-12T00:00:00"/>
    <s v="Empresa de embarque B"/>
    <s v="Tarjeta de crédito"/>
    <s v="Té verde"/>
    <x v="0"/>
    <n v="41.86"/>
    <n v="35"/>
    <x v="72"/>
    <n v="143.57980000000001"/>
  </r>
  <r>
    <n v="1106"/>
    <x v="42"/>
    <n v="10"/>
    <s v="Empresa J"/>
    <s v="León"/>
    <x v="7"/>
    <x v="6"/>
    <x v="1"/>
    <d v="2018-05-12T00:00:00"/>
    <s v="Empresa de embarque A"/>
    <s v="No definida"/>
    <s v="Jalea de fresa"/>
    <x v="6"/>
    <n v="350"/>
    <n v="52"/>
    <x v="73"/>
    <n v="1729"/>
  </r>
  <r>
    <n v="1107"/>
    <x v="42"/>
    <n v="10"/>
    <s v="Empresa J"/>
    <s v="León"/>
    <x v="7"/>
    <x v="6"/>
    <x v="1"/>
    <d v="2018-05-12T00:00:00"/>
    <s v="Empresa de embarque A"/>
    <s v="No definida"/>
    <s v="Condimento cajún"/>
    <x v="7"/>
    <n v="308"/>
    <n v="30"/>
    <x v="74"/>
    <n v="942.48000000000013"/>
  </r>
  <r>
    <n v="1108"/>
    <x v="42"/>
    <n v="10"/>
    <s v="Empresa J"/>
    <s v="León"/>
    <x v="7"/>
    <x v="6"/>
    <x v="1"/>
    <d v="2018-05-12T00:00:00"/>
    <s v="Empresa de embarque A"/>
    <s v="No definida"/>
    <s v="Galletas de chocolate"/>
    <x v="2"/>
    <n v="128.79999999999998"/>
    <n v="41"/>
    <x v="75"/>
    <n v="538.64160000000004"/>
  </r>
  <r>
    <n v="1114"/>
    <x v="40"/>
    <n v="28"/>
    <s v="Empresa BB"/>
    <s v="Toluca"/>
    <x v="6"/>
    <x v="5"/>
    <x v="3"/>
    <d v="2018-05-30T00:00:00"/>
    <s v="Empresa de embarque C"/>
    <s v="Tarjeta de crédito"/>
    <s v="Almejas"/>
    <x v="4"/>
    <n v="135.1"/>
    <n v="74"/>
    <x v="76"/>
    <n v="949.75300000000004"/>
  </r>
  <r>
    <n v="1115"/>
    <x v="40"/>
    <n v="28"/>
    <s v="Empresa BB"/>
    <s v="Toluca"/>
    <x v="6"/>
    <x v="5"/>
    <x v="3"/>
    <d v="2018-05-30T00:00:00"/>
    <s v="Empresa de embarque C"/>
    <s v="Tarjeta de crédito"/>
    <s v="Carne de cangrejo"/>
    <x v="8"/>
    <n v="257.59999999999997"/>
    <n v="25"/>
    <x v="77"/>
    <n v="650.44000000000005"/>
  </r>
  <r>
    <n v="1116"/>
    <x v="43"/>
    <n v="9"/>
    <s v="Empresa I"/>
    <s v="Guadalajara"/>
    <x v="3"/>
    <x v="7"/>
    <x v="0"/>
    <d v="2018-05-11T00:00:00"/>
    <s v="Empresa de embarque A"/>
    <s v="Cheque"/>
    <s v="Ravioli"/>
    <x v="9"/>
    <n v="273"/>
    <n v="82"/>
    <x v="78"/>
    <n v="2149.056"/>
  </r>
  <r>
    <n v="1117"/>
    <x v="43"/>
    <n v="9"/>
    <s v="Empresa I"/>
    <s v="Guadalajara"/>
    <x v="3"/>
    <x v="7"/>
    <x v="0"/>
    <d v="2018-05-11T00:00:00"/>
    <s v="Empresa de embarque A"/>
    <s v="Cheque"/>
    <s v="Mozzarella"/>
    <x v="10"/>
    <n v="487.19999999999993"/>
    <n v="37"/>
    <x v="79"/>
    <n v="1856.7191999999998"/>
  </r>
  <r>
    <n v="1118"/>
    <x v="39"/>
    <n v="6"/>
    <s v="Empresa F"/>
    <s v="Tijuana"/>
    <x v="5"/>
    <x v="4"/>
    <x v="2"/>
    <d v="2018-05-08T00:00:00"/>
    <s v="Empresa de embarque B"/>
    <s v="Tarjeta de crédito"/>
    <s v="Cerveza"/>
    <x v="0"/>
    <n v="196"/>
    <n v="84"/>
    <x v="80"/>
    <n v="1580.5440000000001"/>
  </r>
  <r>
    <n v="1119"/>
    <x v="41"/>
    <n v="8"/>
    <s v="Empresa H"/>
    <s v="Monterrey"/>
    <x v="2"/>
    <x v="2"/>
    <x v="2"/>
    <d v="2018-05-10T00:00:00"/>
    <s v="Empresa de embarque B"/>
    <s v="Cheque"/>
    <s v="Salsa curry"/>
    <x v="5"/>
    <n v="560"/>
    <n v="73"/>
    <x v="81"/>
    <n v="3965.36"/>
  </r>
  <r>
    <n v="1120"/>
    <x v="41"/>
    <n v="8"/>
    <s v="Empresa H"/>
    <s v="Monterrey"/>
    <x v="2"/>
    <x v="2"/>
    <x v="2"/>
    <d v="2018-05-10T00:00:00"/>
    <s v="Empresa de embarque B"/>
    <s v="Cheque"/>
    <s v="Galletas de chocolate"/>
    <x v="2"/>
    <n v="128.79999999999998"/>
    <n v="51"/>
    <x v="82"/>
    <n v="624.03599999999994"/>
  </r>
  <r>
    <n v="1121"/>
    <x v="44"/>
    <n v="25"/>
    <s v="Empresa Y"/>
    <s v="León"/>
    <x v="7"/>
    <x v="6"/>
    <x v="1"/>
    <d v="2018-05-27T00:00:00"/>
    <s v="Empresa de embarque A"/>
    <s v="Efectivo"/>
    <s v="Bolillos"/>
    <x v="2"/>
    <n v="140"/>
    <n v="66"/>
    <x v="74"/>
    <n v="960.96"/>
  </r>
  <r>
    <n v="1122"/>
    <x v="45"/>
    <n v="26"/>
    <s v="Empresa Z"/>
    <s v="Ciudad de México"/>
    <x v="8"/>
    <x v="5"/>
    <x v="3"/>
    <d v="2018-05-28T00:00:00"/>
    <s v="Empresa de embarque C"/>
    <s v="Tarjeta de crédito"/>
    <s v="Aceite de oliva"/>
    <x v="13"/>
    <n v="298.90000000000003"/>
    <n v="36"/>
    <x v="83"/>
    <n v="1043.7588000000001"/>
  </r>
  <r>
    <n v="1123"/>
    <x v="45"/>
    <n v="26"/>
    <s v="Empresa Z"/>
    <s v="Ciudad de México"/>
    <x v="8"/>
    <x v="5"/>
    <x v="3"/>
    <d v="2018-05-28T00:00:00"/>
    <s v="Empresa de embarque C"/>
    <s v="Tarjeta de crédito"/>
    <s v="Almejas"/>
    <x v="4"/>
    <n v="135.1"/>
    <n v="87"/>
    <x v="84"/>
    <n v="1222.3848"/>
  </r>
  <r>
    <n v="1124"/>
    <x v="45"/>
    <n v="26"/>
    <s v="Empresa Z"/>
    <s v="Ciudad de México"/>
    <x v="8"/>
    <x v="5"/>
    <x v="3"/>
    <d v="2018-05-28T00:00:00"/>
    <s v="Empresa de embarque C"/>
    <s v="Tarjeta de crédito"/>
    <s v="Carne de cangrejo"/>
    <x v="8"/>
    <n v="257.59999999999997"/>
    <n v="64"/>
    <x v="85"/>
    <n v="1615.6671999999999"/>
  </r>
  <r>
    <n v="1125"/>
    <x v="37"/>
    <n v="29"/>
    <s v="Empresa CC"/>
    <s v="Puerto Vallarta"/>
    <x v="3"/>
    <x v="3"/>
    <x v="0"/>
    <d v="2018-05-31T00:00:00"/>
    <s v="Empresa de embarque B"/>
    <s v="Cheque"/>
    <s v="Cerveza"/>
    <x v="0"/>
    <n v="196"/>
    <n v="21"/>
    <x v="86"/>
    <n v="432.18000000000006"/>
  </r>
  <r>
    <n v="1126"/>
    <x v="39"/>
    <n v="6"/>
    <s v="Empresa F"/>
    <s v="Tijuana"/>
    <x v="5"/>
    <x v="4"/>
    <x v="2"/>
    <d v="2018-05-08T00:00:00"/>
    <s v="Empresa de embarque C"/>
    <s v="Cheque"/>
    <s v="Chocolate"/>
    <x v="3"/>
    <n v="178.5"/>
    <n v="19"/>
    <x v="87"/>
    <n v="342.54149999999998"/>
  </r>
  <r>
    <n v="1128"/>
    <x v="46"/>
    <n v="4"/>
    <s v="Empresa D"/>
    <s v="Querétaro"/>
    <x v="1"/>
    <x v="1"/>
    <x v="1"/>
    <d v="2018-05-06T00:00:00"/>
    <s v="Empresa de embarque A"/>
    <s v="Tarjeta de crédito"/>
    <s v="Mermelada de zarzamora"/>
    <x v="6"/>
    <n v="1134"/>
    <n v="23"/>
    <x v="88"/>
    <n v="2738.61"/>
  </r>
  <r>
    <n v="1129"/>
    <x v="46"/>
    <n v="4"/>
    <s v="Empresa D"/>
    <s v="Querétaro"/>
    <x v="1"/>
    <x v="1"/>
    <x v="1"/>
    <d v="2018-05-06T00:00:00"/>
    <s v="Empresa de embarque A"/>
    <s v="Tarjeta de crédito"/>
    <s v="Arroz de grano largo"/>
    <x v="14"/>
    <n v="98"/>
    <n v="72"/>
    <x v="89"/>
    <n v="726.76800000000003"/>
  </r>
  <r>
    <n v="1131"/>
    <x v="41"/>
    <n v="8"/>
    <s v="Empresa H"/>
    <s v="Monterrey"/>
    <x v="2"/>
    <x v="2"/>
    <x v="2"/>
    <d v="2018-05-10T00:00:00"/>
    <s v="Empresa de embarque C"/>
    <s v="Tarjeta de crédito"/>
    <s v="Mozzarella"/>
    <x v="10"/>
    <n v="487.19999999999993"/>
    <n v="22"/>
    <x v="90"/>
    <n v="1050.4031999999997"/>
  </r>
  <r>
    <n v="1134"/>
    <x v="38"/>
    <n v="3"/>
    <s v="Empresa C"/>
    <s v="Acapulco"/>
    <x v="4"/>
    <x v="0"/>
    <x v="0"/>
    <d v="2018-05-05T00:00:00"/>
    <s v="Empresa de embarque B"/>
    <s v="Efectivo"/>
    <s v="Jarabe"/>
    <x v="7"/>
    <n v="140"/>
    <n v="82"/>
    <x v="91"/>
    <n v="1193.92"/>
  </r>
  <r>
    <n v="1135"/>
    <x v="38"/>
    <n v="3"/>
    <s v="Empresa C"/>
    <s v="Acapulco"/>
    <x v="4"/>
    <x v="0"/>
    <x v="0"/>
    <d v="2018-05-05T00:00:00"/>
    <s v="Empresa de embarque B"/>
    <s v="Efectivo"/>
    <s v="Salsa curry"/>
    <x v="5"/>
    <n v="560"/>
    <n v="98"/>
    <x v="92"/>
    <n v="5762.4000000000005"/>
  </r>
  <r>
    <n v="1139"/>
    <x v="47"/>
    <n v="10"/>
    <s v="Empresa J"/>
    <s v="León"/>
    <x v="7"/>
    <x v="6"/>
    <x v="1"/>
    <d v="2018-06-12T00:00:00"/>
    <s v="Empresa de embarque A"/>
    <s v="No definida"/>
    <s v="Jalea de fresa"/>
    <x v="6"/>
    <n v="350"/>
    <n v="40"/>
    <x v="93"/>
    <n v="1470"/>
  </r>
  <r>
    <n v="1140"/>
    <x v="47"/>
    <n v="10"/>
    <s v="Empresa J"/>
    <s v="León"/>
    <x v="7"/>
    <x v="6"/>
    <x v="1"/>
    <d v="2018-06-12T00:00:00"/>
    <s v="Empresa de embarque A"/>
    <s v="No definida"/>
    <s v="Condimento cajún"/>
    <x v="7"/>
    <n v="308"/>
    <n v="80"/>
    <x v="94"/>
    <n v="2414.7199999999998"/>
  </r>
  <r>
    <n v="1141"/>
    <x v="47"/>
    <n v="10"/>
    <s v="Empresa J"/>
    <s v="León"/>
    <x v="7"/>
    <x v="6"/>
    <x v="1"/>
    <d v="2018-06-12T00:00:00"/>
    <s v="Empresa de embarque A"/>
    <s v="No definida"/>
    <s v="Galletas de chocolate"/>
    <x v="2"/>
    <n v="128.79999999999998"/>
    <n v="38"/>
    <x v="7"/>
    <n v="464.96799999999996"/>
  </r>
  <r>
    <n v="1147"/>
    <x v="48"/>
    <n v="28"/>
    <s v="Empresa BB"/>
    <s v="Toluca"/>
    <x v="6"/>
    <x v="5"/>
    <x v="3"/>
    <d v="2018-06-30T00:00:00"/>
    <s v="Empresa de embarque C"/>
    <s v="Tarjeta de crédito"/>
    <s v="Almejas"/>
    <x v="4"/>
    <n v="135.1"/>
    <n v="60"/>
    <x v="95"/>
    <n v="802.49400000000003"/>
  </r>
  <r>
    <n v="1148"/>
    <x v="48"/>
    <n v="28"/>
    <s v="Empresa BB"/>
    <s v="Toluca"/>
    <x v="6"/>
    <x v="5"/>
    <x v="3"/>
    <d v="2018-06-30T00:00:00"/>
    <s v="Empresa de embarque C"/>
    <s v="Tarjeta de crédito"/>
    <s v="Carne de cangrejo"/>
    <x v="8"/>
    <n v="257.59999999999997"/>
    <n v="98"/>
    <x v="96"/>
    <n v="2574.9695999999999"/>
  </r>
  <r>
    <n v="1149"/>
    <x v="49"/>
    <n v="9"/>
    <s v="Empresa I"/>
    <s v="Guadalajara"/>
    <x v="3"/>
    <x v="7"/>
    <x v="0"/>
    <d v="2018-06-11T00:00:00"/>
    <s v="Empresa de embarque A"/>
    <s v="Cheque"/>
    <s v="Ravioli"/>
    <x v="9"/>
    <n v="273"/>
    <n v="27"/>
    <x v="97"/>
    <n v="714.98700000000008"/>
  </r>
  <r>
    <n v="1150"/>
    <x v="49"/>
    <n v="9"/>
    <s v="Empresa I"/>
    <s v="Guadalajara"/>
    <x v="3"/>
    <x v="7"/>
    <x v="0"/>
    <d v="2018-06-11T00:00:00"/>
    <s v="Empresa de embarque A"/>
    <s v="Cheque"/>
    <s v="Mozzarella"/>
    <x v="10"/>
    <n v="487.19999999999993"/>
    <n v="88"/>
    <x v="98"/>
    <n v="4244.4863999999989"/>
  </r>
  <r>
    <n v="1151"/>
    <x v="50"/>
    <n v="6"/>
    <s v="Empresa F"/>
    <s v="Tijuana"/>
    <x v="5"/>
    <x v="4"/>
    <x v="2"/>
    <d v="2018-06-08T00:00:00"/>
    <s v="Empresa de embarque B"/>
    <s v="Tarjeta de crédito"/>
    <s v="Cerveza"/>
    <x v="0"/>
    <n v="196"/>
    <n v="65"/>
    <x v="99"/>
    <n v="1337.7"/>
  </r>
  <r>
    <n v="1152"/>
    <x v="51"/>
    <n v="8"/>
    <s v="Empresa H"/>
    <s v="Monterrey"/>
    <x v="2"/>
    <x v="2"/>
    <x v="2"/>
    <d v="2018-06-10T00:00:00"/>
    <s v="Empresa de embarque B"/>
    <s v="Cheque"/>
    <s v="Salsa curry"/>
    <x v="5"/>
    <n v="560"/>
    <n v="38"/>
    <x v="100"/>
    <n v="2085.44"/>
  </r>
  <r>
    <n v="1153"/>
    <x v="51"/>
    <n v="8"/>
    <s v="Empresa H"/>
    <s v="Monterrey"/>
    <x v="2"/>
    <x v="2"/>
    <x v="2"/>
    <d v="2018-06-10T00:00:00"/>
    <s v="Empresa de embarque B"/>
    <s v="Cheque"/>
    <s v="Galletas de chocolate"/>
    <x v="2"/>
    <n v="128.79999999999998"/>
    <n v="80"/>
    <x v="101"/>
    <n v="989.18400000000008"/>
  </r>
  <r>
    <n v="1154"/>
    <x v="52"/>
    <n v="25"/>
    <s v="Empresa Y"/>
    <s v="León"/>
    <x v="7"/>
    <x v="6"/>
    <x v="1"/>
    <d v="2018-06-27T00:00:00"/>
    <s v="Empresa de embarque A"/>
    <s v="Efectivo"/>
    <s v="Bolillos"/>
    <x v="2"/>
    <n v="140"/>
    <n v="49"/>
    <x v="102"/>
    <n v="658.56"/>
  </r>
  <r>
    <n v="1155"/>
    <x v="53"/>
    <n v="26"/>
    <s v="Empresa Z"/>
    <s v="Ciudad de México"/>
    <x v="8"/>
    <x v="5"/>
    <x v="3"/>
    <d v="2018-06-28T00:00:00"/>
    <s v="Empresa de embarque C"/>
    <s v="Tarjeta de crédito"/>
    <s v="Aceite de oliva"/>
    <x v="13"/>
    <n v="298.90000000000003"/>
    <n v="90"/>
    <x v="103"/>
    <n v="2609.3970000000004"/>
  </r>
  <r>
    <n v="1156"/>
    <x v="53"/>
    <n v="26"/>
    <s v="Empresa Z"/>
    <s v="Ciudad de México"/>
    <x v="8"/>
    <x v="5"/>
    <x v="3"/>
    <d v="2018-06-28T00:00:00"/>
    <s v="Empresa de embarque C"/>
    <s v="Tarjeta de crédito"/>
    <s v="Almejas"/>
    <x v="4"/>
    <n v="135.1"/>
    <n v="60"/>
    <x v="95"/>
    <n v="834.91800000000012"/>
  </r>
  <r>
    <n v="1157"/>
    <x v="53"/>
    <n v="26"/>
    <s v="Empresa Z"/>
    <s v="Ciudad de México"/>
    <x v="8"/>
    <x v="5"/>
    <x v="3"/>
    <d v="2018-06-28T00:00:00"/>
    <s v="Empresa de embarque C"/>
    <s v="Tarjeta de crédito"/>
    <s v="Carne de cangrejo"/>
    <x v="8"/>
    <n v="257.59999999999997"/>
    <n v="39"/>
    <x v="104"/>
    <n v="1004.6399999999999"/>
  </r>
  <r>
    <n v="1158"/>
    <x v="54"/>
    <n v="29"/>
    <s v="Empresa CC"/>
    <s v="Puerto Vallarta"/>
    <x v="3"/>
    <x v="3"/>
    <x v="0"/>
    <d v="2018-07-01T00:00:00"/>
    <s v="Empresa de embarque B"/>
    <s v="Cheque"/>
    <s v="Cerveza"/>
    <x v="0"/>
    <n v="196"/>
    <n v="79"/>
    <x v="105"/>
    <n v="1594.8520000000001"/>
  </r>
  <r>
    <n v="1159"/>
    <x v="50"/>
    <n v="6"/>
    <s v="Empresa F"/>
    <s v="Tijuana"/>
    <x v="5"/>
    <x v="4"/>
    <x v="2"/>
    <d v="2018-06-08T00:00:00"/>
    <s v="Empresa de embarque C"/>
    <s v="Cheque"/>
    <s v="Chocolate"/>
    <x v="3"/>
    <n v="178.5"/>
    <n v="44"/>
    <x v="106"/>
    <n v="801.10800000000006"/>
  </r>
  <r>
    <n v="1161"/>
    <x v="55"/>
    <n v="4"/>
    <s v="Empresa D"/>
    <s v="Querétaro"/>
    <x v="1"/>
    <x v="1"/>
    <x v="1"/>
    <d v="2018-06-06T00:00:00"/>
    <s v="Empresa de embarque A"/>
    <s v="Tarjeta de crédito"/>
    <s v="Mermelada de zarzamora"/>
    <x v="6"/>
    <n v="1134"/>
    <n v="98"/>
    <x v="107"/>
    <n v="10779.804"/>
  </r>
  <r>
    <n v="1162"/>
    <x v="55"/>
    <n v="4"/>
    <s v="Empresa D"/>
    <s v="Querétaro"/>
    <x v="1"/>
    <x v="1"/>
    <x v="1"/>
    <d v="2018-06-06T00:00:00"/>
    <s v="Empresa de embarque A"/>
    <s v="Tarjeta de crédito"/>
    <s v="Arroz de grano largo"/>
    <x v="14"/>
    <n v="98"/>
    <n v="61"/>
    <x v="108"/>
    <n v="591.822"/>
  </r>
  <r>
    <n v="1164"/>
    <x v="51"/>
    <n v="8"/>
    <s v="Empresa H"/>
    <s v="Monterrey"/>
    <x v="2"/>
    <x v="2"/>
    <x v="2"/>
    <d v="2018-06-10T00:00:00"/>
    <s v="Empresa de embarque C"/>
    <s v="Tarjeta de crédito"/>
    <s v="Mozzarella"/>
    <x v="10"/>
    <n v="487.19999999999993"/>
    <n v="30"/>
    <x v="109"/>
    <n v="1534.68"/>
  </r>
  <r>
    <n v="1167"/>
    <x v="56"/>
    <n v="3"/>
    <s v="Empresa C"/>
    <s v="Acapulco"/>
    <x v="4"/>
    <x v="0"/>
    <x v="0"/>
    <d v="2018-06-05T00:00:00"/>
    <s v="Empresa de embarque B"/>
    <s v="Efectivo"/>
    <s v="Jarabe"/>
    <x v="7"/>
    <n v="140"/>
    <n v="24"/>
    <x v="110"/>
    <n v="352.80000000000007"/>
  </r>
  <r>
    <n v="1168"/>
    <x v="56"/>
    <n v="3"/>
    <s v="Empresa C"/>
    <s v="Acapulco"/>
    <x v="4"/>
    <x v="0"/>
    <x v="0"/>
    <d v="2018-06-05T00:00:00"/>
    <s v="Empresa de embarque B"/>
    <s v="Efectivo"/>
    <s v="Salsa curry"/>
    <x v="5"/>
    <n v="560"/>
    <n v="28"/>
    <x v="111"/>
    <n v="1536.6399999999999"/>
  </r>
  <r>
    <n v="1172"/>
    <x v="47"/>
    <n v="10"/>
    <s v="Empresa J"/>
    <s v="León"/>
    <x v="7"/>
    <x v="6"/>
    <x v="1"/>
    <d v="2018-06-12T00:00:00"/>
    <s v="Empresa de embarque B"/>
    <s v="Tarjeta de crédito"/>
    <s v="Almendras"/>
    <x v="1"/>
    <n v="140"/>
    <n v="74"/>
    <x v="112"/>
    <n v="1004.9200000000001"/>
  </r>
  <r>
    <n v="1177"/>
    <x v="48"/>
    <n v="28"/>
    <s v="Empresa BB"/>
    <s v="Toluca"/>
    <x v="6"/>
    <x v="5"/>
    <x v="3"/>
    <d v="2018-06-30T00:00:00"/>
    <s v="Empresa de embarque C"/>
    <s v="Tarjeta de crédito"/>
    <s v="Café"/>
    <x v="0"/>
    <n v="644"/>
    <n v="74"/>
    <x v="113"/>
    <n v="4765.6000000000004"/>
  </r>
  <r>
    <n v="1178"/>
    <x v="49"/>
    <n v="9"/>
    <s v="Empresa I"/>
    <s v="Guadalajara"/>
    <x v="3"/>
    <x v="7"/>
    <x v="0"/>
    <d v="2018-06-11T00:00:00"/>
    <s v="Empresa de embarque A"/>
    <s v="Cheque"/>
    <s v="Almejas"/>
    <x v="4"/>
    <n v="135.1"/>
    <n v="76"/>
    <x v="114"/>
    <n v="1016.4924"/>
  </r>
  <r>
    <n v="1179"/>
    <x v="50"/>
    <n v="6"/>
    <s v="Empresa F"/>
    <s v="Tijuana"/>
    <x v="5"/>
    <x v="4"/>
    <x v="2"/>
    <d v="2018-06-08T00:00:00"/>
    <s v="Empresa de embarque B"/>
    <s v="Tarjeta de crédito"/>
    <s v="Chocolate"/>
    <x v="3"/>
    <n v="178.5"/>
    <n v="96"/>
    <x v="115"/>
    <n v="1730.7360000000001"/>
  </r>
  <r>
    <n v="1180"/>
    <x v="51"/>
    <n v="8"/>
    <s v="Empresa H"/>
    <s v="Monterrey"/>
    <x v="2"/>
    <x v="2"/>
    <x v="2"/>
    <d v="2018-06-10T00:00:00"/>
    <s v="Empresa de embarque B"/>
    <s v="Cheque"/>
    <s v="Chocolate"/>
    <x v="3"/>
    <n v="178.5"/>
    <n v="92"/>
    <x v="116"/>
    <n v="1625.7780000000002"/>
  </r>
  <r>
    <n v="1181"/>
    <x v="52"/>
    <n v="25"/>
    <s v="Empresa Y"/>
    <s v="León"/>
    <x v="7"/>
    <x v="6"/>
    <x v="1"/>
    <d v="2018-06-27T00:00:00"/>
    <s v="Empresa de embarque A"/>
    <s v="Efectivo"/>
    <s v="Condimento cajún"/>
    <x v="7"/>
    <n v="308"/>
    <n v="93"/>
    <x v="117"/>
    <n v="2807.1120000000001"/>
  </r>
  <r>
    <n v="1182"/>
    <x v="53"/>
    <n v="26"/>
    <s v="Empresa Z"/>
    <s v="Ciudad de México"/>
    <x v="8"/>
    <x v="5"/>
    <x v="3"/>
    <d v="2018-06-28T00:00:00"/>
    <s v="Empresa de embarque C"/>
    <s v="Tarjeta de crédito"/>
    <s v="Jalea de fresa"/>
    <x v="6"/>
    <n v="350"/>
    <n v="18"/>
    <x v="118"/>
    <n v="598.5"/>
  </r>
  <r>
    <n v="1183"/>
    <x v="54"/>
    <n v="29"/>
    <s v="Empresa CC"/>
    <s v="Puerto Vallarta"/>
    <x v="3"/>
    <x v="3"/>
    <x v="0"/>
    <d v="2018-07-01T00:00:00"/>
    <s v="Empresa de embarque B"/>
    <s v="Cheque"/>
    <s v="Cóctel de frutas"/>
    <x v="12"/>
    <n v="546"/>
    <n v="98"/>
    <x v="119"/>
    <n v="5564.8320000000003"/>
  </r>
  <r>
    <n v="1184"/>
    <x v="50"/>
    <n v="6"/>
    <s v="Empresa F"/>
    <s v="Tijuana"/>
    <x v="5"/>
    <x v="4"/>
    <x v="2"/>
    <d v="2018-06-08T00:00:00"/>
    <s v="Empresa de embarque C"/>
    <s v="Cheque"/>
    <s v="Peras secas"/>
    <x v="1"/>
    <n v="420"/>
    <n v="46"/>
    <x v="120"/>
    <n v="1893.3600000000001"/>
  </r>
  <r>
    <n v="1185"/>
    <x v="50"/>
    <n v="6"/>
    <s v="Empresa F"/>
    <s v="Tijuana"/>
    <x v="5"/>
    <x v="4"/>
    <x v="2"/>
    <d v="2018-06-08T00:00:00"/>
    <s v="Empresa de embarque C"/>
    <s v="Cheque"/>
    <s v="Manzanas secas"/>
    <x v="1"/>
    <n v="742"/>
    <n v="14"/>
    <x v="38"/>
    <n v="1038.8"/>
  </r>
  <r>
    <n v="1189"/>
    <x v="57"/>
    <n v="28"/>
    <s v="Empresa BB"/>
    <s v="Toluca"/>
    <x v="6"/>
    <x v="5"/>
    <x v="3"/>
    <d v="2018-07-30T00:00:00"/>
    <s v="Empresa de embarque C"/>
    <s v="Tarjeta de crédito"/>
    <s v="Almejas"/>
    <x v="4"/>
    <n v="135.1"/>
    <n v="33"/>
    <x v="121"/>
    <n v="423.5385"/>
  </r>
  <r>
    <n v="1190"/>
    <x v="57"/>
    <n v="28"/>
    <s v="Empresa BB"/>
    <s v="Toluca"/>
    <x v="6"/>
    <x v="5"/>
    <x v="3"/>
    <d v="2018-07-30T00:00:00"/>
    <s v="Empresa de embarque C"/>
    <s v="Tarjeta de crédito"/>
    <s v="Carne de cangrejo"/>
    <x v="8"/>
    <n v="257.59999999999997"/>
    <n v="47"/>
    <x v="122"/>
    <n v="1271.2560000000001"/>
  </r>
  <r>
    <n v="1191"/>
    <x v="58"/>
    <n v="9"/>
    <s v="Empresa I"/>
    <s v="Guadalajara"/>
    <x v="3"/>
    <x v="7"/>
    <x v="0"/>
    <d v="2018-07-11T00:00:00"/>
    <s v="Empresa de embarque A"/>
    <s v="Cheque"/>
    <s v="Ravioli"/>
    <x v="9"/>
    <n v="273"/>
    <n v="61"/>
    <x v="123"/>
    <n v="1731.9120000000003"/>
  </r>
  <r>
    <n v="1192"/>
    <x v="58"/>
    <n v="9"/>
    <s v="Empresa I"/>
    <s v="Guadalajara"/>
    <x v="3"/>
    <x v="7"/>
    <x v="0"/>
    <d v="2018-07-11T00:00:00"/>
    <s v="Empresa de embarque A"/>
    <s v="Cheque"/>
    <s v="Mozzarella"/>
    <x v="10"/>
    <n v="487.19999999999993"/>
    <n v="27"/>
    <x v="124"/>
    <n v="1341.7487999999998"/>
  </r>
  <r>
    <n v="1193"/>
    <x v="59"/>
    <n v="6"/>
    <s v="Empresa F"/>
    <s v="Tijuana"/>
    <x v="5"/>
    <x v="4"/>
    <x v="2"/>
    <d v="2018-07-08T00:00:00"/>
    <s v="Empresa de embarque B"/>
    <s v="Tarjeta de crédito"/>
    <s v="Cerveza"/>
    <x v="0"/>
    <n v="196"/>
    <n v="84"/>
    <x v="80"/>
    <n v="1662.864"/>
  </r>
  <r>
    <n v="1194"/>
    <x v="60"/>
    <n v="8"/>
    <s v="Empresa H"/>
    <s v="Monterrey"/>
    <x v="2"/>
    <x v="2"/>
    <x v="2"/>
    <d v="2018-07-10T00:00:00"/>
    <s v="Empresa de embarque B"/>
    <s v="Cheque"/>
    <s v="Salsa curry"/>
    <x v="5"/>
    <n v="560"/>
    <n v="91"/>
    <x v="125"/>
    <n v="5045.04"/>
  </r>
  <r>
    <n v="1195"/>
    <x v="60"/>
    <n v="8"/>
    <s v="Empresa H"/>
    <s v="Monterrey"/>
    <x v="2"/>
    <x v="2"/>
    <x v="2"/>
    <d v="2018-07-10T00:00:00"/>
    <s v="Empresa de embarque B"/>
    <s v="Cheque"/>
    <s v="Galletas de chocolate"/>
    <x v="2"/>
    <n v="128.79999999999998"/>
    <n v="36"/>
    <x v="126"/>
    <n v="482.22720000000004"/>
  </r>
  <r>
    <n v="1196"/>
    <x v="61"/>
    <n v="25"/>
    <s v="Empresa Y"/>
    <s v="León"/>
    <x v="7"/>
    <x v="6"/>
    <x v="1"/>
    <d v="2018-07-27T00:00:00"/>
    <s v="Empresa de embarque A"/>
    <s v="Efectivo"/>
    <s v="Bolillos"/>
    <x v="2"/>
    <n v="140"/>
    <n v="34"/>
    <x v="127"/>
    <n v="480.76000000000005"/>
  </r>
  <r>
    <n v="1197"/>
    <x v="62"/>
    <n v="26"/>
    <s v="Empresa Z"/>
    <s v="Ciudad de México"/>
    <x v="8"/>
    <x v="5"/>
    <x v="3"/>
    <d v="2018-07-28T00:00:00"/>
    <s v="Empresa de embarque C"/>
    <s v="Tarjeta de crédito"/>
    <s v="Aceite de oliva"/>
    <x v="13"/>
    <n v="298.90000000000003"/>
    <n v="81"/>
    <x v="128"/>
    <n v="2493.7227000000003"/>
  </r>
  <r>
    <n v="1198"/>
    <x v="62"/>
    <n v="26"/>
    <s v="Empresa Z"/>
    <s v="Ciudad de México"/>
    <x v="8"/>
    <x v="5"/>
    <x v="3"/>
    <d v="2018-07-28T00:00:00"/>
    <s v="Empresa de embarque C"/>
    <s v="Tarjeta de crédito"/>
    <s v="Almejas"/>
    <x v="4"/>
    <n v="135.1"/>
    <n v="25"/>
    <x v="129"/>
    <n v="327.61750000000001"/>
  </r>
  <r>
    <n v="1199"/>
    <x v="62"/>
    <n v="26"/>
    <s v="Empresa Z"/>
    <s v="Ciudad de México"/>
    <x v="8"/>
    <x v="5"/>
    <x v="3"/>
    <d v="2018-07-28T00:00:00"/>
    <s v="Empresa de embarque C"/>
    <s v="Tarjeta de crédito"/>
    <s v="Carne de cangrejo"/>
    <x v="8"/>
    <n v="257.59999999999997"/>
    <n v="12"/>
    <x v="130"/>
    <n v="309.12"/>
  </r>
  <r>
    <n v="1200"/>
    <x v="63"/>
    <n v="29"/>
    <s v="Empresa CC"/>
    <s v="Puerto Vallarta"/>
    <x v="3"/>
    <x v="3"/>
    <x v="0"/>
    <d v="2018-07-31T00:00:00"/>
    <s v="Empresa de embarque B"/>
    <s v="Cheque"/>
    <s v="Cerveza"/>
    <x v="0"/>
    <n v="196"/>
    <n v="23"/>
    <x v="131"/>
    <n v="432.76800000000003"/>
  </r>
  <r>
    <n v="1201"/>
    <x v="59"/>
    <n v="6"/>
    <s v="Empresa F"/>
    <s v="Tijuana"/>
    <x v="5"/>
    <x v="4"/>
    <x v="2"/>
    <d v="2018-07-08T00:00:00"/>
    <s v="Empresa de embarque C"/>
    <s v="Cheque"/>
    <s v="Chocolate"/>
    <x v="3"/>
    <n v="178.5"/>
    <n v="76"/>
    <x v="132"/>
    <n v="1370.1659999999999"/>
  </r>
  <r>
    <n v="1203"/>
    <x v="64"/>
    <n v="4"/>
    <s v="Empresa D"/>
    <s v="Querétaro"/>
    <x v="1"/>
    <x v="1"/>
    <x v="1"/>
    <d v="2018-07-06T00:00:00"/>
    <s v="Empresa de embarque A"/>
    <s v="Tarjeta de crédito"/>
    <s v="Mermelada de zarzamora"/>
    <x v="6"/>
    <n v="1134"/>
    <n v="55"/>
    <x v="133"/>
    <n v="6237"/>
  </r>
  <r>
    <n v="1204"/>
    <x v="64"/>
    <n v="4"/>
    <s v="Empresa D"/>
    <s v="Querétaro"/>
    <x v="1"/>
    <x v="1"/>
    <x v="1"/>
    <d v="2018-07-06T00:00:00"/>
    <s v="Empresa de embarque A"/>
    <s v="Tarjeta de crédito"/>
    <s v="Arroz de grano largo"/>
    <x v="14"/>
    <n v="98"/>
    <n v="19"/>
    <x v="134"/>
    <n v="180.614"/>
  </r>
  <r>
    <n v="1206"/>
    <x v="60"/>
    <n v="8"/>
    <s v="Empresa H"/>
    <s v="Monterrey"/>
    <x v="2"/>
    <x v="2"/>
    <x v="2"/>
    <d v="2018-07-10T00:00:00"/>
    <s v="Empresa de embarque C"/>
    <s v="Tarjeta de crédito"/>
    <s v="Mozzarella"/>
    <x v="10"/>
    <n v="487.19999999999993"/>
    <n v="27"/>
    <x v="124"/>
    <n v="1249.6679999999999"/>
  </r>
  <r>
    <n v="1209"/>
    <x v="65"/>
    <n v="3"/>
    <s v="Empresa C"/>
    <s v="Acapulco"/>
    <x v="4"/>
    <x v="0"/>
    <x v="0"/>
    <d v="2018-07-05T00:00:00"/>
    <s v="Empresa de embarque B"/>
    <s v="Efectivo"/>
    <s v="Jarabe"/>
    <x v="7"/>
    <n v="140"/>
    <n v="99"/>
    <x v="135"/>
    <n v="1330.56"/>
  </r>
  <r>
    <n v="1210"/>
    <x v="65"/>
    <n v="3"/>
    <s v="Empresa C"/>
    <s v="Acapulco"/>
    <x v="4"/>
    <x v="0"/>
    <x v="0"/>
    <d v="2018-07-05T00:00:00"/>
    <s v="Empresa de embarque B"/>
    <s v="Efectivo"/>
    <s v="Salsa curry"/>
    <x v="5"/>
    <n v="560"/>
    <n v="10"/>
    <x v="136"/>
    <n v="560"/>
  </r>
  <r>
    <n v="1214"/>
    <x v="66"/>
    <n v="10"/>
    <s v="Empresa J"/>
    <s v="León"/>
    <x v="7"/>
    <x v="6"/>
    <x v="1"/>
    <d v="2018-07-12T00:00:00"/>
    <s v="Empresa de embarque B"/>
    <s v="Tarjeta de crédito"/>
    <s v="Almendras"/>
    <x v="1"/>
    <n v="140"/>
    <n v="80"/>
    <x v="137"/>
    <n v="1086.3999999999999"/>
  </r>
  <r>
    <n v="1219"/>
    <x v="57"/>
    <n v="28"/>
    <s v="Empresa BB"/>
    <s v="Toluca"/>
    <x v="6"/>
    <x v="5"/>
    <x v="3"/>
    <d v="2018-07-30T00:00:00"/>
    <s v="Empresa de embarque C"/>
    <s v="Tarjeta de crédito"/>
    <s v="Café"/>
    <x v="0"/>
    <n v="644"/>
    <n v="24"/>
    <x v="138"/>
    <n v="1483.7759999999998"/>
  </r>
  <r>
    <n v="1220"/>
    <x v="58"/>
    <n v="9"/>
    <s v="Empresa I"/>
    <s v="Guadalajara"/>
    <x v="3"/>
    <x v="7"/>
    <x v="0"/>
    <d v="2018-07-11T00:00:00"/>
    <s v="Empresa de embarque A"/>
    <s v="Cheque"/>
    <s v="Almejas"/>
    <x v="4"/>
    <n v="135.1"/>
    <n v="90"/>
    <x v="139"/>
    <n v="1167.2640000000001"/>
  </r>
  <r>
    <n v="1221"/>
    <x v="59"/>
    <n v="6"/>
    <s v="Empresa F"/>
    <s v="Tijuana"/>
    <x v="5"/>
    <x v="4"/>
    <x v="2"/>
    <d v="2018-07-08T00:00:00"/>
    <s v="Empresa de embarque B"/>
    <s v="Tarjeta de crédito"/>
    <s v="Chocolate"/>
    <x v="3"/>
    <n v="178.5"/>
    <n v="28"/>
    <x v="140"/>
    <n v="499.80000000000007"/>
  </r>
  <r>
    <n v="1222"/>
    <x v="67"/>
    <n v="28"/>
    <s v="Empresa BB"/>
    <s v="Toluca"/>
    <x v="6"/>
    <x v="5"/>
    <x v="3"/>
    <d v="2018-08-30T00:00:00"/>
    <s v="Empresa de embarque C"/>
    <s v="Cheque"/>
    <s v="Café"/>
    <x v="0"/>
    <n v="644"/>
    <n v="28"/>
    <x v="141"/>
    <n v="1875.3280000000004"/>
  </r>
  <r>
    <n v="1223"/>
    <x v="68"/>
    <n v="8"/>
    <s v="Empresa H"/>
    <s v="Monterrey"/>
    <x v="2"/>
    <x v="2"/>
    <x v="2"/>
    <d v="2018-08-10T00:00:00"/>
    <s v="Empresa de embarque C"/>
    <s v="Cheque"/>
    <s v="Chocolate"/>
    <x v="3"/>
    <n v="178.5"/>
    <n v="57"/>
    <x v="142"/>
    <n v="976.75199999999995"/>
  </r>
  <r>
    <n v="1224"/>
    <x v="69"/>
    <n v="10"/>
    <s v="Empresa J"/>
    <s v="León"/>
    <x v="7"/>
    <x v="6"/>
    <x v="1"/>
    <d v="2018-08-12T00:00:00"/>
    <s v="Empresa de embarque B"/>
    <s v="Tarjeta de crédito"/>
    <s v="Té verde"/>
    <x v="0"/>
    <n v="41.86"/>
    <n v="23"/>
    <x v="143"/>
    <n v="93.389660000000021"/>
  </r>
  <r>
    <n v="1226"/>
    <x v="69"/>
    <n v="10"/>
    <s v="Empresa J"/>
    <s v="León"/>
    <x v="7"/>
    <x v="6"/>
    <x v="1"/>
    <d v="2018-08-12T00:00:00"/>
    <s v="Empresa de embarque A"/>
    <s v="No definida"/>
    <s v="Jalea de fresa"/>
    <x v="6"/>
    <n v="350"/>
    <n v="47"/>
    <x v="144"/>
    <n v="1628.55"/>
  </r>
  <r>
    <n v="1227"/>
    <x v="69"/>
    <n v="10"/>
    <s v="Empresa J"/>
    <s v="León"/>
    <x v="7"/>
    <x v="6"/>
    <x v="1"/>
    <d v="2018-08-12T00:00:00"/>
    <s v="Empresa de embarque A"/>
    <s v="No definida"/>
    <s v="Condimento cajún"/>
    <x v="7"/>
    <n v="308"/>
    <n v="97"/>
    <x v="145"/>
    <n v="3107.1040000000003"/>
  </r>
  <r>
    <n v="1228"/>
    <x v="69"/>
    <n v="10"/>
    <s v="Empresa J"/>
    <s v="León"/>
    <x v="7"/>
    <x v="6"/>
    <x v="1"/>
    <d v="2018-08-12T00:00:00"/>
    <s v="Empresa de embarque A"/>
    <s v="No definida"/>
    <s v="Galletas de chocolate"/>
    <x v="2"/>
    <n v="128.79999999999998"/>
    <n v="96"/>
    <x v="146"/>
    <n v="1211.7503999999999"/>
  </r>
  <r>
    <n v="1234"/>
    <x v="67"/>
    <n v="28"/>
    <s v="Empresa BB"/>
    <s v="Toluca"/>
    <x v="6"/>
    <x v="5"/>
    <x v="3"/>
    <d v="2018-08-30T00:00:00"/>
    <s v="Empresa de embarque C"/>
    <s v="Tarjeta de crédito"/>
    <s v="Almejas"/>
    <x v="4"/>
    <n v="135.1"/>
    <n v="97"/>
    <x v="43"/>
    <n v="1336.6794000000002"/>
  </r>
  <r>
    <n v="1235"/>
    <x v="67"/>
    <n v="28"/>
    <s v="Empresa BB"/>
    <s v="Toluca"/>
    <x v="6"/>
    <x v="5"/>
    <x v="3"/>
    <d v="2018-08-30T00:00:00"/>
    <s v="Empresa de embarque C"/>
    <s v="Tarjeta de crédito"/>
    <s v="Carne de cangrejo"/>
    <x v="8"/>
    <n v="257.59999999999997"/>
    <n v="80"/>
    <x v="147"/>
    <n v="2102.0160000000005"/>
  </r>
  <r>
    <n v="1236"/>
    <x v="70"/>
    <n v="9"/>
    <s v="Empresa I"/>
    <s v="Guadalajara"/>
    <x v="3"/>
    <x v="7"/>
    <x v="0"/>
    <d v="2018-08-11T00:00:00"/>
    <s v="Empresa de embarque A"/>
    <s v="Cheque"/>
    <s v="Ravioli"/>
    <x v="9"/>
    <n v="273"/>
    <n v="66"/>
    <x v="148"/>
    <n v="1855.854"/>
  </r>
  <r>
    <n v="1237"/>
    <x v="70"/>
    <n v="9"/>
    <s v="Empresa I"/>
    <s v="Guadalajara"/>
    <x v="3"/>
    <x v="7"/>
    <x v="0"/>
    <d v="2018-08-11T00:00:00"/>
    <s v="Empresa de embarque A"/>
    <s v="Cheque"/>
    <s v="Mozzarella"/>
    <x v="10"/>
    <n v="487.19999999999993"/>
    <n v="32"/>
    <x v="149"/>
    <n v="1559.04"/>
  </r>
  <r>
    <n v="1238"/>
    <x v="71"/>
    <n v="6"/>
    <s v="Empresa F"/>
    <s v="Tijuana"/>
    <x v="5"/>
    <x v="4"/>
    <x v="2"/>
    <d v="2018-08-08T00:00:00"/>
    <s v="Empresa de embarque B"/>
    <s v="Tarjeta de crédito"/>
    <s v="Cerveza"/>
    <x v="0"/>
    <n v="196"/>
    <n v="52"/>
    <x v="150"/>
    <n v="1019.1999999999999"/>
  </r>
  <r>
    <n v="1239"/>
    <x v="68"/>
    <n v="8"/>
    <s v="Empresa H"/>
    <s v="Monterrey"/>
    <x v="2"/>
    <x v="2"/>
    <x v="2"/>
    <d v="2018-08-10T00:00:00"/>
    <s v="Empresa de embarque B"/>
    <s v="Cheque"/>
    <s v="Salsa curry"/>
    <x v="5"/>
    <n v="560"/>
    <n v="78"/>
    <x v="151"/>
    <n v="4455.3600000000006"/>
  </r>
  <r>
    <n v="1240"/>
    <x v="68"/>
    <n v="8"/>
    <s v="Empresa H"/>
    <s v="Monterrey"/>
    <x v="2"/>
    <x v="2"/>
    <x v="2"/>
    <d v="2018-08-10T00:00:00"/>
    <s v="Empresa de embarque B"/>
    <s v="Cheque"/>
    <s v="Galletas de chocolate"/>
    <x v="2"/>
    <n v="128.79999999999998"/>
    <n v="54"/>
    <x v="152"/>
    <n v="688.56479999999999"/>
  </r>
  <r>
    <n v="1241"/>
    <x v="72"/>
    <n v="25"/>
    <s v="Empresa Y"/>
    <s v="León"/>
    <x v="7"/>
    <x v="6"/>
    <x v="1"/>
    <d v="2018-08-27T00:00:00"/>
    <s v="Empresa de embarque A"/>
    <s v="Efectivo"/>
    <s v="Bolillos"/>
    <x v="2"/>
    <n v="140"/>
    <n v="55"/>
    <x v="52"/>
    <n v="731.5"/>
  </r>
  <r>
    <n v="1242"/>
    <x v="73"/>
    <n v="26"/>
    <s v="Empresa Z"/>
    <s v="Ciudad de México"/>
    <x v="8"/>
    <x v="5"/>
    <x v="3"/>
    <d v="2018-08-28T00:00:00"/>
    <s v="Empresa de embarque C"/>
    <s v="Tarjeta de crédito"/>
    <s v="Aceite de oliva"/>
    <x v="13"/>
    <n v="298.90000000000003"/>
    <n v="60"/>
    <x v="153"/>
    <n v="1811.3340000000001"/>
  </r>
  <r>
    <n v="1243"/>
    <x v="73"/>
    <n v="26"/>
    <s v="Empresa Z"/>
    <s v="Ciudad de México"/>
    <x v="8"/>
    <x v="5"/>
    <x v="3"/>
    <d v="2018-08-28T00:00:00"/>
    <s v="Empresa de embarque C"/>
    <s v="Tarjeta de crédito"/>
    <s v="Almejas"/>
    <x v="4"/>
    <n v="135.1"/>
    <n v="19"/>
    <x v="154"/>
    <n v="243.85550000000001"/>
  </r>
  <r>
    <n v="1244"/>
    <x v="73"/>
    <n v="26"/>
    <s v="Empresa Z"/>
    <s v="Ciudad de México"/>
    <x v="8"/>
    <x v="5"/>
    <x v="3"/>
    <d v="2018-08-28T00:00:00"/>
    <s v="Empresa de embarque C"/>
    <s v="Tarjeta de crédito"/>
    <s v="Carne de cangrejo"/>
    <x v="8"/>
    <n v="257.59999999999997"/>
    <n v="66"/>
    <x v="155"/>
    <n v="1751.1648"/>
  </r>
  <r>
    <n v="1245"/>
    <x v="74"/>
    <n v="29"/>
    <s v="Empresa CC"/>
    <s v="Puerto Vallarta"/>
    <x v="3"/>
    <x v="3"/>
    <x v="0"/>
    <d v="2018-08-31T00:00:00"/>
    <s v="Empresa de embarque B"/>
    <s v="Cheque"/>
    <s v="Cerveza"/>
    <x v="0"/>
    <n v="196"/>
    <n v="42"/>
    <x v="156"/>
    <n v="831.43200000000002"/>
  </r>
  <r>
    <n v="1246"/>
    <x v="71"/>
    <n v="6"/>
    <s v="Empresa F"/>
    <s v="Tijuana"/>
    <x v="5"/>
    <x v="4"/>
    <x v="2"/>
    <d v="2018-08-08T00:00:00"/>
    <s v="Empresa de embarque C"/>
    <s v="Cheque"/>
    <s v="Chocolate"/>
    <x v="3"/>
    <n v="178.5"/>
    <n v="72"/>
    <x v="157"/>
    <n v="1246.644"/>
  </r>
  <r>
    <n v="1248"/>
    <x v="75"/>
    <n v="4"/>
    <s v="Empresa D"/>
    <s v="Querétaro"/>
    <x v="1"/>
    <x v="1"/>
    <x v="1"/>
    <d v="2018-08-06T00:00:00"/>
    <s v="Empresa de embarque A"/>
    <s v="Tarjeta de crédito"/>
    <s v="Mermelada de zarzamora"/>
    <x v="6"/>
    <n v="1134"/>
    <n v="32"/>
    <x v="158"/>
    <n v="3519.9359999999997"/>
  </r>
  <r>
    <n v="1249"/>
    <x v="75"/>
    <n v="4"/>
    <s v="Empresa D"/>
    <s v="Querétaro"/>
    <x v="1"/>
    <x v="1"/>
    <x v="1"/>
    <d v="2018-08-06T00:00:00"/>
    <s v="Empresa de embarque A"/>
    <s v="Tarjeta de crédito"/>
    <s v="Arroz de grano largo"/>
    <x v="14"/>
    <n v="98"/>
    <n v="76"/>
    <x v="159"/>
    <n v="752.24800000000005"/>
  </r>
  <r>
    <n v="1250"/>
    <x v="76"/>
    <n v="10"/>
    <s v="Empresa J"/>
    <s v="León"/>
    <x v="7"/>
    <x v="6"/>
    <x v="1"/>
    <d v="2018-09-12T00:00:00"/>
    <s v="Empresa de embarque A"/>
    <s v="No definida"/>
    <s v="Galletas de chocolate"/>
    <x v="2"/>
    <n v="128.79999999999998"/>
    <n v="83"/>
    <x v="160"/>
    <n v="1047.6591999999998"/>
  </r>
  <r>
    <n v="1256"/>
    <x v="77"/>
    <n v="28"/>
    <s v="Empresa BB"/>
    <s v="Toluca"/>
    <x v="6"/>
    <x v="5"/>
    <x v="3"/>
    <d v="2018-09-30T00:00:00"/>
    <s v="Empresa de embarque C"/>
    <s v="Tarjeta de crédito"/>
    <s v="Almejas"/>
    <x v="4"/>
    <n v="135.1"/>
    <n v="68"/>
    <x v="161"/>
    <n v="900.30640000000017"/>
  </r>
  <r>
    <n v="1257"/>
    <x v="77"/>
    <n v="28"/>
    <s v="Empresa BB"/>
    <s v="Toluca"/>
    <x v="6"/>
    <x v="5"/>
    <x v="3"/>
    <d v="2018-09-30T00:00:00"/>
    <s v="Empresa de embarque C"/>
    <s v="Tarjeta de crédito"/>
    <s v="Carne de cangrejo"/>
    <x v="8"/>
    <n v="257.59999999999997"/>
    <n v="32"/>
    <x v="162"/>
    <n v="824.31999999999994"/>
  </r>
  <r>
    <n v="1258"/>
    <x v="78"/>
    <n v="9"/>
    <s v="Empresa I"/>
    <s v="Guadalajara"/>
    <x v="3"/>
    <x v="7"/>
    <x v="0"/>
    <d v="2018-09-11T00:00:00"/>
    <s v="Empresa de embarque A"/>
    <s v="Cheque"/>
    <s v="Ravioli"/>
    <x v="9"/>
    <n v="273"/>
    <n v="48"/>
    <x v="163"/>
    <n v="1323.5040000000001"/>
  </r>
  <r>
    <n v="1259"/>
    <x v="78"/>
    <n v="9"/>
    <s v="Empresa I"/>
    <s v="Guadalajara"/>
    <x v="3"/>
    <x v="7"/>
    <x v="0"/>
    <d v="2018-09-11T00:00:00"/>
    <s v="Empresa de embarque A"/>
    <s v="Cheque"/>
    <s v="Mozzarella"/>
    <x v="10"/>
    <n v="487.19999999999993"/>
    <n v="57"/>
    <x v="164"/>
    <n v="2721.4992000000002"/>
  </r>
  <r>
    <n v="1260"/>
    <x v="79"/>
    <n v="6"/>
    <s v="Empresa F"/>
    <s v="Tijuana"/>
    <x v="5"/>
    <x v="4"/>
    <x v="2"/>
    <d v="2018-09-08T00:00:00"/>
    <s v="Empresa de embarque B"/>
    <s v="Tarjeta de crédito"/>
    <s v="Cerveza"/>
    <x v="0"/>
    <n v="196"/>
    <n v="67"/>
    <x v="165"/>
    <n v="1378.8600000000001"/>
  </r>
  <r>
    <n v="1261"/>
    <x v="80"/>
    <n v="8"/>
    <s v="Empresa H"/>
    <s v="Monterrey"/>
    <x v="2"/>
    <x v="2"/>
    <x v="2"/>
    <d v="2018-09-10T00:00:00"/>
    <s v="Empresa de embarque B"/>
    <s v="Cheque"/>
    <s v="Salsa curry"/>
    <x v="5"/>
    <n v="560"/>
    <n v="48"/>
    <x v="166"/>
    <n v="2634.24"/>
  </r>
  <r>
    <n v="1262"/>
    <x v="80"/>
    <n v="8"/>
    <s v="Empresa H"/>
    <s v="Monterrey"/>
    <x v="2"/>
    <x v="2"/>
    <x v="2"/>
    <d v="2018-09-10T00:00:00"/>
    <s v="Empresa de embarque B"/>
    <s v="Cheque"/>
    <s v="Galletas de chocolate"/>
    <x v="2"/>
    <n v="128.79999999999998"/>
    <n v="77"/>
    <x v="167"/>
    <n v="1011.5952"/>
  </r>
  <r>
    <n v="1263"/>
    <x v="81"/>
    <n v="25"/>
    <s v="Empresa Y"/>
    <s v="León"/>
    <x v="7"/>
    <x v="6"/>
    <x v="1"/>
    <d v="2018-09-27T00:00:00"/>
    <s v="Empresa de embarque A"/>
    <s v="Efectivo"/>
    <s v="Bolillos"/>
    <x v="2"/>
    <n v="140"/>
    <n v="94"/>
    <x v="168"/>
    <n v="1368.64"/>
  </r>
  <r>
    <n v="1264"/>
    <x v="82"/>
    <n v="26"/>
    <s v="Empresa Z"/>
    <s v="Ciudad de México"/>
    <x v="8"/>
    <x v="5"/>
    <x v="3"/>
    <d v="2018-09-28T00:00:00"/>
    <s v="Empresa de embarque C"/>
    <s v="Tarjeta de crédito"/>
    <s v="Aceite de oliva"/>
    <x v="13"/>
    <n v="298.90000000000003"/>
    <n v="54"/>
    <x v="169"/>
    <n v="1694.7630000000004"/>
  </r>
  <r>
    <n v="1265"/>
    <x v="82"/>
    <n v="26"/>
    <s v="Empresa Z"/>
    <s v="Ciudad de México"/>
    <x v="8"/>
    <x v="5"/>
    <x v="3"/>
    <d v="2018-09-28T00:00:00"/>
    <s v="Empresa de embarque C"/>
    <s v="Tarjeta de crédito"/>
    <s v="Almejas"/>
    <x v="4"/>
    <n v="135.1"/>
    <n v="43"/>
    <x v="68"/>
    <n v="563.50210000000004"/>
  </r>
  <r>
    <n v="1266"/>
    <x v="82"/>
    <n v="26"/>
    <s v="Empresa Z"/>
    <s v="Ciudad de México"/>
    <x v="8"/>
    <x v="5"/>
    <x v="3"/>
    <d v="2018-09-28T00:00:00"/>
    <s v="Empresa de embarque C"/>
    <s v="Tarjeta de crédito"/>
    <s v="Carne de cangrejo"/>
    <x v="8"/>
    <n v="257.59999999999997"/>
    <n v="71"/>
    <x v="170"/>
    <n v="1883.8287999999998"/>
  </r>
  <r>
    <n v="1267"/>
    <x v="83"/>
    <n v="29"/>
    <s v="Empresa CC"/>
    <s v="Puerto Vallarta"/>
    <x v="3"/>
    <x v="3"/>
    <x v="0"/>
    <d v="2018-10-01T00:00:00"/>
    <s v="Empresa de embarque B"/>
    <s v="Cheque"/>
    <s v="Cerveza"/>
    <x v="0"/>
    <n v="196"/>
    <n v="50"/>
    <x v="171"/>
    <n v="940.80000000000007"/>
  </r>
  <r>
    <n v="1268"/>
    <x v="79"/>
    <n v="6"/>
    <s v="Empresa F"/>
    <s v="Tijuana"/>
    <x v="5"/>
    <x v="4"/>
    <x v="2"/>
    <d v="2018-09-08T00:00:00"/>
    <s v="Empresa de embarque C"/>
    <s v="Cheque"/>
    <s v="Chocolate"/>
    <x v="3"/>
    <n v="178.5"/>
    <n v="96"/>
    <x v="115"/>
    <n v="1679.328"/>
  </r>
  <r>
    <n v="1270"/>
    <x v="84"/>
    <n v="4"/>
    <s v="Empresa D"/>
    <s v="Querétaro"/>
    <x v="1"/>
    <x v="1"/>
    <x v="1"/>
    <d v="2018-09-06T00:00:00"/>
    <s v="Empresa de embarque A"/>
    <s v="Tarjeta de crédito"/>
    <s v="Mermelada de zarzamora"/>
    <x v="6"/>
    <n v="1134"/>
    <n v="54"/>
    <x v="172"/>
    <n v="6123.6"/>
  </r>
  <r>
    <n v="1271"/>
    <x v="84"/>
    <n v="4"/>
    <s v="Empresa D"/>
    <s v="Querétaro"/>
    <x v="1"/>
    <x v="1"/>
    <x v="1"/>
    <d v="2018-09-06T00:00:00"/>
    <s v="Empresa de embarque A"/>
    <s v="Tarjeta de crédito"/>
    <s v="Arroz de grano largo"/>
    <x v="14"/>
    <n v="98"/>
    <n v="39"/>
    <x v="173"/>
    <n v="382.2"/>
  </r>
  <r>
    <n v="1273"/>
    <x v="80"/>
    <n v="8"/>
    <s v="Empresa H"/>
    <s v="Monterrey"/>
    <x v="2"/>
    <x v="2"/>
    <x v="2"/>
    <d v="2018-09-10T00:00:00"/>
    <s v="Empresa de embarque C"/>
    <s v="Tarjeta de crédito"/>
    <s v="Mozzarella"/>
    <x v="10"/>
    <n v="487.19999999999993"/>
    <n v="63"/>
    <x v="49"/>
    <n v="3222.828"/>
  </r>
  <r>
    <n v="1276"/>
    <x v="85"/>
    <n v="3"/>
    <s v="Empresa C"/>
    <s v="Acapulco"/>
    <x v="4"/>
    <x v="0"/>
    <x v="0"/>
    <d v="2018-09-05T00:00:00"/>
    <s v="Empresa de embarque B"/>
    <s v="Efectivo"/>
    <s v="Jarabe"/>
    <x v="7"/>
    <n v="140"/>
    <n v="71"/>
    <x v="174"/>
    <n v="1023.8199999999999"/>
  </r>
  <r>
    <n v="1277"/>
    <x v="85"/>
    <n v="3"/>
    <s v="Empresa C"/>
    <s v="Acapulco"/>
    <x v="4"/>
    <x v="0"/>
    <x v="0"/>
    <d v="2018-09-05T00:00:00"/>
    <s v="Empresa de embarque B"/>
    <s v="Efectivo"/>
    <s v="Salsa curry"/>
    <x v="5"/>
    <n v="560"/>
    <n v="88"/>
    <x v="175"/>
    <n v="5125.1200000000008"/>
  </r>
  <r>
    <n v="1281"/>
    <x v="76"/>
    <n v="10"/>
    <s v="Empresa J"/>
    <s v="León"/>
    <x v="7"/>
    <x v="6"/>
    <x v="1"/>
    <d v="2018-09-12T00:00:00"/>
    <s v="Empresa de embarque B"/>
    <s v="Tarjeta de crédito"/>
    <s v="Almendras"/>
    <x v="1"/>
    <n v="140"/>
    <n v="59"/>
    <x v="176"/>
    <n v="834.26"/>
  </r>
  <r>
    <n v="1282"/>
    <x v="86"/>
    <n v="6"/>
    <s v="Empresa F"/>
    <s v="Tijuana"/>
    <x v="5"/>
    <x v="4"/>
    <x v="2"/>
    <d v="2018-10-08T00:00:00"/>
    <s v="Empresa de embarque B"/>
    <s v="Tarjeta de crédito"/>
    <s v="Salsa curry"/>
    <x v="5"/>
    <n v="560"/>
    <n v="94"/>
    <x v="177"/>
    <n v="5264"/>
  </r>
  <r>
    <n v="1283"/>
    <x v="87"/>
    <n v="28"/>
    <s v="Empresa BB"/>
    <s v="Toluca"/>
    <x v="6"/>
    <x v="5"/>
    <x v="3"/>
    <d v="2018-10-30T00:00:00"/>
    <s v="Empresa de embarque C"/>
    <s v="Cheque"/>
    <s v="Café"/>
    <x v="0"/>
    <n v="644"/>
    <n v="86"/>
    <x v="178"/>
    <n v="5316.8640000000005"/>
  </r>
  <r>
    <n v="1284"/>
    <x v="88"/>
    <n v="8"/>
    <s v="Empresa H"/>
    <s v="Monterrey"/>
    <x v="2"/>
    <x v="2"/>
    <x v="2"/>
    <d v="2018-10-10T00:00:00"/>
    <s v="Empresa de embarque C"/>
    <s v="Cheque"/>
    <s v="Chocolate"/>
    <x v="3"/>
    <n v="178.5"/>
    <n v="61"/>
    <x v="179"/>
    <n v="1099.7384999999999"/>
  </r>
  <r>
    <n v="1285"/>
    <x v="89"/>
    <n v="10"/>
    <s v="Empresa J"/>
    <s v="León"/>
    <x v="7"/>
    <x v="6"/>
    <x v="1"/>
    <d v="2018-10-12T00:00:00"/>
    <s v="Empresa de embarque B"/>
    <s v="Tarjeta de crédito"/>
    <s v="Té verde"/>
    <x v="0"/>
    <n v="41.86"/>
    <n v="32"/>
    <x v="180"/>
    <n v="136.63104000000001"/>
  </r>
  <r>
    <n v="1287"/>
    <x v="89"/>
    <n v="10"/>
    <s v="Empresa J"/>
    <s v="León"/>
    <x v="7"/>
    <x v="6"/>
    <x v="1"/>
    <d v="2018-10-12T00:00:00"/>
    <s v="Empresa de embarque A"/>
    <s v="No definida"/>
    <s v="Jalea de fresa"/>
    <x v="6"/>
    <n v="350"/>
    <n v="60"/>
    <x v="181"/>
    <n v="2163"/>
  </r>
  <r>
    <n v="1288"/>
    <x v="89"/>
    <n v="10"/>
    <s v="Empresa J"/>
    <s v="León"/>
    <x v="7"/>
    <x v="6"/>
    <x v="1"/>
    <d v="2018-10-12T00:00:00"/>
    <s v="Empresa de embarque A"/>
    <s v="No definida"/>
    <s v="Condimento cajún"/>
    <x v="7"/>
    <n v="308"/>
    <n v="51"/>
    <x v="182"/>
    <n v="1539.384"/>
  </r>
  <r>
    <n v="1289"/>
    <x v="89"/>
    <n v="10"/>
    <s v="Empresa J"/>
    <s v="León"/>
    <x v="7"/>
    <x v="6"/>
    <x v="1"/>
    <d v="2018-10-12T00:00:00"/>
    <s v="Empresa de embarque A"/>
    <s v="No definida"/>
    <s v="Galletas de chocolate"/>
    <x v="2"/>
    <n v="128.79999999999998"/>
    <n v="49"/>
    <x v="183"/>
    <n v="624.80880000000002"/>
  </r>
  <r>
    <n v="1295"/>
    <x v="87"/>
    <n v="28"/>
    <s v="Empresa BB"/>
    <s v="Toluca"/>
    <x v="6"/>
    <x v="5"/>
    <x v="3"/>
    <d v="2018-10-30T00:00:00"/>
    <s v="Empresa de embarque C"/>
    <s v="Tarjeta de crédito"/>
    <s v="Almejas"/>
    <x v="4"/>
    <n v="135.1"/>
    <n v="44"/>
    <x v="184"/>
    <n v="618.21760000000006"/>
  </r>
  <r>
    <n v="1296"/>
    <x v="87"/>
    <n v="28"/>
    <s v="Empresa BB"/>
    <s v="Toluca"/>
    <x v="6"/>
    <x v="5"/>
    <x v="3"/>
    <d v="2018-10-30T00:00:00"/>
    <s v="Empresa de embarque C"/>
    <s v="Tarjeta de crédito"/>
    <s v="Carne de cangrejo"/>
    <x v="8"/>
    <n v="257.59999999999997"/>
    <n v="24"/>
    <x v="185"/>
    <n v="599.69279999999992"/>
  </r>
  <r>
    <n v="1297"/>
    <x v="90"/>
    <n v="9"/>
    <s v="Empresa I"/>
    <s v="Guadalajara"/>
    <x v="3"/>
    <x v="7"/>
    <x v="0"/>
    <d v="2018-10-11T00:00:00"/>
    <s v="Empresa de embarque A"/>
    <s v="Cheque"/>
    <s v="Ravioli"/>
    <x v="9"/>
    <n v="273"/>
    <n v="64"/>
    <x v="186"/>
    <n v="1677.3120000000001"/>
  </r>
  <r>
    <n v="1298"/>
    <x v="90"/>
    <n v="9"/>
    <s v="Empresa I"/>
    <s v="Guadalajara"/>
    <x v="3"/>
    <x v="7"/>
    <x v="0"/>
    <d v="2018-10-11T00:00:00"/>
    <s v="Empresa de embarque A"/>
    <s v="Cheque"/>
    <s v="Mozzarella"/>
    <x v="10"/>
    <n v="487.19999999999993"/>
    <n v="70"/>
    <x v="187"/>
    <n v="3444.5040000000004"/>
  </r>
  <r>
    <n v="1299"/>
    <x v="86"/>
    <n v="6"/>
    <s v="Empresa F"/>
    <s v="Tijuana"/>
    <x v="5"/>
    <x v="4"/>
    <x v="2"/>
    <d v="2018-10-08T00:00:00"/>
    <s v="Empresa de embarque B"/>
    <s v="Tarjeta de crédito"/>
    <s v="Cerveza"/>
    <x v="0"/>
    <n v="196"/>
    <n v="98"/>
    <x v="188"/>
    <n v="1940.0080000000005"/>
  </r>
  <r>
    <n v="1300"/>
    <x v="88"/>
    <n v="8"/>
    <s v="Empresa H"/>
    <s v="Monterrey"/>
    <x v="2"/>
    <x v="2"/>
    <x v="2"/>
    <d v="2018-10-10T00:00:00"/>
    <s v="Empresa de embarque B"/>
    <s v="Cheque"/>
    <s v="Salsa curry"/>
    <x v="5"/>
    <n v="560"/>
    <n v="48"/>
    <x v="166"/>
    <n v="2634.24"/>
  </r>
  <r>
    <n v="1301"/>
    <x v="88"/>
    <n v="8"/>
    <s v="Empresa H"/>
    <s v="Monterrey"/>
    <x v="2"/>
    <x v="2"/>
    <x v="2"/>
    <d v="2018-10-10T00:00:00"/>
    <s v="Empresa de embarque B"/>
    <s v="Cheque"/>
    <s v="Galletas de chocolate"/>
    <x v="2"/>
    <n v="128.79999999999998"/>
    <n v="100"/>
    <x v="189"/>
    <n v="1275.1199999999999"/>
  </r>
  <r>
    <n v="1302"/>
    <x v="91"/>
    <n v="25"/>
    <s v="Empresa Y"/>
    <s v="León"/>
    <x v="7"/>
    <x v="6"/>
    <x v="1"/>
    <d v="2018-10-27T00:00:00"/>
    <s v="Empresa de embarque A"/>
    <s v="Efectivo"/>
    <s v="Bolillos"/>
    <x v="2"/>
    <n v="140"/>
    <n v="90"/>
    <x v="190"/>
    <n v="1222.2"/>
  </r>
  <r>
    <n v="1303"/>
    <x v="92"/>
    <n v="26"/>
    <s v="Empresa Z"/>
    <s v="Ciudad de México"/>
    <x v="8"/>
    <x v="5"/>
    <x v="3"/>
    <d v="2018-10-28T00:00:00"/>
    <s v="Empresa de embarque C"/>
    <s v="Tarjeta de crédito"/>
    <s v="Aceite de oliva"/>
    <x v="13"/>
    <n v="298.90000000000003"/>
    <n v="49"/>
    <x v="191"/>
    <n v="1435.3178"/>
  </r>
  <r>
    <n v="1304"/>
    <x v="92"/>
    <n v="26"/>
    <s v="Empresa Z"/>
    <s v="Ciudad de México"/>
    <x v="8"/>
    <x v="5"/>
    <x v="3"/>
    <d v="2018-10-28T00:00:00"/>
    <s v="Empresa de embarque C"/>
    <s v="Tarjeta de crédito"/>
    <s v="Almejas"/>
    <x v="4"/>
    <n v="135.1"/>
    <n v="71"/>
    <x v="192"/>
    <n v="920.84159999999997"/>
  </r>
  <r>
    <n v="1305"/>
    <x v="92"/>
    <n v="26"/>
    <s v="Empresa Z"/>
    <s v="Ciudad de México"/>
    <x v="8"/>
    <x v="5"/>
    <x v="3"/>
    <d v="2018-10-28T00:00:00"/>
    <s v="Empresa de embarque C"/>
    <s v="Tarjeta de crédito"/>
    <s v="Carne de cangrejo"/>
    <x v="8"/>
    <n v="257.59999999999997"/>
    <n v="10"/>
    <x v="193"/>
    <n v="267.90400000000005"/>
  </r>
  <r>
    <n v="1306"/>
    <x v="93"/>
    <n v="29"/>
    <s v="Empresa CC"/>
    <s v="Puerto Vallarta"/>
    <x v="3"/>
    <x v="3"/>
    <x v="0"/>
    <d v="2018-10-31T00:00:00"/>
    <s v="Empresa de embarque B"/>
    <s v="Cheque"/>
    <s v="Cerveza"/>
    <x v="0"/>
    <n v="196"/>
    <n v="78"/>
    <x v="194"/>
    <n v="1574.664"/>
  </r>
  <r>
    <n v="1307"/>
    <x v="86"/>
    <n v="6"/>
    <s v="Empresa F"/>
    <s v="Tijuana"/>
    <x v="5"/>
    <x v="4"/>
    <x v="2"/>
    <d v="2018-10-08T00:00:00"/>
    <s v="Empresa de embarque C"/>
    <s v="Cheque"/>
    <s v="Chocolate"/>
    <x v="3"/>
    <n v="178.5"/>
    <n v="44"/>
    <x v="106"/>
    <n v="753.98400000000004"/>
  </r>
  <r>
    <n v="1309"/>
    <x v="94"/>
    <n v="4"/>
    <s v="Empresa D"/>
    <s v="Querétaro"/>
    <x v="1"/>
    <x v="1"/>
    <x v="1"/>
    <d v="2018-10-06T00:00:00"/>
    <s v="Empresa de embarque A"/>
    <s v="Tarjeta de crédito"/>
    <s v="Mermelada de zarzamora"/>
    <x v="6"/>
    <n v="1134"/>
    <n v="82"/>
    <x v="195"/>
    <n v="9763.7400000000016"/>
  </r>
  <r>
    <n v="1310"/>
    <x v="94"/>
    <n v="4"/>
    <s v="Empresa D"/>
    <s v="Querétaro"/>
    <x v="1"/>
    <x v="1"/>
    <x v="1"/>
    <d v="2018-10-06T00:00:00"/>
    <s v="Empresa de embarque A"/>
    <s v="Tarjeta de crédito"/>
    <s v="Arroz de grano largo"/>
    <x v="14"/>
    <n v="98"/>
    <n v="29"/>
    <x v="196"/>
    <n v="284.2"/>
  </r>
  <r>
    <n v="1312"/>
    <x v="88"/>
    <n v="8"/>
    <s v="Empresa H"/>
    <s v="Monterrey"/>
    <x v="2"/>
    <x v="2"/>
    <x v="2"/>
    <d v="2018-10-10T00:00:00"/>
    <s v="Empresa de embarque C"/>
    <s v="Tarjeta de crédito"/>
    <s v="Mozzarella"/>
    <x v="10"/>
    <n v="487.19999999999993"/>
    <n v="93"/>
    <x v="197"/>
    <n v="4395.0311999999994"/>
  </r>
  <r>
    <n v="1315"/>
    <x v="95"/>
    <n v="3"/>
    <s v="Empresa C"/>
    <s v="Acapulco"/>
    <x v="4"/>
    <x v="0"/>
    <x v="0"/>
    <d v="2018-10-05T00:00:00"/>
    <s v="Empresa de embarque B"/>
    <s v="Efectivo"/>
    <s v="Jarabe"/>
    <x v="7"/>
    <n v="140"/>
    <n v="11"/>
    <x v="198"/>
    <n v="160.16000000000003"/>
  </r>
  <r>
    <n v="1316"/>
    <x v="95"/>
    <n v="3"/>
    <s v="Empresa C"/>
    <s v="Acapulco"/>
    <x v="4"/>
    <x v="0"/>
    <x v="0"/>
    <d v="2018-10-05T00:00:00"/>
    <s v="Empresa de embarque B"/>
    <s v="Efectivo"/>
    <s v="Salsa curry"/>
    <x v="5"/>
    <n v="560"/>
    <n v="91"/>
    <x v="125"/>
    <n v="5096"/>
  </r>
  <r>
    <n v="1320"/>
    <x v="89"/>
    <n v="10"/>
    <s v="Empresa J"/>
    <s v="León"/>
    <x v="7"/>
    <x v="6"/>
    <x v="1"/>
    <d v="2018-10-12T00:00:00"/>
    <s v="Empresa de embarque B"/>
    <s v="Tarjeta de crédito"/>
    <s v="Almendras"/>
    <x v="1"/>
    <n v="140"/>
    <n v="12"/>
    <x v="199"/>
    <n v="173.04"/>
  </r>
  <r>
    <n v="1325"/>
    <x v="87"/>
    <n v="28"/>
    <s v="Empresa BB"/>
    <s v="Toluca"/>
    <x v="6"/>
    <x v="5"/>
    <x v="3"/>
    <d v="2018-10-30T00:00:00"/>
    <s v="Empresa de embarque C"/>
    <s v="Tarjeta de crédito"/>
    <s v="Café"/>
    <x v="0"/>
    <n v="644"/>
    <n v="34"/>
    <x v="200"/>
    <n v="2211.4960000000001"/>
  </r>
  <r>
    <n v="1326"/>
    <x v="90"/>
    <n v="9"/>
    <s v="Empresa I"/>
    <s v="Guadalajara"/>
    <x v="3"/>
    <x v="7"/>
    <x v="0"/>
    <d v="2018-10-11T00:00:00"/>
    <s v="Empresa de embarque A"/>
    <s v="Cheque"/>
    <s v="Almejas"/>
    <x v="4"/>
    <n v="135.1"/>
    <n v="89"/>
    <x v="201"/>
    <n v="1214.4139"/>
  </r>
  <r>
    <n v="1327"/>
    <x v="86"/>
    <n v="6"/>
    <s v="Empresa F"/>
    <s v="Tijuana"/>
    <x v="5"/>
    <x v="4"/>
    <x v="2"/>
    <d v="2018-10-08T00:00:00"/>
    <s v="Empresa de embarque B"/>
    <s v="Tarjeta de crédito"/>
    <s v="Chocolate"/>
    <x v="3"/>
    <n v="178.5"/>
    <n v="82"/>
    <x v="202"/>
    <n v="1449.0630000000001"/>
  </r>
  <r>
    <n v="1328"/>
    <x v="88"/>
    <n v="8"/>
    <s v="Empresa H"/>
    <s v="Monterrey"/>
    <x v="2"/>
    <x v="2"/>
    <x v="2"/>
    <d v="2018-10-10T00:00:00"/>
    <s v="Empresa de embarque B"/>
    <s v="Cheque"/>
    <s v="Chocolate"/>
    <x v="3"/>
    <n v="178.5"/>
    <n v="43"/>
    <x v="203"/>
    <n v="736.84799999999996"/>
  </r>
  <r>
    <n v="1329"/>
    <x v="96"/>
    <n v="10"/>
    <s v="Empresa J"/>
    <s v="León"/>
    <x v="7"/>
    <x v="6"/>
    <x v="1"/>
    <d v="2018-11-12T00:00:00"/>
    <s v="Empresa de embarque A"/>
    <s v="No definida"/>
    <s v="Condimento cajún"/>
    <x v="7"/>
    <n v="308"/>
    <n v="96"/>
    <x v="204"/>
    <n v="3104.6400000000003"/>
  </r>
  <r>
    <n v="1330"/>
    <x v="96"/>
    <n v="10"/>
    <s v="Empresa J"/>
    <s v="León"/>
    <x v="7"/>
    <x v="6"/>
    <x v="1"/>
    <d v="2018-11-12T00:00:00"/>
    <s v="Empresa de embarque A"/>
    <s v="No definida"/>
    <s v="Galletas de chocolate"/>
    <x v="2"/>
    <n v="128.79999999999998"/>
    <n v="34"/>
    <x v="205"/>
    <n v="437.91999999999996"/>
  </r>
  <r>
    <n v="1336"/>
    <x v="97"/>
    <n v="28"/>
    <s v="Empresa BB"/>
    <s v="Toluca"/>
    <x v="6"/>
    <x v="5"/>
    <x v="3"/>
    <d v="2018-11-30T00:00:00"/>
    <s v="Empresa de embarque C"/>
    <s v="Tarjeta de crédito"/>
    <s v="Almejas"/>
    <x v="4"/>
    <n v="135.1"/>
    <n v="46"/>
    <x v="206"/>
    <n v="640.10380000000009"/>
  </r>
  <r>
    <n v="1337"/>
    <x v="97"/>
    <n v="28"/>
    <s v="Empresa BB"/>
    <s v="Toluca"/>
    <x v="6"/>
    <x v="5"/>
    <x v="3"/>
    <d v="2018-11-30T00:00:00"/>
    <s v="Empresa de embarque C"/>
    <s v="Tarjeta de crédito"/>
    <s v="Carne de cangrejo"/>
    <x v="8"/>
    <n v="257.59999999999997"/>
    <n v="100"/>
    <x v="207"/>
    <n v="2576"/>
  </r>
  <r>
    <n v="1338"/>
    <x v="98"/>
    <n v="9"/>
    <s v="Empresa I"/>
    <s v="Guadalajara"/>
    <x v="3"/>
    <x v="7"/>
    <x v="0"/>
    <d v="2018-11-11T00:00:00"/>
    <s v="Empresa de embarque A"/>
    <s v="Cheque"/>
    <s v="Ravioli"/>
    <x v="9"/>
    <n v="273"/>
    <n v="87"/>
    <x v="208"/>
    <n v="2446.3530000000001"/>
  </r>
  <r>
    <n v="1339"/>
    <x v="98"/>
    <n v="9"/>
    <s v="Empresa I"/>
    <s v="Guadalajara"/>
    <x v="3"/>
    <x v="7"/>
    <x v="0"/>
    <d v="2018-11-11T00:00:00"/>
    <s v="Empresa de embarque A"/>
    <s v="Cheque"/>
    <s v="Mozzarella"/>
    <x v="10"/>
    <n v="487.19999999999993"/>
    <n v="58"/>
    <x v="209"/>
    <n v="2882.2752"/>
  </r>
  <r>
    <n v="1340"/>
    <x v="99"/>
    <n v="6"/>
    <s v="Empresa F"/>
    <s v="Tijuana"/>
    <x v="5"/>
    <x v="4"/>
    <x v="2"/>
    <d v="2018-11-08T00:00:00"/>
    <s v="Empresa de embarque B"/>
    <s v="Tarjeta de crédito"/>
    <s v="Cerveza"/>
    <x v="0"/>
    <n v="196"/>
    <n v="85"/>
    <x v="210"/>
    <n v="1682.6599999999999"/>
  </r>
  <r>
    <n v="1341"/>
    <x v="100"/>
    <n v="8"/>
    <s v="Empresa H"/>
    <s v="Monterrey"/>
    <x v="2"/>
    <x v="2"/>
    <x v="2"/>
    <d v="2018-11-10T00:00:00"/>
    <s v="Empresa de embarque B"/>
    <s v="Cheque"/>
    <s v="Salsa curry"/>
    <x v="5"/>
    <n v="560"/>
    <n v="28"/>
    <x v="111"/>
    <n v="1552.32"/>
  </r>
  <r>
    <n v="1342"/>
    <x v="100"/>
    <n v="8"/>
    <s v="Empresa H"/>
    <s v="Monterrey"/>
    <x v="2"/>
    <x v="2"/>
    <x v="2"/>
    <d v="2018-11-10T00:00:00"/>
    <s v="Empresa de embarque B"/>
    <s v="Cheque"/>
    <s v="Galletas de chocolate"/>
    <x v="2"/>
    <n v="128.79999999999998"/>
    <n v="19"/>
    <x v="211"/>
    <n v="239.82560000000001"/>
  </r>
  <r>
    <n v="1343"/>
    <x v="101"/>
    <n v="25"/>
    <s v="Empresa Y"/>
    <s v="León"/>
    <x v="7"/>
    <x v="6"/>
    <x v="1"/>
    <d v="2018-11-27T00:00:00"/>
    <s v="Empresa de embarque A"/>
    <s v="Efectivo"/>
    <s v="Bolillos"/>
    <x v="2"/>
    <n v="140"/>
    <n v="99"/>
    <x v="135"/>
    <n v="1441.44"/>
  </r>
  <r>
    <n v="1344"/>
    <x v="102"/>
    <n v="26"/>
    <s v="Empresa Z"/>
    <s v="Ciudad de México"/>
    <x v="8"/>
    <x v="5"/>
    <x v="3"/>
    <d v="2018-11-28T00:00:00"/>
    <s v="Empresa de embarque C"/>
    <s v="Tarjeta de crédito"/>
    <s v="Aceite de oliva"/>
    <x v="13"/>
    <n v="298.90000000000003"/>
    <n v="69"/>
    <x v="212"/>
    <n v="2144.9064000000008"/>
  </r>
  <r>
    <n v="1345"/>
    <x v="102"/>
    <n v="26"/>
    <s v="Empresa Z"/>
    <s v="Ciudad de México"/>
    <x v="8"/>
    <x v="5"/>
    <x v="3"/>
    <d v="2018-11-28T00:00:00"/>
    <s v="Empresa de embarque C"/>
    <s v="Tarjeta de crédito"/>
    <s v="Almejas"/>
    <x v="4"/>
    <n v="135.1"/>
    <n v="37"/>
    <x v="213"/>
    <n v="474.87650000000002"/>
  </r>
  <r>
    <n v="1346"/>
    <x v="102"/>
    <n v="26"/>
    <s v="Empresa Z"/>
    <s v="Ciudad de México"/>
    <x v="8"/>
    <x v="5"/>
    <x v="3"/>
    <d v="2018-11-28T00:00:00"/>
    <s v="Empresa de embarque C"/>
    <s v="Tarjeta de crédito"/>
    <s v="Carne de cangrejo"/>
    <x v="8"/>
    <n v="257.59999999999997"/>
    <n v="64"/>
    <x v="85"/>
    <n v="1665.1263999999999"/>
  </r>
  <r>
    <n v="1347"/>
    <x v="103"/>
    <n v="29"/>
    <s v="Empresa CC"/>
    <s v="Puerto Vallarta"/>
    <x v="3"/>
    <x v="3"/>
    <x v="0"/>
    <d v="2018-12-01T00:00:00"/>
    <s v="Empresa de embarque B"/>
    <s v="Cheque"/>
    <s v="Cerveza"/>
    <x v="0"/>
    <n v="196"/>
    <n v="38"/>
    <x v="159"/>
    <n v="774.5920000000001"/>
  </r>
  <r>
    <n v="1348"/>
    <x v="99"/>
    <n v="6"/>
    <s v="Empresa F"/>
    <s v="Tijuana"/>
    <x v="5"/>
    <x v="4"/>
    <x v="2"/>
    <d v="2018-11-08T00:00:00"/>
    <s v="Empresa de embarque C"/>
    <s v="Cheque"/>
    <s v="Chocolate"/>
    <x v="3"/>
    <n v="178.5"/>
    <n v="15"/>
    <x v="214"/>
    <n v="259.71749999999997"/>
  </r>
  <r>
    <n v="1350"/>
    <x v="104"/>
    <n v="4"/>
    <s v="Empresa D"/>
    <s v="Querétaro"/>
    <x v="1"/>
    <x v="1"/>
    <x v="1"/>
    <d v="2018-11-06T00:00:00"/>
    <s v="Empresa de embarque A"/>
    <s v="Tarjeta de crédito"/>
    <s v="Mermelada de zarzamora"/>
    <x v="6"/>
    <n v="1134"/>
    <n v="52"/>
    <x v="215"/>
    <n v="5778.8640000000005"/>
  </r>
  <r>
    <n v="1351"/>
    <x v="104"/>
    <n v="4"/>
    <s v="Empresa D"/>
    <s v="Querétaro"/>
    <x v="1"/>
    <x v="1"/>
    <x v="1"/>
    <d v="2018-11-06T00:00:00"/>
    <s v="Empresa de embarque A"/>
    <s v="Tarjeta de crédito"/>
    <s v="Arroz de grano largo"/>
    <x v="14"/>
    <n v="98"/>
    <n v="37"/>
    <x v="48"/>
    <n v="355.34800000000001"/>
  </r>
  <r>
    <n v="1353"/>
    <x v="100"/>
    <n v="8"/>
    <s v="Empresa H"/>
    <s v="Monterrey"/>
    <x v="2"/>
    <x v="2"/>
    <x v="2"/>
    <d v="2018-11-10T00:00:00"/>
    <s v="Empresa de embarque C"/>
    <s v="Tarjeta de crédito"/>
    <s v="Mozzarella"/>
    <x v="10"/>
    <n v="487.19999999999993"/>
    <n v="24"/>
    <x v="216"/>
    <n v="1122.5087999999998"/>
  </r>
  <r>
    <n v="1356"/>
    <x v="105"/>
    <n v="3"/>
    <s v="Empresa C"/>
    <s v="Acapulco"/>
    <x v="4"/>
    <x v="0"/>
    <x v="0"/>
    <d v="2018-11-05T00:00:00"/>
    <s v="Empresa de embarque B"/>
    <s v="Efectivo"/>
    <s v="Jarabe"/>
    <x v="7"/>
    <n v="140"/>
    <n v="36"/>
    <x v="217"/>
    <n v="519.12"/>
  </r>
  <r>
    <n v="1357"/>
    <x v="105"/>
    <n v="3"/>
    <s v="Empresa C"/>
    <s v="Acapulco"/>
    <x v="4"/>
    <x v="0"/>
    <x v="0"/>
    <d v="2018-11-05T00:00:00"/>
    <s v="Empresa de embarque B"/>
    <s v="Efectivo"/>
    <s v="Salsa curry"/>
    <x v="5"/>
    <n v="560"/>
    <n v="24"/>
    <x v="218"/>
    <n v="1344"/>
  </r>
  <r>
    <n v="1361"/>
    <x v="96"/>
    <n v="10"/>
    <s v="Empresa J"/>
    <s v="León"/>
    <x v="7"/>
    <x v="6"/>
    <x v="1"/>
    <d v="2018-11-12T00:00:00"/>
    <s v="Empresa de embarque B"/>
    <s v="Tarjeta de crédito"/>
    <s v="Almendras"/>
    <x v="1"/>
    <n v="140"/>
    <n v="20"/>
    <x v="219"/>
    <n v="280"/>
  </r>
  <r>
    <n v="1366"/>
    <x v="97"/>
    <n v="28"/>
    <s v="Empresa BB"/>
    <s v="Toluca"/>
    <x v="6"/>
    <x v="5"/>
    <x v="3"/>
    <d v="2018-11-30T00:00:00"/>
    <s v="Empresa de embarque C"/>
    <s v="Tarjeta de crédito"/>
    <s v="Café"/>
    <x v="0"/>
    <n v="644"/>
    <n v="57"/>
    <x v="220"/>
    <n v="3817.6319999999996"/>
  </r>
  <r>
    <n v="1367"/>
    <x v="98"/>
    <n v="9"/>
    <s v="Empresa I"/>
    <s v="Guadalajara"/>
    <x v="3"/>
    <x v="7"/>
    <x v="0"/>
    <d v="2018-11-11T00:00:00"/>
    <s v="Empresa de embarque A"/>
    <s v="Cheque"/>
    <s v="Almejas"/>
    <x v="4"/>
    <n v="135.1"/>
    <n v="14"/>
    <x v="221"/>
    <n v="181.5744"/>
  </r>
  <r>
    <n v="1368"/>
    <x v="106"/>
    <n v="27"/>
    <s v="Empresa AA"/>
    <s v="Mazatlán"/>
    <x v="0"/>
    <x v="0"/>
    <x v="0"/>
    <d v="2018-12-29T00:00:00"/>
    <s v="Empresa de embarque B"/>
    <s v="Cheque"/>
    <s v="Cerveza"/>
    <x v="0"/>
    <n v="196"/>
    <n v="14"/>
    <x v="222"/>
    <n v="277.14400000000006"/>
  </r>
  <r>
    <n v="1369"/>
    <x v="106"/>
    <n v="27"/>
    <s v="Empresa AA"/>
    <s v="Mazatlán"/>
    <x v="0"/>
    <x v="0"/>
    <x v="0"/>
    <d v="2018-12-29T00:00:00"/>
    <s v="Empresa de embarque B"/>
    <s v="Cheque"/>
    <s v="Ciruelas secas"/>
    <x v="1"/>
    <n v="49"/>
    <n v="70"/>
    <x v="223"/>
    <n v="353.28999999999996"/>
  </r>
  <r>
    <n v="1370"/>
    <x v="107"/>
    <n v="4"/>
    <s v="Empresa D"/>
    <s v="Querétaro"/>
    <x v="1"/>
    <x v="1"/>
    <x v="1"/>
    <d v="2018-12-06T00:00:00"/>
    <s v="Empresa de embarque A"/>
    <s v="Tarjeta de crédito"/>
    <s v="Peras secas"/>
    <x v="1"/>
    <n v="420"/>
    <n v="100"/>
    <x v="224"/>
    <n v="4074"/>
  </r>
  <r>
    <n v="1371"/>
    <x v="107"/>
    <n v="4"/>
    <s v="Empresa D"/>
    <s v="Querétaro"/>
    <x v="1"/>
    <x v="1"/>
    <x v="1"/>
    <d v="2018-12-06T00:00:00"/>
    <s v="Empresa de embarque A"/>
    <s v="Tarjeta de crédito"/>
    <s v="Manzanas secas"/>
    <x v="1"/>
    <n v="742"/>
    <n v="27"/>
    <x v="225"/>
    <n v="2003.3999999999999"/>
  </r>
  <r>
    <n v="1372"/>
    <x v="107"/>
    <n v="4"/>
    <s v="Empresa D"/>
    <s v="Querétaro"/>
    <x v="1"/>
    <x v="1"/>
    <x v="1"/>
    <d v="2018-12-06T00:00:00"/>
    <s v="Empresa de embarque A"/>
    <s v="Tarjeta de crédito"/>
    <s v="Ciruelas secas"/>
    <x v="1"/>
    <n v="49"/>
    <n v="70"/>
    <x v="223"/>
    <n v="336.14"/>
  </r>
  <r>
    <n v="1373"/>
    <x v="108"/>
    <n v="12"/>
    <s v="Empresa L"/>
    <s v="Mazatlán"/>
    <x v="0"/>
    <x v="0"/>
    <x v="0"/>
    <d v="2018-12-14T00:00:00"/>
    <s v="Empresa de embarque B"/>
    <s v="Tarjeta de crédito"/>
    <s v="Té chai"/>
    <x v="0"/>
    <n v="252"/>
    <n v="57"/>
    <x v="226"/>
    <n v="1436.4"/>
  </r>
  <r>
    <n v="1374"/>
    <x v="108"/>
    <n v="12"/>
    <s v="Empresa L"/>
    <s v="Mazatlán"/>
    <x v="0"/>
    <x v="0"/>
    <x v="0"/>
    <d v="2018-12-14T00:00:00"/>
    <s v="Empresa de embarque B"/>
    <s v="Tarjeta de crédito"/>
    <s v="Café"/>
    <x v="0"/>
    <n v="644"/>
    <n v="83"/>
    <x v="227"/>
    <n v="5238.2960000000003"/>
  </r>
  <r>
    <n v="1375"/>
    <x v="109"/>
    <n v="8"/>
    <s v="Empresa H"/>
    <s v="Monterrey"/>
    <x v="2"/>
    <x v="2"/>
    <x v="2"/>
    <d v="2018-12-10T00:00:00"/>
    <s v="Empresa de embarque C"/>
    <s v="Tarjeta de crédito"/>
    <s v="Galletas de chocolate"/>
    <x v="2"/>
    <n v="128.79999999999998"/>
    <n v="76"/>
    <x v="228"/>
    <n v="939.72479999999996"/>
  </r>
  <r>
    <n v="1376"/>
    <x v="107"/>
    <n v="4"/>
    <s v="Empresa D"/>
    <s v="Querétaro"/>
    <x v="1"/>
    <x v="1"/>
    <x v="1"/>
    <d v="2018-12-06T00:00:00"/>
    <s v="Empresa de embarque C"/>
    <s v="Cheque"/>
    <s v="Galletas de chocolate"/>
    <x v="2"/>
    <n v="128.79999999999998"/>
    <n v="80"/>
    <x v="101"/>
    <n v="1020.096"/>
  </r>
  <r>
    <n v="1377"/>
    <x v="110"/>
    <n v="29"/>
    <s v="Empresa CC"/>
    <s v="Puerto Vallarta"/>
    <x v="3"/>
    <x v="3"/>
    <x v="0"/>
    <d v="2018-12-31T00:00:00"/>
    <s v="Empresa de embarque B"/>
    <s v="Cheque"/>
    <s v="Chocolate"/>
    <x v="3"/>
    <n v="178.5"/>
    <n v="47"/>
    <x v="13"/>
    <n v="830.56050000000005"/>
  </r>
  <r>
    <n v="1378"/>
    <x v="111"/>
    <n v="3"/>
    <s v="Empresa C"/>
    <s v="Acapulco"/>
    <x v="4"/>
    <x v="0"/>
    <x v="0"/>
    <d v="2018-12-05T00:00:00"/>
    <s v="Empresa de embarque B"/>
    <s v="Efectivo"/>
    <s v="Almejas"/>
    <x v="4"/>
    <n v="135.1"/>
    <n v="96"/>
    <x v="229"/>
    <n v="1322.8992000000003"/>
  </r>
  <r>
    <n v="1379"/>
    <x v="112"/>
    <n v="6"/>
    <s v="Empresa F"/>
    <s v="Tijuana"/>
    <x v="5"/>
    <x v="4"/>
    <x v="2"/>
    <d v="2018-12-08T00:00:00"/>
    <s v="Empresa de embarque B"/>
    <s v="Tarjeta de crédito"/>
    <s v="Salsa curry"/>
    <x v="5"/>
    <n v="560"/>
    <n v="32"/>
    <x v="11"/>
    <n v="1881.6000000000001"/>
  </r>
  <r>
    <n v="1380"/>
    <x v="113"/>
    <n v="28"/>
    <s v="Empresa BB"/>
    <s v="Toluca"/>
    <x v="6"/>
    <x v="5"/>
    <x v="3"/>
    <d v="2018-12-30T00:00:00"/>
    <s v="Empresa de embarque C"/>
    <s v="Cheque"/>
    <s v="Café"/>
    <x v="0"/>
    <n v="644"/>
    <n v="16"/>
    <x v="230"/>
    <n v="1030.4000000000001"/>
  </r>
  <r>
    <n v="1381"/>
    <x v="109"/>
    <n v="8"/>
    <s v="Empresa H"/>
    <s v="Monterrey"/>
    <x v="2"/>
    <x v="2"/>
    <x v="2"/>
    <d v="2018-12-10T00:00:00"/>
    <s v="Empresa de embarque C"/>
    <s v="Cheque"/>
    <s v="Chocolate"/>
    <x v="3"/>
    <n v="178.5"/>
    <n v="41"/>
    <x v="71"/>
    <n v="717.21299999999997"/>
  </r>
  <r>
    <n v="1382"/>
    <x v="114"/>
    <n v="10"/>
    <s v="Empresa J"/>
    <s v="León"/>
    <x v="7"/>
    <x v="6"/>
    <x v="1"/>
    <d v="2018-12-12T00:00:00"/>
    <s v="Empresa de embarque B"/>
    <s v="Tarjeta de crédito"/>
    <s v="Té verde"/>
    <x v="0"/>
    <n v="41.86"/>
    <n v="41"/>
    <x v="231"/>
    <n v="180.20730000000003"/>
  </r>
  <r>
    <n v="1384"/>
    <x v="114"/>
    <n v="10"/>
    <s v="Empresa J"/>
    <s v="León"/>
    <x v="7"/>
    <x v="6"/>
    <x v="1"/>
    <d v="2018-12-12T00:00:00"/>
    <s v="Empresa de embarque A"/>
    <s v="No definida"/>
    <s v="Jalea de fresa"/>
    <x v="6"/>
    <n v="350"/>
    <n v="94"/>
    <x v="232"/>
    <n v="3290"/>
  </r>
  <r>
    <n v="1385"/>
    <x v="114"/>
    <n v="10"/>
    <s v="Empresa J"/>
    <s v="León"/>
    <x v="7"/>
    <x v="6"/>
    <x v="1"/>
    <d v="2018-12-12T00:00:00"/>
    <s v="Empresa de embarque A"/>
    <s v="No definida"/>
    <s v="Condimento cajún"/>
    <x v="7"/>
    <n v="308"/>
    <n v="20"/>
    <x v="233"/>
    <n v="646.80000000000007"/>
  </r>
  <r>
    <n v="1386"/>
    <x v="114"/>
    <n v="10"/>
    <s v="Empresa J"/>
    <s v="León"/>
    <x v="7"/>
    <x v="6"/>
    <x v="1"/>
    <d v="2018-12-12T00:00:00"/>
    <s v="Empresa de embarque A"/>
    <s v="No definida"/>
    <s v="Galletas de chocolate"/>
    <x v="2"/>
    <n v="128.79999999999998"/>
    <n v="13"/>
    <x v="234"/>
    <n v="174.13760000000002"/>
  </r>
  <r>
    <n v="1392"/>
    <x v="113"/>
    <n v="28"/>
    <s v="Empresa BB"/>
    <s v="Toluca"/>
    <x v="6"/>
    <x v="5"/>
    <x v="3"/>
    <d v="2018-12-30T00:00:00"/>
    <s v="Empresa de embarque C"/>
    <s v="Tarjeta de crédito"/>
    <s v="Almejas"/>
    <x v="4"/>
    <n v="135.1"/>
    <n v="98"/>
    <x v="235"/>
    <n v="1350.4596000000001"/>
  </r>
  <r>
    <n v="1393"/>
    <x v="113"/>
    <n v="28"/>
    <s v="Empresa BB"/>
    <s v="Toluca"/>
    <x v="6"/>
    <x v="5"/>
    <x v="3"/>
    <d v="2018-12-30T00:00:00"/>
    <s v="Empresa de embarque C"/>
    <s v="Tarjeta de crédito"/>
    <s v="Carne de cangrejo"/>
    <x v="8"/>
    <n v="257.59999999999997"/>
    <n v="86"/>
    <x v="236"/>
    <n v="2171.0527999999999"/>
  </r>
  <r>
    <n v="1394"/>
    <x v="115"/>
    <n v="9"/>
    <s v="Empresa I"/>
    <s v="Guadalajara"/>
    <x v="3"/>
    <x v="7"/>
    <x v="0"/>
    <d v="2018-12-11T00:00:00"/>
    <s v="Empresa de embarque A"/>
    <s v="Cheque"/>
    <s v="Ravioli"/>
    <x v="9"/>
    <n v="273"/>
    <n v="20"/>
    <x v="237"/>
    <n v="573.30000000000007"/>
  </r>
  <r>
    <n v="1395"/>
    <x v="115"/>
    <n v="9"/>
    <s v="Empresa I"/>
    <s v="Guadalajara"/>
    <x v="3"/>
    <x v="7"/>
    <x v="0"/>
    <d v="2018-12-11T00:00:00"/>
    <s v="Empresa de embarque A"/>
    <s v="Cheque"/>
    <s v="Mozzarella"/>
    <x v="10"/>
    <n v="487.19999999999993"/>
    <n v="69"/>
    <x v="238"/>
    <n v="3361.6800000000003"/>
  </r>
  <r>
    <n v="1396"/>
    <x v="112"/>
    <n v="6"/>
    <s v="Empresa F"/>
    <s v="Tijuana"/>
    <x v="5"/>
    <x v="4"/>
    <x v="2"/>
    <d v="2018-12-08T00:00:00"/>
    <s v="Empresa de embarque B"/>
    <s v="Tarjeta de crédito"/>
    <s v="Cerveza"/>
    <x v="0"/>
    <n v="196"/>
    <n v="68"/>
    <x v="239"/>
    <n v="1279.4879999999998"/>
  </r>
  <r>
    <n v="1397"/>
    <x v="109"/>
    <n v="8"/>
    <s v="Empresa H"/>
    <s v="Monterrey"/>
    <x v="2"/>
    <x v="2"/>
    <x v="2"/>
    <d v="2018-12-10T00:00:00"/>
    <s v="Empresa de embarque B"/>
    <s v="Cheque"/>
    <s v="Salsa curry"/>
    <x v="5"/>
    <n v="560"/>
    <n v="52"/>
    <x v="240"/>
    <n v="2853.76"/>
  </r>
  <r>
    <n v="1398"/>
    <x v="109"/>
    <n v="8"/>
    <s v="Empresa H"/>
    <s v="Monterrey"/>
    <x v="2"/>
    <x v="2"/>
    <x v="2"/>
    <d v="2018-12-10T00:00:00"/>
    <s v="Empresa de embarque B"/>
    <s v="Cheque"/>
    <s v="Galletas de chocolate"/>
    <x v="2"/>
    <n v="128.79999999999998"/>
    <n v="40"/>
    <x v="241"/>
    <n v="540.96000000000015"/>
  </r>
  <r>
    <n v="1399"/>
    <x v="116"/>
    <n v="25"/>
    <s v="Empresa Y"/>
    <s v="León"/>
    <x v="7"/>
    <x v="6"/>
    <x v="1"/>
    <d v="2018-12-27T00:00:00"/>
    <s v="Empresa de embarque A"/>
    <s v="Efectivo"/>
    <s v="Bolillos"/>
    <x v="2"/>
    <n v="140"/>
    <n v="100"/>
    <x v="93"/>
    <n v="1372"/>
  </r>
  <r>
    <n v="1400"/>
    <x v="117"/>
    <n v="26"/>
    <s v="Empresa Z"/>
    <s v="Ciudad de México"/>
    <x v="8"/>
    <x v="5"/>
    <x v="3"/>
    <d v="2018-12-28T00:00:00"/>
    <s v="Empresa de embarque C"/>
    <s v="Tarjeta de crédito"/>
    <s v="Aceite de oliva"/>
    <x v="13"/>
    <n v="298.90000000000003"/>
    <n v="88"/>
    <x v="242"/>
    <n v="2577.7136000000005"/>
  </r>
  <r>
    <n v="1401"/>
    <x v="117"/>
    <n v="26"/>
    <s v="Empresa Z"/>
    <s v="Ciudad de México"/>
    <x v="8"/>
    <x v="5"/>
    <x v="3"/>
    <d v="2018-12-28T00:00:00"/>
    <s v="Empresa de embarque C"/>
    <s v="Tarjeta de crédito"/>
    <s v="Almejas"/>
    <x v="4"/>
    <n v="135.1"/>
    <n v="46"/>
    <x v="206"/>
    <n v="596.60160000000008"/>
  </r>
  <r>
    <n v="1402"/>
    <x v="117"/>
    <n v="26"/>
    <s v="Empresa Z"/>
    <s v="Ciudad de México"/>
    <x v="8"/>
    <x v="5"/>
    <x v="3"/>
    <d v="2018-12-28T00:00:00"/>
    <s v="Empresa de embarque C"/>
    <s v="Tarjeta de crédito"/>
    <s v="Carne de cangrejo"/>
    <x v="8"/>
    <n v="257.59999999999997"/>
    <n v="93"/>
    <x v="243"/>
    <n v="2347.7664"/>
  </r>
  <r>
    <n v="1403"/>
    <x v="110"/>
    <n v="29"/>
    <s v="Empresa CC"/>
    <s v="Puerto Vallarta"/>
    <x v="3"/>
    <x v="3"/>
    <x v="0"/>
    <d v="2018-12-31T00:00:00"/>
    <s v="Empresa de embarque B"/>
    <s v="Cheque"/>
    <s v="Cerveza"/>
    <x v="0"/>
    <n v="196"/>
    <n v="96"/>
    <x v="244"/>
    <n v="1975.68"/>
  </r>
  <r>
    <n v="1404"/>
    <x v="112"/>
    <n v="6"/>
    <s v="Empresa F"/>
    <s v="Tijuana"/>
    <x v="5"/>
    <x v="4"/>
    <x v="2"/>
    <d v="2018-12-08T00:00:00"/>
    <s v="Empresa de embarque C"/>
    <s v="Cheque"/>
    <s v="Chocolate"/>
    <x v="3"/>
    <n v="178.5"/>
    <n v="12"/>
    <x v="245"/>
    <n v="224.91000000000003"/>
  </r>
  <r>
    <n v="1406"/>
    <x v="107"/>
    <n v="4"/>
    <s v="Empresa D"/>
    <s v="Querétaro"/>
    <x v="1"/>
    <x v="1"/>
    <x v="1"/>
    <d v="2018-12-06T00:00:00"/>
    <s v="Empresa de embarque A"/>
    <s v="Tarjeta de crédito"/>
    <s v="Mermelada de zarzamora"/>
    <x v="6"/>
    <n v="1134"/>
    <n v="38"/>
    <x v="246"/>
    <n v="4093.7400000000002"/>
  </r>
  <r>
    <n v="1407"/>
    <x v="107"/>
    <n v="4"/>
    <s v="Empresa D"/>
    <s v="Querétaro"/>
    <x v="1"/>
    <x v="1"/>
    <x v="1"/>
    <d v="2018-12-06T00:00:00"/>
    <s v="Empresa de embarque A"/>
    <s v="Tarjeta de crédito"/>
    <s v="Arroz de grano largo"/>
    <x v="14"/>
    <n v="98"/>
    <n v="42"/>
    <x v="86"/>
    <n v="407.48400000000004"/>
  </r>
  <r>
    <n v="1409"/>
    <x v="109"/>
    <n v="8"/>
    <s v="Empresa H"/>
    <s v="Monterrey"/>
    <x v="2"/>
    <x v="2"/>
    <x v="2"/>
    <d v="2018-12-10T00:00:00"/>
    <s v="Empresa de embarque C"/>
    <s v="Tarjeta de crédito"/>
    <s v="Mozzarella"/>
    <x v="10"/>
    <n v="487.19999999999993"/>
    <n v="100"/>
    <x v="247"/>
    <n v="4823.28"/>
  </r>
  <r>
    <n v="1412"/>
    <x v="111"/>
    <n v="3"/>
    <s v="Empresa C"/>
    <s v="Acapulco"/>
    <x v="4"/>
    <x v="0"/>
    <x v="0"/>
    <d v="2018-12-05T00:00:00"/>
    <s v="Empresa de embarque B"/>
    <s v="Efectivo"/>
    <s v="Jarabe"/>
    <x v="7"/>
    <n v="140"/>
    <n v="89"/>
    <x v="248"/>
    <n v="1221.08"/>
  </r>
  <r>
    <n v="1413"/>
    <x v="111"/>
    <n v="3"/>
    <s v="Empresa C"/>
    <s v="Acapulco"/>
    <x v="4"/>
    <x v="0"/>
    <x v="0"/>
    <d v="2018-12-05T00:00:00"/>
    <s v="Empresa de embarque B"/>
    <s v="Efectivo"/>
    <s v="Salsa curry"/>
    <x v="5"/>
    <n v="560"/>
    <n v="12"/>
    <x v="50"/>
    <n v="651.84"/>
  </r>
  <r>
    <n v="1417"/>
    <x v="114"/>
    <n v="10"/>
    <s v="Empresa J"/>
    <s v="León"/>
    <x v="7"/>
    <x v="6"/>
    <x v="1"/>
    <d v="2018-12-12T00:00:00"/>
    <s v="Empresa de embarque B"/>
    <s v="Tarjeta de crédito"/>
    <s v="Almendras"/>
    <x v="1"/>
    <n v="140"/>
    <n v="97"/>
    <x v="249"/>
    <n v="1412.3200000000002"/>
  </r>
  <r>
    <n v="1422"/>
    <x v="113"/>
    <n v="28"/>
    <s v="Empresa BB"/>
    <s v="Toluca"/>
    <x v="6"/>
    <x v="5"/>
    <x v="3"/>
    <d v="2018-12-30T00:00:00"/>
    <s v="Empresa de embarque C"/>
    <s v="Tarjeta de crédito"/>
    <s v="Café"/>
    <x v="0"/>
    <n v="644"/>
    <n v="43"/>
    <x v="250"/>
    <n v="2769.2000000000003"/>
  </r>
  <r>
    <n v="1423"/>
    <x v="115"/>
    <n v="9"/>
    <s v="Empresa I"/>
    <s v="Guadalajara"/>
    <x v="3"/>
    <x v="7"/>
    <x v="0"/>
    <d v="2018-12-11T00:00:00"/>
    <s v="Empresa de embarque A"/>
    <s v="Cheque"/>
    <s v="Almejas"/>
    <x v="4"/>
    <n v="135.1"/>
    <n v="18"/>
    <x v="251"/>
    <n v="231.02100000000002"/>
  </r>
  <r>
    <n v="1424"/>
    <x v="112"/>
    <n v="6"/>
    <s v="Empresa F"/>
    <s v="Tijuana"/>
    <x v="5"/>
    <x v="4"/>
    <x v="2"/>
    <d v="2018-12-08T00:00:00"/>
    <s v="Empresa de embarque B"/>
    <s v="Tarjeta de crédito"/>
    <s v="Chocolate"/>
    <x v="3"/>
    <n v="178.5"/>
    <n v="41"/>
    <x v="71"/>
    <n v="709.89450000000011"/>
  </r>
  <r>
    <n v="1425"/>
    <x v="109"/>
    <n v="8"/>
    <s v="Empresa H"/>
    <s v="Monterrey"/>
    <x v="2"/>
    <x v="2"/>
    <x v="2"/>
    <d v="2018-12-10T00:00:00"/>
    <s v="Empresa de embarque B"/>
    <s v="Cheque"/>
    <s v="Chocolate"/>
    <x v="3"/>
    <n v="178.5"/>
    <n v="19"/>
    <x v="87"/>
    <n v="335.75850000000003"/>
  </r>
  <r>
    <n v="1426"/>
    <x v="116"/>
    <n v="25"/>
    <s v="Empresa Y"/>
    <s v="León"/>
    <x v="7"/>
    <x v="6"/>
    <x v="1"/>
    <d v="2018-12-27T00:00:00"/>
    <s v="Empresa de embarque A"/>
    <s v="Efectivo"/>
    <s v="Condimento cajún"/>
    <x v="7"/>
    <n v="308"/>
    <n v="65"/>
    <x v="252"/>
    <n v="1941.94"/>
  </r>
  <r>
    <n v="1427"/>
    <x v="117"/>
    <n v="26"/>
    <s v="Empresa Z"/>
    <s v="Ciudad de México"/>
    <x v="8"/>
    <x v="5"/>
    <x v="3"/>
    <d v="2018-12-28T00:00:00"/>
    <s v="Empresa de embarque C"/>
    <s v="Tarjeta de crédito"/>
    <s v="Jalea de fresa"/>
    <x v="6"/>
    <n v="350"/>
    <n v="13"/>
    <x v="253"/>
    <n v="450.44999999999993"/>
  </r>
  <r>
    <n v="1428"/>
    <x v="110"/>
    <n v="29"/>
    <s v="Empresa CC"/>
    <s v="Puerto Vallarta"/>
    <x v="3"/>
    <x v="3"/>
    <x v="0"/>
    <d v="2018-12-31T00:00:00"/>
    <s v="Empresa de embarque B"/>
    <s v="Cheque"/>
    <s v="Cóctel de frutas"/>
    <x v="12"/>
    <n v="546"/>
    <n v="54"/>
    <x v="254"/>
    <n v="3007.3680000000004"/>
  </r>
  <r>
    <n v="1429"/>
    <x v="112"/>
    <n v="6"/>
    <s v="Empresa F"/>
    <s v="Tijuana"/>
    <x v="5"/>
    <x v="4"/>
    <x v="2"/>
    <d v="2018-12-08T00:00:00"/>
    <s v="Empresa de embarque C"/>
    <s v="Cheque"/>
    <s v="Peras secas"/>
    <x v="1"/>
    <n v="420"/>
    <n v="33"/>
    <x v="135"/>
    <n v="1330.56"/>
  </r>
  <r>
    <n v="1430"/>
    <x v="112"/>
    <n v="6"/>
    <s v="Empresa F"/>
    <s v="Tijuana"/>
    <x v="5"/>
    <x v="4"/>
    <x v="2"/>
    <d v="2018-12-08T00:00:00"/>
    <s v="Empresa de embarque C"/>
    <s v="Cheque"/>
    <s v="Manzanas secas"/>
    <x v="1"/>
    <n v="742"/>
    <n v="34"/>
    <x v="255"/>
    <n v="2598.484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87AAFE-F2C7-4725-94A9-71C9F4471383}" name="PivotTable7"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5">
  <location ref="A68:B74"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4" showAll="0"/>
    <pivotField showAll="0"/>
    <pivotField axis="axisRow" dataField="1" numFmtId="164" showAll="0">
      <items count="8">
        <item x="0"/>
        <item x="1"/>
        <item x="2"/>
        <item x="3"/>
        <item x="4"/>
        <item x="5"/>
        <item x="6"/>
        <item t="default"/>
      </items>
    </pivotField>
    <pivotField numFmtId="164" showAll="0"/>
    <pivotField showAll="0" defaultSubtotal="0"/>
  </pivotFields>
  <rowFields count="1">
    <field x="15"/>
  </rowFields>
  <rowItems count="6">
    <i>
      <x v="1"/>
    </i>
    <i>
      <x v="2"/>
    </i>
    <i>
      <x v="3"/>
    </i>
    <i>
      <x v="4"/>
    </i>
    <i>
      <x v="5"/>
    </i>
    <i t="grand">
      <x/>
    </i>
  </rowItems>
  <colItems count="1">
    <i/>
  </colItems>
  <dataFields count="1">
    <dataField name="Summe von Ingresos" fld="15" baseField="15" baseItem="2" numFmtId="164"/>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5" count="1" selected="0">
            <x v="1"/>
          </reference>
        </references>
      </pivotArea>
    </chartFormat>
    <chartFormat chart="3" format="9">
      <pivotArea type="data" outline="0" fieldPosition="0">
        <references count="2">
          <reference field="4294967294" count="1" selected="0">
            <x v="0"/>
          </reference>
          <reference field="15" count="1" selected="0">
            <x v="2"/>
          </reference>
        </references>
      </pivotArea>
    </chartFormat>
    <chartFormat chart="3" format="10">
      <pivotArea type="data" outline="0" fieldPosition="0">
        <references count="2">
          <reference field="4294967294" count="1" selected="0">
            <x v="0"/>
          </reference>
          <reference field="15" count="1" selected="0">
            <x v="3"/>
          </reference>
        </references>
      </pivotArea>
    </chartFormat>
    <chartFormat chart="3" format="11">
      <pivotArea type="data" outline="0" fieldPosition="0">
        <references count="2">
          <reference field="4294967294" count="1" selected="0">
            <x v="0"/>
          </reference>
          <reference field="15" count="1" selected="0">
            <x v="4"/>
          </reference>
        </references>
      </pivotArea>
    </chartFormat>
    <chartFormat chart="3" format="12">
      <pivotArea type="data" outline="0" fieldPosition="0">
        <references count="2">
          <reference field="4294967294" count="1" selected="0">
            <x v="0"/>
          </reference>
          <reference field="15" count="1" selected="0">
            <x v="5"/>
          </reference>
        </references>
      </pivotArea>
    </chartFormat>
    <chartFormat chart="0" format="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3"/>
          </reference>
        </references>
      </pivotArea>
    </chartFormat>
    <chartFormat chart="0" format="4">
      <pivotArea type="data" outline="0" fieldPosition="0">
        <references count="2">
          <reference field="4294967294" count="1" selected="0">
            <x v="0"/>
          </reference>
          <reference field="15" count="1" selected="0">
            <x v="4"/>
          </reference>
        </references>
      </pivotArea>
    </chartFormat>
    <chartFormat chart="0" format="5">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681BD-2218-4A7E-9C01-14D52BCC497E}" name="PivotTable6"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54:B64" firstHeaderRow="1" firstDataRow="1" firstDataCol="1"/>
  <pivotFields count="18">
    <pivotField showAll="0"/>
    <pivotField numFmtId="14" showAll="0"/>
    <pivotField showAll="0"/>
    <pivotField showAll="0"/>
    <pivotField showAll="0"/>
    <pivotField axis="axisRow" showAll="0">
      <items count="10">
        <item x="5"/>
        <item x="8"/>
        <item x="6"/>
        <item x="7"/>
        <item x="4"/>
        <item x="3"/>
        <item x="2"/>
        <item x="1"/>
        <item x="0"/>
        <item t="default"/>
      </items>
    </pivotField>
    <pivotField showAll="0"/>
    <pivotField showAll="0"/>
    <pivotField numFmtId="14" showAll="0"/>
    <pivotField showAll="0"/>
    <pivotField showAll="0"/>
    <pivotField showAll="0"/>
    <pivotField showAll="0"/>
    <pivotField numFmtId="164" showAll="0"/>
    <pivotField showAll="0"/>
    <pivotField dataField="1" numFmtId="164" showAll="0">
      <items count="8">
        <item x="0"/>
        <item x="1"/>
        <item x="2"/>
        <item x="3"/>
        <item x="4"/>
        <item x="5"/>
        <item x="6"/>
        <item t="default"/>
      </items>
    </pivotField>
    <pivotField numFmtId="164" showAll="0"/>
    <pivotField showAll="0" defaultSubtotal="0"/>
  </pivotFields>
  <rowFields count="1">
    <field x="5"/>
  </rowFields>
  <rowItems count="10">
    <i>
      <x/>
    </i>
    <i>
      <x v="1"/>
    </i>
    <i>
      <x v="2"/>
    </i>
    <i>
      <x v="3"/>
    </i>
    <i>
      <x v="4"/>
    </i>
    <i>
      <x v="5"/>
    </i>
    <i>
      <x v="6"/>
    </i>
    <i>
      <x v="7"/>
    </i>
    <i>
      <x v="8"/>
    </i>
    <i t="grand">
      <x/>
    </i>
  </rowItems>
  <colItems count="1">
    <i/>
  </colItems>
  <dataFields count="1">
    <dataField name="Summe von Ingresos" fld="15"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0CA47-B215-421F-A5A9-665A36830078}" name="PivotTable4"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7">
  <location ref="A34:B50"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axis="axisRow" showAll="0" sortType="ascending">
      <items count="16">
        <item x="13"/>
        <item x="0"/>
        <item x="8"/>
        <item x="7"/>
        <item x="3"/>
        <item x="1"/>
        <item x="12"/>
        <item x="14"/>
        <item x="6"/>
        <item x="9"/>
        <item x="2"/>
        <item x="10"/>
        <item x="5"/>
        <item x="4"/>
        <item x="11"/>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items count="8">
        <item x="0"/>
        <item x="1"/>
        <item x="2"/>
        <item x="3"/>
        <item x="4"/>
        <item x="5"/>
        <item x="6"/>
        <item t="default"/>
      </items>
    </pivotField>
    <pivotField numFmtId="164" showAll="0"/>
    <pivotField showAll="0" defaultSubtotal="0"/>
  </pivotFields>
  <rowFields count="1">
    <field x="12"/>
  </rowFields>
  <rowItems count="16">
    <i>
      <x v="14"/>
    </i>
    <i>
      <x v="7"/>
    </i>
    <i>
      <x v="6"/>
    </i>
    <i>
      <x v="9"/>
    </i>
    <i>
      <x/>
    </i>
    <i>
      <x v="13"/>
    </i>
    <i>
      <x v="4"/>
    </i>
    <i>
      <x v="10"/>
    </i>
    <i>
      <x v="2"/>
    </i>
    <i>
      <x v="3"/>
    </i>
    <i>
      <x v="5"/>
    </i>
    <i>
      <x v="11"/>
    </i>
    <i>
      <x v="12"/>
    </i>
    <i>
      <x v="8"/>
    </i>
    <i>
      <x v="1"/>
    </i>
    <i t="grand">
      <x/>
    </i>
  </rowItems>
  <colItems count="1">
    <i/>
  </colItems>
  <dataFields count="1">
    <dataField name="Summe von Ingresos" fld="15" baseField="12" baseItem="0" numFmtId="164"/>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9212D4-3950-4B90-AE3C-DA614A324D9A}" name="PivotTable3"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4">
  <location ref="A18:B27" firstHeaderRow="1" firstDataRow="1" firstDataCol="1"/>
  <pivotFields count="18">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axis="axisRow" showAll="0" sortType="ascending">
      <items count="9">
        <item x="5"/>
        <item x="1"/>
        <item x="3"/>
        <item x="6"/>
        <item x="4"/>
        <item x="0"/>
        <item x="2"/>
        <item x="7"/>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4" showAll="0"/>
    <pivotField showAll="0"/>
    <pivotField dataField="1" numFmtId="164" showAll="0">
      <items count="8">
        <item x="0"/>
        <item x="1"/>
        <item x="2"/>
        <item x="3"/>
        <item x="4"/>
        <item x="5"/>
        <item x="6"/>
        <item t="default"/>
      </items>
    </pivotField>
    <pivotField numFmtId="164" showAll="0"/>
    <pivotField showAll="0" defaultSubtotal="0"/>
  </pivotFields>
  <rowFields count="1">
    <field x="6"/>
  </rowFields>
  <rowItems count="9">
    <i>
      <x v="2"/>
    </i>
    <i>
      <x v="7"/>
    </i>
    <i>
      <x v="4"/>
    </i>
    <i>
      <x v="3"/>
    </i>
    <i>
      <x v="5"/>
    </i>
    <i>
      <x v="6"/>
    </i>
    <i>
      <x v="1"/>
    </i>
    <i>
      <x/>
    </i>
    <i t="grand">
      <x/>
    </i>
  </rowItems>
  <colItems count="1">
    <i/>
  </colItems>
  <dataFields count="1">
    <dataField name="Summe von Ingresos" fld="15" baseField="6"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8CEAF2-905A-4E91-86C2-24C4E7958556}"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4">
  <location ref="A3:B16" firstHeaderRow="1" firstDataRow="1" firstDataCol="1"/>
  <pivotFields count="18">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9">
        <item x="5"/>
        <item x="1"/>
        <item x="3"/>
        <item x="6"/>
        <item x="4"/>
        <item x="0"/>
        <item x="2"/>
        <item x="7"/>
        <item t="default"/>
      </items>
    </pivotField>
    <pivotField showAll="0">
      <items count="5">
        <item x="1"/>
        <item x="3"/>
        <item x="2"/>
        <item x="0"/>
        <item t="default"/>
      </items>
    </pivotField>
    <pivotField numFmtId="14" showAll="0"/>
    <pivotField showAll="0"/>
    <pivotField showAll="0"/>
    <pivotField showAll="0"/>
    <pivotField showAll="0">
      <items count="16">
        <item x="13"/>
        <item x="0"/>
        <item x="8"/>
        <item x="7"/>
        <item x="3"/>
        <item x="1"/>
        <item x="12"/>
        <item x="14"/>
        <item x="6"/>
        <item x="9"/>
        <item x="2"/>
        <item x="10"/>
        <item x="5"/>
        <item x="4"/>
        <item x="11"/>
        <item t="default"/>
      </items>
    </pivotField>
    <pivotField numFmtId="164" showAll="0"/>
    <pivotField showAll="0"/>
    <pivotField dataField="1" numFmtId="164" showAll="0">
      <items count="8">
        <item x="0"/>
        <item x="1"/>
        <item x="2"/>
        <item x="3"/>
        <item x="4"/>
        <item x="5"/>
        <item x="6"/>
        <item t="default"/>
      </items>
    </pivotField>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
  </rowFields>
  <rowItems count="13">
    <i>
      <x v="1"/>
    </i>
    <i>
      <x v="2"/>
    </i>
    <i>
      <x v="3"/>
    </i>
    <i>
      <x v="4"/>
    </i>
    <i>
      <x v="5"/>
    </i>
    <i>
      <x v="6"/>
    </i>
    <i>
      <x v="7"/>
    </i>
    <i>
      <x v="8"/>
    </i>
    <i>
      <x v="9"/>
    </i>
    <i>
      <x v="10"/>
    </i>
    <i>
      <x v="11"/>
    </i>
    <i>
      <x v="12"/>
    </i>
    <i t="grand">
      <x/>
    </i>
  </rowItems>
  <colItems count="1">
    <i/>
  </colItems>
  <dataFields count="1">
    <dataField name="Summe von Ingresos" fld="15" baseField="17" baseItem="1" numFmtId="164"/>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61B2218-FB44-480D-8000-08CA4E625BDA}" autoFormatId="16" applyNumberFormats="0" applyBorderFormats="0" applyFontFormats="0" applyPatternFormats="0" applyAlignmentFormats="0" applyWidthHeightFormats="0">
  <queryTableRefresh nextId="18">
    <queryTableFields count="17">
      <queryTableField id="1" name="Folio" tableColumnId="1"/>
      <queryTableField id="2" name="Fecha de orden" tableColumnId="2"/>
      <queryTableField id="3" name="Num. cliente" tableColumnId="3"/>
      <queryTableField id="4" name="Nombre cliente" tableColumnId="4"/>
      <queryTableField id="5" name="Ciudad" tableColumnId="5"/>
      <queryTableField id="6" name="Estado" tableColumnId="6"/>
      <queryTableField id="7" name="Vendedor" tableColumnId="7"/>
      <queryTableField id="8" name="Region" tableColumnId="8"/>
      <queryTableField id="9" name="Fecha de embarque" tableColumnId="9"/>
      <queryTableField id="10" name="Empresa fletera" tableColumnId="10"/>
      <queryTableField id="11" name="Forma de pago" tableColumnId="11"/>
      <queryTableField id="12" name="Nombre del producto" tableColumnId="12"/>
      <queryTableField id="13" name="Categoría" tableColumnId="13"/>
      <queryTableField id="14" name="Precio unitario" tableColumnId="14"/>
      <queryTableField id="15" name="Cantidad" tableColumnId="15"/>
      <queryTableField id="16" name="Ingresos" tableColumnId="16"/>
      <queryTableField id="17" name="Tarifa de envío"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Vendedor" xr10:uid="{C8C47738-7F34-4AD0-8CEB-0206A8A312E2}" sourceName="Vendedor">
  <pivotTables>
    <pivotTable tabId="3" name="PivotTable1"/>
    <pivotTable tabId="3" name="PivotTable3"/>
    <pivotTable tabId="3" name="PivotTable7"/>
    <pivotTable tabId="3" name="PivotTable4"/>
  </pivotTables>
  <data>
    <tabular pivotCacheId="2018075934">
      <items count="8">
        <i x="5" s="1"/>
        <i x="1" s="1"/>
        <i x="3" s="1"/>
        <i x="6" s="1"/>
        <i x="4"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523D2EDA-C31D-4622-A7F6-3607819908DC}" sourceName="Region">
  <pivotTables>
    <pivotTable tabId="3" name="PivotTable1"/>
    <pivotTable tabId="3" name="PivotTable3"/>
    <pivotTable tabId="3" name="PivotTable7"/>
    <pivotTable tabId="3" name="PivotTable4"/>
  </pivotTables>
  <data>
    <tabular pivotCacheId="2018075934">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Categoría" xr10:uid="{2CB2BDC6-46E4-433A-9837-F149945F010A}" sourceName="Categoría">
  <pivotTables>
    <pivotTable tabId="3" name="PivotTable1"/>
    <pivotTable tabId="3" name="PivotTable3"/>
    <pivotTable tabId="3" name="PivotTable7"/>
    <pivotTable tabId="3" name="PivotTable4"/>
  </pivotTables>
  <data>
    <tabular pivotCacheId="2018075934">
      <items count="15">
        <i x="13" s="1"/>
        <i x="0" s="1"/>
        <i x="8" s="1"/>
        <i x="7" s="1"/>
        <i x="3" s="1"/>
        <i x="1" s="1"/>
        <i x="12" s="1"/>
        <i x="14" s="1"/>
        <i x="6" s="1"/>
        <i x="9" s="1"/>
        <i x="2" s="1"/>
        <i x="10"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edor" xr10:uid="{AB01FAD4-9B0C-417D-8A2A-9C5F7D78B993}" cache="Datenschnitt_Vendedor" caption="Vendedor" style="SlicerStyleDark1 2" rowHeight="241300"/>
  <slicer name="Region" xr10:uid="{06B813B4-5C68-46CB-88F4-8B6CA9050C56}" cache="Datenschnitt_Region" caption="Region" columnCount="4" style="SlicerStyleDark1 2" rowHeight="241300"/>
  <slicer name="Categoría" xr10:uid="{7AA450EF-5C94-4455-B4D0-E1424F7178EA}" cache="Datenschnitt_Categoría" caption="Categoría" columnCount="5" style="SlicerStyleDark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BB363B-C017-4EB3-BF60-9E5FAA65EAB1}" name="ordenesDeCompra" displayName="ordenesDeCompra" ref="B7:R298" tableType="queryTable" totalsRowShown="0">
  <autoFilter ref="B7:R298" xr:uid="{2CBB363B-C017-4EB3-BF60-9E5FAA65EAB1}">
    <filterColumn colId="11">
      <customFilters>
        <customFilter operator="notEqual" val=" "/>
      </customFilters>
    </filterColumn>
  </autoFilter>
  <tableColumns count="17">
    <tableColumn id="1" xr3:uid="{126B532A-277C-40A4-B819-F7C5DF70BF27}" uniqueName="1" name="Folio" queryTableFieldId="1"/>
    <tableColumn id="2" xr3:uid="{81ED87C9-EAC9-4DB8-837D-714D0DAE9876}" uniqueName="2" name="Fecha de orden" queryTableFieldId="2" dataDxfId="13"/>
    <tableColumn id="3" xr3:uid="{1C1A47EE-8F88-403B-AA44-A016001C4C9C}" uniqueName="3" name="Num. cliente" queryTableFieldId="3"/>
    <tableColumn id="4" xr3:uid="{C03BABF1-C6B6-49E3-AE85-BE344F8BF4E0}" uniqueName="4" name="Nombre cliente" queryTableFieldId="4" dataDxfId="12"/>
    <tableColumn id="5" xr3:uid="{5C4E074A-C1E3-42B9-A9B6-14E4D99E104C}" uniqueName="5" name="Ciudad" queryTableFieldId="5" dataDxfId="11"/>
    <tableColumn id="6" xr3:uid="{3D31173B-1201-4F75-A931-24115C23D152}" uniqueName="6" name="Estado" queryTableFieldId="6" dataDxfId="10"/>
    <tableColumn id="7" xr3:uid="{86E1BFF0-B7DE-4798-8BB1-A37EB6DAC858}" uniqueName="7" name="Vendedor" queryTableFieldId="7" dataDxfId="9"/>
    <tableColumn id="8" xr3:uid="{DC6FDA37-207D-44F9-9C82-89E54BFC3D31}" uniqueName="8" name="Region" queryTableFieldId="8" dataDxfId="8"/>
    <tableColumn id="9" xr3:uid="{55301807-B25A-4ED0-A71E-4324BD16E5A5}" uniqueName="9" name="Fecha de embarque" queryTableFieldId="9" dataDxfId="7"/>
    <tableColumn id="10" xr3:uid="{EC059620-4A07-495C-A074-6C7DC54081EB}" uniqueName="10" name="Empresa fletera" queryTableFieldId="10" dataDxfId="6"/>
    <tableColumn id="11" xr3:uid="{189672DF-2EEF-4F5C-8B10-1F8C4320AF2F}" uniqueName="11" name="Forma de pago" queryTableFieldId="11" dataDxfId="5"/>
    <tableColumn id="12" xr3:uid="{69DF13E7-508F-4D76-AC75-720313FDA8E8}" uniqueName="12" name="Nombre del producto" queryTableFieldId="12" dataDxfId="4"/>
    <tableColumn id="13" xr3:uid="{FD5AFAEF-51EC-445B-82EF-F721B05F2374}" uniqueName="13" name="Categoría" queryTableFieldId="13" dataDxfId="3"/>
    <tableColumn id="14" xr3:uid="{E99E981C-78A3-4BD9-9677-72AB31231B2E}" uniqueName="14" name="Precio unitario" queryTableFieldId="14" dataDxfId="2"/>
    <tableColumn id="15" xr3:uid="{373B3622-0269-487A-AFD2-9333B7034CF7}" uniqueName="15" name="Cantidad" queryTableFieldId="15"/>
    <tableColumn id="16" xr3:uid="{51CC4EE5-197F-4647-886B-AA21DCB4F0C6}" uniqueName="16" name="Ingresos" queryTableFieldId="16" dataDxfId="1"/>
    <tableColumn id="17" xr3:uid="{54D34833-029D-4CAC-BC5C-42C2E413B661}" uniqueName="17" name="Tarifa de envío"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FEB2F-1203-40FE-82B7-7E2570BE1DAE}">
  <sheetPr>
    <tabColor rgb="FFFFFF00"/>
  </sheetPr>
  <dimension ref="A3:E74"/>
  <sheetViews>
    <sheetView workbookViewId="0">
      <selection activeCell="A69" sqref="A69"/>
    </sheetView>
  </sheetViews>
  <sheetFormatPr baseColWidth="10" defaultRowHeight="15" x14ac:dyDescent="0.25"/>
  <cols>
    <col min="1" max="1" width="22.42578125" bestFit="1" customWidth="1"/>
    <col min="2" max="2" width="19.42578125" bestFit="1" customWidth="1"/>
  </cols>
  <sheetData>
    <row r="3" spans="1:2" x14ac:dyDescent="0.25">
      <c r="A3" s="5" t="s">
        <v>104</v>
      </c>
      <c r="B3" t="s">
        <v>118</v>
      </c>
    </row>
    <row r="4" spans="1:2" x14ac:dyDescent="0.25">
      <c r="A4" s="6" t="s">
        <v>106</v>
      </c>
      <c r="B4" s="4">
        <v>388493.00000000006</v>
      </c>
    </row>
    <row r="5" spans="1:2" x14ac:dyDescent="0.25">
      <c r="A5" s="6" t="s">
        <v>107</v>
      </c>
      <c r="B5" s="4">
        <v>179095.7</v>
      </c>
    </row>
    <row r="6" spans="1:2" x14ac:dyDescent="0.25">
      <c r="A6" s="6" t="s">
        <v>108</v>
      </c>
      <c r="B6" s="4">
        <v>374067.39999999997</v>
      </c>
    </row>
    <row r="7" spans="1:2" x14ac:dyDescent="0.25">
      <c r="A7" s="6" t="s">
        <v>109</v>
      </c>
      <c r="B7" s="4">
        <v>231786.38</v>
      </c>
    </row>
    <row r="8" spans="1:2" x14ac:dyDescent="0.25">
      <c r="A8" s="6" t="s">
        <v>110</v>
      </c>
      <c r="B8" s="4">
        <v>395003.7</v>
      </c>
    </row>
    <row r="9" spans="1:2" x14ac:dyDescent="0.25">
      <c r="A9" s="6" t="s">
        <v>111</v>
      </c>
      <c r="B9" s="4">
        <v>617472.79999999993</v>
      </c>
    </row>
    <row r="10" spans="1:2" x14ac:dyDescent="0.25">
      <c r="A10" s="6" t="s">
        <v>112</v>
      </c>
      <c r="B10" s="4">
        <v>312606.7</v>
      </c>
    </row>
    <row r="11" spans="1:2" x14ac:dyDescent="0.25">
      <c r="A11" s="6" t="s">
        <v>113</v>
      </c>
      <c r="B11" s="4">
        <v>326030.88</v>
      </c>
    </row>
    <row r="12" spans="1:2" x14ac:dyDescent="0.25">
      <c r="A12" s="6" t="s">
        <v>114</v>
      </c>
      <c r="B12" s="4">
        <v>362491.5</v>
      </c>
    </row>
    <row r="13" spans="1:2" x14ac:dyDescent="0.25">
      <c r="A13" s="6" t="s">
        <v>115</v>
      </c>
      <c r="B13" s="4">
        <v>600050.22</v>
      </c>
    </row>
    <row r="14" spans="1:2" x14ac:dyDescent="0.25">
      <c r="A14" s="6" t="s">
        <v>116</v>
      </c>
      <c r="B14" s="4">
        <v>352978.5</v>
      </c>
    </row>
    <row r="15" spans="1:2" x14ac:dyDescent="0.25">
      <c r="A15" s="6" t="s">
        <v>117</v>
      </c>
      <c r="B15" s="4">
        <v>735065.65999999992</v>
      </c>
    </row>
    <row r="16" spans="1:2" x14ac:dyDescent="0.25">
      <c r="A16" s="6" t="s">
        <v>105</v>
      </c>
      <c r="B16" s="4">
        <v>4875142.4400000004</v>
      </c>
    </row>
    <row r="18" spans="1:2" x14ac:dyDescent="0.25">
      <c r="A18" s="5" t="s">
        <v>104</v>
      </c>
      <c r="B18" t="s">
        <v>118</v>
      </c>
    </row>
    <row r="19" spans="1:2" x14ac:dyDescent="0.25">
      <c r="A19" s="6" t="s">
        <v>50</v>
      </c>
      <c r="B19" s="4">
        <v>228907</v>
      </c>
    </row>
    <row r="20" spans="1:2" x14ac:dyDescent="0.25">
      <c r="A20" s="6" t="s">
        <v>84</v>
      </c>
      <c r="B20" s="4">
        <v>455428.4</v>
      </c>
    </row>
    <row r="21" spans="1:2" x14ac:dyDescent="0.25">
      <c r="A21" s="6" t="s">
        <v>62</v>
      </c>
      <c r="B21" s="4">
        <v>523852</v>
      </c>
    </row>
    <row r="22" spans="1:2" x14ac:dyDescent="0.25">
      <c r="A22" s="6" t="s">
        <v>73</v>
      </c>
      <c r="B22" s="4">
        <v>559209.14000000013</v>
      </c>
    </row>
    <row r="23" spans="1:2" x14ac:dyDescent="0.25">
      <c r="A23" s="6" t="s">
        <v>20</v>
      </c>
      <c r="B23" s="4">
        <v>585364.5</v>
      </c>
    </row>
    <row r="24" spans="1:2" x14ac:dyDescent="0.25">
      <c r="A24" s="6" t="s">
        <v>42</v>
      </c>
      <c r="B24" s="4">
        <v>702776.9</v>
      </c>
    </row>
    <row r="25" spans="1:2" x14ac:dyDescent="0.25">
      <c r="A25" s="6" t="s">
        <v>30</v>
      </c>
      <c r="B25" s="4">
        <v>812847</v>
      </c>
    </row>
    <row r="26" spans="1:2" x14ac:dyDescent="0.25">
      <c r="A26" s="6" t="s">
        <v>68</v>
      </c>
      <c r="B26" s="4">
        <v>1006757.5</v>
      </c>
    </row>
    <row r="27" spans="1:2" x14ac:dyDescent="0.25">
      <c r="A27" s="6" t="s">
        <v>105</v>
      </c>
      <c r="B27" s="4">
        <v>4875142.4400000004</v>
      </c>
    </row>
    <row r="34" spans="1:2" x14ac:dyDescent="0.25">
      <c r="A34" s="5" t="s">
        <v>104</v>
      </c>
      <c r="B34" t="s">
        <v>118</v>
      </c>
    </row>
    <row r="35" spans="1:2" x14ac:dyDescent="0.25">
      <c r="A35" s="6" t="s">
        <v>16</v>
      </c>
      <c r="B35" s="4">
        <v>0</v>
      </c>
    </row>
    <row r="36" spans="1:2" x14ac:dyDescent="0.25">
      <c r="A36" s="6" t="s">
        <v>101</v>
      </c>
      <c r="B36" s="4">
        <v>40376</v>
      </c>
    </row>
    <row r="37" spans="1:2" x14ac:dyDescent="0.25">
      <c r="A37" s="6" t="s">
        <v>95</v>
      </c>
      <c r="B37" s="4">
        <v>97188</v>
      </c>
    </row>
    <row r="38" spans="1:2" x14ac:dyDescent="0.25">
      <c r="A38" s="6" t="s">
        <v>86</v>
      </c>
      <c r="B38" s="4">
        <v>154791</v>
      </c>
    </row>
    <row r="39" spans="1:2" x14ac:dyDescent="0.25">
      <c r="A39" s="6" t="s">
        <v>98</v>
      </c>
      <c r="B39" s="4">
        <v>186513.60000000003</v>
      </c>
    </row>
    <row r="40" spans="1:2" x14ac:dyDescent="0.25">
      <c r="A40" s="6" t="s">
        <v>58</v>
      </c>
      <c r="B40" s="4">
        <v>235614.39999999997</v>
      </c>
    </row>
    <row r="41" spans="1:2" x14ac:dyDescent="0.25">
      <c r="A41" s="6" t="s">
        <v>52</v>
      </c>
      <c r="B41" s="4">
        <v>249721.5</v>
      </c>
    </row>
    <row r="42" spans="1:2" x14ac:dyDescent="0.25">
      <c r="A42" s="6" t="s">
        <v>46</v>
      </c>
      <c r="B42" s="4">
        <v>266750.40000000002</v>
      </c>
    </row>
    <row r="43" spans="1:2" x14ac:dyDescent="0.25">
      <c r="A43" s="6" t="s">
        <v>81</v>
      </c>
      <c r="B43" s="4">
        <v>267646.40000000002</v>
      </c>
    </row>
    <row r="44" spans="1:2" x14ac:dyDescent="0.25">
      <c r="A44" s="6" t="s">
        <v>79</v>
      </c>
      <c r="B44" s="4">
        <v>283892</v>
      </c>
    </row>
    <row r="45" spans="1:2" x14ac:dyDescent="0.25">
      <c r="A45" s="6" t="s">
        <v>27</v>
      </c>
      <c r="B45" s="4">
        <v>352254</v>
      </c>
    </row>
    <row r="46" spans="1:2" x14ac:dyDescent="0.25">
      <c r="A46" s="6" t="s">
        <v>88</v>
      </c>
      <c r="B46" s="4">
        <v>463814.39999999985</v>
      </c>
    </row>
    <row r="47" spans="1:2" x14ac:dyDescent="0.25">
      <c r="A47" s="6" t="s">
        <v>64</v>
      </c>
      <c r="B47" s="4">
        <v>707280</v>
      </c>
    </row>
    <row r="48" spans="1:2" x14ac:dyDescent="0.25">
      <c r="A48" s="6" t="s">
        <v>77</v>
      </c>
      <c r="B48" s="4">
        <v>721574</v>
      </c>
    </row>
    <row r="49" spans="1:5" x14ac:dyDescent="0.25">
      <c r="A49" s="6" t="s">
        <v>25</v>
      </c>
      <c r="B49" s="4">
        <v>847726.74</v>
      </c>
    </row>
    <row r="50" spans="1:5" x14ac:dyDescent="0.25">
      <c r="A50" s="6" t="s">
        <v>105</v>
      </c>
      <c r="B50" s="4">
        <v>4875142.4400000004</v>
      </c>
    </row>
    <row r="54" spans="1:5" x14ac:dyDescent="0.25">
      <c r="A54" s="5" t="s">
        <v>104</v>
      </c>
      <c r="B54" t="s">
        <v>118</v>
      </c>
      <c r="D54" t="s">
        <v>119</v>
      </c>
      <c r="E54" t="s">
        <v>120</v>
      </c>
    </row>
    <row r="55" spans="1:5" x14ac:dyDescent="0.25">
      <c r="A55" s="6" t="s">
        <v>61</v>
      </c>
      <c r="B55" s="4">
        <v>523852</v>
      </c>
      <c r="D55" s="6" t="str">
        <f t="shared" ref="D55:D63" si="0">A55</f>
        <v>Baja California</v>
      </c>
      <c r="E55" s="4">
        <f>GETPIVOTDATA("Ingresos",$A$54,"Estado","Baja California")</f>
        <v>523852</v>
      </c>
    </row>
    <row r="56" spans="1:5" x14ac:dyDescent="0.25">
      <c r="A56" s="6" t="s">
        <v>93</v>
      </c>
      <c r="B56" s="4">
        <v>394915.49999999994</v>
      </c>
      <c r="D56" s="6" t="str">
        <f t="shared" si="0"/>
        <v>Ciudad de México</v>
      </c>
      <c r="E56" s="4">
        <f>GETPIVOTDATA("Ingresos",$A$54,"Estado","Ciudad de México")</f>
        <v>394915.49999999994</v>
      </c>
    </row>
    <row r="57" spans="1:5" x14ac:dyDescent="0.25">
      <c r="A57" s="6" t="s">
        <v>67</v>
      </c>
      <c r="B57" s="4">
        <v>611842.00000000012</v>
      </c>
      <c r="D57" s="6" t="str">
        <f t="shared" si="0"/>
        <v>Estado de México</v>
      </c>
      <c r="E57" s="4">
        <f>GETPIVOTDATA("Ingresos",$A$54,"Estado","Estado de México")</f>
        <v>611842.00000000012</v>
      </c>
    </row>
    <row r="58" spans="1:5" x14ac:dyDescent="0.25">
      <c r="A58" s="6" t="s">
        <v>72</v>
      </c>
      <c r="B58" s="4">
        <v>559209.14000000013</v>
      </c>
      <c r="D58" s="6" t="str">
        <f t="shared" si="0"/>
        <v>Guanajuato</v>
      </c>
      <c r="E58" s="4">
        <f>GETPIVOTDATA("Ingresos",$A$54,"Estado","Guanajuato")</f>
        <v>559209.14000000013</v>
      </c>
    </row>
    <row r="59" spans="1:5" x14ac:dyDescent="0.25">
      <c r="A59" s="6" t="s">
        <v>55</v>
      </c>
      <c r="B59" s="4">
        <v>370247.5</v>
      </c>
      <c r="D59" s="6" t="str">
        <f t="shared" si="0"/>
        <v>Guerrero</v>
      </c>
      <c r="E59" s="4">
        <f>GETPIVOTDATA("Ingresos",$A$54,"Estado","Guerrero")</f>
        <v>370247.5</v>
      </c>
    </row>
    <row r="60" spans="1:5" x14ac:dyDescent="0.25">
      <c r="A60" s="6" t="s">
        <v>49</v>
      </c>
      <c r="B60" s="4">
        <v>684335.40000000014</v>
      </c>
      <c r="D60" s="6" t="str">
        <f t="shared" si="0"/>
        <v>Jalisco</v>
      </c>
      <c r="E60" s="4">
        <f>GETPIVOTDATA("Ingresos",$A$54,"Estado","Jalisco")</f>
        <v>684335.40000000014</v>
      </c>
    </row>
    <row r="61" spans="1:5" x14ac:dyDescent="0.25">
      <c r="A61" s="6" t="s">
        <v>41</v>
      </c>
      <c r="B61" s="4">
        <v>702776.9</v>
      </c>
      <c r="D61" s="6" t="str">
        <f t="shared" si="0"/>
        <v>Nuevo León</v>
      </c>
      <c r="E61" s="4">
        <f>GETPIVOTDATA("Ingresos",$A$54,"Estado","Nuevo León")</f>
        <v>702776.9</v>
      </c>
    </row>
    <row r="62" spans="1:5" x14ac:dyDescent="0.25">
      <c r="A62" s="6" t="s">
        <v>29</v>
      </c>
      <c r="B62" s="4">
        <v>812847</v>
      </c>
      <c r="D62" s="6" t="str">
        <f t="shared" si="0"/>
        <v>Querétaro</v>
      </c>
      <c r="E62" s="4">
        <f>GETPIVOTDATA("Ingresos",$A$54,"Estado","Querétaro")</f>
        <v>812847</v>
      </c>
    </row>
    <row r="63" spans="1:5" x14ac:dyDescent="0.25">
      <c r="A63" s="6" t="s">
        <v>19</v>
      </c>
      <c r="B63" s="4">
        <v>215117</v>
      </c>
      <c r="D63" s="6" t="str">
        <f t="shared" si="0"/>
        <v>Sinaloa</v>
      </c>
      <c r="E63" s="4">
        <f>GETPIVOTDATA("Ingresos",$A$54,"Estado","Sinaloa")</f>
        <v>215117</v>
      </c>
    </row>
    <row r="64" spans="1:5" x14ac:dyDescent="0.25">
      <c r="A64" s="6" t="s">
        <v>105</v>
      </c>
      <c r="B64" s="4">
        <v>4875142.4399999995</v>
      </c>
    </row>
    <row r="68" spans="1:2" x14ac:dyDescent="0.25">
      <c r="A68" s="5" t="s">
        <v>104</v>
      </c>
      <c r="B68" t="s">
        <v>118</v>
      </c>
    </row>
    <row r="69" spans="1:2" x14ac:dyDescent="0.25">
      <c r="A69" s="7" t="s">
        <v>121</v>
      </c>
      <c r="B69" s="4">
        <v>2407137.7399999988</v>
      </c>
    </row>
    <row r="70" spans="1:2" x14ac:dyDescent="0.25">
      <c r="A70" s="7" t="s">
        <v>122</v>
      </c>
      <c r="B70" s="4">
        <v>1432522.7</v>
      </c>
    </row>
    <row r="71" spans="1:2" x14ac:dyDescent="0.25">
      <c r="A71" s="7" t="s">
        <v>123</v>
      </c>
      <c r="B71" s="4">
        <v>744044</v>
      </c>
    </row>
    <row r="72" spans="1:2" x14ac:dyDescent="0.25">
      <c r="A72" s="7" t="s">
        <v>124</v>
      </c>
      <c r="B72" s="4">
        <v>180306</v>
      </c>
    </row>
    <row r="73" spans="1:2" x14ac:dyDescent="0.25">
      <c r="A73" s="7" t="s">
        <v>125</v>
      </c>
      <c r="B73" s="4">
        <v>111132</v>
      </c>
    </row>
    <row r="74" spans="1:2" x14ac:dyDescent="0.25">
      <c r="A74" s="7" t="s">
        <v>105</v>
      </c>
      <c r="B74" s="4">
        <v>4875142.4399999985</v>
      </c>
    </row>
  </sheetData>
  <pageMargins left="0.7" right="0.7" top="0.78740157499999996" bottom="0.78740157499999996"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825F2-7B79-4BE2-BB7F-B2DDE5588CB5}">
  <dimension ref="B2:R298"/>
  <sheetViews>
    <sheetView showGridLines="0" topLeftCell="B8" workbookViewId="0">
      <selection activeCell="B7" sqref="B7:R298"/>
    </sheetView>
  </sheetViews>
  <sheetFormatPr baseColWidth="10" defaultRowHeight="15" x14ac:dyDescent="0.25"/>
  <cols>
    <col min="1" max="1" width="3.85546875" customWidth="1"/>
    <col min="2" max="2" width="7.7109375" bestFit="1" customWidth="1"/>
    <col min="3" max="3" width="16.85546875" bestFit="1" customWidth="1"/>
    <col min="4" max="4" width="14.7109375" bestFit="1" customWidth="1"/>
    <col min="5" max="5" width="17.140625" bestFit="1" customWidth="1"/>
    <col min="6" max="7" width="16.85546875" bestFit="1" customWidth="1"/>
    <col min="8" max="8" width="23.140625" bestFit="1" customWidth="1"/>
    <col min="9" max="9" width="10" bestFit="1" customWidth="1"/>
    <col min="10" max="10" width="20.85546875" bestFit="1" customWidth="1"/>
    <col min="11" max="11" width="22.85546875" bestFit="1" customWidth="1"/>
    <col min="12" max="12" width="16.7109375" bestFit="1" customWidth="1"/>
    <col min="13" max="13" width="23.5703125" bestFit="1" customWidth="1"/>
    <col min="14" max="14" width="19.85546875" bestFit="1" customWidth="1"/>
    <col min="15" max="15" width="16.28515625" bestFit="1" customWidth="1"/>
    <col min="16" max="16" width="11.140625" bestFit="1" customWidth="1"/>
    <col min="17" max="17" width="11.5703125" bestFit="1" customWidth="1"/>
    <col min="18" max="18" width="16.42578125" bestFit="1" customWidth="1"/>
  </cols>
  <sheetData>
    <row r="2" spans="2:18" x14ac:dyDescent="0.25">
      <c r="B2" s="3" t="s">
        <v>102</v>
      </c>
      <c r="C2" s="3"/>
      <c r="D2" s="3"/>
    </row>
    <row r="3" spans="2:18" x14ac:dyDescent="0.25">
      <c r="B3" s="3" t="s">
        <v>103</v>
      </c>
      <c r="C3" s="3"/>
      <c r="D3" s="3"/>
    </row>
    <row r="7" spans="2:18" x14ac:dyDescent="0.25">
      <c r="B7" t="s">
        <v>0</v>
      </c>
      <c r="C7" t="s">
        <v>1</v>
      </c>
      <c r="D7" t="s">
        <v>2</v>
      </c>
      <c r="E7" t="s">
        <v>3</v>
      </c>
      <c r="F7" t="s">
        <v>4</v>
      </c>
      <c r="G7" t="s">
        <v>5</v>
      </c>
      <c r="H7" t="s">
        <v>6</v>
      </c>
      <c r="I7" t="s">
        <v>7</v>
      </c>
      <c r="J7" t="s">
        <v>8</v>
      </c>
      <c r="K7" t="s">
        <v>9</v>
      </c>
      <c r="L7" t="s">
        <v>10</v>
      </c>
      <c r="M7" t="s">
        <v>11</v>
      </c>
      <c r="N7" t="s">
        <v>12</v>
      </c>
      <c r="O7" t="s">
        <v>13</v>
      </c>
      <c r="P7" t="s">
        <v>14</v>
      </c>
      <c r="Q7" t="s">
        <v>15</v>
      </c>
      <c r="R7" t="s">
        <v>16</v>
      </c>
    </row>
    <row r="8" spans="2:18" x14ac:dyDescent="0.25">
      <c r="B8">
        <v>1001</v>
      </c>
      <c r="C8" s="1">
        <v>43127</v>
      </c>
      <c r="D8">
        <v>27</v>
      </c>
      <c r="E8" s="2" t="s">
        <v>17</v>
      </c>
      <c r="F8" s="2" t="s">
        <v>18</v>
      </c>
      <c r="G8" s="2" t="s">
        <v>19</v>
      </c>
      <c r="H8" s="2" t="s">
        <v>20</v>
      </c>
      <c r="I8" s="2" t="s">
        <v>21</v>
      </c>
      <c r="J8" s="1">
        <v>43129</v>
      </c>
      <c r="K8" s="2" t="s">
        <v>22</v>
      </c>
      <c r="L8" s="2" t="s">
        <v>23</v>
      </c>
      <c r="M8" s="2" t="s">
        <v>24</v>
      </c>
      <c r="N8" s="2" t="s">
        <v>25</v>
      </c>
      <c r="O8" s="4">
        <v>196</v>
      </c>
      <c r="P8">
        <v>49</v>
      </c>
      <c r="Q8" s="4">
        <v>9604</v>
      </c>
      <c r="R8" s="4">
        <v>931.58799999999997</v>
      </c>
    </row>
    <row r="9" spans="2:18" x14ac:dyDescent="0.25">
      <c r="B9">
        <v>1002</v>
      </c>
      <c r="C9" s="1">
        <v>43127</v>
      </c>
      <c r="D9">
        <v>27</v>
      </c>
      <c r="E9" s="2" t="s">
        <v>17</v>
      </c>
      <c r="F9" s="2" t="s">
        <v>18</v>
      </c>
      <c r="G9" s="2" t="s">
        <v>19</v>
      </c>
      <c r="H9" s="2" t="s">
        <v>20</v>
      </c>
      <c r="I9" s="2" t="s">
        <v>21</v>
      </c>
      <c r="J9" s="1">
        <v>43129</v>
      </c>
      <c r="K9" s="2" t="s">
        <v>22</v>
      </c>
      <c r="L9" s="2" t="s">
        <v>23</v>
      </c>
      <c r="M9" s="2" t="s">
        <v>26</v>
      </c>
      <c r="N9" s="2" t="s">
        <v>27</v>
      </c>
      <c r="O9" s="4">
        <v>49</v>
      </c>
      <c r="P9">
        <v>47</v>
      </c>
      <c r="Q9" s="4">
        <v>2303</v>
      </c>
      <c r="R9" s="4">
        <v>232.60300000000001</v>
      </c>
    </row>
    <row r="10" spans="2:18" x14ac:dyDescent="0.25">
      <c r="B10">
        <v>1003</v>
      </c>
      <c r="C10" s="1">
        <v>43104</v>
      </c>
      <c r="D10">
        <v>4</v>
      </c>
      <c r="E10" s="2" t="s">
        <v>28</v>
      </c>
      <c r="F10" s="2" t="s">
        <v>29</v>
      </c>
      <c r="G10" s="2" t="s">
        <v>29</v>
      </c>
      <c r="H10" s="2" t="s">
        <v>30</v>
      </c>
      <c r="I10" s="2" t="s">
        <v>31</v>
      </c>
      <c r="J10" s="1">
        <v>43106</v>
      </c>
      <c r="K10" s="2" t="s">
        <v>32</v>
      </c>
      <c r="L10" s="2" t="s">
        <v>33</v>
      </c>
      <c r="M10" s="2" t="s">
        <v>34</v>
      </c>
      <c r="N10" s="2" t="s">
        <v>27</v>
      </c>
      <c r="O10" s="4">
        <v>420</v>
      </c>
      <c r="P10">
        <v>69</v>
      </c>
      <c r="Q10" s="4">
        <v>28980</v>
      </c>
      <c r="R10" s="4">
        <v>2782.08</v>
      </c>
    </row>
    <row r="11" spans="2:18" x14ac:dyDescent="0.25">
      <c r="B11">
        <v>1004</v>
      </c>
      <c r="C11" s="1">
        <v>43104</v>
      </c>
      <c r="D11">
        <v>4</v>
      </c>
      <c r="E11" s="2" t="s">
        <v>28</v>
      </c>
      <c r="F11" s="2" t="s">
        <v>29</v>
      </c>
      <c r="G11" s="2" t="s">
        <v>29</v>
      </c>
      <c r="H11" s="2" t="s">
        <v>30</v>
      </c>
      <c r="I11" s="2" t="s">
        <v>31</v>
      </c>
      <c r="J11" s="1">
        <v>43106</v>
      </c>
      <c r="K11" s="2" t="s">
        <v>32</v>
      </c>
      <c r="L11" s="2" t="s">
        <v>33</v>
      </c>
      <c r="M11" s="2" t="s">
        <v>35</v>
      </c>
      <c r="N11" s="2" t="s">
        <v>27</v>
      </c>
      <c r="O11" s="4">
        <v>742</v>
      </c>
      <c r="P11">
        <v>89</v>
      </c>
      <c r="Q11" s="4">
        <v>66038</v>
      </c>
      <c r="R11" s="4">
        <v>6273.6100000000006</v>
      </c>
    </row>
    <row r="12" spans="2:18" x14ac:dyDescent="0.25">
      <c r="B12">
        <v>1005</v>
      </c>
      <c r="C12" s="1">
        <v>43104</v>
      </c>
      <c r="D12">
        <v>4</v>
      </c>
      <c r="E12" s="2" t="s">
        <v>28</v>
      </c>
      <c r="F12" s="2" t="s">
        <v>29</v>
      </c>
      <c r="G12" s="2" t="s">
        <v>29</v>
      </c>
      <c r="H12" s="2" t="s">
        <v>30</v>
      </c>
      <c r="I12" s="2" t="s">
        <v>31</v>
      </c>
      <c r="J12" s="1">
        <v>43106</v>
      </c>
      <c r="K12" s="2" t="s">
        <v>32</v>
      </c>
      <c r="L12" s="2" t="s">
        <v>33</v>
      </c>
      <c r="M12" s="2" t="s">
        <v>26</v>
      </c>
      <c r="N12" s="2" t="s">
        <v>27</v>
      </c>
      <c r="O12" s="4">
        <v>49</v>
      </c>
      <c r="P12">
        <v>11</v>
      </c>
      <c r="Q12" s="4">
        <v>539</v>
      </c>
      <c r="R12" s="4">
        <v>52.283000000000001</v>
      </c>
    </row>
    <row r="13" spans="2:18" x14ac:dyDescent="0.25">
      <c r="B13">
        <v>1006</v>
      </c>
      <c r="C13" s="1">
        <v>43112</v>
      </c>
      <c r="D13">
        <v>12</v>
      </c>
      <c r="E13" s="2" t="s">
        <v>36</v>
      </c>
      <c r="F13" s="2" t="s">
        <v>18</v>
      </c>
      <c r="G13" s="2" t="s">
        <v>19</v>
      </c>
      <c r="H13" s="2" t="s">
        <v>20</v>
      </c>
      <c r="I13" s="2" t="s">
        <v>21</v>
      </c>
      <c r="J13" s="1">
        <v>43114</v>
      </c>
      <c r="K13" s="2" t="s">
        <v>22</v>
      </c>
      <c r="L13" s="2" t="s">
        <v>33</v>
      </c>
      <c r="M13" s="2" t="s">
        <v>37</v>
      </c>
      <c r="N13" s="2" t="s">
        <v>25</v>
      </c>
      <c r="O13" s="4">
        <v>252</v>
      </c>
      <c r="P13">
        <v>81</v>
      </c>
      <c r="Q13" s="4">
        <v>20412</v>
      </c>
      <c r="R13" s="4">
        <v>1979.9640000000002</v>
      </c>
    </row>
    <row r="14" spans="2:18" x14ac:dyDescent="0.25">
      <c r="B14">
        <v>1007</v>
      </c>
      <c r="C14" s="1">
        <v>43112</v>
      </c>
      <c r="D14">
        <v>12</v>
      </c>
      <c r="E14" s="2" t="s">
        <v>36</v>
      </c>
      <c r="F14" s="2" t="s">
        <v>18</v>
      </c>
      <c r="G14" s="2" t="s">
        <v>19</v>
      </c>
      <c r="H14" s="2" t="s">
        <v>20</v>
      </c>
      <c r="I14" s="2" t="s">
        <v>21</v>
      </c>
      <c r="J14" s="1">
        <v>43114</v>
      </c>
      <c r="K14" s="2" t="s">
        <v>22</v>
      </c>
      <c r="L14" s="2" t="s">
        <v>33</v>
      </c>
      <c r="M14" s="2" t="s">
        <v>38</v>
      </c>
      <c r="N14" s="2" t="s">
        <v>25</v>
      </c>
      <c r="O14" s="4">
        <v>644</v>
      </c>
      <c r="P14">
        <v>44</v>
      </c>
      <c r="Q14" s="4">
        <v>28336</v>
      </c>
      <c r="R14" s="4">
        <v>2776.9279999999999</v>
      </c>
    </row>
    <row r="15" spans="2:18" x14ac:dyDescent="0.25">
      <c r="B15">
        <v>1008</v>
      </c>
      <c r="C15" s="1">
        <v>43108</v>
      </c>
      <c r="D15">
        <v>8</v>
      </c>
      <c r="E15" s="2" t="s">
        <v>39</v>
      </c>
      <c r="F15" s="2" t="s">
        <v>40</v>
      </c>
      <c r="G15" s="2" t="s">
        <v>41</v>
      </c>
      <c r="H15" s="2" t="s">
        <v>42</v>
      </c>
      <c r="I15" s="2" t="s">
        <v>43</v>
      </c>
      <c r="J15" s="1">
        <v>43110</v>
      </c>
      <c r="K15" s="2" t="s">
        <v>44</v>
      </c>
      <c r="L15" s="2" t="s">
        <v>33</v>
      </c>
      <c r="M15" s="2" t="s">
        <v>45</v>
      </c>
      <c r="N15" s="2" t="s">
        <v>46</v>
      </c>
      <c r="O15" s="4">
        <v>128.79999999999998</v>
      </c>
      <c r="P15">
        <v>38</v>
      </c>
      <c r="Q15" s="4">
        <v>4894.3999999999996</v>
      </c>
      <c r="R15" s="4">
        <v>504.1232</v>
      </c>
    </row>
    <row r="16" spans="2:18" x14ac:dyDescent="0.25">
      <c r="B16">
        <v>1009</v>
      </c>
      <c r="C16" s="1">
        <v>43104</v>
      </c>
      <c r="D16">
        <v>4</v>
      </c>
      <c r="E16" s="2" t="s">
        <v>28</v>
      </c>
      <c r="F16" s="2" t="s">
        <v>29</v>
      </c>
      <c r="G16" s="2" t="s">
        <v>29</v>
      </c>
      <c r="H16" s="2" t="s">
        <v>30</v>
      </c>
      <c r="I16" s="2" t="s">
        <v>31</v>
      </c>
      <c r="J16" s="1">
        <v>43106</v>
      </c>
      <c r="K16" s="2" t="s">
        <v>44</v>
      </c>
      <c r="L16" s="2" t="s">
        <v>23</v>
      </c>
      <c r="M16" s="2" t="s">
        <v>45</v>
      </c>
      <c r="N16" s="2" t="s">
        <v>46</v>
      </c>
      <c r="O16" s="4">
        <v>128.79999999999998</v>
      </c>
      <c r="P16">
        <v>88</v>
      </c>
      <c r="Q16" s="4">
        <v>11334.399999999998</v>
      </c>
      <c r="R16" s="4">
        <v>1110.7711999999999</v>
      </c>
    </row>
    <row r="17" spans="2:18" x14ac:dyDescent="0.25">
      <c r="B17">
        <v>1010</v>
      </c>
      <c r="C17" s="1">
        <v>43129</v>
      </c>
      <c r="D17">
        <v>29</v>
      </c>
      <c r="E17" s="2" t="s">
        <v>47</v>
      </c>
      <c r="F17" s="2" t="s">
        <v>48</v>
      </c>
      <c r="G17" s="2" t="s">
        <v>49</v>
      </c>
      <c r="H17" s="2" t="s">
        <v>50</v>
      </c>
      <c r="I17" s="2" t="s">
        <v>21</v>
      </c>
      <c r="J17" s="1">
        <v>43131</v>
      </c>
      <c r="K17" s="2" t="s">
        <v>22</v>
      </c>
      <c r="L17" s="2" t="s">
        <v>23</v>
      </c>
      <c r="M17" s="2" t="s">
        <v>51</v>
      </c>
      <c r="N17" s="2" t="s">
        <v>52</v>
      </c>
      <c r="O17" s="4">
        <v>178.5</v>
      </c>
      <c r="P17">
        <v>94</v>
      </c>
      <c r="Q17" s="4">
        <v>16779</v>
      </c>
      <c r="R17" s="4">
        <v>1711.4580000000001</v>
      </c>
    </row>
    <row r="18" spans="2:18" x14ac:dyDescent="0.25">
      <c r="B18">
        <v>1011</v>
      </c>
      <c r="C18" s="1">
        <v>43103</v>
      </c>
      <c r="D18">
        <v>3</v>
      </c>
      <c r="E18" s="2" t="s">
        <v>53</v>
      </c>
      <c r="F18" s="2" t="s">
        <v>54</v>
      </c>
      <c r="G18" s="2" t="s">
        <v>55</v>
      </c>
      <c r="H18" s="2" t="s">
        <v>20</v>
      </c>
      <c r="I18" s="2" t="s">
        <v>21</v>
      </c>
      <c r="J18" s="1">
        <v>43105</v>
      </c>
      <c r="K18" s="2" t="s">
        <v>22</v>
      </c>
      <c r="L18" s="2" t="s">
        <v>56</v>
      </c>
      <c r="M18" s="2" t="s">
        <v>57</v>
      </c>
      <c r="N18" s="2" t="s">
        <v>58</v>
      </c>
      <c r="O18" s="4">
        <v>135.1</v>
      </c>
      <c r="P18">
        <v>91</v>
      </c>
      <c r="Q18" s="4">
        <v>12294.1</v>
      </c>
      <c r="R18" s="4">
        <v>1290.8805</v>
      </c>
    </row>
    <row r="19" spans="2:18" x14ac:dyDescent="0.25">
      <c r="B19">
        <v>1012</v>
      </c>
      <c r="C19" s="1">
        <v>43106</v>
      </c>
      <c r="D19">
        <v>6</v>
      </c>
      <c r="E19" s="2" t="s">
        <v>59</v>
      </c>
      <c r="F19" s="2" t="s">
        <v>60</v>
      </c>
      <c r="G19" s="2" t="s">
        <v>61</v>
      </c>
      <c r="H19" s="2" t="s">
        <v>62</v>
      </c>
      <c r="I19" s="2" t="s">
        <v>43</v>
      </c>
      <c r="J19" s="1">
        <v>43108</v>
      </c>
      <c r="K19" s="2" t="s">
        <v>22</v>
      </c>
      <c r="L19" s="2" t="s">
        <v>33</v>
      </c>
      <c r="M19" s="2" t="s">
        <v>63</v>
      </c>
      <c r="N19" s="2" t="s">
        <v>64</v>
      </c>
      <c r="O19" s="4">
        <v>560</v>
      </c>
      <c r="P19">
        <v>32</v>
      </c>
      <c r="Q19" s="4">
        <v>17920</v>
      </c>
      <c r="R19" s="4">
        <v>1863.68</v>
      </c>
    </row>
    <row r="20" spans="2:18" x14ac:dyDescent="0.25">
      <c r="B20">
        <v>1013</v>
      </c>
      <c r="C20" s="1">
        <v>43128</v>
      </c>
      <c r="D20">
        <v>28</v>
      </c>
      <c r="E20" s="2" t="s">
        <v>65</v>
      </c>
      <c r="F20" s="2" t="s">
        <v>66</v>
      </c>
      <c r="G20" s="2" t="s">
        <v>67</v>
      </c>
      <c r="H20" s="2" t="s">
        <v>68</v>
      </c>
      <c r="I20" s="2" t="s">
        <v>69</v>
      </c>
      <c r="J20" s="1">
        <v>43130</v>
      </c>
      <c r="K20" s="2" t="s">
        <v>44</v>
      </c>
      <c r="L20" s="2" t="s">
        <v>23</v>
      </c>
      <c r="M20" s="2" t="s">
        <v>38</v>
      </c>
      <c r="N20" s="2" t="s">
        <v>25</v>
      </c>
      <c r="O20" s="4">
        <v>644</v>
      </c>
      <c r="P20">
        <v>55</v>
      </c>
      <c r="Q20" s="4">
        <v>35420</v>
      </c>
      <c r="R20" s="4">
        <v>3542</v>
      </c>
    </row>
    <row r="21" spans="2:18" x14ac:dyDescent="0.25">
      <c r="B21">
        <v>1014</v>
      </c>
      <c r="C21" s="1">
        <v>43108</v>
      </c>
      <c r="D21">
        <v>8</v>
      </c>
      <c r="E21" s="2" t="s">
        <v>39</v>
      </c>
      <c r="F21" s="2" t="s">
        <v>40</v>
      </c>
      <c r="G21" s="2" t="s">
        <v>41</v>
      </c>
      <c r="H21" s="2" t="s">
        <v>42</v>
      </c>
      <c r="I21" s="2" t="s">
        <v>43</v>
      </c>
      <c r="J21" s="1">
        <v>43110</v>
      </c>
      <c r="K21" s="2" t="s">
        <v>44</v>
      </c>
      <c r="L21" s="2" t="s">
        <v>23</v>
      </c>
      <c r="M21" s="2" t="s">
        <v>51</v>
      </c>
      <c r="N21" s="2" t="s">
        <v>52</v>
      </c>
      <c r="O21" s="4">
        <v>178.5</v>
      </c>
      <c r="P21">
        <v>47</v>
      </c>
      <c r="Q21" s="4">
        <v>8389.5</v>
      </c>
      <c r="R21" s="4">
        <v>864.11850000000004</v>
      </c>
    </row>
    <row r="22" spans="2:18" x14ac:dyDescent="0.25">
      <c r="B22">
        <v>1015</v>
      </c>
      <c r="C22" s="1">
        <v>43110</v>
      </c>
      <c r="D22">
        <v>10</v>
      </c>
      <c r="E22" s="2" t="s">
        <v>70</v>
      </c>
      <c r="F22" s="2" t="s">
        <v>71</v>
      </c>
      <c r="G22" s="2" t="s">
        <v>72</v>
      </c>
      <c r="H22" s="2" t="s">
        <v>73</v>
      </c>
      <c r="I22" s="2" t="s">
        <v>31</v>
      </c>
      <c r="J22" s="1">
        <v>43112</v>
      </c>
      <c r="K22" s="2" t="s">
        <v>22</v>
      </c>
      <c r="L22" s="2" t="s">
        <v>33</v>
      </c>
      <c r="M22" s="2" t="s">
        <v>74</v>
      </c>
      <c r="N22" s="2" t="s">
        <v>25</v>
      </c>
      <c r="O22" s="4">
        <v>41.86</v>
      </c>
      <c r="P22">
        <v>90</v>
      </c>
      <c r="Q22" s="4">
        <v>3767.4</v>
      </c>
      <c r="R22" s="4">
        <v>388.04220000000009</v>
      </c>
    </row>
    <row r="23" spans="2:18" x14ac:dyDescent="0.25">
      <c r="B23">
        <v>1017</v>
      </c>
      <c r="C23" s="1">
        <v>43110</v>
      </c>
      <c r="D23">
        <v>10</v>
      </c>
      <c r="E23" s="2" t="s">
        <v>70</v>
      </c>
      <c r="F23" s="2" t="s">
        <v>71</v>
      </c>
      <c r="G23" s="2" t="s">
        <v>72</v>
      </c>
      <c r="H23" s="2" t="s">
        <v>73</v>
      </c>
      <c r="I23" s="2" t="s">
        <v>31</v>
      </c>
      <c r="J23" s="1">
        <v>43112</v>
      </c>
      <c r="K23" s="2" t="s">
        <v>32</v>
      </c>
      <c r="L23" s="2" t="s">
        <v>75</v>
      </c>
      <c r="M23" s="2" t="s">
        <v>76</v>
      </c>
      <c r="N23" s="2" t="s">
        <v>77</v>
      </c>
      <c r="O23" s="4">
        <v>350</v>
      </c>
      <c r="P23">
        <v>34</v>
      </c>
      <c r="Q23" s="4">
        <v>11900</v>
      </c>
      <c r="R23" s="4">
        <v>1130.5</v>
      </c>
    </row>
    <row r="24" spans="2:18" x14ac:dyDescent="0.25">
      <c r="B24">
        <v>1018</v>
      </c>
      <c r="C24" s="1">
        <v>43110</v>
      </c>
      <c r="D24">
        <v>10</v>
      </c>
      <c r="E24" s="2" t="s">
        <v>70</v>
      </c>
      <c r="F24" s="2" t="s">
        <v>71</v>
      </c>
      <c r="G24" s="2" t="s">
        <v>72</v>
      </c>
      <c r="H24" s="2" t="s">
        <v>73</v>
      </c>
      <c r="I24" s="2" t="s">
        <v>31</v>
      </c>
      <c r="J24" s="1">
        <v>43112</v>
      </c>
      <c r="K24" s="2" t="s">
        <v>32</v>
      </c>
      <c r="L24" s="2" t="s">
        <v>75</v>
      </c>
      <c r="M24" s="2" t="s">
        <v>78</v>
      </c>
      <c r="N24" s="2" t="s">
        <v>79</v>
      </c>
      <c r="O24" s="4">
        <v>308</v>
      </c>
      <c r="P24">
        <v>17</v>
      </c>
      <c r="Q24" s="4">
        <v>5236</v>
      </c>
      <c r="R24" s="4">
        <v>502.65599999999995</v>
      </c>
    </row>
    <row r="25" spans="2:18" x14ac:dyDescent="0.25">
      <c r="B25">
        <v>1019</v>
      </c>
      <c r="C25" s="1">
        <v>43110</v>
      </c>
      <c r="D25">
        <v>10</v>
      </c>
      <c r="E25" s="2" t="s">
        <v>70</v>
      </c>
      <c r="F25" s="2" t="s">
        <v>71</v>
      </c>
      <c r="G25" s="2" t="s">
        <v>72</v>
      </c>
      <c r="H25" s="2" t="s">
        <v>73</v>
      </c>
      <c r="I25" s="2" t="s">
        <v>31</v>
      </c>
      <c r="J25" s="1">
        <v>43112</v>
      </c>
      <c r="K25" s="2" t="s">
        <v>32</v>
      </c>
      <c r="L25" s="2" t="s">
        <v>75</v>
      </c>
      <c r="M25" s="2" t="s">
        <v>45</v>
      </c>
      <c r="N25" s="2" t="s">
        <v>46</v>
      </c>
      <c r="O25" s="4">
        <v>128.79999999999998</v>
      </c>
      <c r="P25">
        <v>44</v>
      </c>
      <c r="Q25" s="4">
        <v>5667.1999999999989</v>
      </c>
      <c r="R25" s="4">
        <v>589.38879999999995</v>
      </c>
    </row>
    <row r="26" spans="2:18" x14ac:dyDescent="0.25">
      <c r="B26">
        <v>1025</v>
      </c>
      <c r="C26" s="1">
        <v>43128</v>
      </c>
      <c r="D26">
        <v>28</v>
      </c>
      <c r="E26" s="2" t="s">
        <v>65</v>
      </c>
      <c r="F26" s="2" t="s">
        <v>66</v>
      </c>
      <c r="G26" s="2" t="s">
        <v>67</v>
      </c>
      <c r="H26" s="2" t="s">
        <v>68</v>
      </c>
      <c r="I26" s="2" t="s">
        <v>69</v>
      </c>
      <c r="J26" s="1">
        <v>43130</v>
      </c>
      <c r="K26" s="2" t="s">
        <v>44</v>
      </c>
      <c r="L26" s="2" t="s">
        <v>33</v>
      </c>
      <c r="M26" s="2" t="s">
        <v>57</v>
      </c>
      <c r="N26" s="2" t="s">
        <v>58</v>
      </c>
      <c r="O26" s="4">
        <v>135.1</v>
      </c>
      <c r="P26">
        <v>100</v>
      </c>
      <c r="Q26" s="4">
        <v>13510</v>
      </c>
      <c r="R26" s="4">
        <v>1310.47</v>
      </c>
    </row>
    <row r="27" spans="2:18" x14ac:dyDescent="0.25">
      <c r="B27">
        <v>1026</v>
      </c>
      <c r="C27" s="1">
        <v>43128</v>
      </c>
      <c r="D27">
        <v>28</v>
      </c>
      <c r="E27" s="2" t="s">
        <v>65</v>
      </c>
      <c r="F27" s="2" t="s">
        <v>66</v>
      </c>
      <c r="G27" s="2" t="s">
        <v>67</v>
      </c>
      <c r="H27" s="2" t="s">
        <v>68</v>
      </c>
      <c r="I27" s="2" t="s">
        <v>69</v>
      </c>
      <c r="J27" s="1">
        <v>43130</v>
      </c>
      <c r="K27" s="2" t="s">
        <v>44</v>
      </c>
      <c r="L27" s="2" t="s">
        <v>33</v>
      </c>
      <c r="M27" s="2" t="s">
        <v>80</v>
      </c>
      <c r="N27" s="2" t="s">
        <v>81</v>
      </c>
      <c r="O27" s="4">
        <v>257.59999999999997</v>
      </c>
      <c r="P27">
        <v>63</v>
      </c>
      <c r="Q27" s="4">
        <v>16228.799999999997</v>
      </c>
      <c r="R27" s="4">
        <v>1606.6511999999998</v>
      </c>
    </row>
    <row r="28" spans="2:18" x14ac:dyDescent="0.25">
      <c r="B28">
        <v>1027</v>
      </c>
      <c r="C28" s="1">
        <v>43109</v>
      </c>
      <c r="D28">
        <v>9</v>
      </c>
      <c r="E28" s="2" t="s">
        <v>82</v>
      </c>
      <c r="F28" s="2" t="s">
        <v>83</v>
      </c>
      <c r="G28" s="2" t="s">
        <v>49</v>
      </c>
      <c r="H28" s="2" t="s">
        <v>84</v>
      </c>
      <c r="I28" s="2" t="s">
        <v>21</v>
      </c>
      <c r="J28" s="1">
        <v>43111</v>
      </c>
      <c r="K28" s="2" t="s">
        <v>32</v>
      </c>
      <c r="L28" s="2" t="s">
        <v>23</v>
      </c>
      <c r="M28" s="2" t="s">
        <v>85</v>
      </c>
      <c r="N28" s="2" t="s">
        <v>86</v>
      </c>
      <c r="O28" s="4">
        <v>273</v>
      </c>
      <c r="P28">
        <v>57</v>
      </c>
      <c r="Q28" s="4">
        <v>15561</v>
      </c>
      <c r="R28" s="4">
        <v>1540.539</v>
      </c>
    </row>
    <row r="29" spans="2:18" x14ac:dyDescent="0.25">
      <c r="B29">
        <v>1028</v>
      </c>
      <c r="C29" s="1">
        <v>43109</v>
      </c>
      <c r="D29">
        <v>9</v>
      </c>
      <c r="E29" s="2" t="s">
        <v>82</v>
      </c>
      <c r="F29" s="2" t="s">
        <v>83</v>
      </c>
      <c r="G29" s="2" t="s">
        <v>49</v>
      </c>
      <c r="H29" s="2" t="s">
        <v>84</v>
      </c>
      <c r="I29" s="2" t="s">
        <v>21</v>
      </c>
      <c r="J29" s="1">
        <v>43111</v>
      </c>
      <c r="K29" s="2" t="s">
        <v>32</v>
      </c>
      <c r="L29" s="2" t="s">
        <v>23</v>
      </c>
      <c r="M29" s="2" t="s">
        <v>87</v>
      </c>
      <c r="N29" s="2" t="s">
        <v>88</v>
      </c>
      <c r="O29" s="4">
        <v>487.19999999999993</v>
      </c>
      <c r="P29">
        <v>81</v>
      </c>
      <c r="Q29" s="4">
        <v>39463.199999999997</v>
      </c>
      <c r="R29" s="4">
        <v>4143.6359999999995</v>
      </c>
    </row>
    <row r="30" spans="2:18" x14ac:dyDescent="0.25">
      <c r="B30">
        <v>1029</v>
      </c>
      <c r="C30" s="1">
        <v>43106</v>
      </c>
      <c r="D30">
        <v>6</v>
      </c>
      <c r="E30" s="2" t="s">
        <v>59</v>
      </c>
      <c r="F30" s="2" t="s">
        <v>60</v>
      </c>
      <c r="G30" s="2" t="s">
        <v>61</v>
      </c>
      <c r="H30" s="2" t="s">
        <v>62</v>
      </c>
      <c r="I30" s="2" t="s">
        <v>43</v>
      </c>
      <c r="J30" s="1">
        <v>43108</v>
      </c>
      <c r="K30" s="2" t="s">
        <v>22</v>
      </c>
      <c r="L30" s="2" t="s">
        <v>33</v>
      </c>
      <c r="M30" s="2" t="s">
        <v>24</v>
      </c>
      <c r="N30" s="2" t="s">
        <v>25</v>
      </c>
      <c r="O30" s="4">
        <v>196</v>
      </c>
      <c r="P30">
        <v>71</v>
      </c>
      <c r="Q30" s="4">
        <v>13916</v>
      </c>
      <c r="R30" s="4">
        <v>1335.9360000000001</v>
      </c>
    </row>
    <row r="31" spans="2:18" x14ac:dyDescent="0.25">
      <c r="B31">
        <v>1030</v>
      </c>
      <c r="C31" s="1">
        <v>43139</v>
      </c>
      <c r="D31">
        <v>8</v>
      </c>
      <c r="E31" s="2" t="s">
        <v>39</v>
      </c>
      <c r="F31" s="2" t="s">
        <v>40</v>
      </c>
      <c r="G31" s="2" t="s">
        <v>41</v>
      </c>
      <c r="H31" s="2" t="s">
        <v>42</v>
      </c>
      <c r="I31" s="2" t="s">
        <v>43</v>
      </c>
      <c r="J31" s="1">
        <v>43141</v>
      </c>
      <c r="K31" s="2" t="s">
        <v>22</v>
      </c>
      <c r="L31" s="2" t="s">
        <v>23</v>
      </c>
      <c r="M31" s="2" t="s">
        <v>63</v>
      </c>
      <c r="N31" s="2" t="s">
        <v>64</v>
      </c>
      <c r="O31" s="4">
        <v>560</v>
      </c>
      <c r="P31">
        <v>32</v>
      </c>
      <c r="Q31" s="4">
        <v>17920</v>
      </c>
      <c r="R31" s="4">
        <v>1809.92</v>
      </c>
    </row>
    <row r="32" spans="2:18" x14ac:dyDescent="0.25">
      <c r="B32">
        <v>1031</v>
      </c>
      <c r="C32" s="1">
        <v>43134</v>
      </c>
      <c r="D32">
        <v>3</v>
      </c>
      <c r="E32" s="2" t="s">
        <v>53</v>
      </c>
      <c r="F32" s="2" t="s">
        <v>54</v>
      </c>
      <c r="G32" s="2" t="s">
        <v>55</v>
      </c>
      <c r="H32" s="2" t="s">
        <v>20</v>
      </c>
      <c r="I32" s="2" t="s">
        <v>21</v>
      </c>
      <c r="J32" s="1">
        <v>43136</v>
      </c>
      <c r="K32" s="2" t="s">
        <v>22</v>
      </c>
      <c r="L32" s="2" t="s">
        <v>56</v>
      </c>
      <c r="M32" s="2" t="s">
        <v>89</v>
      </c>
      <c r="N32" s="2" t="s">
        <v>79</v>
      </c>
      <c r="O32" s="4">
        <v>140</v>
      </c>
      <c r="P32">
        <v>63</v>
      </c>
      <c r="Q32" s="4">
        <v>8820</v>
      </c>
      <c r="R32" s="4">
        <v>917.28</v>
      </c>
    </row>
    <row r="33" spans="2:18" x14ac:dyDescent="0.25">
      <c r="B33">
        <v>1032</v>
      </c>
      <c r="C33" s="1">
        <v>43134</v>
      </c>
      <c r="D33">
        <v>3</v>
      </c>
      <c r="E33" s="2" t="s">
        <v>53</v>
      </c>
      <c r="F33" s="2" t="s">
        <v>54</v>
      </c>
      <c r="G33" s="2" t="s">
        <v>55</v>
      </c>
      <c r="H33" s="2" t="s">
        <v>20</v>
      </c>
      <c r="I33" s="2" t="s">
        <v>21</v>
      </c>
      <c r="J33" s="1">
        <v>43136</v>
      </c>
      <c r="K33" s="2" t="s">
        <v>22</v>
      </c>
      <c r="L33" s="2" t="s">
        <v>56</v>
      </c>
      <c r="M33" s="2" t="s">
        <v>63</v>
      </c>
      <c r="N33" s="2" t="s">
        <v>64</v>
      </c>
      <c r="O33" s="4">
        <v>560</v>
      </c>
      <c r="P33">
        <v>30</v>
      </c>
      <c r="Q33" s="4">
        <v>16800</v>
      </c>
      <c r="R33" s="4">
        <v>1680</v>
      </c>
    </row>
    <row r="34" spans="2:18" hidden="1" x14ac:dyDescent="0.25">
      <c r="B34">
        <v>1033</v>
      </c>
      <c r="C34" s="1">
        <v>43137</v>
      </c>
      <c r="D34">
        <v>6</v>
      </c>
      <c r="E34" s="2" t="s">
        <v>59</v>
      </c>
      <c r="F34" s="2" t="s">
        <v>60</v>
      </c>
      <c r="G34" s="2" t="s">
        <v>61</v>
      </c>
      <c r="H34" s="2" t="s">
        <v>62</v>
      </c>
      <c r="I34" s="2" t="s">
        <v>43</v>
      </c>
      <c r="J34" s="1">
        <v>43139</v>
      </c>
      <c r="K34" s="2" t="s">
        <v>22</v>
      </c>
      <c r="L34" s="2" t="s">
        <v>33</v>
      </c>
      <c r="M34" s="2"/>
      <c r="N34" s="2" t="s">
        <v>16</v>
      </c>
      <c r="O34" s="4">
        <v>0</v>
      </c>
      <c r="P34">
        <v>0</v>
      </c>
      <c r="Q34" s="4">
        <v>0</v>
      </c>
      <c r="R34" s="4">
        <v>602</v>
      </c>
    </row>
    <row r="35" spans="2:18" hidden="1" x14ac:dyDescent="0.25">
      <c r="B35">
        <v>1034</v>
      </c>
      <c r="C35" s="1">
        <v>43159</v>
      </c>
      <c r="D35">
        <v>28</v>
      </c>
      <c r="E35" s="2" t="s">
        <v>65</v>
      </c>
      <c r="F35" s="2" t="s">
        <v>66</v>
      </c>
      <c r="G35" s="2" t="s">
        <v>67</v>
      </c>
      <c r="H35" s="2" t="s">
        <v>68</v>
      </c>
      <c r="I35" s="2" t="s">
        <v>69</v>
      </c>
      <c r="J35" s="1">
        <v>43161</v>
      </c>
      <c r="K35" s="2" t="s">
        <v>44</v>
      </c>
      <c r="L35" s="2" t="s">
        <v>23</v>
      </c>
      <c r="M35" s="2"/>
      <c r="N35" s="2" t="s">
        <v>16</v>
      </c>
      <c r="O35" s="4">
        <v>0</v>
      </c>
      <c r="P35">
        <v>0</v>
      </c>
      <c r="Q35" s="4">
        <v>0</v>
      </c>
      <c r="R35" s="4">
        <v>434</v>
      </c>
    </row>
    <row r="36" spans="2:18" hidden="1" x14ac:dyDescent="0.25">
      <c r="B36">
        <v>1035</v>
      </c>
      <c r="C36" s="1">
        <v>43139</v>
      </c>
      <c r="D36">
        <v>8</v>
      </c>
      <c r="E36" s="2" t="s">
        <v>39</v>
      </c>
      <c r="F36" s="2" t="s">
        <v>40</v>
      </c>
      <c r="G36" s="2" t="s">
        <v>41</v>
      </c>
      <c r="H36" s="2" t="s">
        <v>42</v>
      </c>
      <c r="I36" s="2" t="s">
        <v>43</v>
      </c>
      <c r="J36" s="1">
        <v>43141</v>
      </c>
      <c r="K36" s="2" t="s">
        <v>44</v>
      </c>
      <c r="L36" s="2" t="s">
        <v>23</v>
      </c>
      <c r="M36" s="2"/>
      <c r="N36" s="2" t="s">
        <v>16</v>
      </c>
      <c r="O36" s="4">
        <v>0</v>
      </c>
      <c r="P36">
        <v>0</v>
      </c>
      <c r="Q36" s="4">
        <v>0</v>
      </c>
      <c r="R36" s="4">
        <v>644</v>
      </c>
    </row>
    <row r="37" spans="2:18" x14ac:dyDescent="0.25">
      <c r="B37">
        <v>1036</v>
      </c>
      <c r="C37" s="1">
        <v>43141</v>
      </c>
      <c r="D37">
        <v>10</v>
      </c>
      <c r="E37" s="2" t="s">
        <v>70</v>
      </c>
      <c r="F37" s="2" t="s">
        <v>71</v>
      </c>
      <c r="G37" s="2" t="s">
        <v>72</v>
      </c>
      <c r="H37" s="2" t="s">
        <v>73</v>
      </c>
      <c r="I37" s="2" t="s">
        <v>31</v>
      </c>
      <c r="J37" s="1">
        <v>43143</v>
      </c>
      <c r="K37" s="2" t="s">
        <v>22</v>
      </c>
      <c r="L37" s="2" t="s">
        <v>33</v>
      </c>
      <c r="M37" s="2" t="s">
        <v>90</v>
      </c>
      <c r="N37" s="2" t="s">
        <v>27</v>
      </c>
      <c r="O37" s="4">
        <v>140</v>
      </c>
      <c r="P37">
        <v>47</v>
      </c>
      <c r="Q37" s="4">
        <v>6580</v>
      </c>
      <c r="R37" s="4">
        <v>684.32</v>
      </c>
    </row>
    <row r="38" spans="2:18" x14ac:dyDescent="0.25">
      <c r="B38">
        <v>1041</v>
      </c>
      <c r="C38" s="1">
        <v>43159</v>
      </c>
      <c r="D38">
        <v>28</v>
      </c>
      <c r="E38" s="2" t="s">
        <v>65</v>
      </c>
      <c r="F38" s="2" t="s">
        <v>66</v>
      </c>
      <c r="G38" s="2" t="s">
        <v>67</v>
      </c>
      <c r="H38" s="2" t="s">
        <v>68</v>
      </c>
      <c r="I38" s="2" t="s">
        <v>69</v>
      </c>
      <c r="J38" s="1">
        <v>43161</v>
      </c>
      <c r="K38" s="2" t="s">
        <v>44</v>
      </c>
      <c r="L38" s="2" t="s">
        <v>33</v>
      </c>
      <c r="M38" s="2" t="s">
        <v>38</v>
      </c>
      <c r="N38" s="2" t="s">
        <v>25</v>
      </c>
      <c r="O38" s="4">
        <v>644</v>
      </c>
      <c r="P38">
        <v>32</v>
      </c>
      <c r="Q38" s="4">
        <v>20608</v>
      </c>
      <c r="R38" s="4">
        <v>2081.4080000000004</v>
      </c>
    </row>
    <row r="39" spans="2:18" x14ac:dyDescent="0.25">
      <c r="B39">
        <v>1042</v>
      </c>
      <c r="C39" s="1">
        <v>43140</v>
      </c>
      <c r="D39">
        <v>9</v>
      </c>
      <c r="E39" s="2" t="s">
        <v>82</v>
      </c>
      <c r="F39" s="2" t="s">
        <v>83</v>
      </c>
      <c r="G39" s="2" t="s">
        <v>49</v>
      </c>
      <c r="H39" s="2" t="s">
        <v>84</v>
      </c>
      <c r="I39" s="2" t="s">
        <v>21</v>
      </c>
      <c r="J39" s="1">
        <v>43142</v>
      </c>
      <c r="K39" s="2" t="s">
        <v>32</v>
      </c>
      <c r="L39" s="2" t="s">
        <v>23</v>
      </c>
      <c r="M39" s="2" t="s">
        <v>57</v>
      </c>
      <c r="N39" s="2" t="s">
        <v>58</v>
      </c>
      <c r="O39" s="4">
        <v>135.1</v>
      </c>
      <c r="P39">
        <v>27</v>
      </c>
      <c r="Q39" s="4">
        <v>3647.7</v>
      </c>
      <c r="R39" s="4">
        <v>346.53150000000005</v>
      </c>
    </row>
    <row r="40" spans="2:18" x14ac:dyDescent="0.25">
      <c r="B40">
        <v>1043</v>
      </c>
      <c r="C40" s="1">
        <v>43137</v>
      </c>
      <c r="D40">
        <v>6</v>
      </c>
      <c r="E40" s="2" t="s">
        <v>59</v>
      </c>
      <c r="F40" s="2" t="s">
        <v>60</v>
      </c>
      <c r="G40" s="2" t="s">
        <v>61</v>
      </c>
      <c r="H40" s="2" t="s">
        <v>62</v>
      </c>
      <c r="I40" s="2" t="s">
        <v>43</v>
      </c>
      <c r="J40" s="1">
        <v>43139</v>
      </c>
      <c r="K40" s="2" t="s">
        <v>22</v>
      </c>
      <c r="L40" s="2" t="s">
        <v>33</v>
      </c>
      <c r="M40" s="2" t="s">
        <v>51</v>
      </c>
      <c r="N40" s="2" t="s">
        <v>52</v>
      </c>
      <c r="O40" s="4">
        <v>178.5</v>
      </c>
      <c r="P40">
        <v>71</v>
      </c>
      <c r="Q40" s="4">
        <v>12673.5</v>
      </c>
      <c r="R40" s="4">
        <v>1280.0235</v>
      </c>
    </row>
    <row r="41" spans="2:18" x14ac:dyDescent="0.25">
      <c r="B41">
        <v>1044</v>
      </c>
      <c r="C41" s="1">
        <v>43139</v>
      </c>
      <c r="D41">
        <v>8</v>
      </c>
      <c r="E41" s="2" t="s">
        <v>39</v>
      </c>
      <c r="F41" s="2" t="s">
        <v>40</v>
      </c>
      <c r="G41" s="2" t="s">
        <v>41</v>
      </c>
      <c r="H41" s="2" t="s">
        <v>42</v>
      </c>
      <c r="I41" s="2" t="s">
        <v>43</v>
      </c>
      <c r="J41" s="1">
        <v>43141</v>
      </c>
      <c r="K41" s="2" t="s">
        <v>22</v>
      </c>
      <c r="L41" s="2" t="s">
        <v>23</v>
      </c>
      <c r="M41" s="2" t="s">
        <v>51</v>
      </c>
      <c r="N41" s="2" t="s">
        <v>52</v>
      </c>
      <c r="O41" s="4">
        <v>178.5</v>
      </c>
      <c r="P41">
        <v>13</v>
      </c>
      <c r="Q41" s="4">
        <v>2320.5</v>
      </c>
      <c r="R41" s="4">
        <v>220.44749999999996</v>
      </c>
    </row>
    <row r="42" spans="2:18" x14ac:dyDescent="0.25">
      <c r="B42">
        <v>1045</v>
      </c>
      <c r="C42" s="1">
        <v>43156</v>
      </c>
      <c r="D42">
        <v>25</v>
      </c>
      <c r="E42" s="2" t="s">
        <v>91</v>
      </c>
      <c r="F42" s="2" t="s">
        <v>71</v>
      </c>
      <c r="G42" s="2" t="s">
        <v>72</v>
      </c>
      <c r="H42" s="2" t="s">
        <v>73</v>
      </c>
      <c r="I42" s="2" t="s">
        <v>31</v>
      </c>
      <c r="J42" s="1">
        <v>43158</v>
      </c>
      <c r="K42" s="2" t="s">
        <v>32</v>
      </c>
      <c r="L42" s="2" t="s">
        <v>56</v>
      </c>
      <c r="M42" s="2" t="s">
        <v>78</v>
      </c>
      <c r="N42" s="2" t="s">
        <v>79</v>
      </c>
      <c r="O42" s="4">
        <v>308</v>
      </c>
      <c r="P42">
        <v>98</v>
      </c>
      <c r="Q42" s="4">
        <v>30184</v>
      </c>
      <c r="R42" s="4">
        <v>2867.4800000000005</v>
      </c>
    </row>
    <row r="43" spans="2:18" x14ac:dyDescent="0.25">
      <c r="B43">
        <v>1046</v>
      </c>
      <c r="C43" s="1">
        <v>43157</v>
      </c>
      <c r="D43">
        <v>26</v>
      </c>
      <c r="E43" s="2" t="s">
        <v>92</v>
      </c>
      <c r="F43" s="2" t="s">
        <v>93</v>
      </c>
      <c r="G43" s="2" t="s">
        <v>93</v>
      </c>
      <c r="H43" s="2" t="s">
        <v>68</v>
      </c>
      <c r="I43" s="2" t="s">
        <v>69</v>
      </c>
      <c r="J43" s="1">
        <v>43159</v>
      </c>
      <c r="K43" s="2" t="s">
        <v>44</v>
      </c>
      <c r="L43" s="2" t="s">
        <v>33</v>
      </c>
      <c r="M43" s="2" t="s">
        <v>76</v>
      </c>
      <c r="N43" s="2" t="s">
        <v>77</v>
      </c>
      <c r="O43" s="4">
        <v>350</v>
      </c>
      <c r="P43">
        <v>21</v>
      </c>
      <c r="Q43" s="4">
        <v>7350</v>
      </c>
      <c r="R43" s="4">
        <v>749.7</v>
      </c>
    </row>
    <row r="44" spans="2:18" x14ac:dyDescent="0.25">
      <c r="B44">
        <v>1047</v>
      </c>
      <c r="C44" s="1">
        <v>43160</v>
      </c>
      <c r="D44">
        <v>29</v>
      </c>
      <c r="E44" s="2" t="s">
        <v>47</v>
      </c>
      <c r="F44" s="2" t="s">
        <v>48</v>
      </c>
      <c r="G44" s="2" t="s">
        <v>49</v>
      </c>
      <c r="H44" s="2" t="s">
        <v>50</v>
      </c>
      <c r="I44" s="2" t="s">
        <v>21</v>
      </c>
      <c r="J44" s="1">
        <v>43162</v>
      </c>
      <c r="K44" s="2" t="s">
        <v>22</v>
      </c>
      <c r="L44" s="2" t="s">
        <v>23</v>
      </c>
      <c r="M44" s="2" t="s">
        <v>94</v>
      </c>
      <c r="N44" s="2" t="s">
        <v>95</v>
      </c>
      <c r="O44" s="4">
        <v>546</v>
      </c>
      <c r="P44">
        <v>26</v>
      </c>
      <c r="Q44" s="4">
        <v>14196</v>
      </c>
      <c r="R44" s="4">
        <v>1490.5800000000002</v>
      </c>
    </row>
    <row r="45" spans="2:18" x14ac:dyDescent="0.25">
      <c r="B45">
        <v>1048</v>
      </c>
      <c r="C45" s="1">
        <v>43137</v>
      </c>
      <c r="D45">
        <v>6</v>
      </c>
      <c r="E45" s="2" t="s">
        <v>59</v>
      </c>
      <c r="F45" s="2" t="s">
        <v>60</v>
      </c>
      <c r="G45" s="2" t="s">
        <v>61</v>
      </c>
      <c r="H45" s="2" t="s">
        <v>62</v>
      </c>
      <c r="I45" s="2" t="s">
        <v>43</v>
      </c>
      <c r="J45" s="1">
        <v>43139</v>
      </c>
      <c r="K45" s="2" t="s">
        <v>44</v>
      </c>
      <c r="L45" s="2" t="s">
        <v>23</v>
      </c>
      <c r="M45" s="2" t="s">
        <v>34</v>
      </c>
      <c r="N45" s="2" t="s">
        <v>27</v>
      </c>
      <c r="O45" s="4">
        <v>420</v>
      </c>
      <c r="P45">
        <v>96</v>
      </c>
      <c r="Q45" s="4">
        <v>40320</v>
      </c>
      <c r="R45" s="4">
        <v>4152.96</v>
      </c>
    </row>
    <row r="46" spans="2:18" x14ac:dyDescent="0.25">
      <c r="B46">
        <v>1049</v>
      </c>
      <c r="C46" s="1">
        <v>43137</v>
      </c>
      <c r="D46">
        <v>6</v>
      </c>
      <c r="E46" s="2" t="s">
        <v>59</v>
      </c>
      <c r="F46" s="2" t="s">
        <v>60</v>
      </c>
      <c r="G46" s="2" t="s">
        <v>61</v>
      </c>
      <c r="H46" s="2" t="s">
        <v>62</v>
      </c>
      <c r="I46" s="2" t="s">
        <v>43</v>
      </c>
      <c r="J46" s="1">
        <v>43139</v>
      </c>
      <c r="K46" s="2" t="s">
        <v>44</v>
      </c>
      <c r="L46" s="2" t="s">
        <v>23</v>
      </c>
      <c r="M46" s="2" t="s">
        <v>35</v>
      </c>
      <c r="N46" s="2" t="s">
        <v>27</v>
      </c>
      <c r="O46" s="4">
        <v>742</v>
      </c>
      <c r="P46">
        <v>16</v>
      </c>
      <c r="Q46" s="4">
        <v>11872</v>
      </c>
      <c r="R46" s="4">
        <v>1234.6880000000003</v>
      </c>
    </row>
    <row r="47" spans="2:18" x14ac:dyDescent="0.25">
      <c r="B47">
        <v>1052</v>
      </c>
      <c r="C47" s="1">
        <v>43168</v>
      </c>
      <c r="D47">
        <v>9</v>
      </c>
      <c r="E47" s="2" t="s">
        <v>82</v>
      </c>
      <c r="F47" s="2" t="s">
        <v>83</v>
      </c>
      <c r="G47" s="2" t="s">
        <v>49</v>
      </c>
      <c r="H47" s="2" t="s">
        <v>84</v>
      </c>
      <c r="I47" s="2" t="s">
        <v>21</v>
      </c>
      <c r="J47" s="1">
        <v>43170</v>
      </c>
      <c r="K47" s="2" t="s">
        <v>32</v>
      </c>
      <c r="L47" s="2" t="s">
        <v>23</v>
      </c>
      <c r="M47" s="2" t="s">
        <v>85</v>
      </c>
      <c r="N47" s="2" t="s">
        <v>86</v>
      </c>
      <c r="O47" s="4">
        <v>273</v>
      </c>
      <c r="P47">
        <v>55</v>
      </c>
      <c r="Q47" s="4">
        <v>15015</v>
      </c>
      <c r="R47" s="4">
        <v>1516.5150000000001</v>
      </c>
    </row>
    <row r="48" spans="2:18" x14ac:dyDescent="0.25">
      <c r="B48">
        <v>1053</v>
      </c>
      <c r="C48" s="1">
        <v>43168</v>
      </c>
      <c r="D48">
        <v>9</v>
      </c>
      <c r="E48" s="2" t="s">
        <v>82</v>
      </c>
      <c r="F48" s="2" t="s">
        <v>83</v>
      </c>
      <c r="G48" s="2" t="s">
        <v>49</v>
      </c>
      <c r="H48" s="2" t="s">
        <v>84</v>
      </c>
      <c r="I48" s="2" t="s">
        <v>21</v>
      </c>
      <c r="J48" s="1">
        <v>43170</v>
      </c>
      <c r="K48" s="2" t="s">
        <v>32</v>
      </c>
      <c r="L48" s="2" t="s">
        <v>23</v>
      </c>
      <c r="M48" s="2" t="s">
        <v>87</v>
      </c>
      <c r="N48" s="2" t="s">
        <v>88</v>
      </c>
      <c r="O48" s="4">
        <v>487.19999999999993</v>
      </c>
      <c r="P48">
        <v>11</v>
      </c>
      <c r="Q48" s="4">
        <v>5359.1999999999989</v>
      </c>
      <c r="R48" s="4">
        <v>514.4831999999999</v>
      </c>
    </row>
    <row r="49" spans="2:18" x14ac:dyDescent="0.25">
      <c r="B49">
        <v>1054</v>
      </c>
      <c r="C49" s="1">
        <v>43165</v>
      </c>
      <c r="D49">
        <v>6</v>
      </c>
      <c r="E49" s="2" t="s">
        <v>59</v>
      </c>
      <c r="F49" s="2" t="s">
        <v>60</v>
      </c>
      <c r="G49" s="2" t="s">
        <v>61</v>
      </c>
      <c r="H49" s="2" t="s">
        <v>62</v>
      </c>
      <c r="I49" s="2" t="s">
        <v>43</v>
      </c>
      <c r="J49" s="1">
        <v>43167</v>
      </c>
      <c r="K49" s="2" t="s">
        <v>22</v>
      </c>
      <c r="L49" s="2" t="s">
        <v>33</v>
      </c>
      <c r="M49" s="2" t="s">
        <v>24</v>
      </c>
      <c r="N49" s="2" t="s">
        <v>25</v>
      </c>
      <c r="O49" s="4">
        <v>196</v>
      </c>
      <c r="P49">
        <v>53</v>
      </c>
      <c r="Q49" s="4">
        <v>10388</v>
      </c>
      <c r="R49" s="4">
        <v>1007.6360000000001</v>
      </c>
    </row>
    <row r="50" spans="2:18" x14ac:dyDescent="0.25">
      <c r="B50">
        <v>1055</v>
      </c>
      <c r="C50" s="1">
        <v>43167</v>
      </c>
      <c r="D50">
        <v>8</v>
      </c>
      <c r="E50" s="2" t="s">
        <v>39</v>
      </c>
      <c r="F50" s="2" t="s">
        <v>40</v>
      </c>
      <c r="G50" s="2" t="s">
        <v>41</v>
      </c>
      <c r="H50" s="2" t="s">
        <v>42</v>
      </c>
      <c r="I50" s="2" t="s">
        <v>43</v>
      </c>
      <c r="J50" s="1">
        <v>43169</v>
      </c>
      <c r="K50" s="2" t="s">
        <v>22</v>
      </c>
      <c r="L50" s="2" t="s">
        <v>23</v>
      </c>
      <c r="M50" s="2" t="s">
        <v>63</v>
      </c>
      <c r="N50" s="2" t="s">
        <v>64</v>
      </c>
      <c r="O50" s="4">
        <v>560</v>
      </c>
      <c r="P50">
        <v>85</v>
      </c>
      <c r="Q50" s="4">
        <v>47600</v>
      </c>
      <c r="R50" s="4">
        <v>4998</v>
      </c>
    </row>
    <row r="51" spans="2:18" x14ac:dyDescent="0.25">
      <c r="B51">
        <v>1056</v>
      </c>
      <c r="C51" s="1">
        <v>43167</v>
      </c>
      <c r="D51">
        <v>8</v>
      </c>
      <c r="E51" s="2" t="s">
        <v>39</v>
      </c>
      <c r="F51" s="2" t="s">
        <v>40</v>
      </c>
      <c r="G51" s="2" t="s">
        <v>41</v>
      </c>
      <c r="H51" s="2" t="s">
        <v>42</v>
      </c>
      <c r="I51" s="2" t="s">
        <v>43</v>
      </c>
      <c r="J51" s="1">
        <v>43169</v>
      </c>
      <c r="K51" s="2" t="s">
        <v>22</v>
      </c>
      <c r="L51" s="2" t="s">
        <v>23</v>
      </c>
      <c r="M51" s="2" t="s">
        <v>45</v>
      </c>
      <c r="N51" s="2" t="s">
        <v>46</v>
      </c>
      <c r="O51" s="4">
        <v>128.79999999999998</v>
      </c>
      <c r="P51">
        <v>97</v>
      </c>
      <c r="Q51" s="4">
        <v>12493.599999999999</v>
      </c>
      <c r="R51" s="4">
        <v>1274.3472000000002</v>
      </c>
    </row>
    <row r="52" spans="2:18" x14ac:dyDescent="0.25">
      <c r="B52">
        <v>1057</v>
      </c>
      <c r="C52" s="1">
        <v>43184</v>
      </c>
      <c r="D52">
        <v>25</v>
      </c>
      <c r="E52" s="2" t="s">
        <v>91</v>
      </c>
      <c r="F52" s="2" t="s">
        <v>71</v>
      </c>
      <c r="G52" s="2" t="s">
        <v>72</v>
      </c>
      <c r="H52" s="2" t="s">
        <v>73</v>
      </c>
      <c r="I52" s="2" t="s">
        <v>31</v>
      </c>
      <c r="J52" s="1">
        <v>43186</v>
      </c>
      <c r="K52" s="2" t="s">
        <v>32</v>
      </c>
      <c r="L52" s="2" t="s">
        <v>56</v>
      </c>
      <c r="M52" s="2" t="s">
        <v>96</v>
      </c>
      <c r="N52" s="2" t="s">
        <v>46</v>
      </c>
      <c r="O52" s="4">
        <v>140</v>
      </c>
      <c r="P52">
        <v>46</v>
      </c>
      <c r="Q52" s="4">
        <v>6440</v>
      </c>
      <c r="R52" s="4">
        <v>650.44000000000005</v>
      </c>
    </row>
    <row r="53" spans="2:18" x14ac:dyDescent="0.25">
      <c r="B53">
        <v>1058</v>
      </c>
      <c r="C53" s="1">
        <v>43185</v>
      </c>
      <c r="D53">
        <v>26</v>
      </c>
      <c r="E53" s="2" t="s">
        <v>92</v>
      </c>
      <c r="F53" s="2" t="s">
        <v>93</v>
      </c>
      <c r="G53" s="2" t="s">
        <v>93</v>
      </c>
      <c r="H53" s="2" t="s">
        <v>68</v>
      </c>
      <c r="I53" s="2" t="s">
        <v>69</v>
      </c>
      <c r="J53" s="1">
        <v>43187</v>
      </c>
      <c r="K53" s="2" t="s">
        <v>44</v>
      </c>
      <c r="L53" s="2" t="s">
        <v>33</v>
      </c>
      <c r="M53" s="2" t="s">
        <v>97</v>
      </c>
      <c r="N53" s="2" t="s">
        <v>98</v>
      </c>
      <c r="O53" s="4">
        <v>298.90000000000003</v>
      </c>
      <c r="P53">
        <v>97</v>
      </c>
      <c r="Q53" s="4">
        <v>28993.300000000003</v>
      </c>
      <c r="R53" s="4">
        <v>2754.3634999999999</v>
      </c>
    </row>
    <row r="54" spans="2:18" x14ac:dyDescent="0.25">
      <c r="B54">
        <v>1059</v>
      </c>
      <c r="C54" s="1">
        <v>43185</v>
      </c>
      <c r="D54">
        <v>26</v>
      </c>
      <c r="E54" s="2" t="s">
        <v>92</v>
      </c>
      <c r="F54" s="2" t="s">
        <v>93</v>
      </c>
      <c r="G54" s="2" t="s">
        <v>93</v>
      </c>
      <c r="H54" s="2" t="s">
        <v>68</v>
      </c>
      <c r="I54" s="2" t="s">
        <v>69</v>
      </c>
      <c r="J54" s="1">
        <v>43187</v>
      </c>
      <c r="K54" s="2" t="s">
        <v>44</v>
      </c>
      <c r="L54" s="2" t="s">
        <v>33</v>
      </c>
      <c r="M54" s="2" t="s">
        <v>57</v>
      </c>
      <c r="N54" s="2" t="s">
        <v>58</v>
      </c>
      <c r="O54" s="4">
        <v>135.1</v>
      </c>
      <c r="P54">
        <v>97</v>
      </c>
      <c r="Q54" s="4">
        <v>13104.699999999999</v>
      </c>
      <c r="R54" s="4">
        <v>1336.6794000000002</v>
      </c>
    </row>
    <row r="55" spans="2:18" x14ac:dyDescent="0.25">
      <c r="B55">
        <v>1060</v>
      </c>
      <c r="C55" s="1">
        <v>43185</v>
      </c>
      <c r="D55">
        <v>26</v>
      </c>
      <c r="E55" s="2" t="s">
        <v>92</v>
      </c>
      <c r="F55" s="2" t="s">
        <v>93</v>
      </c>
      <c r="G55" s="2" t="s">
        <v>93</v>
      </c>
      <c r="H55" s="2" t="s">
        <v>68</v>
      </c>
      <c r="I55" s="2" t="s">
        <v>69</v>
      </c>
      <c r="J55" s="1">
        <v>43187</v>
      </c>
      <c r="K55" s="2" t="s">
        <v>44</v>
      </c>
      <c r="L55" s="2" t="s">
        <v>33</v>
      </c>
      <c r="M55" s="2" t="s">
        <v>80</v>
      </c>
      <c r="N55" s="2" t="s">
        <v>81</v>
      </c>
      <c r="O55" s="4">
        <v>257.59999999999997</v>
      </c>
      <c r="P55">
        <v>65</v>
      </c>
      <c r="Q55" s="4">
        <v>16743.999999999996</v>
      </c>
      <c r="R55" s="4">
        <v>1724.6320000000003</v>
      </c>
    </row>
    <row r="56" spans="2:18" x14ac:dyDescent="0.25">
      <c r="B56">
        <v>1061</v>
      </c>
      <c r="C56" s="1">
        <v>43188</v>
      </c>
      <c r="D56">
        <v>29</v>
      </c>
      <c r="E56" s="2" t="s">
        <v>47</v>
      </c>
      <c r="F56" s="2" t="s">
        <v>48</v>
      </c>
      <c r="G56" s="2" t="s">
        <v>49</v>
      </c>
      <c r="H56" s="2" t="s">
        <v>50</v>
      </c>
      <c r="I56" s="2" t="s">
        <v>21</v>
      </c>
      <c r="J56" s="1">
        <v>43190</v>
      </c>
      <c r="K56" s="2" t="s">
        <v>22</v>
      </c>
      <c r="L56" s="2" t="s">
        <v>23</v>
      </c>
      <c r="M56" s="2" t="s">
        <v>24</v>
      </c>
      <c r="N56" s="2" t="s">
        <v>25</v>
      </c>
      <c r="O56" s="4">
        <v>196</v>
      </c>
      <c r="P56">
        <v>72</v>
      </c>
      <c r="Q56" s="4">
        <v>14112</v>
      </c>
      <c r="R56" s="4">
        <v>1411.2000000000003</v>
      </c>
    </row>
    <row r="57" spans="2:18" x14ac:dyDescent="0.25">
      <c r="B57">
        <v>1062</v>
      </c>
      <c r="C57" s="1">
        <v>43165</v>
      </c>
      <c r="D57">
        <v>6</v>
      </c>
      <c r="E57" s="2" t="s">
        <v>59</v>
      </c>
      <c r="F57" s="2" t="s">
        <v>60</v>
      </c>
      <c r="G57" s="2" t="s">
        <v>61</v>
      </c>
      <c r="H57" s="2" t="s">
        <v>62</v>
      </c>
      <c r="I57" s="2" t="s">
        <v>43</v>
      </c>
      <c r="J57" s="1">
        <v>43167</v>
      </c>
      <c r="K57" s="2" t="s">
        <v>44</v>
      </c>
      <c r="L57" s="2" t="s">
        <v>23</v>
      </c>
      <c r="M57" s="2" t="s">
        <v>51</v>
      </c>
      <c r="N57" s="2" t="s">
        <v>52</v>
      </c>
      <c r="O57" s="4">
        <v>178.5</v>
      </c>
      <c r="P57">
        <v>16</v>
      </c>
      <c r="Q57" s="4">
        <v>2856</v>
      </c>
      <c r="R57" s="4">
        <v>282.74400000000003</v>
      </c>
    </row>
    <row r="58" spans="2:18" x14ac:dyDescent="0.25">
      <c r="B58">
        <v>1064</v>
      </c>
      <c r="C58" s="1">
        <v>43163</v>
      </c>
      <c r="D58">
        <v>4</v>
      </c>
      <c r="E58" s="2" t="s">
        <v>28</v>
      </c>
      <c r="F58" s="2" t="s">
        <v>29</v>
      </c>
      <c r="G58" s="2" t="s">
        <v>29</v>
      </c>
      <c r="H58" s="2" t="s">
        <v>30</v>
      </c>
      <c r="I58" s="2" t="s">
        <v>31</v>
      </c>
      <c r="J58" s="1">
        <v>43165</v>
      </c>
      <c r="K58" s="2" t="s">
        <v>32</v>
      </c>
      <c r="L58" s="2" t="s">
        <v>33</v>
      </c>
      <c r="M58" s="2" t="s">
        <v>99</v>
      </c>
      <c r="N58" s="2" t="s">
        <v>77</v>
      </c>
      <c r="O58" s="4">
        <v>1134</v>
      </c>
      <c r="P58">
        <v>77</v>
      </c>
      <c r="Q58" s="4">
        <v>87318</v>
      </c>
      <c r="R58" s="4">
        <v>8993.7540000000008</v>
      </c>
    </row>
    <row r="59" spans="2:18" x14ac:dyDescent="0.25">
      <c r="B59">
        <v>1065</v>
      </c>
      <c r="C59" s="1">
        <v>43163</v>
      </c>
      <c r="D59">
        <v>4</v>
      </c>
      <c r="E59" s="2" t="s">
        <v>28</v>
      </c>
      <c r="F59" s="2" t="s">
        <v>29</v>
      </c>
      <c r="G59" s="2" t="s">
        <v>29</v>
      </c>
      <c r="H59" s="2" t="s">
        <v>30</v>
      </c>
      <c r="I59" s="2" t="s">
        <v>31</v>
      </c>
      <c r="J59" s="1">
        <v>43165</v>
      </c>
      <c r="K59" s="2" t="s">
        <v>32</v>
      </c>
      <c r="L59" s="2" t="s">
        <v>33</v>
      </c>
      <c r="M59" s="2" t="s">
        <v>100</v>
      </c>
      <c r="N59" s="2" t="s">
        <v>101</v>
      </c>
      <c r="O59" s="4">
        <v>98</v>
      </c>
      <c r="P59">
        <v>37</v>
      </c>
      <c r="Q59" s="4">
        <v>3626</v>
      </c>
      <c r="R59" s="4">
        <v>344.47</v>
      </c>
    </row>
    <row r="60" spans="2:18" x14ac:dyDescent="0.25">
      <c r="B60">
        <v>1067</v>
      </c>
      <c r="C60" s="1">
        <v>43167</v>
      </c>
      <c r="D60">
        <v>8</v>
      </c>
      <c r="E60" s="2" t="s">
        <v>39</v>
      </c>
      <c r="F60" s="2" t="s">
        <v>40</v>
      </c>
      <c r="G60" s="2" t="s">
        <v>41</v>
      </c>
      <c r="H60" s="2" t="s">
        <v>42</v>
      </c>
      <c r="I60" s="2" t="s">
        <v>43</v>
      </c>
      <c r="J60" s="1">
        <v>43169</v>
      </c>
      <c r="K60" s="2" t="s">
        <v>44</v>
      </c>
      <c r="L60" s="2" t="s">
        <v>33</v>
      </c>
      <c r="M60" s="2" t="s">
        <v>87</v>
      </c>
      <c r="N60" s="2" t="s">
        <v>88</v>
      </c>
      <c r="O60" s="4">
        <v>487.19999999999993</v>
      </c>
      <c r="P60">
        <v>63</v>
      </c>
      <c r="Q60" s="4">
        <v>30693.599999999995</v>
      </c>
      <c r="R60" s="4">
        <v>3038.6664000000001</v>
      </c>
    </row>
    <row r="61" spans="2:18" x14ac:dyDescent="0.25">
      <c r="B61">
        <v>1070</v>
      </c>
      <c r="C61" s="1">
        <v>43162</v>
      </c>
      <c r="D61">
        <v>3</v>
      </c>
      <c r="E61" s="2" t="s">
        <v>53</v>
      </c>
      <c r="F61" s="2" t="s">
        <v>54</v>
      </c>
      <c r="G61" s="2" t="s">
        <v>55</v>
      </c>
      <c r="H61" s="2" t="s">
        <v>20</v>
      </c>
      <c r="I61" s="2" t="s">
        <v>21</v>
      </c>
      <c r="J61" s="1">
        <v>43164</v>
      </c>
      <c r="K61" s="2" t="s">
        <v>22</v>
      </c>
      <c r="L61" s="2" t="s">
        <v>56</v>
      </c>
      <c r="M61" s="2" t="s">
        <v>89</v>
      </c>
      <c r="N61" s="2" t="s">
        <v>79</v>
      </c>
      <c r="O61" s="4">
        <v>140</v>
      </c>
      <c r="P61">
        <v>48</v>
      </c>
      <c r="Q61" s="4">
        <v>6720</v>
      </c>
      <c r="R61" s="4">
        <v>672</v>
      </c>
    </row>
    <row r="62" spans="2:18" x14ac:dyDescent="0.25">
      <c r="B62">
        <v>1071</v>
      </c>
      <c r="C62" s="1">
        <v>43162</v>
      </c>
      <c r="D62">
        <v>3</v>
      </c>
      <c r="E62" s="2" t="s">
        <v>53</v>
      </c>
      <c r="F62" s="2" t="s">
        <v>54</v>
      </c>
      <c r="G62" s="2" t="s">
        <v>55</v>
      </c>
      <c r="H62" s="2" t="s">
        <v>20</v>
      </c>
      <c r="I62" s="2" t="s">
        <v>21</v>
      </c>
      <c r="J62" s="1">
        <v>43164</v>
      </c>
      <c r="K62" s="2" t="s">
        <v>22</v>
      </c>
      <c r="L62" s="2" t="s">
        <v>56</v>
      </c>
      <c r="M62" s="2" t="s">
        <v>63</v>
      </c>
      <c r="N62" s="2" t="s">
        <v>64</v>
      </c>
      <c r="O62" s="4">
        <v>560</v>
      </c>
      <c r="P62">
        <v>71</v>
      </c>
      <c r="Q62" s="4">
        <v>39760</v>
      </c>
      <c r="R62" s="4">
        <v>4135.04</v>
      </c>
    </row>
    <row r="63" spans="2:18" x14ac:dyDescent="0.25">
      <c r="B63">
        <v>1075</v>
      </c>
      <c r="C63" s="1">
        <v>43169</v>
      </c>
      <c r="D63">
        <v>10</v>
      </c>
      <c r="E63" s="2" t="s">
        <v>70</v>
      </c>
      <c r="F63" s="2" t="s">
        <v>71</v>
      </c>
      <c r="G63" s="2" t="s">
        <v>72</v>
      </c>
      <c r="H63" s="2" t="s">
        <v>73</v>
      </c>
      <c r="I63" s="2" t="s">
        <v>31</v>
      </c>
      <c r="J63" s="1">
        <v>43171</v>
      </c>
      <c r="K63" s="2" t="s">
        <v>22</v>
      </c>
      <c r="L63" s="2" t="s">
        <v>33</v>
      </c>
      <c r="M63" s="2" t="s">
        <v>90</v>
      </c>
      <c r="N63" s="2" t="s">
        <v>27</v>
      </c>
      <c r="O63" s="4">
        <v>140</v>
      </c>
      <c r="P63">
        <v>55</v>
      </c>
      <c r="Q63" s="4">
        <v>7700</v>
      </c>
      <c r="R63" s="4">
        <v>770</v>
      </c>
    </row>
    <row r="64" spans="2:18" x14ac:dyDescent="0.25">
      <c r="B64">
        <v>1080</v>
      </c>
      <c r="C64" s="1">
        <v>43187</v>
      </c>
      <c r="D64">
        <v>28</v>
      </c>
      <c r="E64" s="2" t="s">
        <v>65</v>
      </c>
      <c r="F64" s="2" t="s">
        <v>66</v>
      </c>
      <c r="G64" s="2" t="s">
        <v>67</v>
      </c>
      <c r="H64" s="2" t="s">
        <v>68</v>
      </c>
      <c r="I64" s="2" t="s">
        <v>69</v>
      </c>
      <c r="J64" s="1">
        <v>43189</v>
      </c>
      <c r="K64" s="2" t="s">
        <v>44</v>
      </c>
      <c r="L64" s="2" t="s">
        <v>33</v>
      </c>
      <c r="M64" s="2" t="s">
        <v>38</v>
      </c>
      <c r="N64" s="2" t="s">
        <v>25</v>
      </c>
      <c r="O64" s="4">
        <v>644</v>
      </c>
      <c r="P64">
        <v>17</v>
      </c>
      <c r="Q64" s="4">
        <v>10948</v>
      </c>
      <c r="R64" s="4">
        <v>1127.644</v>
      </c>
    </row>
    <row r="65" spans="2:18" x14ac:dyDescent="0.25">
      <c r="B65">
        <v>1081</v>
      </c>
      <c r="C65" s="1">
        <v>43194</v>
      </c>
      <c r="D65">
        <v>4</v>
      </c>
      <c r="E65" s="2" t="s">
        <v>28</v>
      </c>
      <c r="F65" s="2" t="s">
        <v>29</v>
      </c>
      <c r="G65" s="2" t="s">
        <v>29</v>
      </c>
      <c r="H65" s="2" t="s">
        <v>30</v>
      </c>
      <c r="I65" s="2" t="s">
        <v>31</v>
      </c>
      <c r="J65" s="1">
        <v>43196</v>
      </c>
      <c r="K65" s="2" t="s">
        <v>32</v>
      </c>
      <c r="L65" s="2" t="s">
        <v>33</v>
      </c>
      <c r="M65" s="2" t="s">
        <v>26</v>
      </c>
      <c r="N65" s="2" t="s">
        <v>27</v>
      </c>
      <c r="O65" s="4">
        <v>49</v>
      </c>
      <c r="P65">
        <v>48</v>
      </c>
      <c r="Q65" s="4">
        <v>2352</v>
      </c>
      <c r="R65" s="4">
        <v>228.14400000000001</v>
      </c>
    </row>
    <row r="66" spans="2:18" x14ac:dyDescent="0.25">
      <c r="B66">
        <v>1082</v>
      </c>
      <c r="C66" s="1">
        <v>43202</v>
      </c>
      <c r="D66">
        <v>12</v>
      </c>
      <c r="E66" s="2" t="s">
        <v>36</v>
      </c>
      <c r="F66" s="2" t="s">
        <v>18</v>
      </c>
      <c r="G66" s="2" t="s">
        <v>19</v>
      </c>
      <c r="H66" s="2" t="s">
        <v>20</v>
      </c>
      <c r="I66" s="2" t="s">
        <v>21</v>
      </c>
      <c r="J66" s="1">
        <v>43204</v>
      </c>
      <c r="K66" s="2" t="s">
        <v>22</v>
      </c>
      <c r="L66" s="2" t="s">
        <v>33</v>
      </c>
      <c r="M66" s="2" t="s">
        <v>37</v>
      </c>
      <c r="N66" s="2" t="s">
        <v>25</v>
      </c>
      <c r="O66" s="4">
        <v>252</v>
      </c>
      <c r="P66">
        <v>74</v>
      </c>
      <c r="Q66" s="4">
        <v>18648</v>
      </c>
      <c r="R66" s="4">
        <v>1920.7440000000004</v>
      </c>
    </row>
    <row r="67" spans="2:18" x14ac:dyDescent="0.25">
      <c r="B67">
        <v>1083</v>
      </c>
      <c r="C67" s="1">
        <v>43202</v>
      </c>
      <c r="D67">
        <v>12</v>
      </c>
      <c r="E67" s="2" t="s">
        <v>36</v>
      </c>
      <c r="F67" s="2" t="s">
        <v>18</v>
      </c>
      <c r="G67" s="2" t="s">
        <v>19</v>
      </c>
      <c r="H67" s="2" t="s">
        <v>20</v>
      </c>
      <c r="I67" s="2" t="s">
        <v>21</v>
      </c>
      <c r="J67" s="1">
        <v>43204</v>
      </c>
      <c r="K67" s="2" t="s">
        <v>22</v>
      </c>
      <c r="L67" s="2" t="s">
        <v>33</v>
      </c>
      <c r="M67" s="2" t="s">
        <v>38</v>
      </c>
      <c r="N67" s="2" t="s">
        <v>25</v>
      </c>
      <c r="O67" s="4">
        <v>644</v>
      </c>
      <c r="P67">
        <v>96</v>
      </c>
      <c r="Q67" s="4">
        <v>61824</v>
      </c>
      <c r="R67" s="4">
        <v>5996.9280000000008</v>
      </c>
    </row>
    <row r="68" spans="2:18" x14ac:dyDescent="0.25">
      <c r="B68">
        <v>1084</v>
      </c>
      <c r="C68" s="1">
        <v>43198</v>
      </c>
      <c r="D68">
        <v>8</v>
      </c>
      <c r="E68" s="2" t="s">
        <v>39</v>
      </c>
      <c r="F68" s="2" t="s">
        <v>40</v>
      </c>
      <c r="G68" s="2" t="s">
        <v>41</v>
      </c>
      <c r="H68" s="2" t="s">
        <v>42</v>
      </c>
      <c r="I68" s="2" t="s">
        <v>43</v>
      </c>
      <c r="J68" s="1">
        <v>43200</v>
      </c>
      <c r="K68" s="2" t="s">
        <v>44</v>
      </c>
      <c r="L68" s="2" t="s">
        <v>33</v>
      </c>
      <c r="M68" s="2" t="s">
        <v>45</v>
      </c>
      <c r="N68" s="2" t="s">
        <v>46</v>
      </c>
      <c r="O68" s="4">
        <v>128.79999999999998</v>
      </c>
      <c r="P68">
        <v>12</v>
      </c>
      <c r="Q68" s="4">
        <v>1545.6</v>
      </c>
      <c r="R68" s="4">
        <v>159.1968</v>
      </c>
    </row>
    <row r="69" spans="2:18" x14ac:dyDescent="0.25">
      <c r="B69">
        <v>1085</v>
      </c>
      <c r="C69" s="1">
        <v>43194</v>
      </c>
      <c r="D69">
        <v>4</v>
      </c>
      <c r="E69" s="2" t="s">
        <v>28</v>
      </c>
      <c r="F69" s="2" t="s">
        <v>29</v>
      </c>
      <c r="G69" s="2" t="s">
        <v>29</v>
      </c>
      <c r="H69" s="2" t="s">
        <v>30</v>
      </c>
      <c r="I69" s="2" t="s">
        <v>31</v>
      </c>
      <c r="J69" s="1">
        <v>43196</v>
      </c>
      <c r="K69" s="2" t="s">
        <v>44</v>
      </c>
      <c r="L69" s="2" t="s">
        <v>23</v>
      </c>
      <c r="M69" s="2" t="s">
        <v>45</v>
      </c>
      <c r="N69" s="2" t="s">
        <v>46</v>
      </c>
      <c r="O69" s="4">
        <v>128.79999999999998</v>
      </c>
      <c r="P69">
        <v>62</v>
      </c>
      <c r="Q69" s="4">
        <v>7985.5999999999985</v>
      </c>
      <c r="R69" s="4">
        <v>822.51679999999999</v>
      </c>
    </row>
    <row r="70" spans="2:18" x14ac:dyDescent="0.25">
      <c r="B70">
        <v>1086</v>
      </c>
      <c r="C70" s="1">
        <v>43219</v>
      </c>
      <c r="D70">
        <v>29</v>
      </c>
      <c r="E70" s="2" t="s">
        <v>47</v>
      </c>
      <c r="F70" s="2" t="s">
        <v>48</v>
      </c>
      <c r="G70" s="2" t="s">
        <v>49</v>
      </c>
      <c r="H70" s="2" t="s">
        <v>50</v>
      </c>
      <c r="I70" s="2" t="s">
        <v>21</v>
      </c>
      <c r="J70" s="1">
        <v>43221</v>
      </c>
      <c r="K70" s="2" t="s">
        <v>22</v>
      </c>
      <c r="L70" s="2" t="s">
        <v>23</v>
      </c>
      <c r="M70" s="2" t="s">
        <v>51</v>
      </c>
      <c r="N70" s="2" t="s">
        <v>52</v>
      </c>
      <c r="O70" s="4">
        <v>178.5</v>
      </c>
      <c r="P70">
        <v>35</v>
      </c>
      <c r="Q70" s="4">
        <v>6247.5</v>
      </c>
      <c r="R70" s="4">
        <v>643.49250000000006</v>
      </c>
    </row>
    <row r="71" spans="2:18" x14ac:dyDescent="0.25">
      <c r="B71">
        <v>1087</v>
      </c>
      <c r="C71" s="1">
        <v>43193</v>
      </c>
      <c r="D71">
        <v>3</v>
      </c>
      <c r="E71" s="2" t="s">
        <v>53</v>
      </c>
      <c r="F71" s="2" t="s">
        <v>54</v>
      </c>
      <c r="G71" s="2" t="s">
        <v>55</v>
      </c>
      <c r="H71" s="2" t="s">
        <v>20</v>
      </c>
      <c r="I71" s="2" t="s">
        <v>21</v>
      </c>
      <c r="J71" s="1">
        <v>43195</v>
      </c>
      <c r="K71" s="2" t="s">
        <v>22</v>
      </c>
      <c r="L71" s="2" t="s">
        <v>56</v>
      </c>
      <c r="M71" s="2" t="s">
        <v>57</v>
      </c>
      <c r="N71" s="2" t="s">
        <v>58</v>
      </c>
      <c r="O71" s="4">
        <v>135.1</v>
      </c>
      <c r="P71">
        <v>95</v>
      </c>
      <c r="Q71" s="4">
        <v>12834.5</v>
      </c>
      <c r="R71" s="4">
        <v>1283.4500000000003</v>
      </c>
    </row>
    <row r="72" spans="2:18" x14ac:dyDescent="0.25">
      <c r="B72">
        <v>1088</v>
      </c>
      <c r="C72" s="1">
        <v>43196</v>
      </c>
      <c r="D72">
        <v>6</v>
      </c>
      <c r="E72" s="2" t="s">
        <v>59</v>
      </c>
      <c r="F72" s="2" t="s">
        <v>60</v>
      </c>
      <c r="G72" s="2" t="s">
        <v>61</v>
      </c>
      <c r="H72" s="2" t="s">
        <v>62</v>
      </c>
      <c r="I72" s="2" t="s">
        <v>43</v>
      </c>
      <c r="J72" s="1">
        <v>43198</v>
      </c>
      <c r="K72" s="2" t="s">
        <v>22</v>
      </c>
      <c r="L72" s="2" t="s">
        <v>33</v>
      </c>
      <c r="M72" s="2" t="s">
        <v>63</v>
      </c>
      <c r="N72" s="2" t="s">
        <v>64</v>
      </c>
      <c r="O72" s="4">
        <v>560</v>
      </c>
      <c r="P72">
        <v>17</v>
      </c>
      <c r="Q72" s="4">
        <v>9520</v>
      </c>
      <c r="R72" s="4">
        <v>961.5200000000001</v>
      </c>
    </row>
    <row r="73" spans="2:18" x14ac:dyDescent="0.25">
      <c r="B73">
        <v>1089</v>
      </c>
      <c r="C73" s="1">
        <v>43218</v>
      </c>
      <c r="D73">
        <v>28</v>
      </c>
      <c r="E73" s="2" t="s">
        <v>65</v>
      </c>
      <c r="F73" s="2" t="s">
        <v>66</v>
      </c>
      <c r="G73" s="2" t="s">
        <v>67</v>
      </c>
      <c r="H73" s="2" t="s">
        <v>68</v>
      </c>
      <c r="I73" s="2" t="s">
        <v>69</v>
      </c>
      <c r="J73" s="1">
        <v>43220</v>
      </c>
      <c r="K73" s="2" t="s">
        <v>44</v>
      </c>
      <c r="L73" s="2" t="s">
        <v>23</v>
      </c>
      <c r="M73" s="2" t="s">
        <v>38</v>
      </c>
      <c r="N73" s="2" t="s">
        <v>25</v>
      </c>
      <c r="O73" s="4">
        <v>644</v>
      </c>
      <c r="P73">
        <v>96</v>
      </c>
      <c r="Q73" s="4">
        <v>61824</v>
      </c>
      <c r="R73" s="4">
        <v>6491.52</v>
      </c>
    </row>
    <row r="74" spans="2:18" x14ac:dyDescent="0.25">
      <c r="B74">
        <v>1090</v>
      </c>
      <c r="C74" s="1">
        <v>43198</v>
      </c>
      <c r="D74">
        <v>8</v>
      </c>
      <c r="E74" s="2" t="s">
        <v>39</v>
      </c>
      <c r="F74" s="2" t="s">
        <v>40</v>
      </c>
      <c r="G74" s="2" t="s">
        <v>41</v>
      </c>
      <c r="H74" s="2" t="s">
        <v>42</v>
      </c>
      <c r="I74" s="2" t="s">
        <v>43</v>
      </c>
      <c r="J74" s="1">
        <v>43200</v>
      </c>
      <c r="K74" s="2" t="s">
        <v>44</v>
      </c>
      <c r="L74" s="2" t="s">
        <v>23</v>
      </c>
      <c r="M74" s="2" t="s">
        <v>51</v>
      </c>
      <c r="N74" s="2" t="s">
        <v>52</v>
      </c>
      <c r="O74" s="4">
        <v>178.5</v>
      </c>
      <c r="P74">
        <v>83</v>
      </c>
      <c r="Q74" s="4">
        <v>14815.5</v>
      </c>
      <c r="R74" s="4">
        <v>1437.1034999999999</v>
      </c>
    </row>
    <row r="75" spans="2:18" x14ac:dyDescent="0.25">
      <c r="B75">
        <v>1091</v>
      </c>
      <c r="C75" s="1">
        <v>43200</v>
      </c>
      <c r="D75">
        <v>10</v>
      </c>
      <c r="E75" s="2" t="s">
        <v>70</v>
      </c>
      <c r="F75" s="2" t="s">
        <v>71</v>
      </c>
      <c r="G75" s="2" t="s">
        <v>72</v>
      </c>
      <c r="H75" s="2" t="s">
        <v>73</v>
      </c>
      <c r="I75" s="2" t="s">
        <v>31</v>
      </c>
      <c r="J75" s="1">
        <v>43202</v>
      </c>
      <c r="K75" s="2" t="s">
        <v>22</v>
      </c>
      <c r="L75" s="2" t="s">
        <v>33</v>
      </c>
      <c r="M75" s="2" t="s">
        <v>74</v>
      </c>
      <c r="N75" s="2" t="s">
        <v>25</v>
      </c>
      <c r="O75" s="4">
        <v>41.86</v>
      </c>
      <c r="P75">
        <v>88</v>
      </c>
      <c r="Q75" s="4">
        <v>3683.68</v>
      </c>
      <c r="R75" s="4">
        <v>364.68432000000001</v>
      </c>
    </row>
    <row r="76" spans="2:18" x14ac:dyDescent="0.25">
      <c r="B76">
        <v>1093</v>
      </c>
      <c r="C76" s="1">
        <v>43200</v>
      </c>
      <c r="D76">
        <v>10</v>
      </c>
      <c r="E76" s="2" t="s">
        <v>70</v>
      </c>
      <c r="F76" s="2" t="s">
        <v>71</v>
      </c>
      <c r="G76" s="2" t="s">
        <v>72</v>
      </c>
      <c r="H76" s="2" t="s">
        <v>73</v>
      </c>
      <c r="I76" s="2" t="s">
        <v>31</v>
      </c>
      <c r="J76" s="1">
        <v>43202</v>
      </c>
      <c r="K76" s="2" t="s">
        <v>32</v>
      </c>
      <c r="L76" s="2" t="s">
        <v>75</v>
      </c>
      <c r="M76" s="2" t="s">
        <v>76</v>
      </c>
      <c r="N76" s="2" t="s">
        <v>77</v>
      </c>
      <c r="O76" s="4">
        <v>350</v>
      </c>
      <c r="P76">
        <v>27</v>
      </c>
      <c r="Q76" s="4">
        <v>9450</v>
      </c>
      <c r="R76" s="4">
        <v>963.89999999999986</v>
      </c>
    </row>
    <row r="77" spans="2:18" x14ac:dyDescent="0.25">
      <c r="B77">
        <v>1094</v>
      </c>
      <c r="C77" s="1">
        <v>43200</v>
      </c>
      <c r="D77">
        <v>10</v>
      </c>
      <c r="E77" s="2" t="s">
        <v>70</v>
      </c>
      <c r="F77" s="2" t="s">
        <v>71</v>
      </c>
      <c r="G77" s="2" t="s">
        <v>72</v>
      </c>
      <c r="H77" s="2" t="s">
        <v>73</v>
      </c>
      <c r="I77" s="2" t="s">
        <v>31</v>
      </c>
      <c r="J77" s="1">
        <v>43202</v>
      </c>
      <c r="K77" s="2" t="s">
        <v>32</v>
      </c>
      <c r="L77" s="2" t="s">
        <v>75</v>
      </c>
      <c r="M77" s="2" t="s">
        <v>78</v>
      </c>
      <c r="N77" s="2" t="s">
        <v>79</v>
      </c>
      <c r="O77" s="4">
        <v>308</v>
      </c>
      <c r="P77">
        <v>37</v>
      </c>
      <c r="Q77" s="4">
        <v>11396</v>
      </c>
      <c r="R77" s="4">
        <v>1196.5800000000002</v>
      </c>
    </row>
    <row r="78" spans="2:18" x14ac:dyDescent="0.25">
      <c r="B78">
        <v>1095</v>
      </c>
      <c r="C78" s="1">
        <v>43200</v>
      </c>
      <c r="D78">
        <v>10</v>
      </c>
      <c r="E78" s="2" t="s">
        <v>70</v>
      </c>
      <c r="F78" s="2" t="s">
        <v>71</v>
      </c>
      <c r="G78" s="2" t="s">
        <v>72</v>
      </c>
      <c r="H78" s="2" t="s">
        <v>73</v>
      </c>
      <c r="I78" s="2" t="s">
        <v>31</v>
      </c>
      <c r="J78" s="1">
        <v>43202</v>
      </c>
      <c r="K78" s="2" t="s">
        <v>32</v>
      </c>
      <c r="L78" s="2" t="s">
        <v>75</v>
      </c>
      <c r="M78" s="2" t="s">
        <v>45</v>
      </c>
      <c r="N78" s="2" t="s">
        <v>46</v>
      </c>
      <c r="O78" s="4">
        <v>128.79999999999998</v>
      </c>
      <c r="P78">
        <v>75</v>
      </c>
      <c r="Q78" s="4">
        <v>9659.9999999999982</v>
      </c>
      <c r="R78" s="4">
        <v>966</v>
      </c>
    </row>
    <row r="79" spans="2:18" x14ac:dyDescent="0.25">
      <c r="B79">
        <v>1099</v>
      </c>
      <c r="C79" s="1">
        <v>43249</v>
      </c>
      <c r="D79">
        <v>29</v>
      </c>
      <c r="E79" s="2" t="s">
        <v>47</v>
      </c>
      <c r="F79" s="2" t="s">
        <v>48</v>
      </c>
      <c r="G79" s="2" t="s">
        <v>49</v>
      </c>
      <c r="H79" s="2" t="s">
        <v>50</v>
      </c>
      <c r="I79" s="2" t="s">
        <v>21</v>
      </c>
      <c r="J79" s="1">
        <v>43251</v>
      </c>
      <c r="K79" s="2" t="s">
        <v>22</v>
      </c>
      <c r="L79" s="2" t="s">
        <v>23</v>
      </c>
      <c r="M79" s="2" t="s">
        <v>51</v>
      </c>
      <c r="N79" s="2" t="s">
        <v>52</v>
      </c>
      <c r="O79" s="4">
        <v>178.5</v>
      </c>
      <c r="P79">
        <v>14</v>
      </c>
      <c r="Q79" s="4">
        <v>2499</v>
      </c>
      <c r="R79" s="4">
        <v>237.405</v>
      </c>
    </row>
    <row r="80" spans="2:18" x14ac:dyDescent="0.25">
      <c r="B80">
        <v>1100</v>
      </c>
      <c r="C80" s="1">
        <v>43223</v>
      </c>
      <c r="D80">
        <v>3</v>
      </c>
      <c r="E80" s="2" t="s">
        <v>53</v>
      </c>
      <c r="F80" s="2" t="s">
        <v>54</v>
      </c>
      <c r="G80" s="2" t="s">
        <v>55</v>
      </c>
      <c r="H80" s="2" t="s">
        <v>20</v>
      </c>
      <c r="I80" s="2" t="s">
        <v>21</v>
      </c>
      <c r="J80" s="1">
        <v>43225</v>
      </c>
      <c r="K80" s="2" t="s">
        <v>22</v>
      </c>
      <c r="L80" s="2" t="s">
        <v>56</v>
      </c>
      <c r="M80" s="2" t="s">
        <v>57</v>
      </c>
      <c r="N80" s="2" t="s">
        <v>58</v>
      </c>
      <c r="O80" s="4">
        <v>135.1</v>
      </c>
      <c r="P80">
        <v>43</v>
      </c>
      <c r="Q80" s="4">
        <v>5809.3</v>
      </c>
      <c r="R80" s="4">
        <v>592.54860000000008</v>
      </c>
    </row>
    <row r="81" spans="2:18" x14ac:dyDescent="0.25">
      <c r="B81">
        <v>1101</v>
      </c>
      <c r="C81" s="1">
        <v>43226</v>
      </c>
      <c r="D81">
        <v>6</v>
      </c>
      <c r="E81" s="2" t="s">
        <v>59</v>
      </c>
      <c r="F81" s="2" t="s">
        <v>60</v>
      </c>
      <c r="G81" s="2" t="s">
        <v>61</v>
      </c>
      <c r="H81" s="2" t="s">
        <v>62</v>
      </c>
      <c r="I81" s="2" t="s">
        <v>43</v>
      </c>
      <c r="J81" s="1">
        <v>43228</v>
      </c>
      <c r="K81" s="2" t="s">
        <v>22</v>
      </c>
      <c r="L81" s="2" t="s">
        <v>33</v>
      </c>
      <c r="M81" s="2" t="s">
        <v>63</v>
      </c>
      <c r="N81" s="2" t="s">
        <v>64</v>
      </c>
      <c r="O81" s="4">
        <v>560</v>
      </c>
      <c r="P81">
        <v>63</v>
      </c>
      <c r="Q81" s="4">
        <v>35280</v>
      </c>
      <c r="R81" s="4">
        <v>3563.28</v>
      </c>
    </row>
    <row r="82" spans="2:18" x14ac:dyDescent="0.25">
      <c r="B82">
        <v>1102</v>
      </c>
      <c r="C82" s="1">
        <v>43248</v>
      </c>
      <c r="D82">
        <v>28</v>
      </c>
      <c r="E82" s="2" t="s">
        <v>65</v>
      </c>
      <c r="F82" s="2" t="s">
        <v>66</v>
      </c>
      <c r="G82" s="2" t="s">
        <v>67</v>
      </c>
      <c r="H82" s="2" t="s">
        <v>68</v>
      </c>
      <c r="I82" s="2" t="s">
        <v>69</v>
      </c>
      <c r="J82" s="1">
        <v>43250</v>
      </c>
      <c r="K82" s="2" t="s">
        <v>44</v>
      </c>
      <c r="L82" s="2" t="s">
        <v>23</v>
      </c>
      <c r="M82" s="2" t="s">
        <v>38</v>
      </c>
      <c r="N82" s="2" t="s">
        <v>25</v>
      </c>
      <c r="O82" s="4">
        <v>644</v>
      </c>
      <c r="P82">
        <v>36</v>
      </c>
      <c r="Q82" s="4">
        <v>23184</v>
      </c>
      <c r="R82" s="4">
        <v>2318.4000000000005</v>
      </c>
    </row>
    <row r="83" spans="2:18" x14ac:dyDescent="0.25">
      <c r="B83">
        <v>1103</v>
      </c>
      <c r="C83" s="1">
        <v>43228</v>
      </c>
      <c r="D83">
        <v>8</v>
      </c>
      <c r="E83" s="2" t="s">
        <v>39</v>
      </c>
      <c r="F83" s="2" t="s">
        <v>40</v>
      </c>
      <c r="G83" s="2" t="s">
        <v>41</v>
      </c>
      <c r="H83" s="2" t="s">
        <v>42</v>
      </c>
      <c r="I83" s="2" t="s">
        <v>43</v>
      </c>
      <c r="J83" s="1">
        <v>43230</v>
      </c>
      <c r="K83" s="2" t="s">
        <v>44</v>
      </c>
      <c r="L83" s="2" t="s">
        <v>23</v>
      </c>
      <c r="M83" s="2" t="s">
        <v>51</v>
      </c>
      <c r="N83" s="2" t="s">
        <v>52</v>
      </c>
      <c r="O83" s="4">
        <v>178.5</v>
      </c>
      <c r="P83">
        <v>41</v>
      </c>
      <c r="Q83" s="4">
        <v>7318.5</v>
      </c>
      <c r="R83" s="4">
        <v>761.12400000000014</v>
      </c>
    </row>
    <row r="84" spans="2:18" x14ac:dyDescent="0.25">
      <c r="B84">
        <v>1104</v>
      </c>
      <c r="C84" s="1">
        <v>43230</v>
      </c>
      <c r="D84">
        <v>10</v>
      </c>
      <c r="E84" s="2" t="s">
        <v>70</v>
      </c>
      <c r="F84" s="2" t="s">
        <v>71</v>
      </c>
      <c r="G84" s="2" t="s">
        <v>72</v>
      </c>
      <c r="H84" s="2" t="s">
        <v>73</v>
      </c>
      <c r="I84" s="2" t="s">
        <v>31</v>
      </c>
      <c r="J84" s="1">
        <v>43232</v>
      </c>
      <c r="K84" s="2" t="s">
        <v>22</v>
      </c>
      <c r="L84" s="2" t="s">
        <v>33</v>
      </c>
      <c r="M84" s="2" t="s">
        <v>74</v>
      </c>
      <c r="N84" s="2" t="s">
        <v>25</v>
      </c>
      <c r="O84" s="4">
        <v>41.86</v>
      </c>
      <c r="P84">
        <v>35</v>
      </c>
      <c r="Q84" s="4">
        <v>1465.1</v>
      </c>
      <c r="R84" s="4">
        <v>143.57980000000001</v>
      </c>
    </row>
    <row r="85" spans="2:18" x14ac:dyDescent="0.25">
      <c r="B85">
        <v>1106</v>
      </c>
      <c r="C85" s="1">
        <v>43230</v>
      </c>
      <c r="D85">
        <v>10</v>
      </c>
      <c r="E85" s="2" t="s">
        <v>70</v>
      </c>
      <c r="F85" s="2" t="s">
        <v>71</v>
      </c>
      <c r="G85" s="2" t="s">
        <v>72</v>
      </c>
      <c r="H85" s="2" t="s">
        <v>73</v>
      </c>
      <c r="I85" s="2" t="s">
        <v>31</v>
      </c>
      <c r="J85" s="1">
        <v>43232</v>
      </c>
      <c r="K85" s="2" t="s">
        <v>32</v>
      </c>
      <c r="L85" s="2" t="s">
        <v>75</v>
      </c>
      <c r="M85" s="2" t="s">
        <v>76</v>
      </c>
      <c r="N85" s="2" t="s">
        <v>77</v>
      </c>
      <c r="O85" s="4">
        <v>350</v>
      </c>
      <c r="P85">
        <v>52</v>
      </c>
      <c r="Q85" s="4">
        <v>18200</v>
      </c>
      <c r="R85" s="4">
        <v>1729</v>
      </c>
    </row>
    <row r="86" spans="2:18" x14ac:dyDescent="0.25">
      <c r="B86">
        <v>1107</v>
      </c>
      <c r="C86" s="1">
        <v>43230</v>
      </c>
      <c r="D86">
        <v>10</v>
      </c>
      <c r="E86" s="2" t="s">
        <v>70</v>
      </c>
      <c r="F86" s="2" t="s">
        <v>71</v>
      </c>
      <c r="G86" s="2" t="s">
        <v>72</v>
      </c>
      <c r="H86" s="2" t="s">
        <v>73</v>
      </c>
      <c r="I86" s="2" t="s">
        <v>31</v>
      </c>
      <c r="J86" s="1">
        <v>43232</v>
      </c>
      <c r="K86" s="2" t="s">
        <v>32</v>
      </c>
      <c r="L86" s="2" t="s">
        <v>75</v>
      </c>
      <c r="M86" s="2" t="s">
        <v>78</v>
      </c>
      <c r="N86" s="2" t="s">
        <v>79</v>
      </c>
      <c r="O86" s="4">
        <v>308</v>
      </c>
      <c r="P86">
        <v>30</v>
      </c>
      <c r="Q86" s="4">
        <v>9240</v>
      </c>
      <c r="R86" s="4">
        <v>942.48000000000013</v>
      </c>
    </row>
    <row r="87" spans="2:18" x14ac:dyDescent="0.25">
      <c r="B87">
        <v>1108</v>
      </c>
      <c r="C87" s="1">
        <v>43230</v>
      </c>
      <c r="D87">
        <v>10</v>
      </c>
      <c r="E87" s="2" t="s">
        <v>70</v>
      </c>
      <c r="F87" s="2" t="s">
        <v>71</v>
      </c>
      <c r="G87" s="2" t="s">
        <v>72</v>
      </c>
      <c r="H87" s="2" t="s">
        <v>73</v>
      </c>
      <c r="I87" s="2" t="s">
        <v>31</v>
      </c>
      <c r="J87" s="1">
        <v>43232</v>
      </c>
      <c r="K87" s="2" t="s">
        <v>32</v>
      </c>
      <c r="L87" s="2" t="s">
        <v>75</v>
      </c>
      <c r="M87" s="2" t="s">
        <v>45</v>
      </c>
      <c r="N87" s="2" t="s">
        <v>46</v>
      </c>
      <c r="O87" s="4">
        <v>128.79999999999998</v>
      </c>
      <c r="P87">
        <v>41</v>
      </c>
      <c r="Q87" s="4">
        <v>5280.7999999999993</v>
      </c>
      <c r="R87" s="4">
        <v>538.64160000000004</v>
      </c>
    </row>
    <row r="88" spans="2:18" x14ac:dyDescent="0.25">
      <c r="B88">
        <v>1114</v>
      </c>
      <c r="C88" s="1">
        <v>43248</v>
      </c>
      <c r="D88">
        <v>28</v>
      </c>
      <c r="E88" s="2" t="s">
        <v>65</v>
      </c>
      <c r="F88" s="2" t="s">
        <v>66</v>
      </c>
      <c r="G88" s="2" t="s">
        <v>67</v>
      </c>
      <c r="H88" s="2" t="s">
        <v>68</v>
      </c>
      <c r="I88" s="2" t="s">
        <v>69</v>
      </c>
      <c r="J88" s="1">
        <v>43250</v>
      </c>
      <c r="K88" s="2" t="s">
        <v>44</v>
      </c>
      <c r="L88" s="2" t="s">
        <v>33</v>
      </c>
      <c r="M88" s="2" t="s">
        <v>57</v>
      </c>
      <c r="N88" s="2" t="s">
        <v>58</v>
      </c>
      <c r="O88" s="4">
        <v>135.1</v>
      </c>
      <c r="P88">
        <v>74</v>
      </c>
      <c r="Q88" s="4">
        <v>9997.4</v>
      </c>
      <c r="R88" s="4">
        <v>949.75300000000004</v>
      </c>
    </row>
    <row r="89" spans="2:18" x14ac:dyDescent="0.25">
      <c r="B89">
        <v>1115</v>
      </c>
      <c r="C89" s="1">
        <v>43248</v>
      </c>
      <c r="D89">
        <v>28</v>
      </c>
      <c r="E89" s="2" t="s">
        <v>65</v>
      </c>
      <c r="F89" s="2" t="s">
        <v>66</v>
      </c>
      <c r="G89" s="2" t="s">
        <v>67</v>
      </c>
      <c r="H89" s="2" t="s">
        <v>68</v>
      </c>
      <c r="I89" s="2" t="s">
        <v>69</v>
      </c>
      <c r="J89" s="1">
        <v>43250</v>
      </c>
      <c r="K89" s="2" t="s">
        <v>44</v>
      </c>
      <c r="L89" s="2" t="s">
        <v>33</v>
      </c>
      <c r="M89" s="2" t="s">
        <v>80</v>
      </c>
      <c r="N89" s="2" t="s">
        <v>81</v>
      </c>
      <c r="O89" s="4">
        <v>257.59999999999997</v>
      </c>
      <c r="P89">
        <v>25</v>
      </c>
      <c r="Q89" s="4">
        <v>6439.9999999999991</v>
      </c>
      <c r="R89" s="4">
        <v>650.44000000000005</v>
      </c>
    </row>
    <row r="90" spans="2:18" x14ac:dyDescent="0.25">
      <c r="B90">
        <v>1116</v>
      </c>
      <c r="C90" s="1">
        <v>43229</v>
      </c>
      <c r="D90">
        <v>9</v>
      </c>
      <c r="E90" s="2" t="s">
        <v>82</v>
      </c>
      <c r="F90" s="2" t="s">
        <v>83</v>
      </c>
      <c r="G90" s="2" t="s">
        <v>49</v>
      </c>
      <c r="H90" s="2" t="s">
        <v>84</v>
      </c>
      <c r="I90" s="2" t="s">
        <v>21</v>
      </c>
      <c r="J90" s="1">
        <v>43231</v>
      </c>
      <c r="K90" s="2" t="s">
        <v>32</v>
      </c>
      <c r="L90" s="2" t="s">
        <v>23</v>
      </c>
      <c r="M90" s="2" t="s">
        <v>85</v>
      </c>
      <c r="N90" s="2" t="s">
        <v>86</v>
      </c>
      <c r="O90" s="4">
        <v>273</v>
      </c>
      <c r="P90">
        <v>82</v>
      </c>
      <c r="Q90" s="4">
        <v>22386</v>
      </c>
      <c r="R90" s="4">
        <v>2149.056</v>
      </c>
    </row>
    <row r="91" spans="2:18" x14ac:dyDescent="0.25">
      <c r="B91">
        <v>1117</v>
      </c>
      <c r="C91" s="1">
        <v>43229</v>
      </c>
      <c r="D91">
        <v>9</v>
      </c>
      <c r="E91" s="2" t="s">
        <v>82</v>
      </c>
      <c r="F91" s="2" t="s">
        <v>83</v>
      </c>
      <c r="G91" s="2" t="s">
        <v>49</v>
      </c>
      <c r="H91" s="2" t="s">
        <v>84</v>
      </c>
      <c r="I91" s="2" t="s">
        <v>21</v>
      </c>
      <c r="J91" s="1">
        <v>43231</v>
      </c>
      <c r="K91" s="2" t="s">
        <v>32</v>
      </c>
      <c r="L91" s="2" t="s">
        <v>23</v>
      </c>
      <c r="M91" s="2" t="s">
        <v>87</v>
      </c>
      <c r="N91" s="2" t="s">
        <v>88</v>
      </c>
      <c r="O91" s="4">
        <v>487.19999999999993</v>
      </c>
      <c r="P91">
        <v>37</v>
      </c>
      <c r="Q91" s="4">
        <v>18026.399999999998</v>
      </c>
      <c r="R91" s="4">
        <v>1856.7191999999998</v>
      </c>
    </row>
    <row r="92" spans="2:18" x14ac:dyDescent="0.25">
      <c r="B92">
        <v>1118</v>
      </c>
      <c r="C92" s="1">
        <v>43226</v>
      </c>
      <c r="D92">
        <v>6</v>
      </c>
      <c r="E92" s="2" t="s">
        <v>59</v>
      </c>
      <c r="F92" s="2" t="s">
        <v>60</v>
      </c>
      <c r="G92" s="2" t="s">
        <v>61</v>
      </c>
      <c r="H92" s="2" t="s">
        <v>62</v>
      </c>
      <c r="I92" s="2" t="s">
        <v>43</v>
      </c>
      <c r="J92" s="1">
        <v>43228</v>
      </c>
      <c r="K92" s="2" t="s">
        <v>22</v>
      </c>
      <c r="L92" s="2" t="s">
        <v>33</v>
      </c>
      <c r="M92" s="2" t="s">
        <v>24</v>
      </c>
      <c r="N92" s="2" t="s">
        <v>25</v>
      </c>
      <c r="O92" s="4">
        <v>196</v>
      </c>
      <c r="P92">
        <v>84</v>
      </c>
      <c r="Q92" s="4">
        <v>16464</v>
      </c>
      <c r="R92" s="4">
        <v>1580.5440000000001</v>
      </c>
    </row>
    <row r="93" spans="2:18" x14ac:dyDescent="0.25">
      <c r="B93">
        <v>1119</v>
      </c>
      <c r="C93" s="1">
        <v>43228</v>
      </c>
      <c r="D93">
        <v>8</v>
      </c>
      <c r="E93" s="2" t="s">
        <v>39</v>
      </c>
      <c r="F93" s="2" t="s">
        <v>40</v>
      </c>
      <c r="G93" s="2" t="s">
        <v>41</v>
      </c>
      <c r="H93" s="2" t="s">
        <v>42</v>
      </c>
      <c r="I93" s="2" t="s">
        <v>43</v>
      </c>
      <c r="J93" s="1">
        <v>43230</v>
      </c>
      <c r="K93" s="2" t="s">
        <v>22</v>
      </c>
      <c r="L93" s="2" t="s">
        <v>23</v>
      </c>
      <c r="M93" s="2" t="s">
        <v>63</v>
      </c>
      <c r="N93" s="2" t="s">
        <v>64</v>
      </c>
      <c r="O93" s="4">
        <v>560</v>
      </c>
      <c r="P93">
        <v>73</v>
      </c>
      <c r="Q93" s="4">
        <v>40880</v>
      </c>
      <c r="R93" s="4">
        <v>3965.36</v>
      </c>
    </row>
    <row r="94" spans="2:18" x14ac:dyDescent="0.25">
      <c r="B94">
        <v>1120</v>
      </c>
      <c r="C94" s="1">
        <v>43228</v>
      </c>
      <c r="D94">
        <v>8</v>
      </c>
      <c r="E94" s="2" t="s">
        <v>39</v>
      </c>
      <c r="F94" s="2" t="s">
        <v>40</v>
      </c>
      <c r="G94" s="2" t="s">
        <v>41</v>
      </c>
      <c r="H94" s="2" t="s">
        <v>42</v>
      </c>
      <c r="I94" s="2" t="s">
        <v>43</v>
      </c>
      <c r="J94" s="1">
        <v>43230</v>
      </c>
      <c r="K94" s="2" t="s">
        <v>22</v>
      </c>
      <c r="L94" s="2" t="s">
        <v>23</v>
      </c>
      <c r="M94" s="2" t="s">
        <v>45</v>
      </c>
      <c r="N94" s="2" t="s">
        <v>46</v>
      </c>
      <c r="O94" s="4">
        <v>128.79999999999998</v>
      </c>
      <c r="P94">
        <v>51</v>
      </c>
      <c r="Q94" s="4">
        <v>6568.7999999999993</v>
      </c>
      <c r="R94" s="4">
        <v>624.03599999999994</v>
      </c>
    </row>
    <row r="95" spans="2:18" x14ac:dyDescent="0.25">
      <c r="B95">
        <v>1121</v>
      </c>
      <c r="C95" s="1">
        <v>43245</v>
      </c>
      <c r="D95">
        <v>25</v>
      </c>
      <c r="E95" s="2" t="s">
        <v>91</v>
      </c>
      <c r="F95" s="2" t="s">
        <v>71</v>
      </c>
      <c r="G95" s="2" t="s">
        <v>72</v>
      </c>
      <c r="H95" s="2" t="s">
        <v>73</v>
      </c>
      <c r="I95" s="2" t="s">
        <v>31</v>
      </c>
      <c r="J95" s="1">
        <v>43247</v>
      </c>
      <c r="K95" s="2" t="s">
        <v>32</v>
      </c>
      <c r="L95" s="2" t="s">
        <v>56</v>
      </c>
      <c r="M95" s="2" t="s">
        <v>96</v>
      </c>
      <c r="N95" s="2" t="s">
        <v>46</v>
      </c>
      <c r="O95" s="4">
        <v>140</v>
      </c>
      <c r="P95">
        <v>66</v>
      </c>
      <c r="Q95" s="4">
        <v>9240</v>
      </c>
      <c r="R95" s="4">
        <v>960.96</v>
      </c>
    </row>
    <row r="96" spans="2:18" x14ac:dyDescent="0.25">
      <c r="B96">
        <v>1122</v>
      </c>
      <c r="C96" s="1">
        <v>43246</v>
      </c>
      <c r="D96">
        <v>26</v>
      </c>
      <c r="E96" s="2" t="s">
        <v>92</v>
      </c>
      <c r="F96" s="2" t="s">
        <v>93</v>
      </c>
      <c r="G96" s="2" t="s">
        <v>93</v>
      </c>
      <c r="H96" s="2" t="s">
        <v>68</v>
      </c>
      <c r="I96" s="2" t="s">
        <v>69</v>
      </c>
      <c r="J96" s="1">
        <v>43248</v>
      </c>
      <c r="K96" s="2" t="s">
        <v>44</v>
      </c>
      <c r="L96" s="2" t="s">
        <v>33</v>
      </c>
      <c r="M96" s="2" t="s">
        <v>97</v>
      </c>
      <c r="N96" s="2" t="s">
        <v>98</v>
      </c>
      <c r="O96" s="4">
        <v>298.90000000000003</v>
      </c>
      <c r="P96">
        <v>36</v>
      </c>
      <c r="Q96" s="4">
        <v>10760.400000000001</v>
      </c>
      <c r="R96" s="4">
        <v>1043.7588000000001</v>
      </c>
    </row>
    <row r="97" spans="2:18" x14ac:dyDescent="0.25">
      <c r="B97">
        <v>1123</v>
      </c>
      <c r="C97" s="1">
        <v>43246</v>
      </c>
      <c r="D97">
        <v>26</v>
      </c>
      <c r="E97" s="2" t="s">
        <v>92</v>
      </c>
      <c r="F97" s="2" t="s">
        <v>93</v>
      </c>
      <c r="G97" s="2" t="s">
        <v>93</v>
      </c>
      <c r="H97" s="2" t="s">
        <v>68</v>
      </c>
      <c r="I97" s="2" t="s">
        <v>69</v>
      </c>
      <c r="J97" s="1">
        <v>43248</v>
      </c>
      <c r="K97" s="2" t="s">
        <v>44</v>
      </c>
      <c r="L97" s="2" t="s">
        <v>33</v>
      </c>
      <c r="M97" s="2" t="s">
        <v>57</v>
      </c>
      <c r="N97" s="2" t="s">
        <v>58</v>
      </c>
      <c r="O97" s="4">
        <v>135.1</v>
      </c>
      <c r="P97">
        <v>87</v>
      </c>
      <c r="Q97" s="4">
        <v>11753.699999999999</v>
      </c>
      <c r="R97" s="4">
        <v>1222.3848</v>
      </c>
    </row>
    <row r="98" spans="2:18" x14ac:dyDescent="0.25">
      <c r="B98">
        <v>1124</v>
      </c>
      <c r="C98" s="1">
        <v>43246</v>
      </c>
      <c r="D98">
        <v>26</v>
      </c>
      <c r="E98" s="2" t="s">
        <v>92</v>
      </c>
      <c r="F98" s="2" t="s">
        <v>93</v>
      </c>
      <c r="G98" s="2" t="s">
        <v>93</v>
      </c>
      <c r="H98" s="2" t="s">
        <v>68</v>
      </c>
      <c r="I98" s="2" t="s">
        <v>69</v>
      </c>
      <c r="J98" s="1">
        <v>43248</v>
      </c>
      <c r="K98" s="2" t="s">
        <v>44</v>
      </c>
      <c r="L98" s="2" t="s">
        <v>33</v>
      </c>
      <c r="M98" s="2" t="s">
        <v>80</v>
      </c>
      <c r="N98" s="2" t="s">
        <v>81</v>
      </c>
      <c r="O98" s="4">
        <v>257.59999999999997</v>
      </c>
      <c r="P98">
        <v>64</v>
      </c>
      <c r="Q98" s="4">
        <v>16486.399999999998</v>
      </c>
      <c r="R98" s="4">
        <v>1615.6671999999999</v>
      </c>
    </row>
    <row r="99" spans="2:18" x14ac:dyDescent="0.25">
      <c r="B99">
        <v>1125</v>
      </c>
      <c r="C99" s="1">
        <v>43249</v>
      </c>
      <c r="D99">
        <v>29</v>
      </c>
      <c r="E99" s="2" t="s">
        <v>47</v>
      </c>
      <c r="F99" s="2" t="s">
        <v>48</v>
      </c>
      <c r="G99" s="2" t="s">
        <v>49</v>
      </c>
      <c r="H99" s="2" t="s">
        <v>50</v>
      </c>
      <c r="I99" s="2" t="s">
        <v>21</v>
      </c>
      <c r="J99" s="1">
        <v>43251</v>
      </c>
      <c r="K99" s="2" t="s">
        <v>22</v>
      </c>
      <c r="L99" s="2" t="s">
        <v>23</v>
      </c>
      <c r="M99" s="2" t="s">
        <v>24</v>
      </c>
      <c r="N99" s="2" t="s">
        <v>25</v>
      </c>
      <c r="O99" s="4">
        <v>196</v>
      </c>
      <c r="P99">
        <v>21</v>
      </c>
      <c r="Q99" s="4">
        <v>4116</v>
      </c>
      <c r="R99" s="4">
        <v>432.18000000000006</v>
      </c>
    </row>
    <row r="100" spans="2:18" x14ac:dyDescent="0.25">
      <c r="B100">
        <v>1126</v>
      </c>
      <c r="C100" s="1">
        <v>43226</v>
      </c>
      <c r="D100">
        <v>6</v>
      </c>
      <c r="E100" s="2" t="s">
        <v>59</v>
      </c>
      <c r="F100" s="2" t="s">
        <v>60</v>
      </c>
      <c r="G100" s="2" t="s">
        <v>61</v>
      </c>
      <c r="H100" s="2" t="s">
        <v>62</v>
      </c>
      <c r="I100" s="2" t="s">
        <v>43</v>
      </c>
      <c r="J100" s="1">
        <v>43228</v>
      </c>
      <c r="K100" s="2" t="s">
        <v>44</v>
      </c>
      <c r="L100" s="2" t="s">
        <v>23</v>
      </c>
      <c r="M100" s="2" t="s">
        <v>51</v>
      </c>
      <c r="N100" s="2" t="s">
        <v>52</v>
      </c>
      <c r="O100" s="4">
        <v>178.5</v>
      </c>
      <c r="P100">
        <v>19</v>
      </c>
      <c r="Q100" s="4">
        <v>3391.5</v>
      </c>
      <c r="R100" s="4">
        <v>342.54149999999998</v>
      </c>
    </row>
    <row r="101" spans="2:18" x14ac:dyDescent="0.25">
      <c r="B101">
        <v>1128</v>
      </c>
      <c r="C101" s="1">
        <v>43224</v>
      </c>
      <c r="D101">
        <v>4</v>
      </c>
      <c r="E101" s="2" t="s">
        <v>28</v>
      </c>
      <c r="F101" s="2" t="s">
        <v>29</v>
      </c>
      <c r="G101" s="2" t="s">
        <v>29</v>
      </c>
      <c r="H101" s="2" t="s">
        <v>30</v>
      </c>
      <c r="I101" s="2" t="s">
        <v>31</v>
      </c>
      <c r="J101" s="1">
        <v>43226</v>
      </c>
      <c r="K101" s="2" t="s">
        <v>32</v>
      </c>
      <c r="L101" s="2" t="s">
        <v>33</v>
      </c>
      <c r="M101" s="2" t="s">
        <v>99</v>
      </c>
      <c r="N101" s="2" t="s">
        <v>77</v>
      </c>
      <c r="O101" s="4">
        <v>1134</v>
      </c>
      <c r="P101">
        <v>23</v>
      </c>
      <c r="Q101" s="4">
        <v>26082</v>
      </c>
      <c r="R101" s="4">
        <v>2738.61</v>
      </c>
    </row>
    <row r="102" spans="2:18" x14ac:dyDescent="0.25">
      <c r="B102">
        <v>1129</v>
      </c>
      <c r="C102" s="1">
        <v>43224</v>
      </c>
      <c r="D102">
        <v>4</v>
      </c>
      <c r="E102" s="2" t="s">
        <v>28</v>
      </c>
      <c r="F102" s="2" t="s">
        <v>29</v>
      </c>
      <c r="G102" s="2" t="s">
        <v>29</v>
      </c>
      <c r="H102" s="2" t="s">
        <v>30</v>
      </c>
      <c r="I102" s="2" t="s">
        <v>31</v>
      </c>
      <c r="J102" s="1">
        <v>43226</v>
      </c>
      <c r="K102" s="2" t="s">
        <v>32</v>
      </c>
      <c r="L102" s="2" t="s">
        <v>33</v>
      </c>
      <c r="M102" s="2" t="s">
        <v>100</v>
      </c>
      <c r="N102" s="2" t="s">
        <v>101</v>
      </c>
      <c r="O102" s="4">
        <v>98</v>
      </c>
      <c r="P102">
        <v>72</v>
      </c>
      <c r="Q102" s="4">
        <v>7056</v>
      </c>
      <c r="R102" s="4">
        <v>726.76800000000003</v>
      </c>
    </row>
    <row r="103" spans="2:18" x14ac:dyDescent="0.25">
      <c r="B103">
        <v>1131</v>
      </c>
      <c r="C103" s="1">
        <v>43228</v>
      </c>
      <c r="D103">
        <v>8</v>
      </c>
      <c r="E103" s="2" t="s">
        <v>39</v>
      </c>
      <c r="F103" s="2" t="s">
        <v>40</v>
      </c>
      <c r="G103" s="2" t="s">
        <v>41</v>
      </c>
      <c r="H103" s="2" t="s">
        <v>42</v>
      </c>
      <c r="I103" s="2" t="s">
        <v>43</v>
      </c>
      <c r="J103" s="1">
        <v>43230</v>
      </c>
      <c r="K103" s="2" t="s">
        <v>44</v>
      </c>
      <c r="L103" s="2" t="s">
        <v>33</v>
      </c>
      <c r="M103" s="2" t="s">
        <v>87</v>
      </c>
      <c r="N103" s="2" t="s">
        <v>88</v>
      </c>
      <c r="O103" s="4">
        <v>487.19999999999993</v>
      </c>
      <c r="P103">
        <v>22</v>
      </c>
      <c r="Q103" s="4">
        <v>10718.399999999998</v>
      </c>
      <c r="R103" s="4">
        <v>1050.4031999999997</v>
      </c>
    </row>
    <row r="104" spans="2:18" x14ac:dyDescent="0.25">
      <c r="B104">
        <v>1134</v>
      </c>
      <c r="C104" s="1">
        <v>43223</v>
      </c>
      <c r="D104">
        <v>3</v>
      </c>
      <c r="E104" s="2" t="s">
        <v>53</v>
      </c>
      <c r="F104" s="2" t="s">
        <v>54</v>
      </c>
      <c r="G104" s="2" t="s">
        <v>55</v>
      </c>
      <c r="H104" s="2" t="s">
        <v>20</v>
      </c>
      <c r="I104" s="2" t="s">
        <v>21</v>
      </c>
      <c r="J104" s="1">
        <v>43225</v>
      </c>
      <c r="K104" s="2" t="s">
        <v>22</v>
      </c>
      <c r="L104" s="2" t="s">
        <v>56</v>
      </c>
      <c r="M104" s="2" t="s">
        <v>89</v>
      </c>
      <c r="N104" s="2" t="s">
        <v>79</v>
      </c>
      <c r="O104" s="4">
        <v>140</v>
      </c>
      <c r="P104">
        <v>82</v>
      </c>
      <c r="Q104" s="4">
        <v>11480</v>
      </c>
      <c r="R104" s="4">
        <v>1193.92</v>
      </c>
    </row>
    <row r="105" spans="2:18" x14ac:dyDescent="0.25">
      <c r="B105">
        <v>1135</v>
      </c>
      <c r="C105" s="1">
        <v>43223</v>
      </c>
      <c r="D105">
        <v>3</v>
      </c>
      <c r="E105" s="2" t="s">
        <v>53</v>
      </c>
      <c r="F105" s="2" t="s">
        <v>54</v>
      </c>
      <c r="G105" s="2" t="s">
        <v>55</v>
      </c>
      <c r="H105" s="2" t="s">
        <v>20</v>
      </c>
      <c r="I105" s="2" t="s">
        <v>21</v>
      </c>
      <c r="J105" s="1">
        <v>43225</v>
      </c>
      <c r="K105" s="2" t="s">
        <v>22</v>
      </c>
      <c r="L105" s="2" t="s">
        <v>56</v>
      </c>
      <c r="M105" s="2" t="s">
        <v>63</v>
      </c>
      <c r="N105" s="2" t="s">
        <v>64</v>
      </c>
      <c r="O105" s="4">
        <v>560</v>
      </c>
      <c r="P105">
        <v>98</v>
      </c>
      <c r="Q105" s="4">
        <v>54880</v>
      </c>
      <c r="R105" s="4">
        <v>5762.4000000000005</v>
      </c>
    </row>
    <row r="106" spans="2:18" x14ac:dyDescent="0.25">
      <c r="B106">
        <v>1139</v>
      </c>
      <c r="C106" s="1">
        <v>43261</v>
      </c>
      <c r="D106">
        <v>10</v>
      </c>
      <c r="E106" s="2" t="s">
        <v>70</v>
      </c>
      <c r="F106" s="2" t="s">
        <v>71</v>
      </c>
      <c r="G106" s="2" t="s">
        <v>72</v>
      </c>
      <c r="H106" s="2" t="s">
        <v>73</v>
      </c>
      <c r="I106" s="2" t="s">
        <v>31</v>
      </c>
      <c r="J106" s="1">
        <v>43263</v>
      </c>
      <c r="K106" s="2" t="s">
        <v>32</v>
      </c>
      <c r="L106" s="2" t="s">
        <v>75</v>
      </c>
      <c r="M106" s="2" t="s">
        <v>76</v>
      </c>
      <c r="N106" s="2" t="s">
        <v>77</v>
      </c>
      <c r="O106" s="4">
        <v>350</v>
      </c>
      <c r="P106">
        <v>40</v>
      </c>
      <c r="Q106" s="4">
        <v>14000</v>
      </c>
      <c r="R106" s="4">
        <v>1470</v>
      </c>
    </row>
    <row r="107" spans="2:18" x14ac:dyDescent="0.25">
      <c r="B107">
        <v>1140</v>
      </c>
      <c r="C107" s="1">
        <v>43261</v>
      </c>
      <c r="D107">
        <v>10</v>
      </c>
      <c r="E107" s="2" t="s">
        <v>70</v>
      </c>
      <c r="F107" s="2" t="s">
        <v>71</v>
      </c>
      <c r="G107" s="2" t="s">
        <v>72</v>
      </c>
      <c r="H107" s="2" t="s">
        <v>73</v>
      </c>
      <c r="I107" s="2" t="s">
        <v>31</v>
      </c>
      <c r="J107" s="1">
        <v>43263</v>
      </c>
      <c r="K107" s="2" t="s">
        <v>32</v>
      </c>
      <c r="L107" s="2" t="s">
        <v>75</v>
      </c>
      <c r="M107" s="2" t="s">
        <v>78</v>
      </c>
      <c r="N107" s="2" t="s">
        <v>79</v>
      </c>
      <c r="O107" s="4">
        <v>308</v>
      </c>
      <c r="P107">
        <v>80</v>
      </c>
      <c r="Q107" s="4">
        <v>24640</v>
      </c>
      <c r="R107" s="4">
        <v>2414.7199999999998</v>
      </c>
    </row>
    <row r="108" spans="2:18" x14ac:dyDescent="0.25">
      <c r="B108">
        <v>1141</v>
      </c>
      <c r="C108" s="1">
        <v>43261</v>
      </c>
      <c r="D108">
        <v>10</v>
      </c>
      <c r="E108" s="2" t="s">
        <v>70</v>
      </c>
      <c r="F108" s="2" t="s">
        <v>71</v>
      </c>
      <c r="G108" s="2" t="s">
        <v>72</v>
      </c>
      <c r="H108" s="2" t="s">
        <v>73</v>
      </c>
      <c r="I108" s="2" t="s">
        <v>31</v>
      </c>
      <c r="J108" s="1">
        <v>43263</v>
      </c>
      <c r="K108" s="2" t="s">
        <v>32</v>
      </c>
      <c r="L108" s="2" t="s">
        <v>75</v>
      </c>
      <c r="M108" s="2" t="s">
        <v>45</v>
      </c>
      <c r="N108" s="2" t="s">
        <v>46</v>
      </c>
      <c r="O108" s="4">
        <v>128.79999999999998</v>
      </c>
      <c r="P108">
        <v>38</v>
      </c>
      <c r="Q108" s="4">
        <v>4894.3999999999996</v>
      </c>
      <c r="R108" s="4">
        <v>464.96799999999996</v>
      </c>
    </row>
    <row r="109" spans="2:18" x14ac:dyDescent="0.25">
      <c r="B109">
        <v>1147</v>
      </c>
      <c r="C109" s="1">
        <v>43279</v>
      </c>
      <c r="D109">
        <v>28</v>
      </c>
      <c r="E109" s="2" t="s">
        <v>65</v>
      </c>
      <c r="F109" s="2" t="s">
        <v>66</v>
      </c>
      <c r="G109" s="2" t="s">
        <v>67</v>
      </c>
      <c r="H109" s="2" t="s">
        <v>68</v>
      </c>
      <c r="I109" s="2" t="s">
        <v>69</v>
      </c>
      <c r="J109" s="1">
        <v>43281</v>
      </c>
      <c r="K109" s="2" t="s">
        <v>44</v>
      </c>
      <c r="L109" s="2" t="s">
        <v>33</v>
      </c>
      <c r="M109" s="2" t="s">
        <v>57</v>
      </c>
      <c r="N109" s="2" t="s">
        <v>58</v>
      </c>
      <c r="O109" s="4">
        <v>135.1</v>
      </c>
      <c r="P109">
        <v>60</v>
      </c>
      <c r="Q109" s="4">
        <v>8106</v>
      </c>
      <c r="R109" s="4">
        <v>802.49400000000003</v>
      </c>
    </row>
    <row r="110" spans="2:18" x14ac:dyDescent="0.25">
      <c r="B110">
        <v>1148</v>
      </c>
      <c r="C110" s="1">
        <v>43279</v>
      </c>
      <c r="D110">
        <v>28</v>
      </c>
      <c r="E110" s="2" t="s">
        <v>65</v>
      </c>
      <c r="F110" s="2" t="s">
        <v>66</v>
      </c>
      <c r="G110" s="2" t="s">
        <v>67</v>
      </c>
      <c r="H110" s="2" t="s">
        <v>68</v>
      </c>
      <c r="I110" s="2" t="s">
        <v>69</v>
      </c>
      <c r="J110" s="1">
        <v>43281</v>
      </c>
      <c r="K110" s="2" t="s">
        <v>44</v>
      </c>
      <c r="L110" s="2" t="s">
        <v>33</v>
      </c>
      <c r="M110" s="2" t="s">
        <v>80</v>
      </c>
      <c r="N110" s="2" t="s">
        <v>81</v>
      </c>
      <c r="O110" s="4">
        <v>257.59999999999997</v>
      </c>
      <c r="P110">
        <v>98</v>
      </c>
      <c r="Q110" s="4">
        <v>25244.799999999996</v>
      </c>
      <c r="R110" s="4">
        <v>2574.9695999999999</v>
      </c>
    </row>
    <row r="111" spans="2:18" x14ac:dyDescent="0.25">
      <c r="B111">
        <v>1149</v>
      </c>
      <c r="C111" s="1">
        <v>43260</v>
      </c>
      <c r="D111">
        <v>9</v>
      </c>
      <c r="E111" s="2" t="s">
        <v>82</v>
      </c>
      <c r="F111" s="2" t="s">
        <v>83</v>
      </c>
      <c r="G111" s="2" t="s">
        <v>49</v>
      </c>
      <c r="H111" s="2" t="s">
        <v>84</v>
      </c>
      <c r="I111" s="2" t="s">
        <v>21</v>
      </c>
      <c r="J111" s="1">
        <v>43262</v>
      </c>
      <c r="K111" s="2" t="s">
        <v>32</v>
      </c>
      <c r="L111" s="2" t="s">
        <v>23</v>
      </c>
      <c r="M111" s="2" t="s">
        <v>85</v>
      </c>
      <c r="N111" s="2" t="s">
        <v>86</v>
      </c>
      <c r="O111" s="4">
        <v>273</v>
      </c>
      <c r="P111">
        <v>27</v>
      </c>
      <c r="Q111" s="4">
        <v>7371</v>
      </c>
      <c r="R111" s="4">
        <v>714.98700000000008</v>
      </c>
    </row>
    <row r="112" spans="2:18" x14ac:dyDescent="0.25">
      <c r="B112">
        <v>1150</v>
      </c>
      <c r="C112" s="1">
        <v>43260</v>
      </c>
      <c r="D112">
        <v>9</v>
      </c>
      <c r="E112" s="2" t="s">
        <v>82</v>
      </c>
      <c r="F112" s="2" t="s">
        <v>83</v>
      </c>
      <c r="G112" s="2" t="s">
        <v>49</v>
      </c>
      <c r="H112" s="2" t="s">
        <v>84</v>
      </c>
      <c r="I112" s="2" t="s">
        <v>21</v>
      </c>
      <c r="J112" s="1">
        <v>43262</v>
      </c>
      <c r="K112" s="2" t="s">
        <v>32</v>
      </c>
      <c r="L112" s="2" t="s">
        <v>23</v>
      </c>
      <c r="M112" s="2" t="s">
        <v>87</v>
      </c>
      <c r="N112" s="2" t="s">
        <v>88</v>
      </c>
      <c r="O112" s="4">
        <v>487.19999999999993</v>
      </c>
      <c r="P112">
        <v>88</v>
      </c>
      <c r="Q112" s="4">
        <v>42873.599999999991</v>
      </c>
      <c r="R112" s="4">
        <v>4244.4863999999989</v>
      </c>
    </row>
    <row r="113" spans="2:18" x14ac:dyDescent="0.25">
      <c r="B113">
        <v>1151</v>
      </c>
      <c r="C113" s="1">
        <v>43257</v>
      </c>
      <c r="D113">
        <v>6</v>
      </c>
      <c r="E113" s="2" t="s">
        <v>59</v>
      </c>
      <c r="F113" s="2" t="s">
        <v>60</v>
      </c>
      <c r="G113" s="2" t="s">
        <v>61</v>
      </c>
      <c r="H113" s="2" t="s">
        <v>62</v>
      </c>
      <c r="I113" s="2" t="s">
        <v>43</v>
      </c>
      <c r="J113" s="1">
        <v>43259</v>
      </c>
      <c r="K113" s="2" t="s">
        <v>22</v>
      </c>
      <c r="L113" s="2" t="s">
        <v>33</v>
      </c>
      <c r="M113" s="2" t="s">
        <v>24</v>
      </c>
      <c r="N113" s="2" t="s">
        <v>25</v>
      </c>
      <c r="O113" s="4">
        <v>196</v>
      </c>
      <c r="P113">
        <v>65</v>
      </c>
      <c r="Q113" s="4">
        <v>12740</v>
      </c>
      <c r="R113" s="4">
        <v>1337.7</v>
      </c>
    </row>
    <row r="114" spans="2:18" x14ac:dyDescent="0.25">
      <c r="B114">
        <v>1152</v>
      </c>
      <c r="C114" s="1">
        <v>43259</v>
      </c>
      <c r="D114">
        <v>8</v>
      </c>
      <c r="E114" s="2" t="s">
        <v>39</v>
      </c>
      <c r="F114" s="2" t="s">
        <v>40</v>
      </c>
      <c r="G114" s="2" t="s">
        <v>41</v>
      </c>
      <c r="H114" s="2" t="s">
        <v>42</v>
      </c>
      <c r="I114" s="2" t="s">
        <v>43</v>
      </c>
      <c r="J114" s="1">
        <v>43261</v>
      </c>
      <c r="K114" s="2" t="s">
        <v>22</v>
      </c>
      <c r="L114" s="2" t="s">
        <v>23</v>
      </c>
      <c r="M114" s="2" t="s">
        <v>63</v>
      </c>
      <c r="N114" s="2" t="s">
        <v>64</v>
      </c>
      <c r="O114" s="4">
        <v>560</v>
      </c>
      <c r="P114">
        <v>38</v>
      </c>
      <c r="Q114" s="4">
        <v>21280</v>
      </c>
      <c r="R114" s="4">
        <v>2085.44</v>
      </c>
    </row>
    <row r="115" spans="2:18" x14ac:dyDescent="0.25">
      <c r="B115">
        <v>1153</v>
      </c>
      <c r="C115" s="1">
        <v>43259</v>
      </c>
      <c r="D115">
        <v>8</v>
      </c>
      <c r="E115" s="2" t="s">
        <v>39</v>
      </c>
      <c r="F115" s="2" t="s">
        <v>40</v>
      </c>
      <c r="G115" s="2" t="s">
        <v>41</v>
      </c>
      <c r="H115" s="2" t="s">
        <v>42</v>
      </c>
      <c r="I115" s="2" t="s">
        <v>43</v>
      </c>
      <c r="J115" s="1">
        <v>43261</v>
      </c>
      <c r="K115" s="2" t="s">
        <v>22</v>
      </c>
      <c r="L115" s="2" t="s">
        <v>23</v>
      </c>
      <c r="M115" s="2" t="s">
        <v>45</v>
      </c>
      <c r="N115" s="2" t="s">
        <v>46</v>
      </c>
      <c r="O115" s="4">
        <v>128.79999999999998</v>
      </c>
      <c r="P115">
        <v>80</v>
      </c>
      <c r="Q115" s="4">
        <v>10303.999999999998</v>
      </c>
      <c r="R115" s="4">
        <v>989.18400000000008</v>
      </c>
    </row>
    <row r="116" spans="2:18" x14ac:dyDescent="0.25">
      <c r="B116">
        <v>1154</v>
      </c>
      <c r="C116" s="1">
        <v>43276</v>
      </c>
      <c r="D116">
        <v>25</v>
      </c>
      <c r="E116" s="2" t="s">
        <v>91</v>
      </c>
      <c r="F116" s="2" t="s">
        <v>71</v>
      </c>
      <c r="G116" s="2" t="s">
        <v>72</v>
      </c>
      <c r="H116" s="2" t="s">
        <v>73</v>
      </c>
      <c r="I116" s="2" t="s">
        <v>31</v>
      </c>
      <c r="J116" s="1">
        <v>43278</v>
      </c>
      <c r="K116" s="2" t="s">
        <v>32</v>
      </c>
      <c r="L116" s="2" t="s">
        <v>56</v>
      </c>
      <c r="M116" s="2" t="s">
        <v>96</v>
      </c>
      <c r="N116" s="2" t="s">
        <v>46</v>
      </c>
      <c r="O116" s="4">
        <v>140</v>
      </c>
      <c r="P116">
        <v>49</v>
      </c>
      <c r="Q116" s="4">
        <v>6860</v>
      </c>
      <c r="R116" s="4">
        <v>658.56</v>
      </c>
    </row>
    <row r="117" spans="2:18" x14ac:dyDescent="0.25">
      <c r="B117">
        <v>1155</v>
      </c>
      <c r="C117" s="1">
        <v>43277</v>
      </c>
      <c r="D117">
        <v>26</v>
      </c>
      <c r="E117" s="2" t="s">
        <v>92</v>
      </c>
      <c r="F117" s="2" t="s">
        <v>93</v>
      </c>
      <c r="G117" s="2" t="s">
        <v>93</v>
      </c>
      <c r="H117" s="2" t="s">
        <v>68</v>
      </c>
      <c r="I117" s="2" t="s">
        <v>69</v>
      </c>
      <c r="J117" s="1">
        <v>43279</v>
      </c>
      <c r="K117" s="2" t="s">
        <v>44</v>
      </c>
      <c r="L117" s="2" t="s">
        <v>33</v>
      </c>
      <c r="M117" s="2" t="s">
        <v>97</v>
      </c>
      <c r="N117" s="2" t="s">
        <v>98</v>
      </c>
      <c r="O117" s="4">
        <v>298.90000000000003</v>
      </c>
      <c r="P117">
        <v>90</v>
      </c>
      <c r="Q117" s="4">
        <v>26901.000000000004</v>
      </c>
      <c r="R117" s="4">
        <v>2609.3970000000004</v>
      </c>
    </row>
    <row r="118" spans="2:18" x14ac:dyDescent="0.25">
      <c r="B118">
        <v>1156</v>
      </c>
      <c r="C118" s="1">
        <v>43277</v>
      </c>
      <c r="D118">
        <v>26</v>
      </c>
      <c r="E118" s="2" t="s">
        <v>92</v>
      </c>
      <c r="F118" s="2" t="s">
        <v>93</v>
      </c>
      <c r="G118" s="2" t="s">
        <v>93</v>
      </c>
      <c r="H118" s="2" t="s">
        <v>68</v>
      </c>
      <c r="I118" s="2" t="s">
        <v>69</v>
      </c>
      <c r="J118" s="1">
        <v>43279</v>
      </c>
      <c r="K118" s="2" t="s">
        <v>44</v>
      </c>
      <c r="L118" s="2" t="s">
        <v>33</v>
      </c>
      <c r="M118" s="2" t="s">
        <v>57</v>
      </c>
      <c r="N118" s="2" t="s">
        <v>58</v>
      </c>
      <c r="O118" s="4">
        <v>135.1</v>
      </c>
      <c r="P118">
        <v>60</v>
      </c>
      <c r="Q118" s="4">
        <v>8106</v>
      </c>
      <c r="R118" s="4">
        <v>834.91800000000012</v>
      </c>
    </row>
    <row r="119" spans="2:18" x14ac:dyDescent="0.25">
      <c r="B119">
        <v>1157</v>
      </c>
      <c r="C119" s="1">
        <v>43277</v>
      </c>
      <c r="D119">
        <v>26</v>
      </c>
      <c r="E119" s="2" t="s">
        <v>92</v>
      </c>
      <c r="F119" s="2" t="s">
        <v>93</v>
      </c>
      <c r="G119" s="2" t="s">
        <v>93</v>
      </c>
      <c r="H119" s="2" t="s">
        <v>68</v>
      </c>
      <c r="I119" s="2" t="s">
        <v>69</v>
      </c>
      <c r="J119" s="1">
        <v>43279</v>
      </c>
      <c r="K119" s="2" t="s">
        <v>44</v>
      </c>
      <c r="L119" s="2" t="s">
        <v>33</v>
      </c>
      <c r="M119" s="2" t="s">
        <v>80</v>
      </c>
      <c r="N119" s="2" t="s">
        <v>81</v>
      </c>
      <c r="O119" s="4">
        <v>257.59999999999997</v>
      </c>
      <c r="P119">
        <v>39</v>
      </c>
      <c r="Q119" s="4">
        <v>10046.399999999998</v>
      </c>
      <c r="R119" s="4">
        <v>1004.6399999999999</v>
      </c>
    </row>
    <row r="120" spans="2:18" x14ac:dyDescent="0.25">
      <c r="B120">
        <v>1158</v>
      </c>
      <c r="C120" s="1">
        <v>43280</v>
      </c>
      <c r="D120">
        <v>29</v>
      </c>
      <c r="E120" s="2" t="s">
        <v>47</v>
      </c>
      <c r="F120" s="2" t="s">
        <v>48</v>
      </c>
      <c r="G120" s="2" t="s">
        <v>49</v>
      </c>
      <c r="H120" s="2" t="s">
        <v>50</v>
      </c>
      <c r="I120" s="2" t="s">
        <v>21</v>
      </c>
      <c r="J120" s="1">
        <v>43282</v>
      </c>
      <c r="K120" s="2" t="s">
        <v>22</v>
      </c>
      <c r="L120" s="2" t="s">
        <v>23</v>
      </c>
      <c r="M120" s="2" t="s">
        <v>24</v>
      </c>
      <c r="N120" s="2" t="s">
        <v>25</v>
      </c>
      <c r="O120" s="4">
        <v>196</v>
      </c>
      <c r="P120">
        <v>79</v>
      </c>
      <c r="Q120" s="4">
        <v>15484</v>
      </c>
      <c r="R120" s="4">
        <v>1594.8520000000001</v>
      </c>
    </row>
    <row r="121" spans="2:18" x14ac:dyDescent="0.25">
      <c r="B121">
        <v>1159</v>
      </c>
      <c r="C121" s="1">
        <v>43257</v>
      </c>
      <c r="D121">
        <v>6</v>
      </c>
      <c r="E121" s="2" t="s">
        <v>59</v>
      </c>
      <c r="F121" s="2" t="s">
        <v>60</v>
      </c>
      <c r="G121" s="2" t="s">
        <v>61</v>
      </c>
      <c r="H121" s="2" t="s">
        <v>62</v>
      </c>
      <c r="I121" s="2" t="s">
        <v>43</v>
      </c>
      <c r="J121" s="1">
        <v>43259</v>
      </c>
      <c r="K121" s="2" t="s">
        <v>44</v>
      </c>
      <c r="L121" s="2" t="s">
        <v>23</v>
      </c>
      <c r="M121" s="2" t="s">
        <v>51</v>
      </c>
      <c r="N121" s="2" t="s">
        <v>52</v>
      </c>
      <c r="O121" s="4">
        <v>178.5</v>
      </c>
      <c r="P121">
        <v>44</v>
      </c>
      <c r="Q121" s="4">
        <v>7854</v>
      </c>
      <c r="R121" s="4">
        <v>801.10800000000006</v>
      </c>
    </row>
    <row r="122" spans="2:18" x14ac:dyDescent="0.25">
      <c r="B122">
        <v>1161</v>
      </c>
      <c r="C122" s="1">
        <v>43255</v>
      </c>
      <c r="D122">
        <v>4</v>
      </c>
      <c r="E122" s="2" t="s">
        <v>28</v>
      </c>
      <c r="F122" s="2" t="s">
        <v>29</v>
      </c>
      <c r="G122" s="2" t="s">
        <v>29</v>
      </c>
      <c r="H122" s="2" t="s">
        <v>30</v>
      </c>
      <c r="I122" s="2" t="s">
        <v>31</v>
      </c>
      <c r="J122" s="1">
        <v>43257</v>
      </c>
      <c r="K122" s="2" t="s">
        <v>32</v>
      </c>
      <c r="L122" s="2" t="s">
        <v>33</v>
      </c>
      <c r="M122" s="2" t="s">
        <v>99</v>
      </c>
      <c r="N122" s="2" t="s">
        <v>77</v>
      </c>
      <c r="O122" s="4">
        <v>1134</v>
      </c>
      <c r="P122">
        <v>98</v>
      </c>
      <c r="Q122" s="4">
        <v>111132</v>
      </c>
      <c r="R122" s="4">
        <v>10779.804</v>
      </c>
    </row>
    <row r="123" spans="2:18" x14ac:dyDescent="0.25">
      <c r="B123">
        <v>1162</v>
      </c>
      <c r="C123" s="1">
        <v>43255</v>
      </c>
      <c r="D123">
        <v>4</v>
      </c>
      <c r="E123" s="2" t="s">
        <v>28</v>
      </c>
      <c r="F123" s="2" t="s">
        <v>29</v>
      </c>
      <c r="G123" s="2" t="s">
        <v>29</v>
      </c>
      <c r="H123" s="2" t="s">
        <v>30</v>
      </c>
      <c r="I123" s="2" t="s">
        <v>31</v>
      </c>
      <c r="J123" s="1">
        <v>43257</v>
      </c>
      <c r="K123" s="2" t="s">
        <v>32</v>
      </c>
      <c r="L123" s="2" t="s">
        <v>33</v>
      </c>
      <c r="M123" s="2" t="s">
        <v>100</v>
      </c>
      <c r="N123" s="2" t="s">
        <v>101</v>
      </c>
      <c r="O123" s="4">
        <v>98</v>
      </c>
      <c r="P123">
        <v>61</v>
      </c>
      <c r="Q123" s="4">
        <v>5978</v>
      </c>
      <c r="R123" s="4">
        <v>591.822</v>
      </c>
    </row>
    <row r="124" spans="2:18" x14ac:dyDescent="0.25">
      <c r="B124">
        <v>1164</v>
      </c>
      <c r="C124" s="1">
        <v>43259</v>
      </c>
      <c r="D124">
        <v>8</v>
      </c>
      <c r="E124" s="2" t="s">
        <v>39</v>
      </c>
      <c r="F124" s="2" t="s">
        <v>40</v>
      </c>
      <c r="G124" s="2" t="s">
        <v>41</v>
      </c>
      <c r="H124" s="2" t="s">
        <v>42</v>
      </c>
      <c r="I124" s="2" t="s">
        <v>43</v>
      </c>
      <c r="J124" s="1">
        <v>43261</v>
      </c>
      <c r="K124" s="2" t="s">
        <v>44</v>
      </c>
      <c r="L124" s="2" t="s">
        <v>33</v>
      </c>
      <c r="M124" s="2" t="s">
        <v>87</v>
      </c>
      <c r="N124" s="2" t="s">
        <v>88</v>
      </c>
      <c r="O124" s="4">
        <v>487.19999999999993</v>
      </c>
      <c r="P124">
        <v>30</v>
      </c>
      <c r="Q124" s="4">
        <v>14615.999999999998</v>
      </c>
      <c r="R124" s="4">
        <v>1534.68</v>
      </c>
    </row>
    <row r="125" spans="2:18" x14ac:dyDescent="0.25">
      <c r="B125">
        <v>1167</v>
      </c>
      <c r="C125" s="1">
        <v>43254</v>
      </c>
      <c r="D125">
        <v>3</v>
      </c>
      <c r="E125" s="2" t="s">
        <v>53</v>
      </c>
      <c r="F125" s="2" t="s">
        <v>54</v>
      </c>
      <c r="G125" s="2" t="s">
        <v>55</v>
      </c>
      <c r="H125" s="2" t="s">
        <v>20</v>
      </c>
      <c r="I125" s="2" t="s">
        <v>21</v>
      </c>
      <c r="J125" s="1">
        <v>43256</v>
      </c>
      <c r="K125" s="2" t="s">
        <v>22</v>
      </c>
      <c r="L125" s="2" t="s">
        <v>56</v>
      </c>
      <c r="M125" s="2" t="s">
        <v>89</v>
      </c>
      <c r="N125" s="2" t="s">
        <v>79</v>
      </c>
      <c r="O125" s="4">
        <v>140</v>
      </c>
      <c r="P125">
        <v>24</v>
      </c>
      <c r="Q125" s="4">
        <v>3360</v>
      </c>
      <c r="R125" s="4">
        <v>352.80000000000007</v>
      </c>
    </row>
    <row r="126" spans="2:18" x14ac:dyDescent="0.25">
      <c r="B126">
        <v>1168</v>
      </c>
      <c r="C126" s="1">
        <v>43254</v>
      </c>
      <c r="D126">
        <v>3</v>
      </c>
      <c r="E126" s="2" t="s">
        <v>53</v>
      </c>
      <c r="F126" s="2" t="s">
        <v>54</v>
      </c>
      <c r="G126" s="2" t="s">
        <v>55</v>
      </c>
      <c r="H126" s="2" t="s">
        <v>20</v>
      </c>
      <c r="I126" s="2" t="s">
        <v>21</v>
      </c>
      <c r="J126" s="1">
        <v>43256</v>
      </c>
      <c r="K126" s="2" t="s">
        <v>22</v>
      </c>
      <c r="L126" s="2" t="s">
        <v>56</v>
      </c>
      <c r="M126" s="2" t="s">
        <v>63</v>
      </c>
      <c r="N126" s="2" t="s">
        <v>64</v>
      </c>
      <c r="O126" s="4">
        <v>560</v>
      </c>
      <c r="P126">
        <v>28</v>
      </c>
      <c r="Q126" s="4">
        <v>15680</v>
      </c>
      <c r="R126" s="4">
        <v>1536.6399999999999</v>
      </c>
    </row>
    <row r="127" spans="2:18" x14ac:dyDescent="0.25">
      <c r="B127">
        <v>1172</v>
      </c>
      <c r="C127" s="1">
        <v>43261</v>
      </c>
      <c r="D127">
        <v>10</v>
      </c>
      <c r="E127" s="2" t="s">
        <v>70</v>
      </c>
      <c r="F127" s="2" t="s">
        <v>71</v>
      </c>
      <c r="G127" s="2" t="s">
        <v>72</v>
      </c>
      <c r="H127" s="2" t="s">
        <v>73</v>
      </c>
      <c r="I127" s="2" t="s">
        <v>31</v>
      </c>
      <c r="J127" s="1">
        <v>43263</v>
      </c>
      <c r="K127" s="2" t="s">
        <v>22</v>
      </c>
      <c r="L127" s="2" t="s">
        <v>33</v>
      </c>
      <c r="M127" s="2" t="s">
        <v>90</v>
      </c>
      <c r="N127" s="2" t="s">
        <v>27</v>
      </c>
      <c r="O127" s="4">
        <v>140</v>
      </c>
      <c r="P127">
        <v>74</v>
      </c>
      <c r="Q127" s="4">
        <v>10360</v>
      </c>
      <c r="R127" s="4">
        <v>1004.9200000000001</v>
      </c>
    </row>
    <row r="128" spans="2:18" x14ac:dyDescent="0.25">
      <c r="B128">
        <v>1177</v>
      </c>
      <c r="C128" s="1">
        <v>43279</v>
      </c>
      <c r="D128">
        <v>28</v>
      </c>
      <c r="E128" s="2" t="s">
        <v>65</v>
      </c>
      <c r="F128" s="2" t="s">
        <v>66</v>
      </c>
      <c r="G128" s="2" t="s">
        <v>67</v>
      </c>
      <c r="H128" s="2" t="s">
        <v>68</v>
      </c>
      <c r="I128" s="2" t="s">
        <v>69</v>
      </c>
      <c r="J128" s="1">
        <v>43281</v>
      </c>
      <c r="K128" s="2" t="s">
        <v>44</v>
      </c>
      <c r="L128" s="2" t="s">
        <v>33</v>
      </c>
      <c r="M128" s="2" t="s">
        <v>38</v>
      </c>
      <c r="N128" s="2" t="s">
        <v>25</v>
      </c>
      <c r="O128" s="4">
        <v>644</v>
      </c>
      <c r="P128">
        <v>74</v>
      </c>
      <c r="Q128" s="4">
        <v>47656</v>
      </c>
      <c r="R128" s="4">
        <v>4765.6000000000004</v>
      </c>
    </row>
    <row r="129" spans="2:18" x14ac:dyDescent="0.25">
      <c r="B129">
        <v>1178</v>
      </c>
      <c r="C129" s="1">
        <v>43260</v>
      </c>
      <c r="D129">
        <v>9</v>
      </c>
      <c r="E129" s="2" t="s">
        <v>82</v>
      </c>
      <c r="F129" s="2" t="s">
        <v>83</v>
      </c>
      <c r="G129" s="2" t="s">
        <v>49</v>
      </c>
      <c r="H129" s="2" t="s">
        <v>84</v>
      </c>
      <c r="I129" s="2" t="s">
        <v>21</v>
      </c>
      <c r="J129" s="1">
        <v>43262</v>
      </c>
      <c r="K129" s="2" t="s">
        <v>32</v>
      </c>
      <c r="L129" s="2" t="s">
        <v>23</v>
      </c>
      <c r="M129" s="2" t="s">
        <v>57</v>
      </c>
      <c r="N129" s="2" t="s">
        <v>58</v>
      </c>
      <c r="O129" s="4">
        <v>135.1</v>
      </c>
      <c r="P129">
        <v>76</v>
      </c>
      <c r="Q129" s="4">
        <v>10267.6</v>
      </c>
      <c r="R129" s="4">
        <v>1016.4924</v>
      </c>
    </row>
    <row r="130" spans="2:18" x14ac:dyDescent="0.25">
      <c r="B130">
        <v>1179</v>
      </c>
      <c r="C130" s="1">
        <v>43257</v>
      </c>
      <c r="D130">
        <v>6</v>
      </c>
      <c r="E130" s="2" t="s">
        <v>59</v>
      </c>
      <c r="F130" s="2" t="s">
        <v>60</v>
      </c>
      <c r="G130" s="2" t="s">
        <v>61</v>
      </c>
      <c r="H130" s="2" t="s">
        <v>62</v>
      </c>
      <c r="I130" s="2" t="s">
        <v>43</v>
      </c>
      <c r="J130" s="1">
        <v>43259</v>
      </c>
      <c r="K130" s="2" t="s">
        <v>22</v>
      </c>
      <c r="L130" s="2" t="s">
        <v>33</v>
      </c>
      <c r="M130" s="2" t="s">
        <v>51</v>
      </c>
      <c r="N130" s="2" t="s">
        <v>52</v>
      </c>
      <c r="O130" s="4">
        <v>178.5</v>
      </c>
      <c r="P130">
        <v>96</v>
      </c>
      <c r="Q130" s="4">
        <v>17136</v>
      </c>
      <c r="R130" s="4">
        <v>1730.7360000000001</v>
      </c>
    </row>
    <row r="131" spans="2:18" x14ac:dyDescent="0.25">
      <c r="B131">
        <v>1180</v>
      </c>
      <c r="C131" s="1">
        <v>43259</v>
      </c>
      <c r="D131">
        <v>8</v>
      </c>
      <c r="E131" s="2" t="s">
        <v>39</v>
      </c>
      <c r="F131" s="2" t="s">
        <v>40</v>
      </c>
      <c r="G131" s="2" t="s">
        <v>41</v>
      </c>
      <c r="H131" s="2" t="s">
        <v>42</v>
      </c>
      <c r="I131" s="2" t="s">
        <v>43</v>
      </c>
      <c r="J131" s="1">
        <v>43261</v>
      </c>
      <c r="K131" s="2" t="s">
        <v>22</v>
      </c>
      <c r="L131" s="2" t="s">
        <v>23</v>
      </c>
      <c r="M131" s="2" t="s">
        <v>51</v>
      </c>
      <c r="N131" s="2" t="s">
        <v>52</v>
      </c>
      <c r="O131" s="4">
        <v>178.5</v>
      </c>
      <c r="P131">
        <v>92</v>
      </c>
      <c r="Q131" s="4">
        <v>16422</v>
      </c>
      <c r="R131" s="4">
        <v>1625.7780000000002</v>
      </c>
    </row>
    <row r="132" spans="2:18" x14ac:dyDescent="0.25">
      <c r="B132">
        <v>1181</v>
      </c>
      <c r="C132" s="1">
        <v>43276</v>
      </c>
      <c r="D132">
        <v>25</v>
      </c>
      <c r="E132" s="2" t="s">
        <v>91</v>
      </c>
      <c r="F132" s="2" t="s">
        <v>71</v>
      </c>
      <c r="G132" s="2" t="s">
        <v>72</v>
      </c>
      <c r="H132" s="2" t="s">
        <v>73</v>
      </c>
      <c r="I132" s="2" t="s">
        <v>31</v>
      </c>
      <c r="J132" s="1">
        <v>43278</v>
      </c>
      <c r="K132" s="2" t="s">
        <v>32</v>
      </c>
      <c r="L132" s="2" t="s">
        <v>56</v>
      </c>
      <c r="M132" s="2" t="s">
        <v>78</v>
      </c>
      <c r="N132" s="2" t="s">
        <v>79</v>
      </c>
      <c r="O132" s="4">
        <v>308</v>
      </c>
      <c r="P132">
        <v>93</v>
      </c>
      <c r="Q132" s="4">
        <v>28644</v>
      </c>
      <c r="R132" s="4">
        <v>2807.1120000000001</v>
      </c>
    </row>
    <row r="133" spans="2:18" x14ac:dyDescent="0.25">
      <c r="B133">
        <v>1182</v>
      </c>
      <c r="C133" s="1">
        <v>43277</v>
      </c>
      <c r="D133">
        <v>26</v>
      </c>
      <c r="E133" s="2" t="s">
        <v>92</v>
      </c>
      <c r="F133" s="2" t="s">
        <v>93</v>
      </c>
      <c r="G133" s="2" t="s">
        <v>93</v>
      </c>
      <c r="H133" s="2" t="s">
        <v>68</v>
      </c>
      <c r="I133" s="2" t="s">
        <v>69</v>
      </c>
      <c r="J133" s="1">
        <v>43279</v>
      </c>
      <c r="K133" s="2" t="s">
        <v>44</v>
      </c>
      <c r="L133" s="2" t="s">
        <v>33</v>
      </c>
      <c r="M133" s="2" t="s">
        <v>76</v>
      </c>
      <c r="N133" s="2" t="s">
        <v>77</v>
      </c>
      <c r="O133" s="4">
        <v>350</v>
      </c>
      <c r="P133">
        <v>18</v>
      </c>
      <c r="Q133" s="4">
        <v>6300</v>
      </c>
      <c r="R133" s="4">
        <v>598.5</v>
      </c>
    </row>
    <row r="134" spans="2:18" x14ac:dyDescent="0.25">
      <c r="B134">
        <v>1183</v>
      </c>
      <c r="C134" s="1">
        <v>43280</v>
      </c>
      <c r="D134">
        <v>29</v>
      </c>
      <c r="E134" s="2" t="s">
        <v>47</v>
      </c>
      <c r="F134" s="2" t="s">
        <v>48</v>
      </c>
      <c r="G134" s="2" t="s">
        <v>49</v>
      </c>
      <c r="H134" s="2" t="s">
        <v>50</v>
      </c>
      <c r="I134" s="2" t="s">
        <v>21</v>
      </c>
      <c r="J134" s="1">
        <v>43282</v>
      </c>
      <c r="K134" s="2" t="s">
        <v>22</v>
      </c>
      <c r="L134" s="2" t="s">
        <v>23</v>
      </c>
      <c r="M134" s="2" t="s">
        <v>94</v>
      </c>
      <c r="N134" s="2" t="s">
        <v>95</v>
      </c>
      <c r="O134" s="4">
        <v>546</v>
      </c>
      <c r="P134">
        <v>98</v>
      </c>
      <c r="Q134" s="4">
        <v>53508</v>
      </c>
      <c r="R134" s="4">
        <v>5564.8320000000003</v>
      </c>
    </row>
    <row r="135" spans="2:18" x14ac:dyDescent="0.25">
      <c r="B135">
        <v>1184</v>
      </c>
      <c r="C135" s="1">
        <v>43257</v>
      </c>
      <c r="D135">
        <v>6</v>
      </c>
      <c r="E135" s="2" t="s">
        <v>59</v>
      </c>
      <c r="F135" s="2" t="s">
        <v>60</v>
      </c>
      <c r="G135" s="2" t="s">
        <v>61</v>
      </c>
      <c r="H135" s="2" t="s">
        <v>62</v>
      </c>
      <c r="I135" s="2" t="s">
        <v>43</v>
      </c>
      <c r="J135" s="1">
        <v>43259</v>
      </c>
      <c r="K135" s="2" t="s">
        <v>44</v>
      </c>
      <c r="L135" s="2" t="s">
        <v>23</v>
      </c>
      <c r="M135" s="2" t="s">
        <v>34</v>
      </c>
      <c r="N135" s="2" t="s">
        <v>27</v>
      </c>
      <c r="O135" s="4">
        <v>420</v>
      </c>
      <c r="P135">
        <v>46</v>
      </c>
      <c r="Q135" s="4">
        <v>19320</v>
      </c>
      <c r="R135" s="4">
        <v>1893.3600000000001</v>
      </c>
    </row>
    <row r="136" spans="2:18" x14ac:dyDescent="0.25">
      <c r="B136">
        <v>1185</v>
      </c>
      <c r="C136" s="1">
        <v>43257</v>
      </c>
      <c r="D136">
        <v>6</v>
      </c>
      <c r="E136" s="2" t="s">
        <v>59</v>
      </c>
      <c r="F136" s="2" t="s">
        <v>60</v>
      </c>
      <c r="G136" s="2" t="s">
        <v>61</v>
      </c>
      <c r="H136" s="2" t="s">
        <v>62</v>
      </c>
      <c r="I136" s="2" t="s">
        <v>43</v>
      </c>
      <c r="J136" s="1">
        <v>43259</v>
      </c>
      <c r="K136" s="2" t="s">
        <v>44</v>
      </c>
      <c r="L136" s="2" t="s">
        <v>23</v>
      </c>
      <c r="M136" s="2" t="s">
        <v>35</v>
      </c>
      <c r="N136" s="2" t="s">
        <v>27</v>
      </c>
      <c r="O136" s="4">
        <v>742</v>
      </c>
      <c r="P136">
        <v>14</v>
      </c>
      <c r="Q136" s="4">
        <v>10388</v>
      </c>
      <c r="R136" s="4">
        <v>1038.8</v>
      </c>
    </row>
    <row r="137" spans="2:18" x14ac:dyDescent="0.25">
      <c r="B137">
        <v>1189</v>
      </c>
      <c r="C137" s="1">
        <v>43309</v>
      </c>
      <c r="D137">
        <v>28</v>
      </c>
      <c r="E137" s="2" t="s">
        <v>65</v>
      </c>
      <c r="F137" s="2" t="s">
        <v>66</v>
      </c>
      <c r="G137" s="2" t="s">
        <v>67</v>
      </c>
      <c r="H137" s="2" t="s">
        <v>68</v>
      </c>
      <c r="I137" s="2" t="s">
        <v>69</v>
      </c>
      <c r="J137" s="1">
        <v>43311</v>
      </c>
      <c r="K137" s="2" t="s">
        <v>44</v>
      </c>
      <c r="L137" s="2" t="s">
        <v>33</v>
      </c>
      <c r="M137" s="2" t="s">
        <v>57</v>
      </c>
      <c r="N137" s="2" t="s">
        <v>58</v>
      </c>
      <c r="O137" s="4">
        <v>135.1</v>
      </c>
      <c r="P137">
        <v>33</v>
      </c>
      <c r="Q137" s="4">
        <v>4458.3</v>
      </c>
      <c r="R137" s="4">
        <v>423.5385</v>
      </c>
    </row>
    <row r="138" spans="2:18" x14ac:dyDescent="0.25">
      <c r="B138">
        <v>1190</v>
      </c>
      <c r="C138" s="1">
        <v>43309</v>
      </c>
      <c r="D138">
        <v>28</v>
      </c>
      <c r="E138" s="2" t="s">
        <v>65</v>
      </c>
      <c r="F138" s="2" t="s">
        <v>66</v>
      </c>
      <c r="G138" s="2" t="s">
        <v>67</v>
      </c>
      <c r="H138" s="2" t="s">
        <v>68</v>
      </c>
      <c r="I138" s="2" t="s">
        <v>69</v>
      </c>
      <c r="J138" s="1">
        <v>43311</v>
      </c>
      <c r="K138" s="2" t="s">
        <v>44</v>
      </c>
      <c r="L138" s="2" t="s">
        <v>33</v>
      </c>
      <c r="M138" s="2" t="s">
        <v>80</v>
      </c>
      <c r="N138" s="2" t="s">
        <v>81</v>
      </c>
      <c r="O138" s="4">
        <v>257.59999999999997</v>
      </c>
      <c r="P138">
        <v>47</v>
      </c>
      <c r="Q138" s="4">
        <v>12107.199999999999</v>
      </c>
      <c r="R138" s="4">
        <v>1271.2560000000001</v>
      </c>
    </row>
    <row r="139" spans="2:18" x14ac:dyDescent="0.25">
      <c r="B139">
        <v>1191</v>
      </c>
      <c r="C139" s="1">
        <v>43290</v>
      </c>
      <c r="D139">
        <v>9</v>
      </c>
      <c r="E139" s="2" t="s">
        <v>82</v>
      </c>
      <c r="F139" s="2" t="s">
        <v>83</v>
      </c>
      <c r="G139" s="2" t="s">
        <v>49</v>
      </c>
      <c r="H139" s="2" t="s">
        <v>84</v>
      </c>
      <c r="I139" s="2" t="s">
        <v>21</v>
      </c>
      <c r="J139" s="1">
        <v>43292</v>
      </c>
      <c r="K139" s="2" t="s">
        <v>32</v>
      </c>
      <c r="L139" s="2" t="s">
        <v>23</v>
      </c>
      <c r="M139" s="2" t="s">
        <v>85</v>
      </c>
      <c r="N139" s="2" t="s">
        <v>86</v>
      </c>
      <c r="O139" s="4">
        <v>273</v>
      </c>
      <c r="P139">
        <v>61</v>
      </c>
      <c r="Q139" s="4">
        <v>16653</v>
      </c>
      <c r="R139" s="4">
        <v>1731.9120000000003</v>
      </c>
    </row>
    <row r="140" spans="2:18" x14ac:dyDescent="0.25">
      <c r="B140">
        <v>1192</v>
      </c>
      <c r="C140" s="1">
        <v>43290</v>
      </c>
      <c r="D140">
        <v>9</v>
      </c>
      <c r="E140" s="2" t="s">
        <v>82</v>
      </c>
      <c r="F140" s="2" t="s">
        <v>83</v>
      </c>
      <c r="G140" s="2" t="s">
        <v>49</v>
      </c>
      <c r="H140" s="2" t="s">
        <v>84</v>
      </c>
      <c r="I140" s="2" t="s">
        <v>21</v>
      </c>
      <c r="J140" s="1">
        <v>43292</v>
      </c>
      <c r="K140" s="2" t="s">
        <v>32</v>
      </c>
      <c r="L140" s="2" t="s">
        <v>23</v>
      </c>
      <c r="M140" s="2" t="s">
        <v>87</v>
      </c>
      <c r="N140" s="2" t="s">
        <v>88</v>
      </c>
      <c r="O140" s="4">
        <v>487.19999999999993</v>
      </c>
      <c r="P140">
        <v>27</v>
      </c>
      <c r="Q140" s="4">
        <v>13154.399999999998</v>
      </c>
      <c r="R140" s="4">
        <v>1341.7487999999998</v>
      </c>
    </row>
    <row r="141" spans="2:18" x14ac:dyDescent="0.25">
      <c r="B141">
        <v>1193</v>
      </c>
      <c r="C141" s="1">
        <v>43287</v>
      </c>
      <c r="D141">
        <v>6</v>
      </c>
      <c r="E141" s="2" t="s">
        <v>59</v>
      </c>
      <c r="F141" s="2" t="s">
        <v>60</v>
      </c>
      <c r="G141" s="2" t="s">
        <v>61</v>
      </c>
      <c r="H141" s="2" t="s">
        <v>62</v>
      </c>
      <c r="I141" s="2" t="s">
        <v>43</v>
      </c>
      <c r="J141" s="1">
        <v>43289</v>
      </c>
      <c r="K141" s="2" t="s">
        <v>22</v>
      </c>
      <c r="L141" s="2" t="s">
        <v>33</v>
      </c>
      <c r="M141" s="2" t="s">
        <v>24</v>
      </c>
      <c r="N141" s="2" t="s">
        <v>25</v>
      </c>
      <c r="O141" s="4">
        <v>196</v>
      </c>
      <c r="P141">
        <v>84</v>
      </c>
      <c r="Q141" s="4">
        <v>16464</v>
      </c>
      <c r="R141" s="4">
        <v>1662.864</v>
      </c>
    </row>
    <row r="142" spans="2:18" x14ac:dyDescent="0.25">
      <c r="B142">
        <v>1194</v>
      </c>
      <c r="C142" s="1">
        <v>43289</v>
      </c>
      <c r="D142">
        <v>8</v>
      </c>
      <c r="E142" s="2" t="s">
        <v>39</v>
      </c>
      <c r="F142" s="2" t="s">
        <v>40</v>
      </c>
      <c r="G142" s="2" t="s">
        <v>41</v>
      </c>
      <c r="H142" s="2" t="s">
        <v>42</v>
      </c>
      <c r="I142" s="2" t="s">
        <v>43</v>
      </c>
      <c r="J142" s="1">
        <v>43291</v>
      </c>
      <c r="K142" s="2" t="s">
        <v>22</v>
      </c>
      <c r="L142" s="2" t="s">
        <v>23</v>
      </c>
      <c r="M142" s="2" t="s">
        <v>63</v>
      </c>
      <c r="N142" s="2" t="s">
        <v>64</v>
      </c>
      <c r="O142" s="4">
        <v>560</v>
      </c>
      <c r="P142">
        <v>91</v>
      </c>
      <c r="Q142" s="4">
        <v>50960</v>
      </c>
      <c r="R142" s="4">
        <v>5045.04</v>
      </c>
    </row>
    <row r="143" spans="2:18" x14ac:dyDescent="0.25">
      <c r="B143">
        <v>1195</v>
      </c>
      <c r="C143" s="1">
        <v>43289</v>
      </c>
      <c r="D143">
        <v>8</v>
      </c>
      <c r="E143" s="2" t="s">
        <v>39</v>
      </c>
      <c r="F143" s="2" t="s">
        <v>40</v>
      </c>
      <c r="G143" s="2" t="s">
        <v>41</v>
      </c>
      <c r="H143" s="2" t="s">
        <v>42</v>
      </c>
      <c r="I143" s="2" t="s">
        <v>43</v>
      </c>
      <c r="J143" s="1">
        <v>43291</v>
      </c>
      <c r="K143" s="2" t="s">
        <v>22</v>
      </c>
      <c r="L143" s="2" t="s">
        <v>23</v>
      </c>
      <c r="M143" s="2" t="s">
        <v>45</v>
      </c>
      <c r="N143" s="2" t="s">
        <v>46</v>
      </c>
      <c r="O143" s="4">
        <v>128.79999999999998</v>
      </c>
      <c r="P143">
        <v>36</v>
      </c>
      <c r="Q143" s="4">
        <v>4636.7999999999993</v>
      </c>
      <c r="R143" s="4">
        <v>482.22720000000004</v>
      </c>
    </row>
    <row r="144" spans="2:18" x14ac:dyDescent="0.25">
      <c r="B144">
        <v>1196</v>
      </c>
      <c r="C144" s="1">
        <v>43306</v>
      </c>
      <c r="D144">
        <v>25</v>
      </c>
      <c r="E144" s="2" t="s">
        <v>91</v>
      </c>
      <c r="F144" s="2" t="s">
        <v>71</v>
      </c>
      <c r="G144" s="2" t="s">
        <v>72</v>
      </c>
      <c r="H144" s="2" t="s">
        <v>73</v>
      </c>
      <c r="I144" s="2" t="s">
        <v>31</v>
      </c>
      <c r="J144" s="1">
        <v>43308</v>
      </c>
      <c r="K144" s="2" t="s">
        <v>32</v>
      </c>
      <c r="L144" s="2" t="s">
        <v>56</v>
      </c>
      <c r="M144" s="2" t="s">
        <v>96</v>
      </c>
      <c r="N144" s="2" t="s">
        <v>46</v>
      </c>
      <c r="O144" s="4">
        <v>140</v>
      </c>
      <c r="P144">
        <v>34</v>
      </c>
      <c r="Q144" s="4">
        <v>4760</v>
      </c>
      <c r="R144" s="4">
        <v>480.76000000000005</v>
      </c>
    </row>
    <row r="145" spans="2:18" x14ac:dyDescent="0.25">
      <c r="B145">
        <v>1197</v>
      </c>
      <c r="C145" s="1">
        <v>43307</v>
      </c>
      <c r="D145">
        <v>26</v>
      </c>
      <c r="E145" s="2" t="s">
        <v>92</v>
      </c>
      <c r="F145" s="2" t="s">
        <v>93</v>
      </c>
      <c r="G145" s="2" t="s">
        <v>93</v>
      </c>
      <c r="H145" s="2" t="s">
        <v>68</v>
      </c>
      <c r="I145" s="2" t="s">
        <v>69</v>
      </c>
      <c r="J145" s="1">
        <v>43309</v>
      </c>
      <c r="K145" s="2" t="s">
        <v>44</v>
      </c>
      <c r="L145" s="2" t="s">
        <v>33</v>
      </c>
      <c r="M145" s="2" t="s">
        <v>97</v>
      </c>
      <c r="N145" s="2" t="s">
        <v>98</v>
      </c>
      <c r="O145" s="4">
        <v>298.90000000000003</v>
      </c>
      <c r="P145">
        <v>81</v>
      </c>
      <c r="Q145" s="4">
        <v>24210.9</v>
      </c>
      <c r="R145" s="4">
        <v>2493.7227000000003</v>
      </c>
    </row>
    <row r="146" spans="2:18" x14ac:dyDescent="0.25">
      <c r="B146">
        <v>1198</v>
      </c>
      <c r="C146" s="1">
        <v>43307</v>
      </c>
      <c r="D146">
        <v>26</v>
      </c>
      <c r="E146" s="2" t="s">
        <v>92</v>
      </c>
      <c r="F146" s="2" t="s">
        <v>93</v>
      </c>
      <c r="G146" s="2" t="s">
        <v>93</v>
      </c>
      <c r="H146" s="2" t="s">
        <v>68</v>
      </c>
      <c r="I146" s="2" t="s">
        <v>69</v>
      </c>
      <c r="J146" s="1">
        <v>43309</v>
      </c>
      <c r="K146" s="2" t="s">
        <v>44</v>
      </c>
      <c r="L146" s="2" t="s">
        <v>33</v>
      </c>
      <c r="M146" s="2" t="s">
        <v>57</v>
      </c>
      <c r="N146" s="2" t="s">
        <v>58</v>
      </c>
      <c r="O146" s="4">
        <v>135.1</v>
      </c>
      <c r="P146">
        <v>25</v>
      </c>
      <c r="Q146" s="4">
        <v>3377.5</v>
      </c>
      <c r="R146" s="4">
        <v>327.61750000000001</v>
      </c>
    </row>
    <row r="147" spans="2:18" x14ac:dyDescent="0.25">
      <c r="B147">
        <v>1199</v>
      </c>
      <c r="C147" s="1">
        <v>43307</v>
      </c>
      <c r="D147">
        <v>26</v>
      </c>
      <c r="E147" s="2" t="s">
        <v>92</v>
      </c>
      <c r="F147" s="2" t="s">
        <v>93</v>
      </c>
      <c r="G147" s="2" t="s">
        <v>93</v>
      </c>
      <c r="H147" s="2" t="s">
        <v>68</v>
      </c>
      <c r="I147" s="2" t="s">
        <v>69</v>
      </c>
      <c r="J147" s="1">
        <v>43309</v>
      </c>
      <c r="K147" s="2" t="s">
        <v>44</v>
      </c>
      <c r="L147" s="2" t="s">
        <v>33</v>
      </c>
      <c r="M147" s="2" t="s">
        <v>80</v>
      </c>
      <c r="N147" s="2" t="s">
        <v>81</v>
      </c>
      <c r="O147" s="4">
        <v>257.59999999999997</v>
      </c>
      <c r="P147">
        <v>12</v>
      </c>
      <c r="Q147" s="4">
        <v>3091.2</v>
      </c>
      <c r="R147" s="4">
        <v>309.12</v>
      </c>
    </row>
    <row r="148" spans="2:18" x14ac:dyDescent="0.25">
      <c r="B148">
        <v>1200</v>
      </c>
      <c r="C148" s="1">
        <v>43310</v>
      </c>
      <c r="D148">
        <v>29</v>
      </c>
      <c r="E148" s="2" t="s">
        <v>47</v>
      </c>
      <c r="F148" s="2" t="s">
        <v>48</v>
      </c>
      <c r="G148" s="2" t="s">
        <v>49</v>
      </c>
      <c r="H148" s="2" t="s">
        <v>50</v>
      </c>
      <c r="I148" s="2" t="s">
        <v>21</v>
      </c>
      <c r="J148" s="1">
        <v>43312</v>
      </c>
      <c r="K148" s="2" t="s">
        <v>22</v>
      </c>
      <c r="L148" s="2" t="s">
        <v>23</v>
      </c>
      <c r="M148" s="2" t="s">
        <v>24</v>
      </c>
      <c r="N148" s="2" t="s">
        <v>25</v>
      </c>
      <c r="O148" s="4">
        <v>196</v>
      </c>
      <c r="P148">
        <v>23</v>
      </c>
      <c r="Q148" s="4">
        <v>4508</v>
      </c>
      <c r="R148" s="4">
        <v>432.76800000000003</v>
      </c>
    </row>
    <row r="149" spans="2:18" x14ac:dyDescent="0.25">
      <c r="B149">
        <v>1201</v>
      </c>
      <c r="C149" s="1">
        <v>43287</v>
      </c>
      <c r="D149">
        <v>6</v>
      </c>
      <c r="E149" s="2" t="s">
        <v>59</v>
      </c>
      <c r="F149" s="2" t="s">
        <v>60</v>
      </c>
      <c r="G149" s="2" t="s">
        <v>61</v>
      </c>
      <c r="H149" s="2" t="s">
        <v>62</v>
      </c>
      <c r="I149" s="2" t="s">
        <v>43</v>
      </c>
      <c r="J149" s="1">
        <v>43289</v>
      </c>
      <c r="K149" s="2" t="s">
        <v>44</v>
      </c>
      <c r="L149" s="2" t="s">
        <v>23</v>
      </c>
      <c r="M149" s="2" t="s">
        <v>51</v>
      </c>
      <c r="N149" s="2" t="s">
        <v>52</v>
      </c>
      <c r="O149" s="4">
        <v>178.5</v>
      </c>
      <c r="P149">
        <v>76</v>
      </c>
      <c r="Q149" s="4">
        <v>13566</v>
      </c>
      <c r="R149" s="4">
        <v>1370.1659999999999</v>
      </c>
    </row>
    <row r="150" spans="2:18" x14ac:dyDescent="0.25">
      <c r="B150">
        <v>1203</v>
      </c>
      <c r="C150" s="1">
        <v>43285</v>
      </c>
      <c r="D150">
        <v>4</v>
      </c>
      <c r="E150" s="2" t="s">
        <v>28</v>
      </c>
      <c r="F150" s="2" t="s">
        <v>29</v>
      </c>
      <c r="G150" s="2" t="s">
        <v>29</v>
      </c>
      <c r="H150" s="2" t="s">
        <v>30</v>
      </c>
      <c r="I150" s="2" t="s">
        <v>31</v>
      </c>
      <c r="J150" s="1">
        <v>43287</v>
      </c>
      <c r="K150" s="2" t="s">
        <v>32</v>
      </c>
      <c r="L150" s="2" t="s">
        <v>33</v>
      </c>
      <c r="M150" s="2" t="s">
        <v>99</v>
      </c>
      <c r="N150" s="2" t="s">
        <v>77</v>
      </c>
      <c r="O150" s="4">
        <v>1134</v>
      </c>
      <c r="P150">
        <v>55</v>
      </c>
      <c r="Q150" s="4">
        <v>62370</v>
      </c>
      <c r="R150" s="4">
        <v>6237</v>
      </c>
    </row>
    <row r="151" spans="2:18" x14ac:dyDescent="0.25">
      <c r="B151">
        <v>1204</v>
      </c>
      <c r="C151" s="1">
        <v>43285</v>
      </c>
      <c r="D151">
        <v>4</v>
      </c>
      <c r="E151" s="2" t="s">
        <v>28</v>
      </c>
      <c r="F151" s="2" t="s">
        <v>29</v>
      </c>
      <c r="G151" s="2" t="s">
        <v>29</v>
      </c>
      <c r="H151" s="2" t="s">
        <v>30</v>
      </c>
      <c r="I151" s="2" t="s">
        <v>31</v>
      </c>
      <c r="J151" s="1">
        <v>43287</v>
      </c>
      <c r="K151" s="2" t="s">
        <v>32</v>
      </c>
      <c r="L151" s="2" t="s">
        <v>33</v>
      </c>
      <c r="M151" s="2" t="s">
        <v>100</v>
      </c>
      <c r="N151" s="2" t="s">
        <v>101</v>
      </c>
      <c r="O151" s="4">
        <v>98</v>
      </c>
      <c r="P151">
        <v>19</v>
      </c>
      <c r="Q151" s="4">
        <v>1862</v>
      </c>
      <c r="R151" s="4">
        <v>180.614</v>
      </c>
    </row>
    <row r="152" spans="2:18" x14ac:dyDescent="0.25">
      <c r="B152">
        <v>1206</v>
      </c>
      <c r="C152" s="1">
        <v>43289</v>
      </c>
      <c r="D152">
        <v>8</v>
      </c>
      <c r="E152" s="2" t="s">
        <v>39</v>
      </c>
      <c r="F152" s="2" t="s">
        <v>40</v>
      </c>
      <c r="G152" s="2" t="s">
        <v>41</v>
      </c>
      <c r="H152" s="2" t="s">
        <v>42</v>
      </c>
      <c r="I152" s="2" t="s">
        <v>43</v>
      </c>
      <c r="J152" s="1">
        <v>43291</v>
      </c>
      <c r="K152" s="2" t="s">
        <v>44</v>
      </c>
      <c r="L152" s="2" t="s">
        <v>33</v>
      </c>
      <c r="M152" s="2" t="s">
        <v>87</v>
      </c>
      <c r="N152" s="2" t="s">
        <v>88</v>
      </c>
      <c r="O152" s="4">
        <v>487.19999999999993</v>
      </c>
      <c r="P152">
        <v>27</v>
      </c>
      <c r="Q152" s="4">
        <v>13154.399999999998</v>
      </c>
      <c r="R152" s="4">
        <v>1249.6679999999999</v>
      </c>
    </row>
    <row r="153" spans="2:18" x14ac:dyDescent="0.25">
      <c r="B153">
        <v>1209</v>
      </c>
      <c r="C153" s="1">
        <v>43284</v>
      </c>
      <c r="D153">
        <v>3</v>
      </c>
      <c r="E153" s="2" t="s">
        <v>53</v>
      </c>
      <c r="F153" s="2" t="s">
        <v>54</v>
      </c>
      <c r="G153" s="2" t="s">
        <v>55</v>
      </c>
      <c r="H153" s="2" t="s">
        <v>20</v>
      </c>
      <c r="I153" s="2" t="s">
        <v>21</v>
      </c>
      <c r="J153" s="1">
        <v>43286</v>
      </c>
      <c r="K153" s="2" t="s">
        <v>22</v>
      </c>
      <c r="L153" s="2" t="s">
        <v>56</v>
      </c>
      <c r="M153" s="2" t="s">
        <v>89</v>
      </c>
      <c r="N153" s="2" t="s">
        <v>79</v>
      </c>
      <c r="O153" s="4">
        <v>140</v>
      </c>
      <c r="P153">
        <v>99</v>
      </c>
      <c r="Q153" s="4">
        <v>13860</v>
      </c>
      <c r="R153" s="4">
        <v>1330.56</v>
      </c>
    </row>
    <row r="154" spans="2:18" x14ac:dyDescent="0.25">
      <c r="B154">
        <v>1210</v>
      </c>
      <c r="C154" s="1">
        <v>43284</v>
      </c>
      <c r="D154">
        <v>3</v>
      </c>
      <c r="E154" s="2" t="s">
        <v>53</v>
      </c>
      <c r="F154" s="2" t="s">
        <v>54</v>
      </c>
      <c r="G154" s="2" t="s">
        <v>55</v>
      </c>
      <c r="H154" s="2" t="s">
        <v>20</v>
      </c>
      <c r="I154" s="2" t="s">
        <v>21</v>
      </c>
      <c r="J154" s="1">
        <v>43286</v>
      </c>
      <c r="K154" s="2" t="s">
        <v>22</v>
      </c>
      <c r="L154" s="2" t="s">
        <v>56</v>
      </c>
      <c r="M154" s="2" t="s">
        <v>63</v>
      </c>
      <c r="N154" s="2" t="s">
        <v>64</v>
      </c>
      <c r="O154" s="4">
        <v>560</v>
      </c>
      <c r="P154">
        <v>10</v>
      </c>
      <c r="Q154" s="4">
        <v>5600</v>
      </c>
      <c r="R154" s="4">
        <v>560</v>
      </c>
    </row>
    <row r="155" spans="2:18" x14ac:dyDescent="0.25">
      <c r="B155">
        <v>1214</v>
      </c>
      <c r="C155" s="1">
        <v>43291</v>
      </c>
      <c r="D155">
        <v>10</v>
      </c>
      <c r="E155" s="2" t="s">
        <v>70</v>
      </c>
      <c r="F155" s="2" t="s">
        <v>71</v>
      </c>
      <c r="G155" s="2" t="s">
        <v>72</v>
      </c>
      <c r="H155" s="2" t="s">
        <v>73</v>
      </c>
      <c r="I155" s="2" t="s">
        <v>31</v>
      </c>
      <c r="J155" s="1">
        <v>43293</v>
      </c>
      <c r="K155" s="2" t="s">
        <v>22</v>
      </c>
      <c r="L155" s="2" t="s">
        <v>33</v>
      </c>
      <c r="M155" s="2" t="s">
        <v>90</v>
      </c>
      <c r="N155" s="2" t="s">
        <v>27</v>
      </c>
      <c r="O155" s="4">
        <v>140</v>
      </c>
      <c r="P155">
        <v>80</v>
      </c>
      <c r="Q155" s="4">
        <v>11200</v>
      </c>
      <c r="R155" s="4">
        <v>1086.3999999999999</v>
      </c>
    </row>
    <row r="156" spans="2:18" x14ac:dyDescent="0.25">
      <c r="B156">
        <v>1219</v>
      </c>
      <c r="C156" s="1">
        <v>43309</v>
      </c>
      <c r="D156">
        <v>28</v>
      </c>
      <c r="E156" s="2" t="s">
        <v>65</v>
      </c>
      <c r="F156" s="2" t="s">
        <v>66</v>
      </c>
      <c r="G156" s="2" t="s">
        <v>67</v>
      </c>
      <c r="H156" s="2" t="s">
        <v>68</v>
      </c>
      <c r="I156" s="2" t="s">
        <v>69</v>
      </c>
      <c r="J156" s="1">
        <v>43311</v>
      </c>
      <c r="K156" s="2" t="s">
        <v>44</v>
      </c>
      <c r="L156" s="2" t="s">
        <v>33</v>
      </c>
      <c r="M156" s="2" t="s">
        <v>38</v>
      </c>
      <c r="N156" s="2" t="s">
        <v>25</v>
      </c>
      <c r="O156" s="4">
        <v>644</v>
      </c>
      <c r="P156">
        <v>24</v>
      </c>
      <c r="Q156" s="4">
        <v>15456</v>
      </c>
      <c r="R156" s="4">
        <v>1483.7759999999998</v>
      </c>
    </row>
    <row r="157" spans="2:18" x14ac:dyDescent="0.25">
      <c r="B157">
        <v>1220</v>
      </c>
      <c r="C157" s="1">
        <v>43290</v>
      </c>
      <c r="D157">
        <v>9</v>
      </c>
      <c r="E157" s="2" t="s">
        <v>82</v>
      </c>
      <c r="F157" s="2" t="s">
        <v>83</v>
      </c>
      <c r="G157" s="2" t="s">
        <v>49</v>
      </c>
      <c r="H157" s="2" t="s">
        <v>84</v>
      </c>
      <c r="I157" s="2" t="s">
        <v>21</v>
      </c>
      <c r="J157" s="1">
        <v>43292</v>
      </c>
      <c r="K157" s="2" t="s">
        <v>32</v>
      </c>
      <c r="L157" s="2" t="s">
        <v>23</v>
      </c>
      <c r="M157" s="2" t="s">
        <v>57</v>
      </c>
      <c r="N157" s="2" t="s">
        <v>58</v>
      </c>
      <c r="O157" s="4">
        <v>135.1</v>
      </c>
      <c r="P157">
        <v>90</v>
      </c>
      <c r="Q157" s="4">
        <v>12159</v>
      </c>
      <c r="R157" s="4">
        <v>1167.2640000000001</v>
      </c>
    </row>
    <row r="158" spans="2:18" x14ac:dyDescent="0.25">
      <c r="B158">
        <v>1221</v>
      </c>
      <c r="C158" s="1">
        <v>43287</v>
      </c>
      <c r="D158">
        <v>6</v>
      </c>
      <c r="E158" s="2" t="s">
        <v>59</v>
      </c>
      <c r="F158" s="2" t="s">
        <v>60</v>
      </c>
      <c r="G158" s="2" t="s">
        <v>61</v>
      </c>
      <c r="H158" s="2" t="s">
        <v>62</v>
      </c>
      <c r="I158" s="2" t="s">
        <v>43</v>
      </c>
      <c r="J158" s="1">
        <v>43289</v>
      </c>
      <c r="K158" s="2" t="s">
        <v>22</v>
      </c>
      <c r="L158" s="2" t="s">
        <v>33</v>
      </c>
      <c r="M158" s="2" t="s">
        <v>51</v>
      </c>
      <c r="N158" s="2" t="s">
        <v>52</v>
      </c>
      <c r="O158" s="4">
        <v>178.5</v>
      </c>
      <c r="P158">
        <v>28</v>
      </c>
      <c r="Q158" s="4">
        <v>4998</v>
      </c>
      <c r="R158" s="4">
        <v>499.80000000000007</v>
      </c>
    </row>
    <row r="159" spans="2:18" x14ac:dyDescent="0.25">
      <c r="B159">
        <v>1222</v>
      </c>
      <c r="C159" s="1">
        <v>43340</v>
      </c>
      <c r="D159">
        <v>28</v>
      </c>
      <c r="E159" s="2" t="s">
        <v>65</v>
      </c>
      <c r="F159" s="2" t="s">
        <v>66</v>
      </c>
      <c r="G159" s="2" t="s">
        <v>67</v>
      </c>
      <c r="H159" s="2" t="s">
        <v>68</v>
      </c>
      <c r="I159" s="2" t="s">
        <v>69</v>
      </c>
      <c r="J159" s="1">
        <v>43342</v>
      </c>
      <c r="K159" s="2" t="s">
        <v>44</v>
      </c>
      <c r="L159" s="2" t="s">
        <v>23</v>
      </c>
      <c r="M159" s="2" t="s">
        <v>38</v>
      </c>
      <c r="N159" s="2" t="s">
        <v>25</v>
      </c>
      <c r="O159" s="4">
        <v>644</v>
      </c>
      <c r="P159">
        <v>28</v>
      </c>
      <c r="Q159" s="4">
        <v>18032</v>
      </c>
      <c r="R159" s="4">
        <v>1875.3280000000004</v>
      </c>
    </row>
    <row r="160" spans="2:18" x14ac:dyDescent="0.25">
      <c r="B160">
        <v>1223</v>
      </c>
      <c r="C160" s="1">
        <v>43320</v>
      </c>
      <c r="D160">
        <v>8</v>
      </c>
      <c r="E160" s="2" t="s">
        <v>39</v>
      </c>
      <c r="F160" s="2" t="s">
        <v>40</v>
      </c>
      <c r="G160" s="2" t="s">
        <v>41</v>
      </c>
      <c r="H160" s="2" t="s">
        <v>42</v>
      </c>
      <c r="I160" s="2" t="s">
        <v>43</v>
      </c>
      <c r="J160" s="1">
        <v>43322</v>
      </c>
      <c r="K160" s="2" t="s">
        <v>44</v>
      </c>
      <c r="L160" s="2" t="s">
        <v>23</v>
      </c>
      <c r="M160" s="2" t="s">
        <v>51</v>
      </c>
      <c r="N160" s="2" t="s">
        <v>52</v>
      </c>
      <c r="O160" s="4">
        <v>178.5</v>
      </c>
      <c r="P160">
        <v>57</v>
      </c>
      <c r="Q160" s="4">
        <v>10174.5</v>
      </c>
      <c r="R160" s="4">
        <v>976.75199999999995</v>
      </c>
    </row>
    <row r="161" spans="2:18" x14ac:dyDescent="0.25">
      <c r="B161">
        <v>1224</v>
      </c>
      <c r="C161" s="1">
        <v>43322</v>
      </c>
      <c r="D161">
        <v>10</v>
      </c>
      <c r="E161" s="2" t="s">
        <v>70</v>
      </c>
      <c r="F161" s="2" t="s">
        <v>71</v>
      </c>
      <c r="G161" s="2" t="s">
        <v>72</v>
      </c>
      <c r="H161" s="2" t="s">
        <v>73</v>
      </c>
      <c r="I161" s="2" t="s">
        <v>31</v>
      </c>
      <c r="J161" s="1">
        <v>43324</v>
      </c>
      <c r="K161" s="2" t="s">
        <v>22</v>
      </c>
      <c r="L161" s="2" t="s">
        <v>33</v>
      </c>
      <c r="M161" s="2" t="s">
        <v>74</v>
      </c>
      <c r="N161" s="2" t="s">
        <v>25</v>
      </c>
      <c r="O161" s="4">
        <v>41.86</v>
      </c>
      <c r="P161">
        <v>23</v>
      </c>
      <c r="Q161" s="4">
        <v>962.78</v>
      </c>
      <c r="R161" s="4">
        <v>93.389660000000021</v>
      </c>
    </row>
    <row r="162" spans="2:18" x14ac:dyDescent="0.25">
      <c r="B162">
        <v>1226</v>
      </c>
      <c r="C162" s="1">
        <v>43322</v>
      </c>
      <c r="D162">
        <v>10</v>
      </c>
      <c r="E162" s="2" t="s">
        <v>70</v>
      </c>
      <c r="F162" s="2" t="s">
        <v>71</v>
      </c>
      <c r="G162" s="2" t="s">
        <v>72</v>
      </c>
      <c r="H162" s="2" t="s">
        <v>73</v>
      </c>
      <c r="I162" s="2" t="s">
        <v>31</v>
      </c>
      <c r="J162" s="1">
        <v>43324</v>
      </c>
      <c r="K162" s="2" t="s">
        <v>32</v>
      </c>
      <c r="L162" s="2" t="s">
        <v>75</v>
      </c>
      <c r="M162" s="2" t="s">
        <v>76</v>
      </c>
      <c r="N162" s="2" t="s">
        <v>77</v>
      </c>
      <c r="O162" s="4">
        <v>350</v>
      </c>
      <c r="P162">
        <v>47</v>
      </c>
      <c r="Q162" s="4">
        <v>16450</v>
      </c>
      <c r="R162" s="4">
        <v>1628.55</v>
      </c>
    </row>
    <row r="163" spans="2:18" x14ac:dyDescent="0.25">
      <c r="B163">
        <v>1227</v>
      </c>
      <c r="C163" s="1">
        <v>43322</v>
      </c>
      <c r="D163">
        <v>10</v>
      </c>
      <c r="E163" s="2" t="s">
        <v>70</v>
      </c>
      <c r="F163" s="2" t="s">
        <v>71</v>
      </c>
      <c r="G163" s="2" t="s">
        <v>72</v>
      </c>
      <c r="H163" s="2" t="s">
        <v>73</v>
      </c>
      <c r="I163" s="2" t="s">
        <v>31</v>
      </c>
      <c r="J163" s="1">
        <v>43324</v>
      </c>
      <c r="K163" s="2" t="s">
        <v>32</v>
      </c>
      <c r="L163" s="2" t="s">
        <v>75</v>
      </c>
      <c r="M163" s="2" t="s">
        <v>78</v>
      </c>
      <c r="N163" s="2" t="s">
        <v>79</v>
      </c>
      <c r="O163" s="4">
        <v>308</v>
      </c>
      <c r="P163">
        <v>97</v>
      </c>
      <c r="Q163" s="4">
        <v>29876</v>
      </c>
      <c r="R163" s="4">
        <v>3107.1040000000003</v>
      </c>
    </row>
    <row r="164" spans="2:18" x14ac:dyDescent="0.25">
      <c r="B164">
        <v>1228</v>
      </c>
      <c r="C164" s="1">
        <v>43322</v>
      </c>
      <c r="D164">
        <v>10</v>
      </c>
      <c r="E164" s="2" t="s">
        <v>70</v>
      </c>
      <c r="F164" s="2" t="s">
        <v>71</v>
      </c>
      <c r="G164" s="2" t="s">
        <v>72</v>
      </c>
      <c r="H164" s="2" t="s">
        <v>73</v>
      </c>
      <c r="I164" s="2" t="s">
        <v>31</v>
      </c>
      <c r="J164" s="1">
        <v>43324</v>
      </c>
      <c r="K164" s="2" t="s">
        <v>32</v>
      </c>
      <c r="L164" s="2" t="s">
        <v>75</v>
      </c>
      <c r="M164" s="2" t="s">
        <v>45</v>
      </c>
      <c r="N164" s="2" t="s">
        <v>46</v>
      </c>
      <c r="O164" s="4">
        <v>128.79999999999998</v>
      </c>
      <c r="P164">
        <v>96</v>
      </c>
      <c r="Q164" s="4">
        <v>12364.8</v>
      </c>
      <c r="R164" s="4">
        <v>1211.7503999999999</v>
      </c>
    </row>
    <row r="165" spans="2:18" x14ac:dyDescent="0.25">
      <c r="B165">
        <v>1234</v>
      </c>
      <c r="C165" s="1">
        <v>43340</v>
      </c>
      <c r="D165">
        <v>28</v>
      </c>
      <c r="E165" s="2" t="s">
        <v>65</v>
      </c>
      <c r="F165" s="2" t="s">
        <v>66</v>
      </c>
      <c r="G165" s="2" t="s">
        <v>67</v>
      </c>
      <c r="H165" s="2" t="s">
        <v>68</v>
      </c>
      <c r="I165" s="2" t="s">
        <v>69</v>
      </c>
      <c r="J165" s="1">
        <v>43342</v>
      </c>
      <c r="K165" s="2" t="s">
        <v>44</v>
      </c>
      <c r="L165" s="2" t="s">
        <v>33</v>
      </c>
      <c r="M165" s="2" t="s">
        <v>57</v>
      </c>
      <c r="N165" s="2" t="s">
        <v>58</v>
      </c>
      <c r="O165" s="4">
        <v>135.1</v>
      </c>
      <c r="P165">
        <v>97</v>
      </c>
      <c r="Q165" s="4">
        <v>13104.699999999999</v>
      </c>
      <c r="R165" s="4">
        <v>1336.6794000000002</v>
      </c>
    </row>
    <row r="166" spans="2:18" x14ac:dyDescent="0.25">
      <c r="B166">
        <v>1235</v>
      </c>
      <c r="C166" s="1">
        <v>43340</v>
      </c>
      <c r="D166">
        <v>28</v>
      </c>
      <c r="E166" s="2" t="s">
        <v>65</v>
      </c>
      <c r="F166" s="2" t="s">
        <v>66</v>
      </c>
      <c r="G166" s="2" t="s">
        <v>67</v>
      </c>
      <c r="H166" s="2" t="s">
        <v>68</v>
      </c>
      <c r="I166" s="2" t="s">
        <v>69</v>
      </c>
      <c r="J166" s="1">
        <v>43342</v>
      </c>
      <c r="K166" s="2" t="s">
        <v>44</v>
      </c>
      <c r="L166" s="2" t="s">
        <v>33</v>
      </c>
      <c r="M166" s="2" t="s">
        <v>80</v>
      </c>
      <c r="N166" s="2" t="s">
        <v>81</v>
      </c>
      <c r="O166" s="4">
        <v>257.59999999999997</v>
      </c>
      <c r="P166">
        <v>80</v>
      </c>
      <c r="Q166" s="4">
        <v>20607.999999999996</v>
      </c>
      <c r="R166" s="4">
        <v>2102.0160000000005</v>
      </c>
    </row>
    <row r="167" spans="2:18" x14ac:dyDescent="0.25">
      <c r="B167">
        <v>1236</v>
      </c>
      <c r="C167" s="1">
        <v>43321</v>
      </c>
      <c r="D167">
        <v>9</v>
      </c>
      <c r="E167" s="2" t="s">
        <v>82</v>
      </c>
      <c r="F167" s="2" t="s">
        <v>83</v>
      </c>
      <c r="G167" s="2" t="s">
        <v>49</v>
      </c>
      <c r="H167" s="2" t="s">
        <v>84</v>
      </c>
      <c r="I167" s="2" t="s">
        <v>21</v>
      </c>
      <c r="J167" s="1">
        <v>43323</v>
      </c>
      <c r="K167" s="2" t="s">
        <v>32</v>
      </c>
      <c r="L167" s="2" t="s">
        <v>23</v>
      </c>
      <c r="M167" s="2" t="s">
        <v>85</v>
      </c>
      <c r="N167" s="2" t="s">
        <v>86</v>
      </c>
      <c r="O167" s="4">
        <v>273</v>
      </c>
      <c r="P167">
        <v>66</v>
      </c>
      <c r="Q167" s="4">
        <v>18018</v>
      </c>
      <c r="R167" s="4">
        <v>1855.854</v>
      </c>
    </row>
    <row r="168" spans="2:18" x14ac:dyDescent="0.25">
      <c r="B168">
        <v>1237</v>
      </c>
      <c r="C168" s="1">
        <v>43321</v>
      </c>
      <c r="D168">
        <v>9</v>
      </c>
      <c r="E168" s="2" t="s">
        <v>82</v>
      </c>
      <c r="F168" s="2" t="s">
        <v>83</v>
      </c>
      <c r="G168" s="2" t="s">
        <v>49</v>
      </c>
      <c r="H168" s="2" t="s">
        <v>84</v>
      </c>
      <c r="I168" s="2" t="s">
        <v>21</v>
      </c>
      <c r="J168" s="1">
        <v>43323</v>
      </c>
      <c r="K168" s="2" t="s">
        <v>32</v>
      </c>
      <c r="L168" s="2" t="s">
        <v>23</v>
      </c>
      <c r="M168" s="2" t="s">
        <v>87</v>
      </c>
      <c r="N168" s="2" t="s">
        <v>88</v>
      </c>
      <c r="O168" s="4">
        <v>487.19999999999993</v>
      </c>
      <c r="P168">
        <v>32</v>
      </c>
      <c r="Q168" s="4">
        <v>15590.399999999998</v>
      </c>
      <c r="R168" s="4">
        <v>1559.04</v>
      </c>
    </row>
    <row r="169" spans="2:18" x14ac:dyDescent="0.25">
      <c r="B169">
        <v>1238</v>
      </c>
      <c r="C169" s="1">
        <v>43318</v>
      </c>
      <c r="D169">
        <v>6</v>
      </c>
      <c r="E169" s="2" t="s">
        <v>59</v>
      </c>
      <c r="F169" s="2" t="s">
        <v>60</v>
      </c>
      <c r="G169" s="2" t="s">
        <v>61</v>
      </c>
      <c r="H169" s="2" t="s">
        <v>62</v>
      </c>
      <c r="I169" s="2" t="s">
        <v>43</v>
      </c>
      <c r="J169" s="1">
        <v>43320</v>
      </c>
      <c r="K169" s="2" t="s">
        <v>22</v>
      </c>
      <c r="L169" s="2" t="s">
        <v>33</v>
      </c>
      <c r="M169" s="2" t="s">
        <v>24</v>
      </c>
      <c r="N169" s="2" t="s">
        <v>25</v>
      </c>
      <c r="O169" s="4">
        <v>196</v>
      </c>
      <c r="P169">
        <v>52</v>
      </c>
      <c r="Q169" s="4">
        <v>10192</v>
      </c>
      <c r="R169" s="4">
        <v>1019.1999999999999</v>
      </c>
    </row>
    <row r="170" spans="2:18" x14ac:dyDescent="0.25">
      <c r="B170">
        <v>1239</v>
      </c>
      <c r="C170" s="1">
        <v>43320</v>
      </c>
      <c r="D170">
        <v>8</v>
      </c>
      <c r="E170" s="2" t="s">
        <v>39</v>
      </c>
      <c r="F170" s="2" t="s">
        <v>40</v>
      </c>
      <c r="G170" s="2" t="s">
        <v>41</v>
      </c>
      <c r="H170" s="2" t="s">
        <v>42</v>
      </c>
      <c r="I170" s="2" t="s">
        <v>43</v>
      </c>
      <c r="J170" s="1">
        <v>43322</v>
      </c>
      <c r="K170" s="2" t="s">
        <v>22</v>
      </c>
      <c r="L170" s="2" t="s">
        <v>23</v>
      </c>
      <c r="M170" s="2" t="s">
        <v>63</v>
      </c>
      <c r="N170" s="2" t="s">
        <v>64</v>
      </c>
      <c r="O170" s="4">
        <v>560</v>
      </c>
      <c r="P170">
        <v>78</v>
      </c>
      <c r="Q170" s="4">
        <v>43680</v>
      </c>
      <c r="R170" s="4">
        <v>4455.3600000000006</v>
      </c>
    </row>
    <row r="171" spans="2:18" x14ac:dyDescent="0.25">
      <c r="B171">
        <v>1240</v>
      </c>
      <c r="C171" s="1">
        <v>43320</v>
      </c>
      <c r="D171">
        <v>8</v>
      </c>
      <c r="E171" s="2" t="s">
        <v>39</v>
      </c>
      <c r="F171" s="2" t="s">
        <v>40</v>
      </c>
      <c r="G171" s="2" t="s">
        <v>41</v>
      </c>
      <c r="H171" s="2" t="s">
        <v>42</v>
      </c>
      <c r="I171" s="2" t="s">
        <v>43</v>
      </c>
      <c r="J171" s="1">
        <v>43322</v>
      </c>
      <c r="K171" s="2" t="s">
        <v>22</v>
      </c>
      <c r="L171" s="2" t="s">
        <v>23</v>
      </c>
      <c r="M171" s="2" t="s">
        <v>45</v>
      </c>
      <c r="N171" s="2" t="s">
        <v>46</v>
      </c>
      <c r="O171" s="4">
        <v>128.79999999999998</v>
      </c>
      <c r="P171">
        <v>54</v>
      </c>
      <c r="Q171" s="4">
        <v>6955.1999999999989</v>
      </c>
      <c r="R171" s="4">
        <v>688.56479999999999</v>
      </c>
    </row>
    <row r="172" spans="2:18" x14ac:dyDescent="0.25">
      <c r="B172">
        <v>1241</v>
      </c>
      <c r="C172" s="1">
        <v>43337</v>
      </c>
      <c r="D172">
        <v>25</v>
      </c>
      <c r="E172" s="2" t="s">
        <v>91</v>
      </c>
      <c r="F172" s="2" t="s">
        <v>71</v>
      </c>
      <c r="G172" s="2" t="s">
        <v>72</v>
      </c>
      <c r="H172" s="2" t="s">
        <v>73</v>
      </c>
      <c r="I172" s="2" t="s">
        <v>31</v>
      </c>
      <c r="J172" s="1">
        <v>43339</v>
      </c>
      <c r="K172" s="2" t="s">
        <v>32</v>
      </c>
      <c r="L172" s="2" t="s">
        <v>56</v>
      </c>
      <c r="M172" s="2" t="s">
        <v>96</v>
      </c>
      <c r="N172" s="2" t="s">
        <v>46</v>
      </c>
      <c r="O172" s="4">
        <v>140</v>
      </c>
      <c r="P172">
        <v>55</v>
      </c>
      <c r="Q172" s="4">
        <v>7700</v>
      </c>
      <c r="R172" s="4">
        <v>731.5</v>
      </c>
    </row>
    <row r="173" spans="2:18" x14ac:dyDescent="0.25">
      <c r="B173">
        <v>1242</v>
      </c>
      <c r="C173" s="1">
        <v>43338</v>
      </c>
      <c r="D173">
        <v>26</v>
      </c>
      <c r="E173" s="2" t="s">
        <v>92</v>
      </c>
      <c r="F173" s="2" t="s">
        <v>93</v>
      </c>
      <c r="G173" s="2" t="s">
        <v>93</v>
      </c>
      <c r="H173" s="2" t="s">
        <v>68</v>
      </c>
      <c r="I173" s="2" t="s">
        <v>69</v>
      </c>
      <c r="J173" s="1">
        <v>43340</v>
      </c>
      <c r="K173" s="2" t="s">
        <v>44</v>
      </c>
      <c r="L173" s="2" t="s">
        <v>33</v>
      </c>
      <c r="M173" s="2" t="s">
        <v>97</v>
      </c>
      <c r="N173" s="2" t="s">
        <v>98</v>
      </c>
      <c r="O173" s="4">
        <v>298.90000000000003</v>
      </c>
      <c r="P173">
        <v>60</v>
      </c>
      <c r="Q173" s="4">
        <v>17934.000000000004</v>
      </c>
      <c r="R173" s="4">
        <v>1811.3340000000001</v>
      </c>
    </row>
    <row r="174" spans="2:18" x14ac:dyDescent="0.25">
      <c r="B174">
        <v>1243</v>
      </c>
      <c r="C174" s="1">
        <v>43338</v>
      </c>
      <c r="D174">
        <v>26</v>
      </c>
      <c r="E174" s="2" t="s">
        <v>92</v>
      </c>
      <c r="F174" s="2" t="s">
        <v>93</v>
      </c>
      <c r="G174" s="2" t="s">
        <v>93</v>
      </c>
      <c r="H174" s="2" t="s">
        <v>68</v>
      </c>
      <c r="I174" s="2" t="s">
        <v>69</v>
      </c>
      <c r="J174" s="1">
        <v>43340</v>
      </c>
      <c r="K174" s="2" t="s">
        <v>44</v>
      </c>
      <c r="L174" s="2" t="s">
        <v>33</v>
      </c>
      <c r="M174" s="2" t="s">
        <v>57</v>
      </c>
      <c r="N174" s="2" t="s">
        <v>58</v>
      </c>
      <c r="O174" s="4">
        <v>135.1</v>
      </c>
      <c r="P174">
        <v>19</v>
      </c>
      <c r="Q174" s="4">
        <v>2566.9</v>
      </c>
      <c r="R174" s="4">
        <v>243.85550000000001</v>
      </c>
    </row>
    <row r="175" spans="2:18" x14ac:dyDescent="0.25">
      <c r="B175">
        <v>1244</v>
      </c>
      <c r="C175" s="1">
        <v>43338</v>
      </c>
      <c r="D175">
        <v>26</v>
      </c>
      <c r="E175" s="2" t="s">
        <v>92</v>
      </c>
      <c r="F175" s="2" t="s">
        <v>93</v>
      </c>
      <c r="G175" s="2" t="s">
        <v>93</v>
      </c>
      <c r="H175" s="2" t="s">
        <v>68</v>
      </c>
      <c r="I175" s="2" t="s">
        <v>69</v>
      </c>
      <c r="J175" s="1">
        <v>43340</v>
      </c>
      <c r="K175" s="2" t="s">
        <v>44</v>
      </c>
      <c r="L175" s="2" t="s">
        <v>33</v>
      </c>
      <c r="M175" s="2" t="s">
        <v>80</v>
      </c>
      <c r="N175" s="2" t="s">
        <v>81</v>
      </c>
      <c r="O175" s="4">
        <v>257.59999999999997</v>
      </c>
      <c r="P175">
        <v>66</v>
      </c>
      <c r="Q175" s="4">
        <v>17001.599999999999</v>
      </c>
      <c r="R175" s="4">
        <v>1751.1648</v>
      </c>
    </row>
    <row r="176" spans="2:18" x14ac:dyDescent="0.25">
      <c r="B176">
        <v>1245</v>
      </c>
      <c r="C176" s="1">
        <v>43341</v>
      </c>
      <c r="D176">
        <v>29</v>
      </c>
      <c r="E176" s="2" t="s">
        <v>47</v>
      </c>
      <c r="F176" s="2" t="s">
        <v>48</v>
      </c>
      <c r="G176" s="2" t="s">
        <v>49</v>
      </c>
      <c r="H176" s="2" t="s">
        <v>50</v>
      </c>
      <c r="I176" s="2" t="s">
        <v>21</v>
      </c>
      <c r="J176" s="1">
        <v>43343</v>
      </c>
      <c r="K176" s="2" t="s">
        <v>22</v>
      </c>
      <c r="L176" s="2" t="s">
        <v>23</v>
      </c>
      <c r="M176" s="2" t="s">
        <v>24</v>
      </c>
      <c r="N176" s="2" t="s">
        <v>25</v>
      </c>
      <c r="O176" s="4">
        <v>196</v>
      </c>
      <c r="P176">
        <v>42</v>
      </c>
      <c r="Q176" s="4">
        <v>8232</v>
      </c>
      <c r="R176" s="4">
        <v>831.43200000000002</v>
      </c>
    </row>
    <row r="177" spans="2:18" x14ac:dyDescent="0.25">
      <c r="B177">
        <v>1246</v>
      </c>
      <c r="C177" s="1">
        <v>43318</v>
      </c>
      <c r="D177">
        <v>6</v>
      </c>
      <c r="E177" s="2" t="s">
        <v>59</v>
      </c>
      <c r="F177" s="2" t="s">
        <v>60</v>
      </c>
      <c r="G177" s="2" t="s">
        <v>61</v>
      </c>
      <c r="H177" s="2" t="s">
        <v>62</v>
      </c>
      <c r="I177" s="2" t="s">
        <v>43</v>
      </c>
      <c r="J177" s="1">
        <v>43320</v>
      </c>
      <c r="K177" s="2" t="s">
        <v>44</v>
      </c>
      <c r="L177" s="2" t="s">
        <v>23</v>
      </c>
      <c r="M177" s="2" t="s">
        <v>51</v>
      </c>
      <c r="N177" s="2" t="s">
        <v>52</v>
      </c>
      <c r="O177" s="4">
        <v>178.5</v>
      </c>
      <c r="P177">
        <v>72</v>
      </c>
      <c r="Q177" s="4">
        <v>12852</v>
      </c>
      <c r="R177" s="4">
        <v>1246.644</v>
      </c>
    </row>
    <row r="178" spans="2:18" x14ac:dyDescent="0.25">
      <c r="B178">
        <v>1248</v>
      </c>
      <c r="C178" s="1">
        <v>43316</v>
      </c>
      <c r="D178">
        <v>4</v>
      </c>
      <c r="E178" s="2" t="s">
        <v>28</v>
      </c>
      <c r="F178" s="2" t="s">
        <v>29</v>
      </c>
      <c r="G178" s="2" t="s">
        <v>29</v>
      </c>
      <c r="H178" s="2" t="s">
        <v>30</v>
      </c>
      <c r="I178" s="2" t="s">
        <v>31</v>
      </c>
      <c r="J178" s="1">
        <v>43318</v>
      </c>
      <c r="K178" s="2" t="s">
        <v>32</v>
      </c>
      <c r="L178" s="2" t="s">
        <v>33</v>
      </c>
      <c r="M178" s="2" t="s">
        <v>99</v>
      </c>
      <c r="N178" s="2" t="s">
        <v>77</v>
      </c>
      <c r="O178" s="4">
        <v>1134</v>
      </c>
      <c r="P178">
        <v>32</v>
      </c>
      <c r="Q178" s="4">
        <v>36288</v>
      </c>
      <c r="R178" s="4">
        <v>3519.9359999999997</v>
      </c>
    </row>
    <row r="179" spans="2:18" x14ac:dyDescent="0.25">
      <c r="B179">
        <v>1249</v>
      </c>
      <c r="C179" s="1">
        <v>43316</v>
      </c>
      <c r="D179">
        <v>4</v>
      </c>
      <c r="E179" s="2" t="s">
        <v>28</v>
      </c>
      <c r="F179" s="2" t="s">
        <v>29</v>
      </c>
      <c r="G179" s="2" t="s">
        <v>29</v>
      </c>
      <c r="H179" s="2" t="s">
        <v>30</v>
      </c>
      <c r="I179" s="2" t="s">
        <v>31</v>
      </c>
      <c r="J179" s="1">
        <v>43318</v>
      </c>
      <c r="K179" s="2" t="s">
        <v>32</v>
      </c>
      <c r="L179" s="2" t="s">
        <v>33</v>
      </c>
      <c r="M179" s="2" t="s">
        <v>100</v>
      </c>
      <c r="N179" s="2" t="s">
        <v>101</v>
      </c>
      <c r="O179" s="4">
        <v>98</v>
      </c>
      <c r="P179">
        <v>76</v>
      </c>
      <c r="Q179" s="4">
        <v>7448</v>
      </c>
      <c r="R179" s="4">
        <v>752.24800000000005</v>
      </c>
    </row>
    <row r="180" spans="2:18" x14ac:dyDescent="0.25">
      <c r="B180">
        <v>1250</v>
      </c>
      <c r="C180" s="1">
        <v>43353</v>
      </c>
      <c r="D180">
        <v>10</v>
      </c>
      <c r="E180" s="2" t="s">
        <v>70</v>
      </c>
      <c r="F180" s="2" t="s">
        <v>71</v>
      </c>
      <c r="G180" s="2" t="s">
        <v>72</v>
      </c>
      <c r="H180" s="2" t="s">
        <v>73</v>
      </c>
      <c r="I180" s="2" t="s">
        <v>31</v>
      </c>
      <c r="J180" s="1">
        <v>43355</v>
      </c>
      <c r="K180" s="2" t="s">
        <v>32</v>
      </c>
      <c r="L180" s="2" t="s">
        <v>75</v>
      </c>
      <c r="M180" s="2" t="s">
        <v>45</v>
      </c>
      <c r="N180" s="2" t="s">
        <v>46</v>
      </c>
      <c r="O180" s="4">
        <v>128.79999999999998</v>
      </c>
      <c r="P180">
        <v>83</v>
      </c>
      <c r="Q180" s="4">
        <v>10690.399999999998</v>
      </c>
      <c r="R180" s="4">
        <v>1047.6591999999998</v>
      </c>
    </row>
    <row r="181" spans="2:18" x14ac:dyDescent="0.25">
      <c r="B181">
        <v>1256</v>
      </c>
      <c r="C181" s="1">
        <v>43371</v>
      </c>
      <c r="D181">
        <v>28</v>
      </c>
      <c r="E181" s="2" t="s">
        <v>65</v>
      </c>
      <c r="F181" s="2" t="s">
        <v>66</v>
      </c>
      <c r="G181" s="2" t="s">
        <v>67</v>
      </c>
      <c r="H181" s="2" t="s">
        <v>68</v>
      </c>
      <c r="I181" s="2" t="s">
        <v>69</v>
      </c>
      <c r="J181" s="1">
        <v>43373</v>
      </c>
      <c r="K181" s="2" t="s">
        <v>44</v>
      </c>
      <c r="L181" s="2" t="s">
        <v>33</v>
      </c>
      <c r="M181" s="2" t="s">
        <v>57</v>
      </c>
      <c r="N181" s="2" t="s">
        <v>58</v>
      </c>
      <c r="O181" s="4">
        <v>135.1</v>
      </c>
      <c r="P181">
        <v>68</v>
      </c>
      <c r="Q181" s="4">
        <v>9186.7999999999993</v>
      </c>
      <c r="R181" s="4">
        <v>900.30640000000017</v>
      </c>
    </row>
    <row r="182" spans="2:18" x14ac:dyDescent="0.25">
      <c r="B182">
        <v>1257</v>
      </c>
      <c r="C182" s="1">
        <v>43371</v>
      </c>
      <c r="D182">
        <v>28</v>
      </c>
      <c r="E182" s="2" t="s">
        <v>65</v>
      </c>
      <c r="F182" s="2" t="s">
        <v>66</v>
      </c>
      <c r="G182" s="2" t="s">
        <v>67</v>
      </c>
      <c r="H182" s="2" t="s">
        <v>68</v>
      </c>
      <c r="I182" s="2" t="s">
        <v>69</v>
      </c>
      <c r="J182" s="1">
        <v>43373</v>
      </c>
      <c r="K182" s="2" t="s">
        <v>44</v>
      </c>
      <c r="L182" s="2" t="s">
        <v>33</v>
      </c>
      <c r="M182" s="2" t="s">
        <v>80</v>
      </c>
      <c r="N182" s="2" t="s">
        <v>81</v>
      </c>
      <c r="O182" s="4">
        <v>257.59999999999997</v>
      </c>
      <c r="P182">
        <v>32</v>
      </c>
      <c r="Q182" s="4">
        <v>8243.1999999999989</v>
      </c>
      <c r="R182" s="4">
        <v>824.31999999999994</v>
      </c>
    </row>
    <row r="183" spans="2:18" x14ac:dyDescent="0.25">
      <c r="B183">
        <v>1258</v>
      </c>
      <c r="C183" s="1">
        <v>43352</v>
      </c>
      <c r="D183">
        <v>9</v>
      </c>
      <c r="E183" s="2" t="s">
        <v>82</v>
      </c>
      <c r="F183" s="2" t="s">
        <v>83</v>
      </c>
      <c r="G183" s="2" t="s">
        <v>49</v>
      </c>
      <c r="H183" s="2" t="s">
        <v>84</v>
      </c>
      <c r="I183" s="2" t="s">
        <v>21</v>
      </c>
      <c r="J183" s="1">
        <v>43354</v>
      </c>
      <c r="K183" s="2" t="s">
        <v>32</v>
      </c>
      <c r="L183" s="2" t="s">
        <v>23</v>
      </c>
      <c r="M183" s="2" t="s">
        <v>85</v>
      </c>
      <c r="N183" s="2" t="s">
        <v>86</v>
      </c>
      <c r="O183" s="4">
        <v>273</v>
      </c>
      <c r="P183">
        <v>48</v>
      </c>
      <c r="Q183" s="4">
        <v>13104</v>
      </c>
      <c r="R183" s="4">
        <v>1323.5040000000001</v>
      </c>
    </row>
    <row r="184" spans="2:18" x14ac:dyDescent="0.25">
      <c r="B184">
        <v>1259</v>
      </c>
      <c r="C184" s="1">
        <v>43352</v>
      </c>
      <c r="D184">
        <v>9</v>
      </c>
      <c r="E184" s="2" t="s">
        <v>82</v>
      </c>
      <c r="F184" s="2" t="s">
        <v>83</v>
      </c>
      <c r="G184" s="2" t="s">
        <v>49</v>
      </c>
      <c r="H184" s="2" t="s">
        <v>84</v>
      </c>
      <c r="I184" s="2" t="s">
        <v>21</v>
      </c>
      <c r="J184" s="1">
        <v>43354</v>
      </c>
      <c r="K184" s="2" t="s">
        <v>32</v>
      </c>
      <c r="L184" s="2" t="s">
        <v>23</v>
      </c>
      <c r="M184" s="2" t="s">
        <v>87</v>
      </c>
      <c r="N184" s="2" t="s">
        <v>88</v>
      </c>
      <c r="O184" s="4">
        <v>487.19999999999993</v>
      </c>
      <c r="P184">
        <v>57</v>
      </c>
      <c r="Q184" s="4">
        <v>27770.399999999998</v>
      </c>
      <c r="R184" s="4">
        <v>2721.4992000000002</v>
      </c>
    </row>
    <row r="185" spans="2:18" x14ac:dyDescent="0.25">
      <c r="B185">
        <v>1260</v>
      </c>
      <c r="C185" s="1">
        <v>43349</v>
      </c>
      <c r="D185">
        <v>6</v>
      </c>
      <c r="E185" s="2" t="s">
        <v>59</v>
      </c>
      <c r="F185" s="2" t="s">
        <v>60</v>
      </c>
      <c r="G185" s="2" t="s">
        <v>61</v>
      </c>
      <c r="H185" s="2" t="s">
        <v>62</v>
      </c>
      <c r="I185" s="2" t="s">
        <v>43</v>
      </c>
      <c r="J185" s="1">
        <v>43351</v>
      </c>
      <c r="K185" s="2" t="s">
        <v>22</v>
      </c>
      <c r="L185" s="2" t="s">
        <v>33</v>
      </c>
      <c r="M185" s="2" t="s">
        <v>24</v>
      </c>
      <c r="N185" s="2" t="s">
        <v>25</v>
      </c>
      <c r="O185" s="4">
        <v>196</v>
      </c>
      <c r="P185">
        <v>67</v>
      </c>
      <c r="Q185" s="4">
        <v>13132</v>
      </c>
      <c r="R185" s="4">
        <v>1378.8600000000001</v>
      </c>
    </row>
    <row r="186" spans="2:18" x14ac:dyDescent="0.25">
      <c r="B186">
        <v>1261</v>
      </c>
      <c r="C186" s="1">
        <v>43351</v>
      </c>
      <c r="D186">
        <v>8</v>
      </c>
      <c r="E186" s="2" t="s">
        <v>39</v>
      </c>
      <c r="F186" s="2" t="s">
        <v>40</v>
      </c>
      <c r="G186" s="2" t="s">
        <v>41</v>
      </c>
      <c r="H186" s="2" t="s">
        <v>42</v>
      </c>
      <c r="I186" s="2" t="s">
        <v>43</v>
      </c>
      <c r="J186" s="1">
        <v>43353</v>
      </c>
      <c r="K186" s="2" t="s">
        <v>22</v>
      </c>
      <c r="L186" s="2" t="s">
        <v>23</v>
      </c>
      <c r="M186" s="2" t="s">
        <v>63</v>
      </c>
      <c r="N186" s="2" t="s">
        <v>64</v>
      </c>
      <c r="O186" s="4">
        <v>560</v>
      </c>
      <c r="P186">
        <v>48</v>
      </c>
      <c r="Q186" s="4">
        <v>26880</v>
      </c>
      <c r="R186" s="4">
        <v>2634.24</v>
      </c>
    </row>
    <row r="187" spans="2:18" x14ac:dyDescent="0.25">
      <c r="B187">
        <v>1262</v>
      </c>
      <c r="C187" s="1">
        <v>43351</v>
      </c>
      <c r="D187">
        <v>8</v>
      </c>
      <c r="E187" s="2" t="s">
        <v>39</v>
      </c>
      <c r="F187" s="2" t="s">
        <v>40</v>
      </c>
      <c r="G187" s="2" t="s">
        <v>41</v>
      </c>
      <c r="H187" s="2" t="s">
        <v>42</v>
      </c>
      <c r="I187" s="2" t="s">
        <v>43</v>
      </c>
      <c r="J187" s="1">
        <v>43353</v>
      </c>
      <c r="K187" s="2" t="s">
        <v>22</v>
      </c>
      <c r="L187" s="2" t="s">
        <v>23</v>
      </c>
      <c r="M187" s="2" t="s">
        <v>45</v>
      </c>
      <c r="N187" s="2" t="s">
        <v>46</v>
      </c>
      <c r="O187" s="4">
        <v>128.79999999999998</v>
      </c>
      <c r="P187">
        <v>77</v>
      </c>
      <c r="Q187" s="4">
        <v>9917.5999999999985</v>
      </c>
      <c r="R187" s="4">
        <v>1011.5952</v>
      </c>
    </row>
    <row r="188" spans="2:18" x14ac:dyDescent="0.25">
      <c r="B188">
        <v>1263</v>
      </c>
      <c r="C188" s="1">
        <v>43368</v>
      </c>
      <c r="D188">
        <v>25</v>
      </c>
      <c r="E188" s="2" t="s">
        <v>91</v>
      </c>
      <c r="F188" s="2" t="s">
        <v>71</v>
      </c>
      <c r="G188" s="2" t="s">
        <v>72</v>
      </c>
      <c r="H188" s="2" t="s">
        <v>73</v>
      </c>
      <c r="I188" s="2" t="s">
        <v>31</v>
      </c>
      <c r="J188" s="1">
        <v>43370</v>
      </c>
      <c r="K188" s="2" t="s">
        <v>32</v>
      </c>
      <c r="L188" s="2" t="s">
        <v>56</v>
      </c>
      <c r="M188" s="2" t="s">
        <v>96</v>
      </c>
      <c r="N188" s="2" t="s">
        <v>46</v>
      </c>
      <c r="O188" s="4">
        <v>140</v>
      </c>
      <c r="P188">
        <v>94</v>
      </c>
      <c r="Q188" s="4">
        <v>13160</v>
      </c>
      <c r="R188" s="4">
        <v>1368.64</v>
      </c>
    </row>
    <row r="189" spans="2:18" x14ac:dyDescent="0.25">
      <c r="B189">
        <v>1264</v>
      </c>
      <c r="C189" s="1">
        <v>43369</v>
      </c>
      <c r="D189">
        <v>26</v>
      </c>
      <c r="E189" s="2" t="s">
        <v>92</v>
      </c>
      <c r="F189" s="2" t="s">
        <v>93</v>
      </c>
      <c r="G189" s="2" t="s">
        <v>93</v>
      </c>
      <c r="H189" s="2" t="s">
        <v>68</v>
      </c>
      <c r="I189" s="2" t="s">
        <v>69</v>
      </c>
      <c r="J189" s="1">
        <v>43371</v>
      </c>
      <c r="K189" s="2" t="s">
        <v>44</v>
      </c>
      <c r="L189" s="2" t="s">
        <v>33</v>
      </c>
      <c r="M189" s="2" t="s">
        <v>97</v>
      </c>
      <c r="N189" s="2" t="s">
        <v>98</v>
      </c>
      <c r="O189" s="4">
        <v>298.90000000000003</v>
      </c>
      <c r="P189">
        <v>54</v>
      </c>
      <c r="Q189" s="4">
        <v>16140.600000000002</v>
      </c>
      <c r="R189" s="4">
        <v>1694.7630000000004</v>
      </c>
    </row>
    <row r="190" spans="2:18" x14ac:dyDescent="0.25">
      <c r="B190">
        <v>1265</v>
      </c>
      <c r="C190" s="1">
        <v>43369</v>
      </c>
      <c r="D190">
        <v>26</v>
      </c>
      <c r="E190" s="2" t="s">
        <v>92</v>
      </c>
      <c r="F190" s="2" t="s">
        <v>93</v>
      </c>
      <c r="G190" s="2" t="s">
        <v>93</v>
      </c>
      <c r="H190" s="2" t="s">
        <v>68</v>
      </c>
      <c r="I190" s="2" t="s">
        <v>69</v>
      </c>
      <c r="J190" s="1">
        <v>43371</v>
      </c>
      <c r="K190" s="2" t="s">
        <v>44</v>
      </c>
      <c r="L190" s="2" t="s">
        <v>33</v>
      </c>
      <c r="M190" s="2" t="s">
        <v>57</v>
      </c>
      <c r="N190" s="2" t="s">
        <v>58</v>
      </c>
      <c r="O190" s="4">
        <v>135.1</v>
      </c>
      <c r="P190">
        <v>43</v>
      </c>
      <c r="Q190" s="4">
        <v>5809.3</v>
      </c>
      <c r="R190" s="4">
        <v>563.50210000000004</v>
      </c>
    </row>
    <row r="191" spans="2:18" x14ac:dyDescent="0.25">
      <c r="B191">
        <v>1266</v>
      </c>
      <c r="C191" s="1">
        <v>43369</v>
      </c>
      <c r="D191">
        <v>26</v>
      </c>
      <c r="E191" s="2" t="s">
        <v>92</v>
      </c>
      <c r="F191" s="2" t="s">
        <v>93</v>
      </c>
      <c r="G191" s="2" t="s">
        <v>93</v>
      </c>
      <c r="H191" s="2" t="s">
        <v>68</v>
      </c>
      <c r="I191" s="2" t="s">
        <v>69</v>
      </c>
      <c r="J191" s="1">
        <v>43371</v>
      </c>
      <c r="K191" s="2" t="s">
        <v>44</v>
      </c>
      <c r="L191" s="2" t="s">
        <v>33</v>
      </c>
      <c r="M191" s="2" t="s">
        <v>80</v>
      </c>
      <c r="N191" s="2" t="s">
        <v>81</v>
      </c>
      <c r="O191" s="4">
        <v>257.59999999999997</v>
      </c>
      <c r="P191">
        <v>71</v>
      </c>
      <c r="Q191" s="4">
        <v>18289.599999999999</v>
      </c>
      <c r="R191" s="4">
        <v>1883.8287999999998</v>
      </c>
    </row>
    <row r="192" spans="2:18" x14ac:dyDescent="0.25">
      <c r="B192">
        <v>1267</v>
      </c>
      <c r="C192" s="1">
        <v>43372</v>
      </c>
      <c r="D192">
        <v>29</v>
      </c>
      <c r="E192" s="2" t="s">
        <v>47</v>
      </c>
      <c r="F192" s="2" t="s">
        <v>48</v>
      </c>
      <c r="G192" s="2" t="s">
        <v>49</v>
      </c>
      <c r="H192" s="2" t="s">
        <v>50</v>
      </c>
      <c r="I192" s="2" t="s">
        <v>21</v>
      </c>
      <c r="J192" s="1">
        <v>43374</v>
      </c>
      <c r="K192" s="2" t="s">
        <v>22</v>
      </c>
      <c r="L192" s="2" t="s">
        <v>23</v>
      </c>
      <c r="M192" s="2" t="s">
        <v>24</v>
      </c>
      <c r="N192" s="2" t="s">
        <v>25</v>
      </c>
      <c r="O192" s="4">
        <v>196</v>
      </c>
      <c r="P192">
        <v>50</v>
      </c>
      <c r="Q192" s="4">
        <v>9800</v>
      </c>
      <c r="R192" s="4">
        <v>940.80000000000007</v>
      </c>
    </row>
    <row r="193" spans="2:18" x14ac:dyDescent="0.25">
      <c r="B193">
        <v>1268</v>
      </c>
      <c r="C193" s="1">
        <v>43349</v>
      </c>
      <c r="D193">
        <v>6</v>
      </c>
      <c r="E193" s="2" t="s">
        <v>59</v>
      </c>
      <c r="F193" s="2" t="s">
        <v>60</v>
      </c>
      <c r="G193" s="2" t="s">
        <v>61</v>
      </c>
      <c r="H193" s="2" t="s">
        <v>62</v>
      </c>
      <c r="I193" s="2" t="s">
        <v>43</v>
      </c>
      <c r="J193" s="1">
        <v>43351</v>
      </c>
      <c r="K193" s="2" t="s">
        <v>44</v>
      </c>
      <c r="L193" s="2" t="s">
        <v>23</v>
      </c>
      <c r="M193" s="2" t="s">
        <v>51</v>
      </c>
      <c r="N193" s="2" t="s">
        <v>52</v>
      </c>
      <c r="O193" s="4">
        <v>178.5</v>
      </c>
      <c r="P193">
        <v>96</v>
      </c>
      <c r="Q193" s="4">
        <v>17136</v>
      </c>
      <c r="R193" s="4">
        <v>1679.328</v>
      </c>
    </row>
    <row r="194" spans="2:18" x14ac:dyDescent="0.25">
      <c r="B194">
        <v>1270</v>
      </c>
      <c r="C194" s="1">
        <v>43347</v>
      </c>
      <c r="D194">
        <v>4</v>
      </c>
      <c r="E194" s="2" t="s">
        <v>28</v>
      </c>
      <c r="F194" s="2" t="s">
        <v>29</v>
      </c>
      <c r="G194" s="2" t="s">
        <v>29</v>
      </c>
      <c r="H194" s="2" t="s">
        <v>30</v>
      </c>
      <c r="I194" s="2" t="s">
        <v>31</v>
      </c>
      <c r="J194" s="1">
        <v>43349</v>
      </c>
      <c r="K194" s="2" t="s">
        <v>32</v>
      </c>
      <c r="L194" s="2" t="s">
        <v>33</v>
      </c>
      <c r="M194" s="2" t="s">
        <v>99</v>
      </c>
      <c r="N194" s="2" t="s">
        <v>77</v>
      </c>
      <c r="O194" s="4">
        <v>1134</v>
      </c>
      <c r="P194">
        <v>54</v>
      </c>
      <c r="Q194" s="4">
        <v>61236</v>
      </c>
      <c r="R194" s="4">
        <v>6123.6</v>
      </c>
    </row>
    <row r="195" spans="2:18" x14ac:dyDescent="0.25">
      <c r="B195">
        <v>1271</v>
      </c>
      <c r="C195" s="1">
        <v>43347</v>
      </c>
      <c r="D195">
        <v>4</v>
      </c>
      <c r="E195" s="2" t="s">
        <v>28</v>
      </c>
      <c r="F195" s="2" t="s">
        <v>29</v>
      </c>
      <c r="G195" s="2" t="s">
        <v>29</v>
      </c>
      <c r="H195" s="2" t="s">
        <v>30</v>
      </c>
      <c r="I195" s="2" t="s">
        <v>31</v>
      </c>
      <c r="J195" s="1">
        <v>43349</v>
      </c>
      <c r="K195" s="2" t="s">
        <v>32</v>
      </c>
      <c r="L195" s="2" t="s">
        <v>33</v>
      </c>
      <c r="M195" s="2" t="s">
        <v>100</v>
      </c>
      <c r="N195" s="2" t="s">
        <v>101</v>
      </c>
      <c r="O195" s="4">
        <v>98</v>
      </c>
      <c r="P195">
        <v>39</v>
      </c>
      <c r="Q195" s="4">
        <v>3822</v>
      </c>
      <c r="R195" s="4">
        <v>382.2</v>
      </c>
    </row>
    <row r="196" spans="2:18" x14ac:dyDescent="0.25">
      <c r="B196">
        <v>1273</v>
      </c>
      <c r="C196" s="1">
        <v>43351</v>
      </c>
      <c r="D196">
        <v>8</v>
      </c>
      <c r="E196" s="2" t="s">
        <v>39</v>
      </c>
      <c r="F196" s="2" t="s">
        <v>40</v>
      </c>
      <c r="G196" s="2" t="s">
        <v>41</v>
      </c>
      <c r="H196" s="2" t="s">
        <v>42</v>
      </c>
      <c r="I196" s="2" t="s">
        <v>43</v>
      </c>
      <c r="J196" s="1">
        <v>43353</v>
      </c>
      <c r="K196" s="2" t="s">
        <v>44</v>
      </c>
      <c r="L196" s="2" t="s">
        <v>33</v>
      </c>
      <c r="M196" s="2" t="s">
        <v>87</v>
      </c>
      <c r="N196" s="2" t="s">
        <v>88</v>
      </c>
      <c r="O196" s="4">
        <v>487.19999999999993</v>
      </c>
      <c r="P196">
        <v>63</v>
      </c>
      <c r="Q196" s="4">
        <v>30693.599999999995</v>
      </c>
      <c r="R196" s="4">
        <v>3222.828</v>
      </c>
    </row>
    <row r="197" spans="2:18" x14ac:dyDescent="0.25">
      <c r="B197">
        <v>1276</v>
      </c>
      <c r="C197" s="1">
        <v>43346</v>
      </c>
      <c r="D197">
        <v>3</v>
      </c>
      <c r="E197" s="2" t="s">
        <v>53</v>
      </c>
      <c r="F197" s="2" t="s">
        <v>54</v>
      </c>
      <c r="G197" s="2" t="s">
        <v>55</v>
      </c>
      <c r="H197" s="2" t="s">
        <v>20</v>
      </c>
      <c r="I197" s="2" t="s">
        <v>21</v>
      </c>
      <c r="J197" s="1">
        <v>43348</v>
      </c>
      <c r="K197" s="2" t="s">
        <v>22</v>
      </c>
      <c r="L197" s="2" t="s">
        <v>56</v>
      </c>
      <c r="M197" s="2" t="s">
        <v>89</v>
      </c>
      <c r="N197" s="2" t="s">
        <v>79</v>
      </c>
      <c r="O197" s="4">
        <v>140</v>
      </c>
      <c r="P197">
        <v>71</v>
      </c>
      <c r="Q197" s="4">
        <v>9940</v>
      </c>
      <c r="R197" s="4">
        <v>1023.8199999999999</v>
      </c>
    </row>
    <row r="198" spans="2:18" x14ac:dyDescent="0.25">
      <c r="B198">
        <v>1277</v>
      </c>
      <c r="C198" s="1">
        <v>43346</v>
      </c>
      <c r="D198">
        <v>3</v>
      </c>
      <c r="E198" s="2" t="s">
        <v>53</v>
      </c>
      <c r="F198" s="2" t="s">
        <v>54</v>
      </c>
      <c r="G198" s="2" t="s">
        <v>55</v>
      </c>
      <c r="H198" s="2" t="s">
        <v>20</v>
      </c>
      <c r="I198" s="2" t="s">
        <v>21</v>
      </c>
      <c r="J198" s="1">
        <v>43348</v>
      </c>
      <c r="K198" s="2" t="s">
        <v>22</v>
      </c>
      <c r="L198" s="2" t="s">
        <v>56</v>
      </c>
      <c r="M198" s="2" t="s">
        <v>63</v>
      </c>
      <c r="N198" s="2" t="s">
        <v>64</v>
      </c>
      <c r="O198" s="4">
        <v>560</v>
      </c>
      <c r="P198">
        <v>88</v>
      </c>
      <c r="Q198" s="4">
        <v>49280</v>
      </c>
      <c r="R198" s="4">
        <v>5125.1200000000008</v>
      </c>
    </row>
    <row r="199" spans="2:18" x14ac:dyDescent="0.25">
      <c r="B199">
        <v>1281</v>
      </c>
      <c r="C199" s="1">
        <v>43353</v>
      </c>
      <c r="D199">
        <v>10</v>
      </c>
      <c r="E199" s="2" t="s">
        <v>70</v>
      </c>
      <c r="F199" s="2" t="s">
        <v>71</v>
      </c>
      <c r="G199" s="2" t="s">
        <v>72</v>
      </c>
      <c r="H199" s="2" t="s">
        <v>73</v>
      </c>
      <c r="I199" s="2" t="s">
        <v>31</v>
      </c>
      <c r="J199" s="1">
        <v>43355</v>
      </c>
      <c r="K199" s="2" t="s">
        <v>22</v>
      </c>
      <c r="L199" s="2" t="s">
        <v>33</v>
      </c>
      <c r="M199" s="2" t="s">
        <v>90</v>
      </c>
      <c r="N199" s="2" t="s">
        <v>27</v>
      </c>
      <c r="O199" s="4">
        <v>140</v>
      </c>
      <c r="P199">
        <v>59</v>
      </c>
      <c r="Q199" s="4">
        <v>8260</v>
      </c>
      <c r="R199" s="4">
        <v>834.26</v>
      </c>
    </row>
    <row r="200" spans="2:18" x14ac:dyDescent="0.25">
      <c r="B200">
        <v>1282</v>
      </c>
      <c r="C200" s="1">
        <v>43379</v>
      </c>
      <c r="D200">
        <v>6</v>
      </c>
      <c r="E200" s="2" t="s">
        <v>59</v>
      </c>
      <c r="F200" s="2" t="s">
        <v>60</v>
      </c>
      <c r="G200" s="2" t="s">
        <v>61</v>
      </c>
      <c r="H200" s="2" t="s">
        <v>62</v>
      </c>
      <c r="I200" s="2" t="s">
        <v>43</v>
      </c>
      <c r="J200" s="1">
        <v>43381</v>
      </c>
      <c r="K200" s="2" t="s">
        <v>22</v>
      </c>
      <c r="L200" s="2" t="s">
        <v>33</v>
      </c>
      <c r="M200" s="2" t="s">
        <v>63</v>
      </c>
      <c r="N200" s="2" t="s">
        <v>64</v>
      </c>
      <c r="O200" s="4">
        <v>560</v>
      </c>
      <c r="P200">
        <v>94</v>
      </c>
      <c r="Q200" s="4">
        <v>52640</v>
      </c>
      <c r="R200" s="4">
        <v>5264</v>
      </c>
    </row>
    <row r="201" spans="2:18" x14ac:dyDescent="0.25">
      <c r="B201">
        <v>1283</v>
      </c>
      <c r="C201" s="1">
        <v>43401</v>
      </c>
      <c r="D201">
        <v>28</v>
      </c>
      <c r="E201" s="2" t="s">
        <v>65</v>
      </c>
      <c r="F201" s="2" t="s">
        <v>66</v>
      </c>
      <c r="G201" s="2" t="s">
        <v>67</v>
      </c>
      <c r="H201" s="2" t="s">
        <v>68</v>
      </c>
      <c r="I201" s="2" t="s">
        <v>69</v>
      </c>
      <c r="J201" s="1">
        <v>43403</v>
      </c>
      <c r="K201" s="2" t="s">
        <v>44</v>
      </c>
      <c r="L201" s="2" t="s">
        <v>23</v>
      </c>
      <c r="M201" s="2" t="s">
        <v>38</v>
      </c>
      <c r="N201" s="2" t="s">
        <v>25</v>
      </c>
      <c r="O201" s="4">
        <v>644</v>
      </c>
      <c r="P201">
        <v>86</v>
      </c>
      <c r="Q201" s="4">
        <v>55384</v>
      </c>
      <c r="R201" s="4">
        <v>5316.8640000000005</v>
      </c>
    </row>
    <row r="202" spans="2:18" x14ac:dyDescent="0.25">
      <c r="B202">
        <v>1284</v>
      </c>
      <c r="C202" s="1">
        <v>43381</v>
      </c>
      <c r="D202">
        <v>8</v>
      </c>
      <c r="E202" s="2" t="s">
        <v>39</v>
      </c>
      <c r="F202" s="2" t="s">
        <v>40</v>
      </c>
      <c r="G202" s="2" t="s">
        <v>41</v>
      </c>
      <c r="H202" s="2" t="s">
        <v>42</v>
      </c>
      <c r="I202" s="2" t="s">
        <v>43</v>
      </c>
      <c r="J202" s="1">
        <v>43383</v>
      </c>
      <c r="K202" s="2" t="s">
        <v>44</v>
      </c>
      <c r="L202" s="2" t="s">
        <v>23</v>
      </c>
      <c r="M202" s="2" t="s">
        <v>51</v>
      </c>
      <c r="N202" s="2" t="s">
        <v>52</v>
      </c>
      <c r="O202" s="4">
        <v>178.5</v>
      </c>
      <c r="P202">
        <v>61</v>
      </c>
      <c r="Q202" s="4">
        <v>10888.5</v>
      </c>
      <c r="R202" s="4">
        <v>1099.7384999999999</v>
      </c>
    </row>
    <row r="203" spans="2:18" x14ac:dyDescent="0.25">
      <c r="B203">
        <v>1285</v>
      </c>
      <c r="C203" s="1">
        <v>43383</v>
      </c>
      <c r="D203">
        <v>10</v>
      </c>
      <c r="E203" s="2" t="s">
        <v>70</v>
      </c>
      <c r="F203" s="2" t="s">
        <v>71</v>
      </c>
      <c r="G203" s="2" t="s">
        <v>72</v>
      </c>
      <c r="H203" s="2" t="s">
        <v>73</v>
      </c>
      <c r="I203" s="2" t="s">
        <v>31</v>
      </c>
      <c r="J203" s="1">
        <v>43385</v>
      </c>
      <c r="K203" s="2" t="s">
        <v>22</v>
      </c>
      <c r="L203" s="2" t="s">
        <v>33</v>
      </c>
      <c r="M203" s="2" t="s">
        <v>74</v>
      </c>
      <c r="N203" s="2" t="s">
        <v>25</v>
      </c>
      <c r="O203" s="4">
        <v>41.86</v>
      </c>
      <c r="P203">
        <v>32</v>
      </c>
      <c r="Q203" s="4">
        <v>1339.52</v>
      </c>
      <c r="R203" s="4">
        <v>136.63104000000001</v>
      </c>
    </row>
    <row r="204" spans="2:18" x14ac:dyDescent="0.25">
      <c r="B204">
        <v>1287</v>
      </c>
      <c r="C204" s="1">
        <v>43383</v>
      </c>
      <c r="D204">
        <v>10</v>
      </c>
      <c r="E204" s="2" t="s">
        <v>70</v>
      </c>
      <c r="F204" s="2" t="s">
        <v>71</v>
      </c>
      <c r="G204" s="2" t="s">
        <v>72</v>
      </c>
      <c r="H204" s="2" t="s">
        <v>73</v>
      </c>
      <c r="I204" s="2" t="s">
        <v>31</v>
      </c>
      <c r="J204" s="1">
        <v>43385</v>
      </c>
      <c r="K204" s="2" t="s">
        <v>32</v>
      </c>
      <c r="L204" s="2" t="s">
        <v>75</v>
      </c>
      <c r="M204" s="2" t="s">
        <v>76</v>
      </c>
      <c r="N204" s="2" t="s">
        <v>77</v>
      </c>
      <c r="O204" s="4">
        <v>350</v>
      </c>
      <c r="P204">
        <v>60</v>
      </c>
      <c r="Q204" s="4">
        <v>21000</v>
      </c>
      <c r="R204" s="4">
        <v>2163</v>
      </c>
    </row>
    <row r="205" spans="2:18" x14ac:dyDescent="0.25">
      <c r="B205">
        <v>1288</v>
      </c>
      <c r="C205" s="1">
        <v>43383</v>
      </c>
      <c r="D205">
        <v>10</v>
      </c>
      <c r="E205" s="2" t="s">
        <v>70</v>
      </c>
      <c r="F205" s="2" t="s">
        <v>71</v>
      </c>
      <c r="G205" s="2" t="s">
        <v>72</v>
      </c>
      <c r="H205" s="2" t="s">
        <v>73</v>
      </c>
      <c r="I205" s="2" t="s">
        <v>31</v>
      </c>
      <c r="J205" s="1">
        <v>43385</v>
      </c>
      <c r="K205" s="2" t="s">
        <v>32</v>
      </c>
      <c r="L205" s="2" t="s">
        <v>75</v>
      </c>
      <c r="M205" s="2" t="s">
        <v>78</v>
      </c>
      <c r="N205" s="2" t="s">
        <v>79</v>
      </c>
      <c r="O205" s="4">
        <v>308</v>
      </c>
      <c r="P205">
        <v>51</v>
      </c>
      <c r="Q205" s="4">
        <v>15708</v>
      </c>
      <c r="R205" s="4">
        <v>1539.384</v>
      </c>
    </row>
    <row r="206" spans="2:18" x14ac:dyDescent="0.25">
      <c r="B206">
        <v>1289</v>
      </c>
      <c r="C206" s="1">
        <v>43383</v>
      </c>
      <c r="D206">
        <v>10</v>
      </c>
      <c r="E206" s="2" t="s">
        <v>70</v>
      </c>
      <c r="F206" s="2" t="s">
        <v>71</v>
      </c>
      <c r="G206" s="2" t="s">
        <v>72</v>
      </c>
      <c r="H206" s="2" t="s">
        <v>73</v>
      </c>
      <c r="I206" s="2" t="s">
        <v>31</v>
      </c>
      <c r="J206" s="1">
        <v>43385</v>
      </c>
      <c r="K206" s="2" t="s">
        <v>32</v>
      </c>
      <c r="L206" s="2" t="s">
        <v>75</v>
      </c>
      <c r="M206" s="2" t="s">
        <v>45</v>
      </c>
      <c r="N206" s="2" t="s">
        <v>46</v>
      </c>
      <c r="O206" s="4">
        <v>128.79999999999998</v>
      </c>
      <c r="P206">
        <v>49</v>
      </c>
      <c r="Q206" s="4">
        <v>6311.1999999999989</v>
      </c>
      <c r="R206" s="4">
        <v>624.80880000000002</v>
      </c>
    </row>
    <row r="207" spans="2:18" x14ac:dyDescent="0.25">
      <c r="B207">
        <v>1295</v>
      </c>
      <c r="C207" s="1">
        <v>43401</v>
      </c>
      <c r="D207">
        <v>28</v>
      </c>
      <c r="E207" s="2" t="s">
        <v>65</v>
      </c>
      <c r="F207" s="2" t="s">
        <v>66</v>
      </c>
      <c r="G207" s="2" t="s">
        <v>67</v>
      </c>
      <c r="H207" s="2" t="s">
        <v>68</v>
      </c>
      <c r="I207" s="2" t="s">
        <v>69</v>
      </c>
      <c r="J207" s="1">
        <v>43403</v>
      </c>
      <c r="K207" s="2" t="s">
        <v>44</v>
      </c>
      <c r="L207" s="2" t="s">
        <v>33</v>
      </c>
      <c r="M207" s="2" t="s">
        <v>57</v>
      </c>
      <c r="N207" s="2" t="s">
        <v>58</v>
      </c>
      <c r="O207" s="4">
        <v>135.1</v>
      </c>
      <c r="P207">
        <v>44</v>
      </c>
      <c r="Q207" s="4">
        <v>5944.4</v>
      </c>
      <c r="R207" s="4">
        <v>618.21760000000006</v>
      </c>
    </row>
    <row r="208" spans="2:18" x14ac:dyDescent="0.25">
      <c r="B208">
        <v>1296</v>
      </c>
      <c r="C208" s="1">
        <v>43401</v>
      </c>
      <c r="D208">
        <v>28</v>
      </c>
      <c r="E208" s="2" t="s">
        <v>65</v>
      </c>
      <c r="F208" s="2" t="s">
        <v>66</v>
      </c>
      <c r="G208" s="2" t="s">
        <v>67</v>
      </c>
      <c r="H208" s="2" t="s">
        <v>68</v>
      </c>
      <c r="I208" s="2" t="s">
        <v>69</v>
      </c>
      <c r="J208" s="1">
        <v>43403</v>
      </c>
      <c r="K208" s="2" t="s">
        <v>44</v>
      </c>
      <c r="L208" s="2" t="s">
        <v>33</v>
      </c>
      <c r="M208" s="2" t="s">
        <v>80</v>
      </c>
      <c r="N208" s="2" t="s">
        <v>81</v>
      </c>
      <c r="O208" s="4">
        <v>257.59999999999997</v>
      </c>
      <c r="P208">
        <v>24</v>
      </c>
      <c r="Q208" s="4">
        <v>6182.4</v>
      </c>
      <c r="R208" s="4">
        <v>599.69279999999992</v>
      </c>
    </row>
    <row r="209" spans="2:18" x14ac:dyDescent="0.25">
      <c r="B209">
        <v>1297</v>
      </c>
      <c r="C209" s="1">
        <v>43382</v>
      </c>
      <c r="D209">
        <v>9</v>
      </c>
      <c r="E209" s="2" t="s">
        <v>82</v>
      </c>
      <c r="F209" s="2" t="s">
        <v>83</v>
      </c>
      <c r="G209" s="2" t="s">
        <v>49</v>
      </c>
      <c r="H209" s="2" t="s">
        <v>84</v>
      </c>
      <c r="I209" s="2" t="s">
        <v>21</v>
      </c>
      <c r="J209" s="1">
        <v>43384</v>
      </c>
      <c r="K209" s="2" t="s">
        <v>32</v>
      </c>
      <c r="L209" s="2" t="s">
        <v>23</v>
      </c>
      <c r="M209" s="2" t="s">
        <v>85</v>
      </c>
      <c r="N209" s="2" t="s">
        <v>86</v>
      </c>
      <c r="O209" s="4">
        <v>273</v>
      </c>
      <c r="P209">
        <v>64</v>
      </c>
      <c r="Q209" s="4">
        <v>17472</v>
      </c>
      <c r="R209" s="4">
        <v>1677.3120000000001</v>
      </c>
    </row>
    <row r="210" spans="2:18" x14ac:dyDescent="0.25">
      <c r="B210">
        <v>1298</v>
      </c>
      <c r="C210" s="1">
        <v>43382</v>
      </c>
      <c r="D210">
        <v>9</v>
      </c>
      <c r="E210" s="2" t="s">
        <v>82</v>
      </c>
      <c r="F210" s="2" t="s">
        <v>83</v>
      </c>
      <c r="G210" s="2" t="s">
        <v>49</v>
      </c>
      <c r="H210" s="2" t="s">
        <v>84</v>
      </c>
      <c r="I210" s="2" t="s">
        <v>21</v>
      </c>
      <c r="J210" s="1">
        <v>43384</v>
      </c>
      <c r="K210" s="2" t="s">
        <v>32</v>
      </c>
      <c r="L210" s="2" t="s">
        <v>23</v>
      </c>
      <c r="M210" s="2" t="s">
        <v>87</v>
      </c>
      <c r="N210" s="2" t="s">
        <v>88</v>
      </c>
      <c r="O210" s="4">
        <v>487.19999999999993</v>
      </c>
      <c r="P210">
        <v>70</v>
      </c>
      <c r="Q210" s="4">
        <v>34103.999999999993</v>
      </c>
      <c r="R210" s="4">
        <v>3444.5040000000004</v>
      </c>
    </row>
    <row r="211" spans="2:18" x14ac:dyDescent="0.25">
      <c r="B211">
        <v>1299</v>
      </c>
      <c r="C211" s="1">
        <v>43379</v>
      </c>
      <c r="D211">
        <v>6</v>
      </c>
      <c r="E211" s="2" t="s">
        <v>59</v>
      </c>
      <c r="F211" s="2" t="s">
        <v>60</v>
      </c>
      <c r="G211" s="2" t="s">
        <v>61</v>
      </c>
      <c r="H211" s="2" t="s">
        <v>62</v>
      </c>
      <c r="I211" s="2" t="s">
        <v>43</v>
      </c>
      <c r="J211" s="1">
        <v>43381</v>
      </c>
      <c r="K211" s="2" t="s">
        <v>22</v>
      </c>
      <c r="L211" s="2" t="s">
        <v>33</v>
      </c>
      <c r="M211" s="2" t="s">
        <v>24</v>
      </c>
      <c r="N211" s="2" t="s">
        <v>25</v>
      </c>
      <c r="O211" s="4">
        <v>196</v>
      </c>
      <c r="P211">
        <v>98</v>
      </c>
      <c r="Q211" s="4">
        <v>19208</v>
      </c>
      <c r="R211" s="4">
        <v>1940.0080000000005</v>
      </c>
    </row>
    <row r="212" spans="2:18" x14ac:dyDescent="0.25">
      <c r="B212">
        <v>1300</v>
      </c>
      <c r="C212" s="1">
        <v>43381</v>
      </c>
      <c r="D212">
        <v>8</v>
      </c>
      <c r="E212" s="2" t="s">
        <v>39</v>
      </c>
      <c r="F212" s="2" t="s">
        <v>40</v>
      </c>
      <c r="G212" s="2" t="s">
        <v>41</v>
      </c>
      <c r="H212" s="2" t="s">
        <v>42</v>
      </c>
      <c r="I212" s="2" t="s">
        <v>43</v>
      </c>
      <c r="J212" s="1">
        <v>43383</v>
      </c>
      <c r="K212" s="2" t="s">
        <v>22</v>
      </c>
      <c r="L212" s="2" t="s">
        <v>23</v>
      </c>
      <c r="M212" s="2" t="s">
        <v>63</v>
      </c>
      <c r="N212" s="2" t="s">
        <v>64</v>
      </c>
      <c r="O212" s="4">
        <v>560</v>
      </c>
      <c r="P212">
        <v>48</v>
      </c>
      <c r="Q212" s="4">
        <v>26880</v>
      </c>
      <c r="R212" s="4">
        <v>2634.24</v>
      </c>
    </row>
    <row r="213" spans="2:18" x14ac:dyDescent="0.25">
      <c r="B213">
        <v>1301</v>
      </c>
      <c r="C213" s="1">
        <v>43381</v>
      </c>
      <c r="D213">
        <v>8</v>
      </c>
      <c r="E213" s="2" t="s">
        <v>39</v>
      </c>
      <c r="F213" s="2" t="s">
        <v>40</v>
      </c>
      <c r="G213" s="2" t="s">
        <v>41</v>
      </c>
      <c r="H213" s="2" t="s">
        <v>42</v>
      </c>
      <c r="I213" s="2" t="s">
        <v>43</v>
      </c>
      <c r="J213" s="1">
        <v>43383</v>
      </c>
      <c r="K213" s="2" t="s">
        <v>22</v>
      </c>
      <c r="L213" s="2" t="s">
        <v>23</v>
      </c>
      <c r="M213" s="2" t="s">
        <v>45</v>
      </c>
      <c r="N213" s="2" t="s">
        <v>46</v>
      </c>
      <c r="O213" s="4">
        <v>128.79999999999998</v>
      </c>
      <c r="P213">
        <v>100</v>
      </c>
      <c r="Q213" s="4">
        <v>12879.999999999998</v>
      </c>
      <c r="R213" s="4">
        <v>1275.1199999999999</v>
      </c>
    </row>
    <row r="214" spans="2:18" x14ac:dyDescent="0.25">
      <c r="B214">
        <v>1302</v>
      </c>
      <c r="C214" s="1">
        <v>43398</v>
      </c>
      <c r="D214">
        <v>25</v>
      </c>
      <c r="E214" s="2" t="s">
        <v>91</v>
      </c>
      <c r="F214" s="2" t="s">
        <v>71</v>
      </c>
      <c r="G214" s="2" t="s">
        <v>72</v>
      </c>
      <c r="H214" s="2" t="s">
        <v>73</v>
      </c>
      <c r="I214" s="2" t="s">
        <v>31</v>
      </c>
      <c r="J214" s="1">
        <v>43400</v>
      </c>
      <c r="K214" s="2" t="s">
        <v>32</v>
      </c>
      <c r="L214" s="2" t="s">
        <v>56</v>
      </c>
      <c r="M214" s="2" t="s">
        <v>96</v>
      </c>
      <c r="N214" s="2" t="s">
        <v>46</v>
      </c>
      <c r="O214" s="4">
        <v>140</v>
      </c>
      <c r="P214">
        <v>90</v>
      </c>
      <c r="Q214" s="4">
        <v>12600</v>
      </c>
      <c r="R214" s="4">
        <v>1222.2</v>
      </c>
    </row>
    <row r="215" spans="2:18" x14ac:dyDescent="0.25">
      <c r="B215">
        <v>1303</v>
      </c>
      <c r="C215" s="1">
        <v>43399</v>
      </c>
      <c r="D215">
        <v>26</v>
      </c>
      <c r="E215" s="2" t="s">
        <v>92</v>
      </c>
      <c r="F215" s="2" t="s">
        <v>93</v>
      </c>
      <c r="G215" s="2" t="s">
        <v>93</v>
      </c>
      <c r="H215" s="2" t="s">
        <v>68</v>
      </c>
      <c r="I215" s="2" t="s">
        <v>69</v>
      </c>
      <c r="J215" s="1">
        <v>43401</v>
      </c>
      <c r="K215" s="2" t="s">
        <v>44</v>
      </c>
      <c r="L215" s="2" t="s">
        <v>33</v>
      </c>
      <c r="M215" s="2" t="s">
        <v>97</v>
      </c>
      <c r="N215" s="2" t="s">
        <v>98</v>
      </c>
      <c r="O215" s="4">
        <v>298.90000000000003</v>
      </c>
      <c r="P215">
        <v>49</v>
      </c>
      <c r="Q215" s="4">
        <v>14646.100000000002</v>
      </c>
      <c r="R215" s="4">
        <v>1435.3178</v>
      </c>
    </row>
    <row r="216" spans="2:18" x14ac:dyDescent="0.25">
      <c r="B216">
        <v>1304</v>
      </c>
      <c r="C216" s="1">
        <v>43399</v>
      </c>
      <c r="D216">
        <v>26</v>
      </c>
      <c r="E216" s="2" t="s">
        <v>92</v>
      </c>
      <c r="F216" s="2" t="s">
        <v>93</v>
      </c>
      <c r="G216" s="2" t="s">
        <v>93</v>
      </c>
      <c r="H216" s="2" t="s">
        <v>68</v>
      </c>
      <c r="I216" s="2" t="s">
        <v>69</v>
      </c>
      <c r="J216" s="1">
        <v>43401</v>
      </c>
      <c r="K216" s="2" t="s">
        <v>44</v>
      </c>
      <c r="L216" s="2" t="s">
        <v>33</v>
      </c>
      <c r="M216" s="2" t="s">
        <v>57</v>
      </c>
      <c r="N216" s="2" t="s">
        <v>58</v>
      </c>
      <c r="O216" s="4">
        <v>135.1</v>
      </c>
      <c r="P216">
        <v>71</v>
      </c>
      <c r="Q216" s="4">
        <v>9592.1</v>
      </c>
      <c r="R216" s="4">
        <v>920.84159999999997</v>
      </c>
    </row>
    <row r="217" spans="2:18" x14ac:dyDescent="0.25">
      <c r="B217">
        <v>1305</v>
      </c>
      <c r="C217" s="1">
        <v>43399</v>
      </c>
      <c r="D217">
        <v>26</v>
      </c>
      <c r="E217" s="2" t="s">
        <v>92</v>
      </c>
      <c r="F217" s="2" t="s">
        <v>93</v>
      </c>
      <c r="G217" s="2" t="s">
        <v>93</v>
      </c>
      <c r="H217" s="2" t="s">
        <v>68</v>
      </c>
      <c r="I217" s="2" t="s">
        <v>69</v>
      </c>
      <c r="J217" s="1">
        <v>43401</v>
      </c>
      <c r="K217" s="2" t="s">
        <v>44</v>
      </c>
      <c r="L217" s="2" t="s">
        <v>33</v>
      </c>
      <c r="M217" s="2" t="s">
        <v>80</v>
      </c>
      <c r="N217" s="2" t="s">
        <v>81</v>
      </c>
      <c r="O217" s="4">
        <v>257.59999999999997</v>
      </c>
      <c r="P217">
        <v>10</v>
      </c>
      <c r="Q217" s="4">
        <v>2575.9999999999995</v>
      </c>
      <c r="R217" s="4">
        <v>267.90400000000005</v>
      </c>
    </row>
    <row r="218" spans="2:18" x14ac:dyDescent="0.25">
      <c r="B218">
        <v>1306</v>
      </c>
      <c r="C218" s="1">
        <v>43402</v>
      </c>
      <c r="D218">
        <v>29</v>
      </c>
      <c r="E218" s="2" t="s">
        <v>47</v>
      </c>
      <c r="F218" s="2" t="s">
        <v>48</v>
      </c>
      <c r="G218" s="2" t="s">
        <v>49</v>
      </c>
      <c r="H218" s="2" t="s">
        <v>50</v>
      </c>
      <c r="I218" s="2" t="s">
        <v>21</v>
      </c>
      <c r="J218" s="1">
        <v>43404</v>
      </c>
      <c r="K218" s="2" t="s">
        <v>22</v>
      </c>
      <c r="L218" s="2" t="s">
        <v>23</v>
      </c>
      <c r="M218" s="2" t="s">
        <v>24</v>
      </c>
      <c r="N218" s="2" t="s">
        <v>25</v>
      </c>
      <c r="O218" s="4">
        <v>196</v>
      </c>
      <c r="P218">
        <v>78</v>
      </c>
      <c r="Q218" s="4">
        <v>15288</v>
      </c>
      <c r="R218" s="4">
        <v>1574.664</v>
      </c>
    </row>
    <row r="219" spans="2:18" x14ac:dyDescent="0.25">
      <c r="B219">
        <v>1307</v>
      </c>
      <c r="C219" s="1">
        <v>43379</v>
      </c>
      <c r="D219">
        <v>6</v>
      </c>
      <c r="E219" s="2" t="s">
        <v>59</v>
      </c>
      <c r="F219" s="2" t="s">
        <v>60</v>
      </c>
      <c r="G219" s="2" t="s">
        <v>61</v>
      </c>
      <c r="H219" s="2" t="s">
        <v>62</v>
      </c>
      <c r="I219" s="2" t="s">
        <v>43</v>
      </c>
      <c r="J219" s="1">
        <v>43381</v>
      </c>
      <c r="K219" s="2" t="s">
        <v>44</v>
      </c>
      <c r="L219" s="2" t="s">
        <v>23</v>
      </c>
      <c r="M219" s="2" t="s">
        <v>51</v>
      </c>
      <c r="N219" s="2" t="s">
        <v>52</v>
      </c>
      <c r="O219" s="4">
        <v>178.5</v>
      </c>
      <c r="P219">
        <v>44</v>
      </c>
      <c r="Q219" s="4">
        <v>7854</v>
      </c>
      <c r="R219" s="4">
        <v>753.98400000000004</v>
      </c>
    </row>
    <row r="220" spans="2:18" x14ac:dyDescent="0.25">
      <c r="B220">
        <v>1309</v>
      </c>
      <c r="C220" s="1">
        <v>43377</v>
      </c>
      <c r="D220">
        <v>4</v>
      </c>
      <c r="E220" s="2" t="s">
        <v>28</v>
      </c>
      <c r="F220" s="2" t="s">
        <v>29</v>
      </c>
      <c r="G220" s="2" t="s">
        <v>29</v>
      </c>
      <c r="H220" s="2" t="s">
        <v>30</v>
      </c>
      <c r="I220" s="2" t="s">
        <v>31</v>
      </c>
      <c r="J220" s="1">
        <v>43379</v>
      </c>
      <c r="K220" s="2" t="s">
        <v>32</v>
      </c>
      <c r="L220" s="2" t="s">
        <v>33</v>
      </c>
      <c r="M220" s="2" t="s">
        <v>99</v>
      </c>
      <c r="N220" s="2" t="s">
        <v>77</v>
      </c>
      <c r="O220" s="4">
        <v>1134</v>
      </c>
      <c r="P220">
        <v>82</v>
      </c>
      <c r="Q220" s="4">
        <v>92988</v>
      </c>
      <c r="R220" s="4">
        <v>9763.7400000000016</v>
      </c>
    </row>
    <row r="221" spans="2:18" x14ac:dyDescent="0.25">
      <c r="B221">
        <v>1310</v>
      </c>
      <c r="C221" s="1">
        <v>43377</v>
      </c>
      <c r="D221">
        <v>4</v>
      </c>
      <c r="E221" s="2" t="s">
        <v>28</v>
      </c>
      <c r="F221" s="2" t="s">
        <v>29</v>
      </c>
      <c r="G221" s="2" t="s">
        <v>29</v>
      </c>
      <c r="H221" s="2" t="s">
        <v>30</v>
      </c>
      <c r="I221" s="2" t="s">
        <v>31</v>
      </c>
      <c r="J221" s="1">
        <v>43379</v>
      </c>
      <c r="K221" s="2" t="s">
        <v>32</v>
      </c>
      <c r="L221" s="2" t="s">
        <v>33</v>
      </c>
      <c r="M221" s="2" t="s">
        <v>100</v>
      </c>
      <c r="N221" s="2" t="s">
        <v>101</v>
      </c>
      <c r="O221" s="4">
        <v>98</v>
      </c>
      <c r="P221">
        <v>29</v>
      </c>
      <c r="Q221" s="4">
        <v>2842</v>
      </c>
      <c r="R221" s="4">
        <v>284.2</v>
      </c>
    </row>
    <row r="222" spans="2:18" x14ac:dyDescent="0.25">
      <c r="B222">
        <v>1312</v>
      </c>
      <c r="C222" s="1">
        <v>43381</v>
      </c>
      <c r="D222">
        <v>8</v>
      </c>
      <c r="E222" s="2" t="s">
        <v>39</v>
      </c>
      <c r="F222" s="2" t="s">
        <v>40</v>
      </c>
      <c r="G222" s="2" t="s">
        <v>41</v>
      </c>
      <c r="H222" s="2" t="s">
        <v>42</v>
      </c>
      <c r="I222" s="2" t="s">
        <v>43</v>
      </c>
      <c r="J222" s="1">
        <v>43383</v>
      </c>
      <c r="K222" s="2" t="s">
        <v>44</v>
      </c>
      <c r="L222" s="2" t="s">
        <v>33</v>
      </c>
      <c r="M222" s="2" t="s">
        <v>87</v>
      </c>
      <c r="N222" s="2" t="s">
        <v>88</v>
      </c>
      <c r="O222" s="4">
        <v>487.19999999999993</v>
      </c>
      <c r="P222">
        <v>93</v>
      </c>
      <c r="Q222" s="4">
        <v>45309.599999999991</v>
      </c>
      <c r="R222" s="4">
        <v>4395.0311999999994</v>
      </c>
    </row>
    <row r="223" spans="2:18" x14ac:dyDescent="0.25">
      <c r="B223">
        <v>1315</v>
      </c>
      <c r="C223" s="1">
        <v>43376</v>
      </c>
      <c r="D223">
        <v>3</v>
      </c>
      <c r="E223" s="2" t="s">
        <v>53</v>
      </c>
      <c r="F223" s="2" t="s">
        <v>54</v>
      </c>
      <c r="G223" s="2" t="s">
        <v>55</v>
      </c>
      <c r="H223" s="2" t="s">
        <v>20</v>
      </c>
      <c r="I223" s="2" t="s">
        <v>21</v>
      </c>
      <c r="J223" s="1">
        <v>43378</v>
      </c>
      <c r="K223" s="2" t="s">
        <v>22</v>
      </c>
      <c r="L223" s="2" t="s">
        <v>56</v>
      </c>
      <c r="M223" s="2" t="s">
        <v>89</v>
      </c>
      <c r="N223" s="2" t="s">
        <v>79</v>
      </c>
      <c r="O223" s="4">
        <v>140</v>
      </c>
      <c r="P223">
        <v>11</v>
      </c>
      <c r="Q223" s="4">
        <v>1540</v>
      </c>
      <c r="R223" s="4">
        <v>160.16000000000003</v>
      </c>
    </row>
    <row r="224" spans="2:18" x14ac:dyDescent="0.25">
      <c r="B224">
        <v>1316</v>
      </c>
      <c r="C224" s="1">
        <v>43376</v>
      </c>
      <c r="D224">
        <v>3</v>
      </c>
      <c r="E224" s="2" t="s">
        <v>53</v>
      </c>
      <c r="F224" s="2" t="s">
        <v>54</v>
      </c>
      <c r="G224" s="2" t="s">
        <v>55</v>
      </c>
      <c r="H224" s="2" t="s">
        <v>20</v>
      </c>
      <c r="I224" s="2" t="s">
        <v>21</v>
      </c>
      <c r="J224" s="1">
        <v>43378</v>
      </c>
      <c r="K224" s="2" t="s">
        <v>22</v>
      </c>
      <c r="L224" s="2" t="s">
        <v>56</v>
      </c>
      <c r="M224" s="2" t="s">
        <v>63</v>
      </c>
      <c r="N224" s="2" t="s">
        <v>64</v>
      </c>
      <c r="O224" s="4">
        <v>560</v>
      </c>
      <c r="P224">
        <v>91</v>
      </c>
      <c r="Q224" s="4">
        <v>50960</v>
      </c>
      <c r="R224" s="4">
        <v>5096</v>
      </c>
    </row>
    <row r="225" spans="2:18" x14ac:dyDescent="0.25">
      <c r="B225">
        <v>1320</v>
      </c>
      <c r="C225" s="1">
        <v>43383</v>
      </c>
      <c r="D225">
        <v>10</v>
      </c>
      <c r="E225" s="2" t="s">
        <v>70</v>
      </c>
      <c r="F225" s="2" t="s">
        <v>71</v>
      </c>
      <c r="G225" s="2" t="s">
        <v>72</v>
      </c>
      <c r="H225" s="2" t="s">
        <v>73</v>
      </c>
      <c r="I225" s="2" t="s">
        <v>31</v>
      </c>
      <c r="J225" s="1">
        <v>43385</v>
      </c>
      <c r="K225" s="2" t="s">
        <v>22</v>
      </c>
      <c r="L225" s="2" t="s">
        <v>33</v>
      </c>
      <c r="M225" s="2" t="s">
        <v>90</v>
      </c>
      <c r="N225" s="2" t="s">
        <v>27</v>
      </c>
      <c r="O225" s="4">
        <v>140</v>
      </c>
      <c r="P225">
        <v>12</v>
      </c>
      <c r="Q225" s="4">
        <v>1680</v>
      </c>
      <c r="R225" s="4">
        <v>173.04</v>
      </c>
    </row>
    <row r="226" spans="2:18" x14ac:dyDescent="0.25">
      <c r="B226">
        <v>1325</v>
      </c>
      <c r="C226" s="1">
        <v>43401</v>
      </c>
      <c r="D226">
        <v>28</v>
      </c>
      <c r="E226" s="2" t="s">
        <v>65</v>
      </c>
      <c r="F226" s="2" t="s">
        <v>66</v>
      </c>
      <c r="G226" s="2" t="s">
        <v>67</v>
      </c>
      <c r="H226" s="2" t="s">
        <v>68</v>
      </c>
      <c r="I226" s="2" t="s">
        <v>69</v>
      </c>
      <c r="J226" s="1">
        <v>43403</v>
      </c>
      <c r="K226" s="2" t="s">
        <v>44</v>
      </c>
      <c r="L226" s="2" t="s">
        <v>33</v>
      </c>
      <c r="M226" s="2" t="s">
        <v>38</v>
      </c>
      <c r="N226" s="2" t="s">
        <v>25</v>
      </c>
      <c r="O226" s="4">
        <v>644</v>
      </c>
      <c r="P226">
        <v>34</v>
      </c>
      <c r="Q226" s="4">
        <v>21896</v>
      </c>
      <c r="R226" s="4">
        <v>2211.4960000000001</v>
      </c>
    </row>
    <row r="227" spans="2:18" x14ac:dyDescent="0.25">
      <c r="B227">
        <v>1326</v>
      </c>
      <c r="C227" s="1">
        <v>43382</v>
      </c>
      <c r="D227">
        <v>9</v>
      </c>
      <c r="E227" s="2" t="s">
        <v>82</v>
      </c>
      <c r="F227" s="2" t="s">
        <v>83</v>
      </c>
      <c r="G227" s="2" t="s">
        <v>49</v>
      </c>
      <c r="H227" s="2" t="s">
        <v>84</v>
      </c>
      <c r="I227" s="2" t="s">
        <v>21</v>
      </c>
      <c r="J227" s="1">
        <v>43384</v>
      </c>
      <c r="K227" s="2" t="s">
        <v>32</v>
      </c>
      <c r="L227" s="2" t="s">
        <v>23</v>
      </c>
      <c r="M227" s="2" t="s">
        <v>57</v>
      </c>
      <c r="N227" s="2" t="s">
        <v>58</v>
      </c>
      <c r="O227" s="4">
        <v>135.1</v>
      </c>
      <c r="P227">
        <v>89</v>
      </c>
      <c r="Q227" s="4">
        <v>12023.9</v>
      </c>
      <c r="R227" s="4">
        <v>1214.4139</v>
      </c>
    </row>
    <row r="228" spans="2:18" x14ac:dyDescent="0.25">
      <c r="B228">
        <v>1327</v>
      </c>
      <c r="C228" s="1">
        <v>43379</v>
      </c>
      <c r="D228">
        <v>6</v>
      </c>
      <c r="E228" s="2" t="s">
        <v>59</v>
      </c>
      <c r="F228" s="2" t="s">
        <v>60</v>
      </c>
      <c r="G228" s="2" t="s">
        <v>61</v>
      </c>
      <c r="H228" s="2" t="s">
        <v>62</v>
      </c>
      <c r="I228" s="2" t="s">
        <v>43</v>
      </c>
      <c r="J228" s="1">
        <v>43381</v>
      </c>
      <c r="K228" s="2" t="s">
        <v>22</v>
      </c>
      <c r="L228" s="2" t="s">
        <v>33</v>
      </c>
      <c r="M228" s="2" t="s">
        <v>51</v>
      </c>
      <c r="N228" s="2" t="s">
        <v>52</v>
      </c>
      <c r="O228" s="4">
        <v>178.5</v>
      </c>
      <c r="P228">
        <v>82</v>
      </c>
      <c r="Q228" s="4">
        <v>14637</v>
      </c>
      <c r="R228" s="4">
        <v>1449.0630000000001</v>
      </c>
    </row>
    <row r="229" spans="2:18" x14ac:dyDescent="0.25">
      <c r="B229">
        <v>1328</v>
      </c>
      <c r="C229" s="1">
        <v>43381</v>
      </c>
      <c r="D229">
        <v>8</v>
      </c>
      <c r="E229" s="2" t="s">
        <v>39</v>
      </c>
      <c r="F229" s="2" t="s">
        <v>40</v>
      </c>
      <c r="G229" s="2" t="s">
        <v>41</v>
      </c>
      <c r="H229" s="2" t="s">
        <v>42</v>
      </c>
      <c r="I229" s="2" t="s">
        <v>43</v>
      </c>
      <c r="J229" s="1">
        <v>43383</v>
      </c>
      <c r="K229" s="2" t="s">
        <v>22</v>
      </c>
      <c r="L229" s="2" t="s">
        <v>23</v>
      </c>
      <c r="M229" s="2" t="s">
        <v>51</v>
      </c>
      <c r="N229" s="2" t="s">
        <v>52</v>
      </c>
      <c r="O229" s="4">
        <v>178.5</v>
      </c>
      <c r="P229">
        <v>43</v>
      </c>
      <c r="Q229" s="4">
        <v>7675.5</v>
      </c>
      <c r="R229" s="4">
        <v>736.84799999999996</v>
      </c>
    </row>
    <row r="230" spans="2:18" x14ac:dyDescent="0.25">
      <c r="B230">
        <v>1329</v>
      </c>
      <c r="C230" s="1">
        <v>43414</v>
      </c>
      <c r="D230">
        <v>10</v>
      </c>
      <c r="E230" s="2" t="s">
        <v>70</v>
      </c>
      <c r="F230" s="2" t="s">
        <v>71</v>
      </c>
      <c r="G230" s="2" t="s">
        <v>72</v>
      </c>
      <c r="H230" s="2" t="s">
        <v>73</v>
      </c>
      <c r="I230" s="2" t="s">
        <v>31</v>
      </c>
      <c r="J230" s="1">
        <v>43416</v>
      </c>
      <c r="K230" s="2" t="s">
        <v>32</v>
      </c>
      <c r="L230" s="2" t="s">
        <v>75</v>
      </c>
      <c r="M230" s="2" t="s">
        <v>78</v>
      </c>
      <c r="N230" s="2" t="s">
        <v>79</v>
      </c>
      <c r="O230" s="4">
        <v>308</v>
      </c>
      <c r="P230">
        <v>96</v>
      </c>
      <c r="Q230" s="4">
        <v>29568</v>
      </c>
      <c r="R230" s="4">
        <v>3104.6400000000003</v>
      </c>
    </row>
    <row r="231" spans="2:18" x14ac:dyDescent="0.25">
      <c r="B231">
        <v>1330</v>
      </c>
      <c r="C231" s="1">
        <v>43414</v>
      </c>
      <c r="D231">
        <v>10</v>
      </c>
      <c r="E231" s="2" t="s">
        <v>70</v>
      </c>
      <c r="F231" s="2" t="s">
        <v>71</v>
      </c>
      <c r="G231" s="2" t="s">
        <v>72</v>
      </c>
      <c r="H231" s="2" t="s">
        <v>73</v>
      </c>
      <c r="I231" s="2" t="s">
        <v>31</v>
      </c>
      <c r="J231" s="1">
        <v>43416</v>
      </c>
      <c r="K231" s="2" t="s">
        <v>32</v>
      </c>
      <c r="L231" s="2" t="s">
        <v>75</v>
      </c>
      <c r="M231" s="2" t="s">
        <v>45</v>
      </c>
      <c r="N231" s="2" t="s">
        <v>46</v>
      </c>
      <c r="O231" s="4">
        <v>128.79999999999998</v>
      </c>
      <c r="P231">
        <v>34</v>
      </c>
      <c r="Q231" s="4">
        <v>4379.2</v>
      </c>
      <c r="R231" s="4">
        <v>437.91999999999996</v>
      </c>
    </row>
    <row r="232" spans="2:18" x14ac:dyDescent="0.25">
      <c r="B232">
        <v>1336</v>
      </c>
      <c r="C232" s="1">
        <v>43432</v>
      </c>
      <c r="D232">
        <v>28</v>
      </c>
      <c r="E232" s="2" t="s">
        <v>65</v>
      </c>
      <c r="F232" s="2" t="s">
        <v>66</v>
      </c>
      <c r="G232" s="2" t="s">
        <v>67</v>
      </c>
      <c r="H232" s="2" t="s">
        <v>68</v>
      </c>
      <c r="I232" s="2" t="s">
        <v>69</v>
      </c>
      <c r="J232" s="1">
        <v>43434</v>
      </c>
      <c r="K232" s="2" t="s">
        <v>44</v>
      </c>
      <c r="L232" s="2" t="s">
        <v>33</v>
      </c>
      <c r="M232" s="2" t="s">
        <v>57</v>
      </c>
      <c r="N232" s="2" t="s">
        <v>58</v>
      </c>
      <c r="O232" s="4">
        <v>135.1</v>
      </c>
      <c r="P232">
        <v>46</v>
      </c>
      <c r="Q232" s="4">
        <v>6214.5999999999995</v>
      </c>
      <c r="R232" s="4">
        <v>640.10380000000009</v>
      </c>
    </row>
    <row r="233" spans="2:18" x14ac:dyDescent="0.25">
      <c r="B233">
        <v>1337</v>
      </c>
      <c r="C233" s="1">
        <v>43432</v>
      </c>
      <c r="D233">
        <v>28</v>
      </c>
      <c r="E233" s="2" t="s">
        <v>65</v>
      </c>
      <c r="F233" s="2" t="s">
        <v>66</v>
      </c>
      <c r="G233" s="2" t="s">
        <v>67</v>
      </c>
      <c r="H233" s="2" t="s">
        <v>68</v>
      </c>
      <c r="I233" s="2" t="s">
        <v>69</v>
      </c>
      <c r="J233" s="1">
        <v>43434</v>
      </c>
      <c r="K233" s="2" t="s">
        <v>44</v>
      </c>
      <c r="L233" s="2" t="s">
        <v>33</v>
      </c>
      <c r="M233" s="2" t="s">
        <v>80</v>
      </c>
      <c r="N233" s="2" t="s">
        <v>81</v>
      </c>
      <c r="O233" s="4">
        <v>257.59999999999997</v>
      </c>
      <c r="P233">
        <v>100</v>
      </c>
      <c r="Q233" s="4">
        <v>25759.999999999996</v>
      </c>
      <c r="R233" s="4">
        <v>2576</v>
      </c>
    </row>
    <row r="234" spans="2:18" x14ac:dyDescent="0.25">
      <c r="B234">
        <v>1338</v>
      </c>
      <c r="C234" s="1">
        <v>43413</v>
      </c>
      <c r="D234">
        <v>9</v>
      </c>
      <c r="E234" s="2" t="s">
        <v>82</v>
      </c>
      <c r="F234" s="2" t="s">
        <v>83</v>
      </c>
      <c r="G234" s="2" t="s">
        <v>49</v>
      </c>
      <c r="H234" s="2" t="s">
        <v>84</v>
      </c>
      <c r="I234" s="2" t="s">
        <v>21</v>
      </c>
      <c r="J234" s="1">
        <v>43415</v>
      </c>
      <c r="K234" s="2" t="s">
        <v>32</v>
      </c>
      <c r="L234" s="2" t="s">
        <v>23</v>
      </c>
      <c r="M234" s="2" t="s">
        <v>85</v>
      </c>
      <c r="N234" s="2" t="s">
        <v>86</v>
      </c>
      <c r="O234" s="4">
        <v>273</v>
      </c>
      <c r="P234">
        <v>87</v>
      </c>
      <c r="Q234" s="4">
        <v>23751</v>
      </c>
      <c r="R234" s="4">
        <v>2446.3530000000001</v>
      </c>
    </row>
    <row r="235" spans="2:18" x14ac:dyDescent="0.25">
      <c r="B235">
        <v>1339</v>
      </c>
      <c r="C235" s="1">
        <v>43413</v>
      </c>
      <c r="D235">
        <v>9</v>
      </c>
      <c r="E235" s="2" t="s">
        <v>82</v>
      </c>
      <c r="F235" s="2" t="s">
        <v>83</v>
      </c>
      <c r="G235" s="2" t="s">
        <v>49</v>
      </c>
      <c r="H235" s="2" t="s">
        <v>84</v>
      </c>
      <c r="I235" s="2" t="s">
        <v>21</v>
      </c>
      <c r="J235" s="1">
        <v>43415</v>
      </c>
      <c r="K235" s="2" t="s">
        <v>32</v>
      </c>
      <c r="L235" s="2" t="s">
        <v>23</v>
      </c>
      <c r="M235" s="2" t="s">
        <v>87</v>
      </c>
      <c r="N235" s="2" t="s">
        <v>88</v>
      </c>
      <c r="O235" s="4">
        <v>487.19999999999993</v>
      </c>
      <c r="P235">
        <v>58</v>
      </c>
      <c r="Q235" s="4">
        <v>28257.599999999995</v>
      </c>
      <c r="R235" s="4">
        <v>2882.2752</v>
      </c>
    </row>
    <row r="236" spans="2:18" x14ac:dyDescent="0.25">
      <c r="B236">
        <v>1340</v>
      </c>
      <c r="C236" s="1">
        <v>43410</v>
      </c>
      <c r="D236">
        <v>6</v>
      </c>
      <c r="E236" s="2" t="s">
        <v>59</v>
      </c>
      <c r="F236" s="2" t="s">
        <v>60</v>
      </c>
      <c r="G236" s="2" t="s">
        <v>61</v>
      </c>
      <c r="H236" s="2" t="s">
        <v>62</v>
      </c>
      <c r="I236" s="2" t="s">
        <v>43</v>
      </c>
      <c r="J236" s="1">
        <v>43412</v>
      </c>
      <c r="K236" s="2" t="s">
        <v>22</v>
      </c>
      <c r="L236" s="2" t="s">
        <v>33</v>
      </c>
      <c r="M236" s="2" t="s">
        <v>24</v>
      </c>
      <c r="N236" s="2" t="s">
        <v>25</v>
      </c>
      <c r="O236" s="4">
        <v>196</v>
      </c>
      <c r="P236">
        <v>85</v>
      </c>
      <c r="Q236" s="4">
        <v>16660</v>
      </c>
      <c r="R236" s="4">
        <v>1682.6599999999999</v>
      </c>
    </row>
    <row r="237" spans="2:18" x14ac:dyDescent="0.25">
      <c r="B237">
        <v>1341</v>
      </c>
      <c r="C237" s="1">
        <v>43412</v>
      </c>
      <c r="D237">
        <v>8</v>
      </c>
      <c r="E237" s="2" t="s">
        <v>39</v>
      </c>
      <c r="F237" s="2" t="s">
        <v>40</v>
      </c>
      <c r="G237" s="2" t="s">
        <v>41</v>
      </c>
      <c r="H237" s="2" t="s">
        <v>42</v>
      </c>
      <c r="I237" s="2" t="s">
        <v>43</v>
      </c>
      <c r="J237" s="1">
        <v>43414</v>
      </c>
      <c r="K237" s="2" t="s">
        <v>22</v>
      </c>
      <c r="L237" s="2" t="s">
        <v>23</v>
      </c>
      <c r="M237" s="2" t="s">
        <v>63</v>
      </c>
      <c r="N237" s="2" t="s">
        <v>64</v>
      </c>
      <c r="O237" s="4">
        <v>560</v>
      </c>
      <c r="P237">
        <v>28</v>
      </c>
      <c r="Q237" s="4">
        <v>15680</v>
      </c>
      <c r="R237" s="4">
        <v>1552.32</v>
      </c>
    </row>
    <row r="238" spans="2:18" x14ac:dyDescent="0.25">
      <c r="B238">
        <v>1342</v>
      </c>
      <c r="C238" s="1">
        <v>43412</v>
      </c>
      <c r="D238">
        <v>8</v>
      </c>
      <c r="E238" s="2" t="s">
        <v>39</v>
      </c>
      <c r="F238" s="2" t="s">
        <v>40</v>
      </c>
      <c r="G238" s="2" t="s">
        <v>41</v>
      </c>
      <c r="H238" s="2" t="s">
        <v>42</v>
      </c>
      <c r="I238" s="2" t="s">
        <v>43</v>
      </c>
      <c r="J238" s="1">
        <v>43414</v>
      </c>
      <c r="K238" s="2" t="s">
        <v>22</v>
      </c>
      <c r="L238" s="2" t="s">
        <v>23</v>
      </c>
      <c r="M238" s="2" t="s">
        <v>45</v>
      </c>
      <c r="N238" s="2" t="s">
        <v>46</v>
      </c>
      <c r="O238" s="4">
        <v>128.79999999999998</v>
      </c>
      <c r="P238">
        <v>19</v>
      </c>
      <c r="Q238" s="4">
        <v>2447.1999999999998</v>
      </c>
      <c r="R238" s="4">
        <v>239.82560000000001</v>
      </c>
    </row>
    <row r="239" spans="2:18" x14ac:dyDescent="0.25">
      <c r="B239">
        <v>1343</v>
      </c>
      <c r="C239" s="1">
        <v>43429</v>
      </c>
      <c r="D239">
        <v>25</v>
      </c>
      <c r="E239" s="2" t="s">
        <v>91</v>
      </c>
      <c r="F239" s="2" t="s">
        <v>71</v>
      </c>
      <c r="G239" s="2" t="s">
        <v>72</v>
      </c>
      <c r="H239" s="2" t="s">
        <v>73</v>
      </c>
      <c r="I239" s="2" t="s">
        <v>31</v>
      </c>
      <c r="J239" s="1">
        <v>43431</v>
      </c>
      <c r="K239" s="2" t="s">
        <v>32</v>
      </c>
      <c r="L239" s="2" t="s">
        <v>56</v>
      </c>
      <c r="M239" s="2" t="s">
        <v>96</v>
      </c>
      <c r="N239" s="2" t="s">
        <v>46</v>
      </c>
      <c r="O239" s="4">
        <v>140</v>
      </c>
      <c r="P239">
        <v>99</v>
      </c>
      <c r="Q239" s="4">
        <v>13860</v>
      </c>
      <c r="R239" s="4">
        <v>1441.44</v>
      </c>
    </row>
    <row r="240" spans="2:18" x14ac:dyDescent="0.25">
      <c r="B240">
        <v>1344</v>
      </c>
      <c r="C240" s="1">
        <v>43430</v>
      </c>
      <c r="D240">
        <v>26</v>
      </c>
      <c r="E240" s="2" t="s">
        <v>92</v>
      </c>
      <c r="F240" s="2" t="s">
        <v>93</v>
      </c>
      <c r="G240" s="2" t="s">
        <v>93</v>
      </c>
      <c r="H240" s="2" t="s">
        <v>68</v>
      </c>
      <c r="I240" s="2" t="s">
        <v>69</v>
      </c>
      <c r="J240" s="1">
        <v>43432</v>
      </c>
      <c r="K240" s="2" t="s">
        <v>44</v>
      </c>
      <c r="L240" s="2" t="s">
        <v>33</v>
      </c>
      <c r="M240" s="2" t="s">
        <v>97</v>
      </c>
      <c r="N240" s="2" t="s">
        <v>98</v>
      </c>
      <c r="O240" s="4">
        <v>298.90000000000003</v>
      </c>
      <c r="P240">
        <v>69</v>
      </c>
      <c r="Q240" s="4">
        <v>20624.100000000002</v>
      </c>
      <c r="R240" s="4">
        <v>2144.9064000000008</v>
      </c>
    </row>
    <row r="241" spans="2:18" x14ac:dyDescent="0.25">
      <c r="B241">
        <v>1345</v>
      </c>
      <c r="C241" s="1">
        <v>43430</v>
      </c>
      <c r="D241">
        <v>26</v>
      </c>
      <c r="E241" s="2" t="s">
        <v>92</v>
      </c>
      <c r="F241" s="2" t="s">
        <v>93</v>
      </c>
      <c r="G241" s="2" t="s">
        <v>93</v>
      </c>
      <c r="H241" s="2" t="s">
        <v>68</v>
      </c>
      <c r="I241" s="2" t="s">
        <v>69</v>
      </c>
      <c r="J241" s="1">
        <v>43432</v>
      </c>
      <c r="K241" s="2" t="s">
        <v>44</v>
      </c>
      <c r="L241" s="2" t="s">
        <v>33</v>
      </c>
      <c r="M241" s="2" t="s">
        <v>57</v>
      </c>
      <c r="N241" s="2" t="s">
        <v>58</v>
      </c>
      <c r="O241" s="4">
        <v>135.1</v>
      </c>
      <c r="P241">
        <v>37</v>
      </c>
      <c r="Q241" s="4">
        <v>4998.7</v>
      </c>
      <c r="R241" s="4">
        <v>474.87650000000002</v>
      </c>
    </row>
    <row r="242" spans="2:18" x14ac:dyDescent="0.25">
      <c r="B242">
        <v>1346</v>
      </c>
      <c r="C242" s="1">
        <v>43430</v>
      </c>
      <c r="D242">
        <v>26</v>
      </c>
      <c r="E242" s="2" t="s">
        <v>92</v>
      </c>
      <c r="F242" s="2" t="s">
        <v>93</v>
      </c>
      <c r="G242" s="2" t="s">
        <v>93</v>
      </c>
      <c r="H242" s="2" t="s">
        <v>68</v>
      </c>
      <c r="I242" s="2" t="s">
        <v>69</v>
      </c>
      <c r="J242" s="1">
        <v>43432</v>
      </c>
      <c r="K242" s="2" t="s">
        <v>44</v>
      </c>
      <c r="L242" s="2" t="s">
        <v>33</v>
      </c>
      <c r="M242" s="2" t="s">
        <v>80</v>
      </c>
      <c r="N242" s="2" t="s">
        <v>81</v>
      </c>
      <c r="O242" s="4">
        <v>257.59999999999997</v>
      </c>
      <c r="P242">
        <v>64</v>
      </c>
      <c r="Q242" s="4">
        <v>16486.399999999998</v>
      </c>
      <c r="R242" s="4">
        <v>1665.1263999999999</v>
      </c>
    </row>
    <row r="243" spans="2:18" x14ac:dyDescent="0.25">
      <c r="B243">
        <v>1347</v>
      </c>
      <c r="C243" s="1">
        <v>43433</v>
      </c>
      <c r="D243">
        <v>29</v>
      </c>
      <c r="E243" s="2" t="s">
        <v>47</v>
      </c>
      <c r="F243" s="2" t="s">
        <v>48</v>
      </c>
      <c r="G243" s="2" t="s">
        <v>49</v>
      </c>
      <c r="H243" s="2" t="s">
        <v>50</v>
      </c>
      <c r="I243" s="2" t="s">
        <v>21</v>
      </c>
      <c r="J243" s="1">
        <v>43435</v>
      </c>
      <c r="K243" s="2" t="s">
        <v>22</v>
      </c>
      <c r="L243" s="2" t="s">
        <v>23</v>
      </c>
      <c r="M243" s="2" t="s">
        <v>24</v>
      </c>
      <c r="N243" s="2" t="s">
        <v>25</v>
      </c>
      <c r="O243" s="4">
        <v>196</v>
      </c>
      <c r="P243">
        <v>38</v>
      </c>
      <c r="Q243" s="4">
        <v>7448</v>
      </c>
      <c r="R243" s="4">
        <v>774.5920000000001</v>
      </c>
    </row>
    <row r="244" spans="2:18" x14ac:dyDescent="0.25">
      <c r="B244">
        <v>1348</v>
      </c>
      <c r="C244" s="1">
        <v>43410</v>
      </c>
      <c r="D244">
        <v>6</v>
      </c>
      <c r="E244" s="2" t="s">
        <v>59</v>
      </c>
      <c r="F244" s="2" t="s">
        <v>60</v>
      </c>
      <c r="G244" s="2" t="s">
        <v>61</v>
      </c>
      <c r="H244" s="2" t="s">
        <v>62</v>
      </c>
      <c r="I244" s="2" t="s">
        <v>43</v>
      </c>
      <c r="J244" s="1">
        <v>43412</v>
      </c>
      <c r="K244" s="2" t="s">
        <v>44</v>
      </c>
      <c r="L244" s="2" t="s">
        <v>23</v>
      </c>
      <c r="M244" s="2" t="s">
        <v>51</v>
      </c>
      <c r="N244" s="2" t="s">
        <v>52</v>
      </c>
      <c r="O244" s="4">
        <v>178.5</v>
      </c>
      <c r="P244">
        <v>15</v>
      </c>
      <c r="Q244" s="4">
        <v>2677.5</v>
      </c>
      <c r="R244" s="4">
        <v>259.71749999999997</v>
      </c>
    </row>
    <row r="245" spans="2:18" x14ac:dyDescent="0.25">
      <c r="B245">
        <v>1350</v>
      </c>
      <c r="C245" s="1">
        <v>43408</v>
      </c>
      <c r="D245">
        <v>4</v>
      </c>
      <c r="E245" s="2" t="s">
        <v>28</v>
      </c>
      <c r="F245" s="2" t="s">
        <v>29</v>
      </c>
      <c r="G245" s="2" t="s">
        <v>29</v>
      </c>
      <c r="H245" s="2" t="s">
        <v>30</v>
      </c>
      <c r="I245" s="2" t="s">
        <v>31</v>
      </c>
      <c r="J245" s="1">
        <v>43410</v>
      </c>
      <c r="K245" s="2" t="s">
        <v>32</v>
      </c>
      <c r="L245" s="2" t="s">
        <v>33</v>
      </c>
      <c r="M245" s="2" t="s">
        <v>99</v>
      </c>
      <c r="N245" s="2" t="s">
        <v>77</v>
      </c>
      <c r="O245" s="4">
        <v>1134</v>
      </c>
      <c r="P245">
        <v>52</v>
      </c>
      <c r="Q245" s="4">
        <v>58968</v>
      </c>
      <c r="R245" s="4">
        <v>5778.8640000000005</v>
      </c>
    </row>
    <row r="246" spans="2:18" x14ac:dyDescent="0.25">
      <c r="B246">
        <v>1351</v>
      </c>
      <c r="C246" s="1">
        <v>43408</v>
      </c>
      <c r="D246">
        <v>4</v>
      </c>
      <c r="E246" s="2" t="s">
        <v>28</v>
      </c>
      <c r="F246" s="2" t="s">
        <v>29</v>
      </c>
      <c r="G246" s="2" t="s">
        <v>29</v>
      </c>
      <c r="H246" s="2" t="s">
        <v>30</v>
      </c>
      <c r="I246" s="2" t="s">
        <v>31</v>
      </c>
      <c r="J246" s="1">
        <v>43410</v>
      </c>
      <c r="K246" s="2" t="s">
        <v>32</v>
      </c>
      <c r="L246" s="2" t="s">
        <v>33</v>
      </c>
      <c r="M246" s="2" t="s">
        <v>100</v>
      </c>
      <c r="N246" s="2" t="s">
        <v>101</v>
      </c>
      <c r="O246" s="4">
        <v>98</v>
      </c>
      <c r="P246">
        <v>37</v>
      </c>
      <c r="Q246" s="4">
        <v>3626</v>
      </c>
      <c r="R246" s="4">
        <v>355.34800000000001</v>
      </c>
    </row>
    <row r="247" spans="2:18" x14ac:dyDescent="0.25">
      <c r="B247">
        <v>1353</v>
      </c>
      <c r="C247" s="1">
        <v>43412</v>
      </c>
      <c r="D247">
        <v>8</v>
      </c>
      <c r="E247" s="2" t="s">
        <v>39</v>
      </c>
      <c r="F247" s="2" t="s">
        <v>40</v>
      </c>
      <c r="G247" s="2" t="s">
        <v>41</v>
      </c>
      <c r="H247" s="2" t="s">
        <v>42</v>
      </c>
      <c r="I247" s="2" t="s">
        <v>43</v>
      </c>
      <c r="J247" s="1">
        <v>43414</v>
      </c>
      <c r="K247" s="2" t="s">
        <v>44</v>
      </c>
      <c r="L247" s="2" t="s">
        <v>33</v>
      </c>
      <c r="M247" s="2" t="s">
        <v>87</v>
      </c>
      <c r="N247" s="2" t="s">
        <v>88</v>
      </c>
      <c r="O247" s="4">
        <v>487.19999999999993</v>
      </c>
      <c r="P247">
        <v>24</v>
      </c>
      <c r="Q247" s="4">
        <v>11692.8</v>
      </c>
      <c r="R247" s="4">
        <v>1122.5087999999998</v>
      </c>
    </row>
    <row r="248" spans="2:18" x14ac:dyDescent="0.25">
      <c r="B248">
        <v>1356</v>
      </c>
      <c r="C248" s="1">
        <v>43407</v>
      </c>
      <c r="D248">
        <v>3</v>
      </c>
      <c r="E248" s="2" t="s">
        <v>53</v>
      </c>
      <c r="F248" s="2" t="s">
        <v>54</v>
      </c>
      <c r="G248" s="2" t="s">
        <v>55</v>
      </c>
      <c r="H248" s="2" t="s">
        <v>20</v>
      </c>
      <c r="I248" s="2" t="s">
        <v>21</v>
      </c>
      <c r="J248" s="1">
        <v>43409</v>
      </c>
      <c r="K248" s="2" t="s">
        <v>22</v>
      </c>
      <c r="L248" s="2" t="s">
        <v>56</v>
      </c>
      <c r="M248" s="2" t="s">
        <v>89</v>
      </c>
      <c r="N248" s="2" t="s">
        <v>79</v>
      </c>
      <c r="O248" s="4">
        <v>140</v>
      </c>
      <c r="P248">
        <v>36</v>
      </c>
      <c r="Q248" s="4">
        <v>5040</v>
      </c>
      <c r="R248" s="4">
        <v>519.12</v>
      </c>
    </row>
    <row r="249" spans="2:18" x14ac:dyDescent="0.25">
      <c r="B249">
        <v>1357</v>
      </c>
      <c r="C249" s="1">
        <v>43407</v>
      </c>
      <c r="D249">
        <v>3</v>
      </c>
      <c r="E249" s="2" t="s">
        <v>53</v>
      </c>
      <c r="F249" s="2" t="s">
        <v>54</v>
      </c>
      <c r="G249" s="2" t="s">
        <v>55</v>
      </c>
      <c r="H249" s="2" t="s">
        <v>20</v>
      </c>
      <c r="I249" s="2" t="s">
        <v>21</v>
      </c>
      <c r="J249" s="1">
        <v>43409</v>
      </c>
      <c r="K249" s="2" t="s">
        <v>22</v>
      </c>
      <c r="L249" s="2" t="s">
        <v>56</v>
      </c>
      <c r="M249" s="2" t="s">
        <v>63</v>
      </c>
      <c r="N249" s="2" t="s">
        <v>64</v>
      </c>
      <c r="O249" s="4">
        <v>560</v>
      </c>
      <c r="P249">
        <v>24</v>
      </c>
      <c r="Q249" s="4">
        <v>13440</v>
      </c>
      <c r="R249" s="4">
        <v>1344</v>
      </c>
    </row>
    <row r="250" spans="2:18" x14ac:dyDescent="0.25">
      <c r="B250">
        <v>1361</v>
      </c>
      <c r="C250" s="1">
        <v>43414</v>
      </c>
      <c r="D250">
        <v>10</v>
      </c>
      <c r="E250" s="2" t="s">
        <v>70</v>
      </c>
      <c r="F250" s="2" t="s">
        <v>71</v>
      </c>
      <c r="G250" s="2" t="s">
        <v>72</v>
      </c>
      <c r="H250" s="2" t="s">
        <v>73</v>
      </c>
      <c r="I250" s="2" t="s">
        <v>31</v>
      </c>
      <c r="J250" s="1">
        <v>43416</v>
      </c>
      <c r="K250" s="2" t="s">
        <v>22</v>
      </c>
      <c r="L250" s="2" t="s">
        <v>33</v>
      </c>
      <c r="M250" s="2" t="s">
        <v>90</v>
      </c>
      <c r="N250" s="2" t="s">
        <v>27</v>
      </c>
      <c r="O250" s="4">
        <v>140</v>
      </c>
      <c r="P250">
        <v>20</v>
      </c>
      <c r="Q250" s="4">
        <v>2800</v>
      </c>
      <c r="R250" s="4">
        <v>280</v>
      </c>
    </row>
    <row r="251" spans="2:18" x14ac:dyDescent="0.25">
      <c r="B251">
        <v>1366</v>
      </c>
      <c r="C251" s="1">
        <v>43432</v>
      </c>
      <c r="D251">
        <v>28</v>
      </c>
      <c r="E251" s="2" t="s">
        <v>65</v>
      </c>
      <c r="F251" s="2" t="s">
        <v>66</v>
      </c>
      <c r="G251" s="2" t="s">
        <v>67</v>
      </c>
      <c r="H251" s="2" t="s">
        <v>68</v>
      </c>
      <c r="I251" s="2" t="s">
        <v>69</v>
      </c>
      <c r="J251" s="1">
        <v>43434</v>
      </c>
      <c r="K251" s="2" t="s">
        <v>44</v>
      </c>
      <c r="L251" s="2" t="s">
        <v>33</v>
      </c>
      <c r="M251" s="2" t="s">
        <v>38</v>
      </c>
      <c r="N251" s="2" t="s">
        <v>25</v>
      </c>
      <c r="O251" s="4">
        <v>644</v>
      </c>
      <c r="P251">
        <v>57</v>
      </c>
      <c r="Q251" s="4">
        <v>36708</v>
      </c>
      <c r="R251" s="4">
        <v>3817.6319999999996</v>
      </c>
    </row>
    <row r="252" spans="2:18" x14ac:dyDescent="0.25">
      <c r="B252">
        <v>1367</v>
      </c>
      <c r="C252" s="1">
        <v>43413</v>
      </c>
      <c r="D252">
        <v>9</v>
      </c>
      <c r="E252" s="2" t="s">
        <v>82</v>
      </c>
      <c r="F252" s="2" t="s">
        <v>83</v>
      </c>
      <c r="G252" s="2" t="s">
        <v>49</v>
      </c>
      <c r="H252" s="2" t="s">
        <v>84</v>
      </c>
      <c r="I252" s="2" t="s">
        <v>21</v>
      </c>
      <c r="J252" s="1">
        <v>43415</v>
      </c>
      <c r="K252" s="2" t="s">
        <v>32</v>
      </c>
      <c r="L252" s="2" t="s">
        <v>23</v>
      </c>
      <c r="M252" s="2" t="s">
        <v>57</v>
      </c>
      <c r="N252" s="2" t="s">
        <v>58</v>
      </c>
      <c r="O252" s="4">
        <v>135.1</v>
      </c>
      <c r="P252">
        <v>14</v>
      </c>
      <c r="Q252" s="4">
        <v>1891.3999999999999</v>
      </c>
      <c r="R252" s="4">
        <v>181.5744</v>
      </c>
    </row>
    <row r="253" spans="2:18" x14ac:dyDescent="0.25">
      <c r="B253">
        <v>1368</v>
      </c>
      <c r="C253" s="1">
        <v>43461</v>
      </c>
      <c r="D253">
        <v>27</v>
      </c>
      <c r="E253" s="2" t="s">
        <v>17</v>
      </c>
      <c r="F253" s="2" t="s">
        <v>18</v>
      </c>
      <c r="G253" s="2" t="s">
        <v>19</v>
      </c>
      <c r="H253" s="2" t="s">
        <v>20</v>
      </c>
      <c r="I253" s="2" t="s">
        <v>21</v>
      </c>
      <c r="J253" s="1">
        <v>43463</v>
      </c>
      <c r="K253" s="2" t="s">
        <v>22</v>
      </c>
      <c r="L253" s="2" t="s">
        <v>23</v>
      </c>
      <c r="M253" s="2" t="s">
        <v>24</v>
      </c>
      <c r="N253" s="2" t="s">
        <v>25</v>
      </c>
      <c r="O253" s="4">
        <v>196</v>
      </c>
      <c r="P253">
        <v>14</v>
      </c>
      <c r="Q253" s="4">
        <v>2744</v>
      </c>
      <c r="R253" s="4">
        <v>277.14400000000006</v>
      </c>
    </row>
    <row r="254" spans="2:18" x14ac:dyDescent="0.25">
      <c r="B254">
        <v>1369</v>
      </c>
      <c r="C254" s="1">
        <v>43461</v>
      </c>
      <c r="D254">
        <v>27</v>
      </c>
      <c r="E254" s="2" t="s">
        <v>17</v>
      </c>
      <c r="F254" s="2" t="s">
        <v>18</v>
      </c>
      <c r="G254" s="2" t="s">
        <v>19</v>
      </c>
      <c r="H254" s="2" t="s">
        <v>20</v>
      </c>
      <c r="I254" s="2" t="s">
        <v>21</v>
      </c>
      <c r="J254" s="1">
        <v>43463</v>
      </c>
      <c r="K254" s="2" t="s">
        <v>22</v>
      </c>
      <c r="L254" s="2" t="s">
        <v>23</v>
      </c>
      <c r="M254" s="2" t="s">
        <v>26</v>
      </c>
      <c r="N254" s="2" t="s">
        <v>27</v>
      </c>
      <c r="O254" s="4">
        <v>49</v>
      </c>
      <c r="P254">
        <v>70</v>
      </c>
      <c r="Q254" s="4">
        <v>3430</v>
      </c>
      <c r="R254" s="4">
        <v>353.28999999999996</v>
      </c>
    </row>
    <row r="255" spans="2:18" x14ac:dyDescent="0.25">
      <c r="B255">
        <v>1370</v>
      </c>
      <c r="C255" s="1">
        <v>43438</v>
      </c>
      <c r="D255">
        <v>4</v>
      </c>
      <c r="E255" s="2" t="s">
        <v>28</v>
      </c>
      <c r="F255" s="2" t="s">
        <v>29</v>
      </c>
      <c r="G255" s="2" t="s">
        <v>29</v>
      </c>
      <c r="H255" s="2" t="s">
        <v>30</v>
      </c>
      <c r="I255" s="2" t="s">
        <v>31</v>
      </c>
      <c r="J255" s="1">
        <v>43440</v>
      </c>
      <c r="K255" s="2" t="s">
        <v>32</v>
      </c>
      <c r="L255" s="2" t="s">
        <v>33</v>
      </c>
      <c r="M255" s="2" t="s">
        <v>34</v>
      </c>
      <c r="N255" s="2" t="s">
        <v>27</v>
      </c>
      <c r="O255" s="4">
        <v>420</v>
      </c>
      <c r="P255">
        <v>100</v>
      </c>
      <c r="Q255" s="4">
        <v>42000</v>
      </c>
      <c r="R255" s="4">
        <v>4074</v>
      </c>
    </row>
    <row r="256" spans="2:18" x14ac:dyDescent="0.25">
      <c r="B256">
        <v>1371</v>
      </c>
      <c r="C256" s="1">
        <v>43438</v>
      </c>
      <c r="D256">
        <v>4</v>
      </c>
      <c r="E256" s="2" t="s">
        <v>28</v>
      </c>
      <c r="F256" s="2" t="s">
        <v>29</v>
      </c>
      <c r="G256" s="2" t="s">
        <v>29</v>
      </c>
      <c r="H256" s="2" t="s">
        <v>30</v>
      </c>
      <c r="I256" s="2" t="s">
        <v>31</v>
      </c>
      <c r="J256" s="1">
        <v>43440</v>
      </c>
      <c r="K256" s="2" t="s">
        <v>32</v>
      </c>
      <c r="L256" s="2" t="s">
        <v>33</v>
      </c>
      <c r="M256" s="2" t="s">
        <v>35</v>
      </c>
      <c r="N256" s="2" t="s">
        <v>27</v>
      </c>
      <c r="O256" s="4">
        <v>742</v>
      </c>
      <c r="P256">
        <v>27</v>
      </c>
      <c r="Q256" s="4">
        <v>20034</v>
      </c>
      <c r="R256" s="4">
        <v>2003.3999999999999</v>
      </c>
    </row>
    <row r="257" spans="2:18" x14ac:dyDescent="0.25">
      <c r="B257">
        <v>1372</v>
      </c>
      <c r="C257" s="1">
        <v>43438</v>
      </c>
      <c r="D257">
        <v>4</v>
      </c>
      <c r="E257" s="2" t="s">
        <v>28</v>
      </c>
      <c r="F257" s="2" t="s">
        <v>29</v>
      </c>
      <c r="G257" s="2" t="s">
        <v>29</v>
      </c>
      <c r="H257" s="2" t="s">
        <v>30</v>
      </c>
      <c r="I257" s="2" t="s">
        <v>31</v>
      </c>
      <c r="J257" s="1">
        <v>43440</v>
      </c>
      <c r="K257" s="2" t="s">
        <v>32</v>
      </c>
      <c r="L257" s="2" t="s">
        <v>33</v>
      </c>
      <c r="M257" s="2" t="s">
        <v>26</v>
      </c>
      <c r="N257" s="2" t="s">
        <v>27</v>
      </c>
      <c r="O257" s="4">
        <v>49</v>
      </c>
      <c r="P257">
        <v>70</v>
      </c>
      <c r="Q257" s="4">
        <v>3430</v>
      </c>
      <c r="R257" s="4">
        <v>336.14</v>
      </c>
    </row>
    <row r="258" spans="2:18" x14ac:dyDescent="0.25">
      <c r="B258">
        <v>1373</v>
      </c>
      <c r="C258" s="1">
        <v>43446</v>
      </c>
      <c r="D258">
        <v>12</v>
      </c>
      <c r="E258" s="2" t="s">
        <v>36</v>
      </c>
      <c r="F258" s="2" t="s">
        <v>18</v>
      </c>
      <c r="G258" s="2" t="s">
        <v>19</v>
      </c>
      <c r="H258" s="2" t="s">
        <v>20</v>
      </c>
      <c r="I258" s="2" t="s">
        <v>21</v>
      </c>
      <c r="J258" s="1">
        <v>43448</v>
      </c>
      <c r="K258" s="2" t="s">
        <v>22</v>
      </c>
      <c r="L258" s="2" t="s">
        <v>33</v>
      </c>
      <c r="M258" s="2" t="s">
        <v>37</v>
      </c>
      <c r="N258" s="2" t="s">
        <v>25</v>
      </c>
      <c r="O258" s="4">
        <v>252</v>
      </c>
      <c r="P258">
        <v>57</v>
      </c>
      <c r="Q258" s="4">
        <v>14364</v>
      </c>
      <c r="R258" s="4">
        <v>1436.4</v>
      </c>
    </row>
    <row r="259" spans="2:18" x14ac:dyDescent="0.25">
      <c r="B259">
        <v>1374</v>
      </c>
      <c r="C259" s="1">
        <v>43446</v>
      </c>
      <c r="D259">
        <v>12</v>
      </c>
      <c r="E259" s="2" t="s">
        <v>36</v>
      </c>
      <c r="F259" s="2" t="s">
        <v>18</v>
      </c>
      <c r="G259" s="2" t="s">
        <v>19</v>
      </c>
      <c r="H259" s="2" t="s">
        <v>20</v>
      </c>
      <c r="I259" s="2" t="s">
        <v>21</v>
      </c>
      <c r="J259" s="1">
        <v>43448</v>
      </c>
      <c r="K259" s="2" t="s">
        <v>22</v>
      </c>
      <c r="L259" s="2" t="s">
        <v>33</v>
      </c>
      <c r="M259" s="2" t="s">
        <v>38</v>
      </c>
      <c r="N259" s="2" t="s">
        <v>25</v>
      </c>
      <c r="O259" s="4">
        <v>644</v>
      </c>
      <c r="P259">
        <v>83</v>
      </c>
      <c r="Q259" s="4">
        <v>53452</v>
      </c>
      <c r="R259" s="4">
        <v>5238.2960000000003</v>
      </c>
    </row>
    <row r="260" spans="2:18" x14ac:dyDescent="0.25">
      <c r="B260">
        <v>1375</v>
      </c>
      <c r="C260" s="1">
        <v>43442</v>
      </c>
      <c r="D260">
        <v>8</v>
      </c>
      <c r="E260" s="2" t="s">
        <v>39</v>
      </c>
      <c r="F260" s="2" t="s">
        <v>40</v>
      </c>
      <c r="G260" s="2" t="s">
        <v>41</v>
      </c>
      <c r="H260" s="2" t="s">
        <v>42</v>
      </c>
      <c r="I260" s="2" t="s">
        <v>43</v>
      </c>
      <c r="J260" s="1">
        <v>43444</v>
      </c>
      <c r="K260" s="2" t="s">
        <v>44</v>
      </c>
      <c r="L260" s="2" t="s">
        <v>33</v>
      </c>
      <c r="M260" s="2" t="s">
        <v>45</v>
      </c>
      <c r="N260" s="2" t="s">
        <v>46</v>
      </c>
      <c r="O260" s="4">
        <v>128.79999999999998</v>
      </c>
      <c r="P260">
        <v>76</v>
      </c>
      <c r="Q260" s="4">
        <v>9788.7999999999993</v>
      </c>
      <c r="R260" s="4">
        <v>939.72479999999996</v>
      </c>
    </row>
    <row r="261" spans="2:18" x14ac:dyDescent="0.25">
      <c r="B261">
        <v>1376</v>
      </c>
      <c r="C261" s="1">
        <v>43438</v>
      </c>
      <c r="D261">
        <v>4</v>
      </c>
      <c r="E261" s="2" t="s">
        <v>28</v>
      </c>
      <c r="F261" s="2" t="s">
        <v>29</v>
      </c>
      <c r="G261" s="2" t="s">
        <v>29</v>
      </c>
      <c r="H261" s="2" t="s">
        <v>30</v>
      </c>
      <c r="I261" s="2" t="s">
        <v>31</v>
      </c>
      <c r="J261" s="1">
        <v>43440</v>
      </c>
      <c r="K261" s="2" t="s">
        <v>44</v>
      </c>
      <c r="L261" s="2" t="s">
        <v>23</v>
      </c>
      <c r="M261" s="2" t="s">
        <v>45</v>
      </c>
      <c r="N261" s="2" t="s">
        <v>46</v>
      </c>
      <c r="O261" s="4">
        <v>128.79999999999998</v>
      </c>
      <c r="P261">
        <v>80</v>
      </c>
      <c r="Q261" s="4">
        <v>10303.999999999998</v>
      </c>
      <c r="R261" s="4">
        <v>1020.096</v>
      </c>
    </row>
    <row r="262" spans="2:18" x14ac:dyDescent="0.25">
      <c r="B262">
        <v>1377</v>
      </c>
      <c r="C262" s="1">
        <v>43463</v>
      </c>
      <c r="D262">
        <v>29</v>
      </c>
      <c r="E262" s="2" t="s">
        <v>47</v>
      </c>
      <c r="F262" s="2" t="s">
        <v>48</v>
      </c>
      <c r="G262" s="2" t="s">
        <v>49</v>
      </c>
      <c r="H262" s="2" t="s">
        <v>50</v>
      </c>
      <c r="I262" s="2" t="s">
        <v>21</v>
      </c>
      <c r="J262" s="1">
        <v>43465</v>
      </c>
      <c r="K262" s="2" t="s">
        <v>22</v>
      </c>
      <c r="L262" s="2" t="s">
        <v>23</v>
      </c>
      <c r="M262" s="2" t="s">
        <v>51</v>
      </c>
      <c r="N262" s="2" t="s">
        <v>52</v>
      </c>
      <c r="O262" s="4">
        <v>178.5</v>
      </c>
      <c r="P262">
        <v>47</v>
      </c>
      <c r="Q262" s="4">
        <v>8389.5</v>
      </c>
      <c r="R262" s="4">
        <v>830.56050000000005</v>
      </c>
    </row>
    <row r="263" spans="2:18" x14ac:dyDescent="0.25">
      <c r="B263">
        <v>1378</v>
      </c>
      <c r="C263" s="1">
        <v>43437</v>
      </c>
      <c r="D263">
        <v>3</v>
      </c>
      <c r="E263" s="2" t="s">
        <v>53</v>
      </c>
      <c r="F263" s="2" t="s">
        <v>54</v>
      </c>
      <c r="G263" s="2" t="s">
        <v>55</v>
      </c>
      <c r="H263" s="2" t="s">
        <v>20</v>
      </c>
      <c r="I263" s="2" t="s">
        <v>21</v>
      </c>
      <c r="J263" s="1">
        <v>43439</v>
      </c>
      <c r="K263" s="2" t="s">
        <v>22</v>
      </c>
      <c r="L263" s="2" t="s">
        <v>56</v>
      </c>
      <c r="M263" s="2" t="s">
        <v>57</v>
      </c>
      <c r="N263" s="2" t="s">
        <v>58</v>
      </c>
      <c r="O263" s="4">
        <v>135.1</v>
      </c>
      <c r="P263">
        <v>96</v>
      </c>
      <c r="Q263" s="4">
        <v>12969.599999999999</v>
      </c>
      <c r="R263" s="4">
        <v>1322.8992000000003</v>
      </c>
    </row>
    <row r="264" spans="2:18" x14ac:dyDescent="0.25">
      <c r="B264">
        <v>1379</v>
      </c>
      <c r="C264" s="1">
        <v>43440</v>
      </c>
      <c r="D264">
        <v>6</v>
      </c>
      <c r="E264" s="2" t="s">
        <v>59</v>
      </c>
      <c r="F264" s="2" t="s">
        <v>60</v>
      </c>
      <c r="G264" s="2" t="s">
        <v>61</v>
      </c>
      <c r="H264" s="2" t="s">
        <v>62</v>
      </c>
      <c r="I264" s="2" t="s">
        <v>43</v>
      </c>
      <c r="J264" s="1">
        <v>43442</v>
      </c>
      <c r="K264" s="2" t="s">
        <v>22</v>
      </c>
      <c r="L264" s="2" t="s">
        <v>33</v>
      </c>
      <c r="M264" s="2" t="s">
        <v>63</v>
      </c>
      <c r="N264" s="2" t="s">
        <v>64</v>
      </c>
      <c r="O264" s="4">
        <v>560</v>
      </c>
      <c r="P264">
        <v>32</v>
      </c>
      <c r="Q264" s="4">
        <v>17920</v>
      </c>
      <c r="R264" s="4">
        <v>1881.6000000000001</v>
      </c>
    </row>
    <row r="265" spans="2:18" x14ac:dyDescent="0.25">
      <c r="B265">
        <v>1380</v>
      </c>
      <c r="C265" s="1">
        <v>43462</v>
      </c>
      <c r="D265">
        <v>28</v>
      </c>
      <c r="E265" s="2" t="s">
        <v>65</v>
      </c>
      <c r="F265" s="2" t="s">
        <v>66</v>
      </c>
      <c r="G265" s="2" t="s">
        <v>67</v>
      </c>
      <c r="H265" s="2" t="s">
        <v>68</v>
      </c>
      <c r="I265" s="2" t="s">
        <v>69</v>
      </c>
      <c r="J265" s="1">
        <v>43464</v>
      </c>
      <c r="K265" s="2" t="s">
        <v>44</v>
      </c>
      <c r="L265" s="2" t="s">
        <v>23</v>
      </c>
      <c r="M265" s="2" t="s">
        <v>38</v>
      </c>
      <c r="N265" s="2" t="s">
        <v>25</v>
      </c>
      <c r="O265" s="4">
        <v>644</v>
      </c>
      <c r="P265">
        <v>16</v>
      </c>
      <c r="Q265" s="4">
        <v>10304</v>
      </c>
      <c r="R265" s="4">
        <v>1030.4000000000001</v>
      </c>
    </row>
    <row r="266" spans="2:18" x14ac:dyDescent="0.25">
      <c r="B266">
        <v>1381</v>
      </c>
      <c r="C266" s="1">
        <v>43442</v>
      </c>
      <c r="D266">
        <v>8</v>
      </c>
      <c r="E266" s="2" t="s">
        <v>39</v>
      </c>
      <c r="F266" s="2" t="s">
        <v>40</v>
      </c>
      <c r="G266" s="2" t="s">
        <v>41</v>
      </c>
      <c r="H266" s="2" t="s">
        <v>42</v>
      </c>
      <c r="I266" s="2" t="s">
        <v>43</v>
      </c>
      <c r="J266" s="1">
        <v>43444</v>
      </c>
      <c r="K266" s="2" t="s">
        <v>44</v>
      </c>
      <c r="L266" s="2" t="s">
        <v>23</v>
      </c>
      <c r="M266" s="2" t="s">
        <v>51</v>
      </c>
      <c r="N266" s="2" t="s">
        <v>52</v>
      </c>
      <c r="O266" s="4">
        <v>178.5</v>
      </c>
      <c r="P266">
        <v>41</v>
      </c>
      <c r="Q266" s="4">
        <v>7318.5</v>
      </c>
      <c r="R266" s="4">
        <v>717.21299999999997</v>
      </c>
    </row>
    <row r="267" spans="2:18" x14ac:dyDescent="0.25">
      <c r="B267">
        <v>1382</v>
      </c>
      <c r="C267" s="1">
        <v>43444</v>
      </c>
      <c r="D267">
        <v>10</v>
      </c>
      <c r="E267" s="2" t="s">
        <v>70</v>
      </c>
      <c r="F267" s="2" t="s">
        <v>71</v>
      </c>
      <c r="G267" s="2" t="s">
        <v>72</v>
      </c>
      <c r="H267" s="2" t="s">
        <v>73</v>
      </c>
      <c r="I267" s="2" t="s">
        <v>31</v>
      </c>
      <c r="J267" s="1">
        <v>43446</v>
      </c>
      <c r="K267" s="2" t="s">
        <v>22</v>
      </c>
      <c r="L267" s="2" t="s">
        <v>33</v>
      </c>
      <c r="M267" s="2" t="s">
        <v>74</v>
      </c>
      <c r="N267" s="2" t="s">
        <v>25</v>
      </c>
      <c r="O267" s="4">
        <v>41.86</v>
      </c>
      <c r="P267">
        <v>41</v>
      </c>
      <c r="Q267" s="4">
        <v>1716.26</v>
      </c>
      <c r="R267" s="4">
        <v>180.20730000000003</v>
      </c>
    </row>
    <row r="268" spans="2:18" x14ac:dyDescent="0.25">
      <c r="B268">
        <v>1384</v>
      </c>
      <c r="C268" s="1">
        <v>43444</v>
      </c>
      <c r="D268">
        <v>10</v>
      </c>
      <c r="E268" s="2" t="s">
        <v>70</v>
      </c>
      <c r="F268" s="2" t="s">
        <v>71</v>
      </c>
      <c r="G268" s="2" t="s">
        <v>72</v>
      </c>
      <c r="H268" s="2" t="s">
        <v>73</v>
      </c>
      <c r="I268" s="2" t="s">
        <v>31</v>
      </c>
      <c r="J268" s="1">
        <v>43446</v>
      </c>
      <c r="K268" s="2" t="s">
        <v>32</v>
      </c>
      <c r="L268" s="2" t="s">
        <v>75</v>
      </c>
      <c r="M268" s="2" t="s">
        <v>76</v>
      </c>
      <c r="N268" s="2" t="s">
        <v>77</v>
      </c>
      <c r="O268" s="4">
        <v>350</v>
      </c>
      <c r="P268">
        <v>94</v>
      </c>
      <c r="Q268" s="4">
        <v>32900</v>
      </c>
      <c r="R268" s="4">
        <v>3290</v>
      </c>
    </row>
    <row r="269" spans="2:18" x14ac:dyDescent="0.25">
      <c r="B269">
        <v>1385</v>
      </c>
      <c r="C269" s="1">
        <v>43444</v>
      </c>
      <c r="D269">
        <v>10</v>
      </c>
      <c r="E269" s="2" t="s">
        <v>70</v>
      </c>
      <c r="F269" s="2" t="s">
        <v>71</v>
      </c>
      <c r="G269" s="2" t="s">
        <v>72</v>
      </c>
      <c r="H269" s="2" t="s">
        <v>73</v>
      </c>
      <c r="I269" s="2" t="s">
        <v>31</v>
      </c>
      <c r="J269" s="1">
        <v>43446</v>
      </c>
      <c r="K269" s="2" t="s">
        <v>32</v>
      </c>
      <c r="L269" s="2" t="s">
        <v>75</v>
      </c>
      <c r="M269" s="2" t="s">
        <v>78</v>
      </c>
      <c r="N269" s="2" t="s">
        <v>79</v>
      </c>
      <c r="O269" s="4">
        <v>308</v>
      </c>
      <c r="P269">
        <v>20</v>
      </c>
      <c r="Q269" s="4">
        <v>6160</v>
      </c>
      <c r="R269" s="4">
        <v>646.80000000000007</v>
      </c>
    </row>
    <row r="270" spans="2:18" x14ac:dyDescent="0.25">
      <c r="B270">
        <v>1386</v>
      </c>
      <c r="C270" s="1">
        <v>43444</v>
      </c>
      <c r="D270">
        <v>10</v>
      </c>
      <c r="E270" s="2" t="s">
        <v>70</v>
      </c>
      <c r="F270" s="2" t="s">
        <v>71</v>
      </c>
      <c r="G270" s="2" t="s">
        <v>72</v>
      </c>
      <c r="H270" s="2" t="s">
        <v>73</v>
      </c>
      <c r="I270" s="2" t="s">
        <v>31</v>
      </c>
      <c r="J270" s="1">
        <v>43446</v>
      </c>
      <c r="K270" s="2" t="s">
        <v>32</v>
      </c>
      <c r="L270" s="2" t="s">
        <v>75</v>
      </c>
      <c r="M270" s="2" t="s">
        <v>45</v>
      </c>
      <c r="N270" s="2" t="s">
        <v>46</v>
      </c>
      <c r="O270" s="4">
        <v>128.79999999999998</v>
      </c>
      <c r="P270">
        <v>13</v>
      </c>
      <c r="Q270" s="4">
        <v>1674.3999999999999</v>
      </c>
      <c r="R270" s="4">
        <v>174.13760000000002</v>
      </c>
    </row>
    <row r="271" spans="2:18" x14ac:dyDescent="0.25">
      <c r="B271">
        <v>1392</v>
      </c>
      <c r="C271" s="1">
        <v>43462</v>
      </c>
      <c r="D271">
        <v>28</v>
      </c>
      <c r="E271" s="2" t="s">
        <v>65</v>
      </c>
      <c r="F271" s="2" t="s">
        <v>66</v>
      </c>
      <c r="G271" s="2" t="s">
        <v>67</v>
      </c>
      <c r="H271" s="2" t="s">
        <v>68</v>
      </c>
      <c r="I271" s="2" t="s">
        <v>69</v>
      </c>
      <c r="J271" s="1">
        <v>43464</v>
      </c>
      <c r="K271" s="2" t="s">
        <v>44</v>
      </c>
      <c r="L271" s="2" t="s">
        <v>33</v>
      </c>
      <c r="M271" s="2" t="s">
        <v>57</v>
      </c>
      <c r="N271" s="2" t="s">
        <v>58</v>
      </c>
      <c r="O271" s="4">
        <v>135.1</v>
      </c>
      <c r="P271">
        <v>98</v>
      </c>
      <c r="Q271" s="4">
        <v>13239.8</v>
      </c>
      <c r="R271" s="4">
        <v>1350.4596000000001</v>
      </c>
    </row>
    <row r="272" spans="2:18" x14ac:dyDescent="0.25">
      <c r="B272">
        <v>1393</v>
      </c>
      <c r="C272" s="1">
        <v>43462</v>
      </c>
      <c r="D272">
        <v>28</v>
      </c>
      <c r="E272" s="2" t="s">
        <v>65</v>
      </c>
      <c r="F272" s="2" t="s">
        <v>66</v>
      </c>
      <c r="G272" s="2" t="s">
        <v>67</v>
      </c>
      <c r="H272" s="2" t="s">
        <v>68</v>
      </c>
      <c r="I272" s="2" t="s">
        <v>69</v>
      </c>
      <c r="J272" s="1">
        <v>43464</v>
      </c>
      <c r="K272" s="2" t="s">
        <v>44</v>
      </c>
      <c r="L272" s="2" t="s">
        <v>33</v>
      </c>
      <c r="M272" s="2" t="s">
        <v>80</v>
      </c>
      <c r="N272" s="2" t="s">
        <v>81</v>
      </c>
      <c r="O272" s="4">
        <v>257.59999999999997</v>
      </c>
      <c r="P272">
        <v>86</v>
      </c>
      <c r="Q272" s="4">
        <v>22153.599999999999</v>
      </c>
      <c r="R272" s="4">
        <v>2171.0527999999999</v>
      </c>
    </row>
    <row r="273" spans="2:18" x14ac:dyDescent="0.25">
      <c r="B273">
        <v>1394</v>
      </c>
      <c r="C273" s="1">
        <v>43443</v>
      </c>
      <c r="D273">
        <v>9</v>
      </c>
      <c r="E273" s="2" t="s">
        <v>82</v>
      </c>
      <c r="F273" s="2" t="s">
        <v>83</v>
      </c>
      <c r="G273" s="2" t="s">
        <v>49</v>
      </c>
      <c r="H273" s="2" t="s">
        <v>84</v>
      </c>
      <c r="I273" s="2" t="s">
        <v>21</v>
      </c>
      <c r="J273" s="1">
        <v>43445</v>
      </c>
      <c r="K273" s="2" t="s">
        <v>32</v>
      </c>
      <c r="L273" s="2" t="s">
        <v>23</v>
      </c>
      <c r="M273" s="2" t="s">
        <v>85</v>
      </c>
      <c r="N273" s="2" t="s">
        <v>86</v>
      </c>
      <c r="O273" s="4">
        <v>273</v>
      </c>
      <c r="P273">
        <v>20</v>
      </c>
      <c r="Q273" s="4">
        <v>5460</v>
      </c>
      <c r="R273" s="4">
        <v>573.30000000000007</v>
      </c>
    </row>
    <row r="274" spans="2:18" x14ac:dyDescent="0.25">
      <c r="B274">
        <v>1395</v>
      </c>
      <c r="C274" s="1">
        <v>43443</v>
      </c>
      <c r="D274">
        <v>9</v>
      </c>
      <c r="E274" s="2" t="s">
        <v>82</v>
      </c>
      <c r="F274" s="2" t="s">
        <v>83</v>
      </c>
      <c r="G274" s="2" t="s">
        <v>49</v>
      </c>
      <c r="H274" s="2" t="s">
        <v>84</v>
      </c>
      <c r="I274" s="2" t="s">
        <v>21</v>
      </c>
      <c r="J274" s="1">
        <v>43445</v>
      </c>
      <c r="K274" s="2" t="s">
        <v>32</v>
      </c>
      <c r="L274" s="2" t="s">
        <v>23</v>
      </c>
      <c r="M274" s="2" t="s">
        <v>87</v>
      </c>
      <c r="N274" s="2" t="s">
        <v>88</v>
      </c>
      <c r="O274" s="4">
        <v>487.19999999999993</v>
      </c>
      <c r="P274">
        <v>69</v>
      </c>
      <c r="Q274" s="4">
        <v>33616.799999999996</v>
      </c>
      <c r="R274" s="4">
        <v>3361.6800000000003</v>
      </c>
    </row>
    <row r="275" spans="2:18" x14ac:dyDescent="0.25">
      <c r="B275">
        <v>1396</v>
      </c>
      <c r="C275" s="1">
        <v>43440</v>
      </c>
      <c r="D275">
        <v>6</v>
      </c>
      <c r="E275" s="2" t="s">
        <v>59</v>
      </c>
      <c r="F275" s="2" t="s">
        <v>60</v>
      </c>
      <c r="G275" s="2" t="s">
        <v>61</v>
      </c>
      <c r="H275" s="2" t="s">
        <v>62</v>
      </c>
      <c r="I275" s="2" t="s">
        <v>43</v>
      </c>
      <c r="J275" s="1">
        <v>43442</v>
      </c>
      <c r="K275" s="2" t="s">
        <v>22</v>
      </c>
      <c r="L275" s="2" t="s">
        <v>33</v>
      </c>
      <c r="M275" s="2" t="s">
        <v>24</v>
      </c>
      <c r="N275" s="2" t="s">
        <v>25</v>
      </c>
      <c r="O275" s="4">
        <v>196</v>
      </c>
      <c r="P275">
        <v>68</v>
      </c>
      <c r="Q275" s="4">
        <v>13328</v>
      </c>
      <c r="R275" s="4">
        <v>1279.4879999999998</v>
      </c>
    </row>
    <row r="276" spans="2:18" x14ac:dyDescent="0.25">
      <c r="B276">
        <v>1397</v>
      </c>
      <c r="C276" s="1">
        <v>43442</v>
      </c>
      <c r="D276">
        <v>8</v>
      </c>
      <c r="E276" s="2" t="s">
        <v>39</v>
      </c>
      <c r="F276" s="2" t="s">
        <v>40</v>
      </c>
      <c r="G276" s="2" t="s">
        <v>41</v>
      </c>
      <c r="H276" s="2" t="s">
        <v>42</v>
      </c>
      <c r="I276" s="2" t="s">
        <v>43</v>
      </c>
      <c r="J276" s="1">
        <v>43444</v>
      </c>
      <c r="K276" s="2" t="s">
        <v>22</v>
      </c>
      <c r="L276" s="2" t="s">
        <v>23</v>
      </c>
      <c r="M276" s="2" t="s">
        <v>63</v>
      </c>
      <c r="N276" s="2" t="s">
        <v>64</v>
      </c>
      <c r="O276" s="4">
        <v>560</v>
      </c>
      <c r="P276">
        <v>52</v>
      </c>
      <c r="Q276" s="4">
        <v>29120</v>
      </c>
      <c r="R276" s="4">
        <v>2853.76</v>
      </c>
    </row>
    <row r="277" spans="2:18" x14ac:dyDescent="0.25">
      <c r="B277">
        <v>1398</v>
      </c>
      <c r="C277" s="1">
        <v>43442</v>
      </c>
      <c r="D277">
        <v>8</v>
      </c>
      <c r="E277" s="2" t="s">
        <v>39</v>
      </c>
      <c r="F277" s="2" t="s">
        <v>40</v>
      </c>
      <c r="G277" s="2" t="s">
        <v>41</v>
      </c>
      <c r="H277" s="2" t="s">
        <v>42</v>
      </c>
      <c r="I277" s="2" t="s">
        <v>43</v>
      </c>
      <c r="J277" s="1">
        <v>43444</v>
      </c>
      <c r="K277" s="2" t="s">
        <v>22</v>
      </c>
      <c r="L277" s="2" t="s">
        <v>23</v>
      </c>
      <c r="M277" s="2" t="s">
        <v>45</v>
      </c>
      <c r="N277" s="2" t="s">
        <v>46</v>
      </c>
      <c r="O277" s="4">
        <v>128.79999999999998</v>
      </c>
      <c r="P277">
        <v>40</v>
      </c>
      <c r="Q277" s="4">
        <v>5151.9999999999991</v>
      </c>
      <c r="R277" s="4">
        <v>540.96000000000015</v>
      </c>
    </row>
    <row r="278" spans="2:18" x14ac:dyDescent="0.25">
      <c r="B278">
        <v>1399</v>
      </c>
      <c r="C278" s="1">
        <v>43459</v>
      </c>
      <c r="D278">
        <v>25</v>
      </c>
      <c r="E278" s="2" t="s">
        <v>91</v>
      </c>
      <c r="F278" s="2" t="s">
        <v>71</v>
      </c>
      <c r="G278" s="2" t="s">
        <v>72</v>
      </c>
      <c r="H278" s="2" t="s">
        <v>73</v>
      </c>
      <c r="I278" s="2" t="s">
        <v>31</v>
      </c>
      <c r="J278" s="1">
        <v>43461</v>
      </c>
      <c r="K278" s="2" t="s">
        <v>32</v>
      </c>
      <c r="L278" s="2" t="s">
        <v>56</v>
      </c>
      <c r="M278" s="2" t="s">
        <v>96</v>
      </c>
      <c r="N278" s="2" t="s">
        <v>46</v>
      </c>
      <c r="O278" s="4">
        <v>140</v>
      </c>
      <c r="P278">
        <v>100</v>
      </c>
      <c r="Q278" s="4">
        <v>14000</v>
      </c>
      <c r="R278" s="4">
        <v>1372</v>
      </c>
    </row>
    <row r="279" spans="2:18" x14ac:dyDescent="0.25">
      <c r="B279">
        <v>1400</v>
      </c>
      <c r="C279" s="1">
        <v>43460</v>
      </c>
      <c r="D279">
        <v>26</v>
      </c>
      <c r="E279" s="2" t="s">
        <v>92</v>
      </c>
      <c r="F279" s="2" t="s">
        <v>93</v>
      </c>
      <c r="G279" s="2" t="s">
        <v>93</v>
      </c>
      <c r="H279" s="2" t="s">
        <v>68</v>
      </c>
      <c r="I279" s="2" t="s">
        <v>69</v>
      </c>
      <c r="J279" s="1">
        <v>43462</v>
      </c>
      <c r="K279" s="2" t="s">
        <v>44</v>
      </c>
      <c r="L279" s="2" t="s">
        <v>33</v>
      </c>
      <c r="M279" s="2" t="s">
        <v>97</v>
      </c>
      <c r="N279" s="2" t="s">
        <v>98</v>
      </c>
      <c r="O279" s="4">
        <v>298.90000000000003</v>
      </c>
      <c r="P279">
        <v>88</v>
      </c>
      <c r="Q279" s="4">
        <v>26303.200000000004</v>
      </c>
      <c r="R279" s="4">
        <v>2577.7136000000005</v>
      </c>
    </row>
    <row r="280" spans="2:18" x14ac:dyDescent="0.25">
      <c r="B280">
        <v>1401</v>
      </c>
      <c r="C280" s="1">
        <v>43460</v>
      </c>
      <c r="D280">
        <v>26</v>
      </c>
      <c r="E280" s="2" t="s">
        <v>92</v>
      </c>
      <c r="F280" s="2" t="s">
        <v>93</v>
      </c>
      <c r="G280" s="2" t="s">
        <v>93</v>
      </c>
      <c r="H280" s="2" t="s">
        <v>68</v>
      </c>
      <c r="I280" s="2" t="s">
        <v>69</v>
      </c>
      <c r="J280" s="1">
        <v>43462</v>
      </c>
      <c r="K280" s="2" t="s">
        <v>44</v>
      </c>
      <c r="L280" s="2" t="s">
        <v>33</v>
      </c>
      <c r="M280" s="2" t="s">
        <v>57</v>
      </c>
      <c r="N280" s="2" t="s">
        <v>58</v>
      </c>
      <c r="O280" s="4">
        <v>135.1</v>
      </c>
      <c r="P280">
        <v>46</v>
      </c>
      <c r="Q280" s="4">
        <v>6214.5999999999995</v>
      </c>
      <c r="R280" s="4">
        <v>596.60160000000008</v>
      </c>
    </row>
    <row r="281" spans="2:18" x14ac:dyDescent="0.25">
      <c r="B281">
        <v>1402</v>
      </c>
      <c r="C281" s="1">
        <v>43460</v>
      </c>
      <c r="D281">
        <v>26</v>
      </c>
      <c r="E281" s="2" t="s">
        <v>92</v>
      </c>
      <c r="F281" s="2" t="s">
        <v>93</v>
      </c>
      <c r="G281" s="2" t="s">
        <v>93</v>
      </c>
      <c r="H281" s="2" t="s">
        <v>68</v>
      </c>
      <c r="I281" s="2" t="s">
        <v>69</v>
      </c>
      <c r="J281" s="1">
        <v>43462</v>
      </c>
      <c r="K281" s="2" t="s">
        <v>44</v>
      </c>
      <c r="L281" s="2" t="s">
        <v>33</v>
      </c>
      <c r="M281" s="2" t="s">
        <v>80</v>
      </c>
      <c r="N281" s="2" t="s">
        <v>81</v>
      </c>
      <c r="O281" s="4">
        <v>257.59999999999997</v>
      </c>
      <c r="P281">
        <v>93</v>
      </c>
      <c r="Q281" s="4">
        <v>23956.799999999996</v>
      </c>
      <c r="R281" s="4">
        <v>2347.7664</v>
      </c>
    </row>
    <row r="282" spans="2:18" x14ac:dyDescent="0.25">
      <c r="B282">
        <v>1403</v>
      </c>
      <c r="C282" s="1">
        <v>43463</v>
      </c>
      <c r="D282">
        <v>29</v>
      </c>
      <c r="E282" s="2" t="s">
        <v>47</v>
      </c>
      <c r="F282" s="2" t="s">
        <v>48</v>
      </c>
      <c r="G282" s="2" t="s">
        <v>49</v>
      </c>
      <c r="H282" s="2" t="s">
        <v>50</v>
      </c>
      <c r="I282" s="2" t="s">
        <v>21</v>
      </c>
      <c r="J282" s="1">
        <v>43465</v>
      </c>
      <c r="K282" s="2" t="s">
        <v>22</v>
      </c>
      <c r="L282" s="2" t="s">
        <v>23</v>
      </c>
      <c r="M282" s="2" t="s">
        <v>24</v>
      </c>
      <c r="N282" s="2" t="s">
        <v>25</v>
      </c>
      <c r="O282" s="4">
        <v>196</v>
      </c>
      <c r="P282">
        <v>96</v>
      </c>
      <c r="Q282" s="4">
        <v>18816</v>
      </c>
      <c r="R282" s="4">
        <v>1975.68</v>
      </c>
    </row>
    <row r="283" spans="2:18" x14ac:dyDescent="0.25">
      <c r="B283">
        <v>1404</v>
      </c>
      <c r="C283" s="1">
        <v>43440</v>
      </c>
      <c r="D283">
        <v>6</v>
      </c>
      <c r="E283" s="2" t="s">
        <v>59</v>
      </c>
      <c r="F283" s="2" t="s">
        <v>60</v>
      </c>
      <c r="G283" s="2" t="s">
        <v>61</v>
      </c>
      <c r="H283" s="2" t="s">
        <v>62</v>
      </c>
      <c r="I283" s="2" t="s">
        <v>43</v>
      </c>
      <c r="J283" s="1">
        <v>43442</v>
      </c>
      <c r="K283" s="2" t="s">
        <v>44</v>
      </c>
      <c r="L283" s="2" t="s">
        <v>23</v>
      </c>
      <c r="M283" s="2" t="s">
        <v>51</v>
      </c>
      <c r="N283" s="2" t="s">
        <v>52</v>
      </c>
      <c r="O283" s="4">
        <v>178.5</v>
      </c>
      <c r="P283">
        <v>12</v>
      </c>
      <c r="Q283" s="4">
        <v>2142</v>
      </c>
      <c r="R283" s="4">
        <v>224.91000000000003</v>
      </c>
    </row>
    <row r="284" spans="2:18" x14ac:dyDescent="0.25">
      <c r="B284">
        <v>1406</v>
      </c>
      <c r="C284" s="1">
        <v>43438</v>
      </c>
      <c r="D284">
        <v>4</v>
      </c>
      <c r="E284" s="2" t="s">
        <v>28</v>
      </c>
      <c r="F284" s="2" t="s">
        <v>29</v>
      </c>
      <c r="G284" s="2" t="s">
        <v>29</v>
      </c>
      <c r="H284" s="2" t="s">
        <v>30</v>
      </c>
      <c r="I284" s="2" t="s">
        <v>31</v>
      </c>
      <c r="J284" s="1">
        <v>43440</v>
      </c>
      <c r="K284" s="2" t="s">
        <v>32</v>
      </c>
      <c r="L284" s="2" t="s">
        <v>33</v>
      </c>
      <c r="M284" s="2" t="s">
        <v>99</v>
      </c>
      <c r="N284" s="2" t="s">
        <v>77</v>
      </c>
      <c r="O284" s="4">
        <v>1134</v>
      </c>
      <c r="P284">
        <v>38</v>
      </c>
      <c r="Q284" s="4">
        <v>43092</v>
      </c>
      <c r="R284" s="4">
        <v>4093.7400000000002</v>
      </c>
    </row>
    <row r="285" spans="2:18" x14ac:dyDescent="0.25">
      <c r="B285">
        <v>1407</v>
      </c>
      <c r="C285" s="1">
        <v>43438</v>
      </c>
      <c r="D285">
        <v>4</v>
      </c>
      <c r="E285" s="2" t="s">
        <v>28</v>
      </c>
      <c r="F285" s="2" t="s">
        <v>29</v>
      </c>
      <c r="G285" s="2" t="s">
        <v>29</v>
      </c>
      <c r="H285" s="2" t="s">
        <v>30</v>
      </c>
      <c r="I285" s="2" t="s">
        <v>31</v>
      </c>
      <c r="J285" s="1">
        <v>43440</v>
      </c>
      <c r="K285" s="2" t="s">
        <v>32</v>
      </c>
      <c r="L285" s="2" t="s">
        <v>33</v>
      </c>
      <c r="M285" s="2" t="s">
        <v>100</v>
      </c>
      <c r="N285" s="2" t="s">
        <v>101</v>
      </c>
      <c r="O285" s="4">
        <v>98</v>
      </c>
      <c r="P285">
        <v>42</v>
      </c>
      <c r="Q285" s="4">
        <v>4116</v>
      </c>
      <c r="R285" s="4">
        <v>407.48400000000004</v>
      </c>
    </row>
    <row r="286" spans="2:18" x14ac:dyDescent="0.25">
      <c r="B286">
        <v>1409</v>
      </c>
      <c r="C286" s="1">
        <v>43442</v>
      </c>
      <c r="D286">
        <v>8</v>
      </c>
      <c r="E286" s="2" t="s">
        <v>39</v>
      </c>
      <c r="F286" s="2" t="s">
        <v>40</v>
      </c>
      <c r="G286" s="2" t="s">
        <v>41</v>
      </c>
      <c r="H286" s="2" t="s">
        <v>42</v>
      </c>
      <c r="I286" s="2" t="s">
        <v>43</v>
      </c>
      <c r="J286" s="1">
        <v>43444</v>
      </c>
      <c r="K286" s="2" t="s">
        <v>44</v>
      </c>
      <c r="L286" s="2" t="s">
        <v>33</v>
      </c>
      <c r="M286" s="2" t="s">
        <v>87</v>
      </c>
      <c r="N286" s="2" t="s">
        <v>88</v>
      </c>
      <c r="O286" s="4">
        <v>487.19999999999993</v>
      </c>
      <c r="P286">
        <v>100</v>
      </c>
      <c r="Q286" s="4">
        <v>48719.999999999993</v>
      </c>
      <c r="R286" s="4">
        <v>4823.28</v>
      </c>
    </row>
    <row r="287" spans="2:18" x14ac:dyDescent="0.25">
      <c r="B287">
        <v>1412</v>
      </c>
      <c r="C287" s="1">
        <v>43437</v>
      </c>
      <c r="D287">
        <v>3</v>
      </c>
      <c r="E287" s="2" t="s">
        <v>53</v>
      </c>
      <c r="F287" s="2" t="s">
        <v>54</v>
      </c>
      <c r="G287" s="2" t="s">
        <v>55</v>
      </c>
      <c r="H287" s="2" t="s">
        <v>20</v>
      </c>
      <c r="I287" s="2" t="s">
        <v>21</v>
      </c>
      <c r="J287" s="1">
        <v>43439</v>
      </c>
      <c r="K287" s="2" t="s">
        <v>22</v>
      </c>
      <c r="L287" s="2" t="s">
        <v>56</v>
      </c>
      <c r="M287" s="2" t="s">
        <v>89</v>
      </c>
      <c r="N287" s="2" t="s">
        <v>79</v>
      </c>
      <c r="O287" s="4">
        <v>140</v>
      </c>
      <c r="P287">
        <v>89</v>
      </c>
      <c r="Q287" s="4">
        <v>12460</v>
      </c>
      <c r="R287" s="4">
        <v>1221.08</v>
      </c>
    </row>
    <row r="288" spans="2:18" x14ac:dyDescent="0.25">
      <c r="B288">
        <v>1413</v>
      </c>
      <c r="C288" s="1">
        <v>43437</v>
      </c>
      <c r="D288">
        <v>3</v>
      </c>
      <c r="E288" s="2" t="s">
        <v>53</v>
      </c>
      <c r="F288" s="2" t="s">
        <v>54</v>
      </c>
      <c r="G288" s="2" t="s">
        <v>55</v>
      </c>
      <c r="H288" s="2" t="s">
        <v>20</v>
      </c>
      <c r="I288" s="2" t="s">
        <v>21</v>
      </c>
      <c r="J288" s="1">
        <v>43439</v>
      </c>
      <c r="K288" s="2" t="s">
        <v>22</v>
      </c>
      <c r="L288" s="2" t="s">
        <v>56</v>
      </c>
      <c r="M288" s="2" t="s">
        <v>63</v>
      </c>
      <c r="N288" s="2" t="s">
        <v>64</v>
      </c>
      <c r="O288" s="4">
        <v>560</v>
      </c>
      <c r="P288">
        <v>12</v>
      </c>
      <c r="Q288" s="4">
        <v>6720</v>
      </c>
      <c r="R288" s="4">
        <v>651.84</v>
      </c>
    </row>
    <row r="289" spans="2:18" x14ac:dyDescent="0.25">
      <c r="B289">
        <v>1417</v>
      </c>
      <c r="C289" s="1">
        <v>43444</v>
      </c>
      <c r="D289">
        <v>10</v>
      </c>
      <c r="E289" s="2" t="s">
        <v>70</v>
      </c>
      <c r="F289" s="2" t="s">
        <v>71</v>
      </c>
      <c r="G289" s="2" t="s">
        <v>72</v>
      </c>
      <c r="H289" s="2" t="s">
        <v>73</v>
      </c>
      <c r="I289" s="2" t="s">
        <v>31</v>
      </c>
      <c r="J289" s="1">
        <v>43446</v>
      </c>
      <c r="K289" s="2" t="s">
        <v>22</v>
      </c>
      <c r="L289" s="2" t="s">
        <v>33</v>
      </c>
      <c r="M289" s="2" t="s">
        <v>90</v>
      </c>
      <c r="N289" s="2" t="s">
        <v>27</v>
      </c>
      <c r="O289" s="4">
        <v>140</v>
      </c>
      <c r="P289">
        <v>97</v>
      </c>
      <c r="Q289" s="4">
        <v>13580</v>
      </c>
      <c r="R289" s="4">
        <v>1412.3200000000002</v>
      </c>
    </row>
    <row r="290" spans="2:18" x14ac:dyDescent="0.25">
      <c r="B290">
        <v>1422</v>
      </c>
      <c r="C290" s="1">
        <v>43462</v>
      </c>
      <c r="D290">
        <v>28</v>
      </c>
      <c r="E290" s="2" t="s">
        <v>65</v>
      </c>
      <c r="F290" s="2" t="s">
        <v>66</v>
      </c>
      <c r="G290" s="2" t="s">
        <v>67</v>
      </c>
      <c r="H290" s="2" t="s">
        <v>68</v>
      </c>
      <c r="I290" s="2" t="s">
        <v>69</v>
      </c>
      <c r="J290" s="1">
        <v>43464</v>
      </c>
      <c r="K290" s="2" t="s">
        <v>44</v>
      </c>
      <c r="L290" s="2" t="s">
        <v>33</v>
      </c>
      <c r="M290" s="2" t="s">
        <v>38</v>
      </c>
      <c r="N290" s="2" t="s">
        <v>25</v>
      </c>
      <c r="O290" s="4">
        <v>644</v>
      </c>
      <c r="P290">
        <v>43</v>
      </c>
      <c r="Q290" s="4">
        <v>27692</v>
      </c>
      <c r="R290" s="4">
        <v>2769.2000000000003</v>
      </c>
    </row>
    <row r="291" spans="2:18" x14ac:dyDescent="0.25">
      <c r="B291">
        <v>1423</v>
      </c>
      <c r="C291" s="1">
        <v>43443</v>
      </c>
      <c r="D291">
        <v>9</v>
      </c>
      <c r="E291" s="2" t="s">
        <v>82</v>
      </c>
      <c r="F291" s="2" t="s">
        <v>83</v>
      </c>
      <c r="G291" s="2" t="s">
        <v>49</v>
      </c>
      <c r="H291" s="2" t="s">
        <v>84</v>
      </c>
      <c r="I291" s="2" t="s">
        <v>21</v>
      </c>
      <c r="J291" s="1">
        <v>43445</v>
      </c>
      <c r="K291" s="2" t="s">
        <v>32</v>
      </c>
      <c r="L291" s="2" t="s">
        <v>23</v>
      </c>
      <c r="M291" s="2" t="s">
        <v>57</v>
      </c>
      <c r="N291" s="2" t="s">
        <v>58</v>
      </c>
      <c r="O291" s="4">
        <v>135.1</v>
      </c>
      <c r="P291">
        <v>18</v>
      </c>
      <c r="Q291" s="4">
        <v>2431.7999999999997</v>
      </c>
      <c r="R291" s="4">
        <v>231.02100000000002</v>
      </c>
    </row>
    <row r="292" spans="2:18" x14ac:dyDescent="0.25">
      <c r="B292">
        <v>1424</v>
      </c>
      <c r="C292" s="1">
        <v>43440</v>
      </c>
      <c r="D292">
        <v>6</v>
      </c>
      <c r="E292" s="2" t="s">
        <v>59</v>
      </c>
      <c r="F292" s="2" t="s">
        <v>60</v>
      </c>
      <c r="G292" s="2" t="s">
        <v>61</v>
      </c>
      <c r="H292" s="2" t="s">
        <v>62</v>
      </c>
      <c r="I292" s="2" t="s">
        <v>43</v>
      </c>
      <c r="J292" s="1">
        <v>43442</v>
      </c>
      <c r="K292" s="2" t="s">
        <v>22</v>
      </c>
      <c r="L292" s="2" t="s">
        <v>33</v>
      </c>
      <c r="M292" s="2" t="s">
        <v>51</v>
      </c>
      <c r="N292" s="2" t="s">
        <v>52</v>
      </c>
      <c r="O292" s="4">
        <v>178.5</v>
      </c>
      <c r="P292">
        <v>41</v>
      </c>
      <c r="Q292" s="4">
        <v>7318.5</v>
      </c>
      <c r="R292" s="4">
        <v>709.89450000000011</v>
      </c>
    </row>
    <row r="293" spans="2:18" x14ac:dyDescent="0.25">
      <c r="B293">
        <v>1425</v>
      </c>
      <c r="C293" s="1">
        <v>43442</v>
      </c>
      <c r="D293">
        <v>8</v>
      </c>
      <c r="E293" s="2" t="s">
        <v>39</v>
      </c>
      <c r="F293" s="2" t="s">
        <v>40</v>
      </c>
      <c r="G293" s="2" t="s">
        <v>41</v>
      </c>
      <c r="H293" s="2" t="s">
        <v>42</v>
      </c>
      <c r="I293" s="2" t="s">
        <v>43</v>
      </c>
      <c r="J293" s="1">
        <v>43444</v>
      </c>
      <c r="K293" s="2" t="s">
        <v>22</v>
      </c>
      <c r="L293" s="2" t="s">
        <v>23</v>
      </c>
      <c r="M293" s="2" t="s">
        <v>51</v>
      </c>
      <c r="N293" s="2" t="s">
        <v>52</v>
      </c>
      <c r="O293" s="4">
        <v>178.5</v>
      </c>
      <c r="P293">
        <v>19</v>
      </c>
      <c r="Q293" s="4">
        <v>3391.5</v>
      </c>
      <c r="R293" s="4">
        <v>335.75850000000003</v>
      </c>
    </row>
    <row r="294" spans="2:18" x14ac:dyDescent="0.25">
      <c r="B294">
        <v>1426</v>
      </c>
      <c r="C294" s="1">
        <v>43459</v>
      </c>
      <c r="D294">
        <v>25</v>
      </c>
      <c r="E294" s="2" t="s">
        <v>91</v>
      </c>
      <c r="F294" s="2" t="s">
        <v>71</v>
      </c>
      <c r="G294" s="2" t="s">
        <v>72</v>
      </c>
      <c r="H294" s="2" t="s">
        <v>73</v>
      </c>
      <c r="I294" s="2" t="s">
        <v>31</v>
      </c>
      <c r="J294" s="1">
        <v>43461</v>
      </c>
      <c r="K294" s="2" t="s">
        <v>32</v>
      </c>
      <c r="L294" s="2" t="s">
        <v>56</v>
      </c>
      <c r="M294" s="2" t="s">
        <v>78</v>
      </c>
      <c r="N294" s="2" t="s">
        <v>79</v>
      </c>
      <c r="O294" s="4">
        <v>308</v>
      </c>
      <c r="P294">
        <v>65</v>
      </c>
      <c r="Q294" s="4">
        <v>20020</v>
      </c>
      <c r="R294" s="4">
        <v>1941.94</v>
      </c>
    </row>
    <row r="295" spans="2:18" x14ac:dyDescent="0.25">
      <c r="B295">
        <v>1427</v>
      </c>
      <c r="C295" s="1">
        <v>43460</v>
      </c>
      <c r="D295">
        <v>26</v>
      </c>
      <c r="E295" s="2" t="s">
        <v>92</v>
      </c>
      <c r="F295" s="2" t="s">
        <v>93</v>
      </c>
      <c r="G295" s="2" t="s">
        <v>93</v>
      </c>
      <c r="H295" s="2" t="s">
        <v>68</v>
      </c>
      <c r="I295" s="2" t="s">
        <v>69</v>
      </c>
      <c r="J295" s="1">
        <v>43462</v>
      </c>
      <c r="K295" s="2" t="s">
        <v>44</v>
      </c>
      <c r="L295" s="2" t="s">
        <v>33</v>
      </c>
      <c r="M295" s="2" t="s">
        <v>76</v>
      </c>
      <c r="N295" s="2" t="s">
        <v>77</v>
      </c>
      <c r="O295" s="4">
        <v>350</v>
      </c>
      <c r="P295">
        <v>13</v>
      </c>
      <c r="Q295" s="4">
        <v>4550</v>
      </c>
      <c r="R295" s="4">
        <v>450.44999999999993</v>
      </c>
    </row>
    <row r="296" spans="2:18" x14ac:dyDescent="0.25">
      <c r="B296">
        <v>1428</v>
      </c>
      <c r="C296" s="1">
        <v>43463</v>
      </c>
      <c r="D296">
        <v>29</v>
      </c>
      <c r="E296" s="2" t="s">
        <v>47</v>
      </c>
      <c r="F296" s="2" t="s">
        <v>48</v>
      </c>
      <c r="G296" s="2" t="s">
        <v>49</v>
      </c>
      <c r="H296" s="2" t="s">
        <v>50</v>
      </c>
      <c r="I296" s="2" t="s">
        <v>21</v>
      </c>
      <c r="J296" s="1">
        <v>43465</v>
      </c>
      <c r="K296" s="2" t="s">
        <v>22</v>
      </c>
      <c r="L296" s="2" t="s">
        <v>23</v>
      </c>
      <c r="M296" s="2" t="s">
        <v>94</v>
      </c>
      <c r="N296" s="2" t="s">
        <v>95</v>
      </c>
      <c r="O296" s="4">
        <v>546</v>
      </c>
      <c r="P296">
        <v>54</v>
      </c>
      <c r="Q296" s="4">
        <v>29484</v>
      </c>
      <c r="R296" s="4">
        <v>3007.3680000000004</v>
      </c>
    </row>
    <row r="297" spans="2:18" x14ac:dyDescent="0.25">
      <c r="B297">
        <v>1429</v>
      </c>
      <c r="C297" s="1">
        <v>43440</v>
      </c>
      <c r="D297">
        <v>6</v>
      </c>
      <c r="E297" s="2" t="s">
        <v>59</v>
      </c>
      <c r="F297" s="2" t="s">
        <v>60</v>
      </c>
      <c r="G297" s="2" t="s">
        <v>61</v>
      </c>
      <c r="H297" s="2" t="s">
        <v>62</v>
      </c>
      <c r="I297" s="2" t="s">
        <v>43</v>
      </c>
      <c r="J297" s="1">
        <v>43442</v>
      </c>
      <c r="K297" s="2" t="s">
        <v>44</v>
      </c>
      <c r="L297" s="2" t="s">
        <v>23</v>
      </c>
      <c r="M297" s="2" t="s">
        <v>34</v>
      </c>
      <c r="N297" s="2" t="s">
        <v>27</v>
      </c>
      <c r="O297" s="4">
        <v>420</v>
      </c>
      <c r="P297">
        <v>33</v>
      </c>
      <c r="Q297" s="4">
        <v>13860</v>
      </c>
      <c r="R297" s="4">
        <v>1330.56</v>
      </c>
    </row>
    <row r="298" spans="2:18" x14ac:dyDescent="0.25">
      <c r="B298">
        <v>1430</v>
      </c>
      <c r="C298" s="1">
        <v>43440</v>
      </c>
      <c r="D298">
        <v>6</v>
      </c>
      <c r="E298" s="2" t="s">
        <v>59</v>
      </c>
      <c r="F298" s="2" t="s">
        <v>60</v>
      </c>
      <c r="G298" s="2" t="s">
        <v>61</v>
      </c>
      <c r="H298" s="2" t="s">
        <v>62</v>
      </c>
      <c r="I298" s="2" t="s">
        <v>43</v>
      </c>
      <c r="J298" s="1">
        <v>43442</v>
      </c>
      <c r="K298" s="2" t="s">
        <v>44</v>
      </c>
      <c r="L298" s="2" t="s">
        <v>23</v>
      </c>
      <c r="M298" s="2" t="s">
        <v>35</v>
      </c>
      <c r="N298" s="2" t="s">
        <v>27</v>
      </c>
      <c r="O298" s="4">
        <v>742</v>
      </c>
      <c r="P298">
        <v>34</v>
      </c>
      <c r="Q298" s="4">
        <v>25228</v>
      </c>
      <c r="R298" s="4">
        <v>2598.4840000000004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D3F93-BB13-476E-85A8-F17B3D30068E}">
  <sheetPr>
    <tabColor theme="9" tint="0.79998168889431442"/>
  </sheetPr>
  <dimension ref="A1:AB54"/>
  <sheetViews>
    <sheetView tabSelected="1" topLeftCell="C1" zoomScale="130" zoomScaleNormal="130" workbookViewId="0">
      <selection activeCell="I6" sqref="I6"/>
    </sheetView>
  </sheetViews>
  <sheetFormatPr baseColWidth="10" defaultColWidth="0" defaultRowHeight="15" zeroHeight="1" x14ac:dyDescent="0.25"/>
  <cols>
    <col min="1" max="2" width="11.42578125" style="8" hidden="1" customWidth="1"/>
    <col min="3" max="3" width="1.85546875" style="8" customWidth="1"/>
    <col min="4" max="4" width="3" style="8" customWidth="1"/>
    <col min="5" max="26" width="11.42578125" style="8" customWidth="1"/>
    <col min="27" max="27" width="6.5703125" style="8" customWidth="1"/>
    <col min="28" max="28" width="2.28515625" style="8" customWidth="1"/>
    <col min="29" max="16384" width="11.42578125" style="8" hidden="1"/>
  </cols>
  <sheetData>
    <row r="1" spans="1:28" s="9" customFormat="1" x14ac:dyDescent="0.25"/>
    <row r="2" spans="1:28" s="9" customFormat="1" x14ac:dyDescent="0.25">
      <c r="D2" s="8"/>
      <c r="E2" s="8"/>
      <c r="F2" s="8"/>
      <c r="G2" s="8"/>
      <c r="H2" s="8"/>
      <c r="I2" s="8"/>
      <c r="J2" s="8"/>
      <c r="K2" s="8"/>
      <c r="L2" s="8"/>
      <c r="M2" s="8"/>
      <c r="N2" s="8"/>
      <c r="O2" s="8"/>
      <c r="P2" s="8"/>
      <c r="Q2" s="8"/>
      <c r="R2" s="8"/>
      <c r="S2" s="8"/>
      <c r="T2" s="8"/>
      <c r="U2" s="8"/>
      <c r="V2" s="8"/>
      <c r="W2" s="8"/>
      <c r="X2" s="8"/>
      <c r="Y2" s="8"/>
      <c r="Z2" s="8"/>
      <c r="AA2" s="8"/>
    </row>
    <row r="3" spans="1:28" s="9" customFormat="1" x14ac:dyDescent="0.25">
      <c r="A3" s="8"/>
      <c r="B3" s="8"/>
      <c r="D3" s="8"/>
      <c r="E3" s="8"/>
      <c r="F3" s="8"/>
      <c r="G3" s="10"/>
      <c r="H3" s="10"/>
      <c r="I3" s="8"/>
      <c r="J3" s="8"/>
      <c r="K3" s="8"/>
      <c r="L3" s="8"/>
      <c r="M3" s="8"/>
      <c r="N3" s="8"/>
      <c r="O3" s="8"/>
      <c r="P3" s="8"/>
      <c r="Q3" s="8"/>
      <c r="R3" s="8"/>
      <c r="S3" s="8"/>
      <c r="T3" s="8"/>
      <c r="U3" s="8"/>
      <c r="V3" s="8"/>
      <c r="W3" s="8"/>
      <c r="X3" s="8"/>
      <c r="Y3" s="8"/>
      <c r="Z3" s="8"/>
      <c r="AA3" s="8"/>
    </row>
    <row r="4" spans="1:28" s="9" customFormat="1" x14ac:dyDescent="0.25">
      <c r="A4" s="8"/>
      <c r="B4" s="8"/>
      <c r="D4" s="8"/>
      <c r="E4" s="8"/>
      <c r="F4" s="8"/>
      <c r="G4" s="8"/>
      <c r="H4" s="8"/>
      <c r="I4" s="8"/>
      <c r="J4" s="8"/>
      <c r="K4" s="8"/>
      <c r="L4" s="8"/>
      <c r="M4" s="8"/>
      <c r="N4" s="8"/>
      <c r="O4" s="8"/>
      <c r="P4" s="8"/>
      <c r="Q4" s="8"/>
      <c r="R4" s="8"/>
      <c r="S4" s="8"/>
      <c r="T4" s="8"/>
      <c r="U4" s="8"/>
      <c r="V4" s="8"/>
      <c r="W4" s="8"/>
      <c r="X4" s="8"/>
      <c r="Y4" s="8"/>
      <c r="Z4" s="8"/>
      <c r="AA4" s="8"/>
    </row>
    <row r="5" spans="1:28" s="9" customFormat="1" x14ac:dyDescent="0.25">
      <c r="A5" s="8"/>
      <c r="B5" s="8"/>
      <c r="D5" s="8"/>
      <c r="E5" s="8"/>
      <c r="F5" s="8"/>
      <c r="G5" s="8"/>
      <c r="H5" s="8"/>
      <c r="I5" s="8"/>
      <c r="J5" s="8"/>
      <c r="K5" s="8"/>
      <c r="L5" s="8"/>
      <c r="M5" s="8"/>
      <c r="N5" s="8"/>
      <c r="O5" s="8"/>
      <c r="P5" s="8"/>
      <c r="Q5" s="8"/>
      <c r="R5" s="8"/>
      <c r="S5" s="8"/>
      <c r="T5" s="8"/>
      <c r="U5" s="8"/>
      <c r="V5" s="8"/>
      <c r="W5" s="8"/>
      <c r="X5" s="8"/>
      <c r="Y5" s="8"/>
      <c r="Z5" s="8"/>
      <c r="AA5" s="8"/>
    </row>
    <row r="6" spans="1:28" s="9" customFormat="1" x14ac:dyDescent="0.25">
      <c r="A6" s="8"/>
      <c r="B6" s="8"/>
      <c r="D6" s="8"/>
      <c r="E6" s="8"/>
      <c r="F6" s="8"/>
      <c r="G6" s="8"/>
      <c r="H6" s="8"/>
      <c r="I6" s="8"/>
      <c r="J6" s="8"/>
      <c r="K6" s="8"/>
      <c r="L6" s="8"/>
      <c r="M6" s="8"/>
      <c r="N6" s="8"/>
      <c r="O6" s="8"/>
      <c r="P6" s="8"/>
      <c r="Q6" s="8"/>
      <c r="R6" s="8"/>
      <c r="S6" s="8"/>
      <c r="T6" s="8"/>
      <c r="U6" s="8"/>
      <c r="V6" s="8"/>
      <c r="W6" s="8"/>
      <c r="X6" s="8"/>
      <c r="Y6" s="8"/>
      <c r="Z6" s="8"/>
      <c r="AA6" s="8"/>
    </row>
    <row r="7" spans="1:28" s="9" customFormat="1" x14ac:dyDescent="0.25">
      <c r="A7" s="8"/>
      <c r="B7" s="8"/>
      <c r="D7" s="8"/>
      <c r="E7" s="8"/>
      <c r="F7" s="8"/>
      <c r="G7" s="8"/>
      <c r="H7" s="8"/>
      <c r="I7" s="8"/>
      <c r="J7" s="8"/>
      <c r="K7" s="8"/>
      <c r="L7" s="8"/>
      <c r="M7" s="8"/>
      <c r="N7" s="8"/>
      <c r="O7" s="8"/>
      <c r="P7" s="8"/>
      <c r="Q7" s="8"/>
      <c r="R7" s="8"/>
      <c r="S7" s="8"/>
      <c r="T7" s="8"/>
      <c r="U7" s="8"/>
      <c r="V7" s="8"/>
      <c r="W7" s="8"/>
      <c r="X7" s="8"/>
      <c r="Y7" s="8"/>
      <c r="Z7" s="8"/>
      <c r="AA7" s="8"/>
    </row>
    <row r="8" spans="1:28" s="9" customFormat="1" x14ac:dyDescent="0.25">
      <c r="A8" s="8"/>
      <c r="B8" s="8"/>
      <c r="D8" s="8"/>
      <c r="E8" s="8"/>
      <c r="F8" s="8"/>
      <c r="G8" s="8"/>
      <c r="H8" s="8"/>
      <c r="I8" s="8"/>
      <c r="J8" s="8"/>
      <c r="K8" s="8"/>
      <c r="L8" s="8"/>
      <c r="M8" s="8"/>
      <c r="N8" s="8"/>
      <c r="O8" s="8"/>
      <c r="P8" s="8"/>
      <c r="Q8" s="8"/>
      <c r="R8" s="8"/>
      <c r="S8" s="8"/>
      <c r="T8" s="8"/>
      <c r="U8" s="8"/>
      <c r="V8" s="8"/>
      <c r="W8" s="8"/>
      <c r="X8" s="8"/>
      <c r="Y8" s="8"/>
      <c r="Z8" s="8"/>
      <c r="AA8" s="8"/>
    </row>
    <row r="9" spans="1:28" s="9" customFormat="1" x14ac:dyDescent="0.25">
      <c r="A9" s="8"/>
      <c r="B9" s="8"/>
      <c r="D9" s="8"/>
      <c r="E9" s="8"/>
      <c r="F9" s="8"/>
      <c r="G9" s="8"/>
      <c r="H9" s="8"/>
      <c r="I9" s="8"/>
      <c r="J9" s="8"/>
      <c r="K9" s="8"/>
      <c r="L9" s="8"/>
      <c r="M9" s="8"/>
      <c r="N9" s="8"/>
      <c r="O9" s="8"/>
      <c r="P9" s="8"/>
      <c r="Q9" s="8"/>
      <c r="R9" s="8"/>
      <c r="S9" s="8"/>
      <c r="T9" s="8"/>
      <c r="U9" s="8"/>
      <c r="V9" s="8"/>
      <c r="W9" s="8"/>
      <c r="X9" s="8"/>
      <c r="Y9" s="8"/>
      <c r="Z9" s="8"/>
      <c r="AA9" s="8"/>
    </row>
    <row r="10" spans="1:28" s="9" customFormat="1" x14ac:dyDescent="0.25">
      <c r="A10" s="8"/>
      <c r="B10" s="8"/>
      <c r="D10" s="8"/>
      <c r="E10" s="8"/>
      <c r="F10" s="8"/>
      <c r="G10" s="8"/>
      <c r="H10" s="8"/>
      <c r="I10" s="8"/>
      <c r="J10" s="8"/>
      <c r="K10" s="8"/>
      <c r="L10" s="8"/>
      <c r="M10" s="8"/>
      <c r="N10" s="8"/>
      <c r="O10" s="8"/>
      <c r="P10" s="8"/>
      <c r="Q10" s="8"/>
      <c r="R10" s="8"/>
      <c r="S10" s="8"/>
      <c r="T10" s="8"/>
      <c r="U10" s="8"/>
      <c r="V10" s="8"/>
      <c r="W10" s="8"/>
      <c r="X10" s="8"/>
      <c r="Y10" s="8"/>
      <c r="Z10" s="8"/>
      <c r="AA10" s="8"/>
    </row>
    <row r="11" spans="1:28" s="9" customFormat="1" x14ac:dyDescent="0.25">
      <c r="A11" s="8"/>
      <c r="B11" s="8"/>
      <c r="D11" s="8"/>
      <c r="E11" s="8"/>
      <c r="F11" s="8"/>
      <c r="G11" s="8"/>
      <c r="H11" s="8"/>
      <c r="I11" s="8"/>
      <c r="J11" s="8"/>
      <c r="K11" s="8"/>
      <c r="L11" s="8"/>
      <c r="M11" s="8"/>
      <c r="N11" s="8"/>
      <c r="O11" s="8"/>
      <c r="P11" s="8"/>
      <c r="Q11" s="8"/>
      <c r="R11" s="8"/>
      <c r="S11" s="8"/>
      <c r="T11" s="8"/>
      <c r="U11" s="8"/>
      <c r="V11" s="8"/>
      <c r="W11" s="8"/>
      <c r="X11" s="8"/>
      <c r="Y11" s="8"/>
      <c r="Z11" s="8"/>
      <c r="AA11" s="8"/>
    </row>
    <row r="12" spans="1:28" s="9" customFormat="1" x14ac:dyDescent="0.25">
      <c r="A12" s="8"/>
      <c r="B12" s="8"/>
      <c r="D12" s="8"/>
      <c r="E12" s="8"/>
      <c r="F12" s="8"/>
      <c r="G12" s="8"/>
      <c r="H12" s="8"/>
      <c r="I12" s="8"/>
      <c r="J12" s="8"/>
      <c r="K12" s="8"/>
      <c r="L12" s="8"/>
      <c r="M12" s="8"/>
      <c r="N12" s="8"/>
      <c r="O12" s="8"/>
      <c r="P12" s="8"/>
      <c r="Q12" s="8"/>
      <c r="R12" s="8"/>
      <c r="S12" s="8"/>
      <c r="T12" s="8"/>
      <c r="U12" s="8"/>
      <c r="V12" s="8"/>
      <c r="W12" s="8"/>
      <c r="X12" s="8"/>
      <c r="Y12" s="8"/>
      <c r="Z12" s="8"/>
      <c r="AA12" s="8"/>
    </row>
    <row r="13" spans="1:28" s="9" customFormat="1" x14ac:dyDescent="0.25">
      <c r="A13" s="8"/>
      <c r="B13" s="8"/>
      <c r="D13" s="8"/>
      <c r="E13" s="8"/>
      <c r="F13" s="8"/>
      <c r="G13" s="8"/>
      <c r="H13" s="8"/>
      <c r="I13" s="8"/>
      <c r="J13" s="8"/>
      <c r="K13" s="8"/>
      <c r="L13" s="8"/>
      <c r="M13" s="8"/>
      <c r="N13" s="8"/>
      <c r="O13" s="8"/>
      <c r="P13" s="8"/>
      <c r="Q13" s="8"/>
      <c r="R13" s="8"/>
      <c r="S13" s="8"/>
      <c r="T13" s="8"/>
      <c r="U13" s="8"/>
      <c r="V13" s="8"/>
      <c r="W13" s="8"/>
      <c r="X13" s="8"/>
      <c r="Y13" s="8"/>
      <c r="Z13" s="8"/>
      <c r="AA13" s="8"/>
    </row>
    <row r="14" spans="1:28" x14ac:dyDescent="0.25">
      <c r="C14" s="9"/>
      <c r="AB14" s="9"/>
    </row>
    <row r="15" spans="1:28" x14ac:dyDescent="0.25">
      <c r="C15" s="9"/>
      <c r="AB15" s="9"/>
    </row>
    <row r="16" spans="1:28" x14ac:dyDescent="0.25">
      <c r="C16" s="9"/>
      <c r="AB16" s="9"/>
    </row>
    <row r="17" spans="3:28" x14ac:dyDescent="0.25">
      <c r="C17" s="9"/>
      <c r="AB17" s="9"/>
    </row>
    <row r="18" spans="3:28" x14ac:dyDescent="0.25">
      <c r="C18" s="9"/>
      <c r="AB18" s="9"/>
    </row>
    <row r="19" spans="3:28" x14ac:dyDescent="0.25">
      <c r="C19" s="9"/>
      <c r="AB19" s="9"/>
    </row>
    <row r="20" spans="3:28" x14ac:dyDescent="0.25">
      <c r="C20" s="9"/>
      <c r="AB20" s="9"/>
    </row>
    <row r="21" spans="3:28" x14ac:dyDescent="0.25">
      <c r="C21" s="9"/>
      <c r="AB21" s="9"/>
    </row>
    <row r="22" spans="3:28" x14ac:dyDescent="0.25">
      <c r="C22" s="9"/>
      <c r="AB22" s="9"/>
    </row>
    <row r="23" spans="3:28" x14ac:dyDescent="0.25">
      <c r="C23" s="9"/>
      <c r="AB23" s="9"/>
    </row>
    <row r="24" spans="3:28" x14ac:dyDescent="0.25">
      <c r="C24" s="9"/>
      <c r="AB24" s="9"/>
    </row>
    <row r="25" spans="3:28" x14ac:dyDescent="0.25">
      <c r="C25" s="9"/>
      <c r="AB25" s="9"/>
    </row>
    <row r="26" spans="3:28" x14ac:dyDescent="0.25">
      <c r="C26" s="9"/>
      <c r="AB26" s="9"/>
    </row>
    <row r="27" spans="3:28" x14ac:dyDescent="0.25">
      <c r="C27" s="9"/>
      <c r="AB27" s="9"/>
    </row>
    <row r="28" spans="3:28" x14ac:dyDescent="0.25">
      <c r="C28" s="9"/>
      <c r="AB28" s="9"/>
    </row>
    <row r="29" spans="3:28" x14ac:dyDescent="0.25">
      <c r="C29" s="9"/>
      <c r="AB29" s="9"/>
    </row>
    <row r="30" spans="3:28" s="9" customFormat="1" ht="9" customHeight="1" x14ac:dyDescent="0.25"/>
    <row r="31" spans="3:28" x14ac:dyDescent="0.25">
      <c r="C31" s="9"/>
      <c r="AB31" s="9"/>
    </row>
    <row r="32" spans="3:28" x14ac:dyDescent="0.25">
      <c r="C32" s="9"/>
      <c r="AB32" s="9"/>
    </row>
    <row r="33" spans="3:28" x14ac:dyDescent="0.25">
      <c r="C33" s="9"/>
      <c r="AB33" s="9"/>
    </row>
    <row r="34" spans="3:28" x14ac:dyDescent="0.25">
      <c r="C34" s="9"/>
      <c r="AB34" s="9"/>
    </row>
    <row r="35" spans="3:28" x14ac:dyDescent="0.25">
      <c r="C35" s="9"/>
      <c r="AB35" s="9"/>
    </row>
    <row r="36" spans="3:28" x14ac:dyDescent="0.25">
      <c r="C36" s="9"/>
      <c r="AB36" s="9"/>
    </row>
    <row r="37" spans="3:28" x14ac:dyDescent="0.25">
      <c r="C37" s="9"/>
      <c r="AB37" s="9"/>
    </row>
    <row r="38" spans="3:28" x14ac:dyDescent="0.25">
      <c r="C38" s="9"/>
      <c r="AB38" s="9"/>
    </row>
    <row r="39" spans="3:28" x14ac:dyDescent="0.25">
      <c r="C39" s="9"/>
      <c r="AB39" s="9"/>
    </row>
    <row r="40" spans="3:28" x14ac:dyDescent="0.25">
      <c r="C40" s="9"/>
      <c r="AB40" s="9"/>
    </row>
    <row r="41" spans="3:28" x14ac:dyDescent="0.25">
      <c r="C41" s="9"/>
      <c r="AB41" s="9"/>
    </row>
    <row r="42" spans="3:28" x14ac:dyDescent="0.25">
      <c r="C42" s="9"/>
      <c r="AB42" s="9"/>
    </row>
    <row r="43" spans="3:28" x14ac:dyDescent="0.25">
      <c r="C43" s="9"/>
      <c r="AB43" s="9"/>
    </row>
    <row r="44" spans="3:28" x14ac:dyDescent="0.25">
      <c r="C44" s="9"/>
      <c r="AB44" s="9"/>
    </row>
    <row r="45" spans="3:28" x14ac:dyDescent="0.25">
      <c r="C45" s="9"/>
      <c r="AB45" s="9"/>
    </row>
    <row r="46" spans="3:28" x14ac:dyDescent="0.25">
      <c r="C46" s="9"/>
      <c r="AB46" s="9"/>
    </row>
    <row r="47" spans="3:28" x14ac:dyDescent="0.25">
      <c r="C47" s="9"/>
      <c r="AB47" s="9"/>
    </row>
    <row r="48" spans="3:28" x14ac:dyDescent="0.25">
      <c r="C48" s="9"/>
      <c r="AB48" s="9"/>
    </row>
    <row r="49" spans="3:28" x14ac:dyDescent="0.25">
      <c r="C49" s="9"/>
      <c r="AB49" s="9"/>
    </row>
    <row r="50" spans="3:28" x14ac:dyDescent="0.25">
      <c r="C50" s="9"/>
      <c r="AB50" s="9"/>
    </row>
    <row r="51" spans="3:28" x14ac:dyDescent="0.25">
      <c r="C51" s="9"/>
      <c r="AB51" s="9"/>
    </row>
    <row r="52" spans="3:28" x14ac:dyDescent="0.25">
      <c r="C52" s="9"/>
      <c r="AB52" s="9"/>
    </row>
    <row r="53" spans="3:28" x14ac:dyDescent="0.25">
      <c r="C53" s="9"/>
      <c r="AB53" s="9"/>
    </row>
    <row r="54" spans="3:28" s="9" customFormat="1" ht="9" customHeight="1" x14ac:dyDescent="0.25"/>
  </sheetData>
  <mergeCells count="1">
    <mergeCell ref="G3:H3"/>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8 G A A B Q S w M E F A A C A A g A t J p 2 U w i u q j C k A A A A 9 Q A A A B I A H A B D b 2 5 m a W c v U G F j a 2 F n Z S 5 4 b W w g o h g A K K A U A A A A A A A A A A A A A A A A A A A A A A A A A A A A h Y + x D o I w G I R f h X S n L X U R 8 l M G d Z P E x M S 4 N q V C A x R D i + X d H H w k X 0 G M o m 6 O 9 9 1 d c n e / 3 i A b 2 y a 4 q N 7 q z q Q o w h Q F y s i u 0 K Z M 0 e B O 4 R J l H H Z C 1 q J U w R Q 2 N h m t T l H l 3 D k h x H u P / Q J 3 f U k Y p R E 5 5 t u 9 r F Q r Q m 2 s E 0 Y q 9 G k V / 1 u I w + E 1 h j M c x 5 h R h i m Q m U G u z d d n 0 9 y n + w N h N T R u 6 B U v V L j e A J k l k P c F / g B Q S w M E F A A C A A g A t J p 2 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S a d l P 7 A R O h K Q M A A C o K A A A T A B w A R m 9 y b X V s Y X M v U 2 V j d G l v b j E u b S C i G A A o o B Q A A A A A A A A A A A A A A A A A A A A A A A A A A A C d V l 1 P 2 z A U f U f i P 1 j Z S y J l E S k F x h i T U G k H G j D W V q A N E H K T 2 9 b C s T v b Y W V V / 8 1 e e d 0 f 6 B / b T d M v m n p F 6 0 u U Y / u e c 2 / O v b W G y D A p S C N / h g e b G 5 s b u k s V x E S q G A T o Y 6 j I p K c o O S Q c z O Y G w d / X F D g H R K r 9 C H h w L d V D S 8 o H t 8 Y 4 B B U p D A i j X a f 6 / r b 6 9 v L s q N l s 1 r 7 U z x u 3 3 2 T a T F t w W 9 o K 9 7 f 2 w v D + m O p u S 1 I V B 3 2 u + 4 7 n E 5 F y 7 h O j U v D 8 n G x J x 3 2 j C 2 C Q O x c x u D k 1 k B w 6 S 7 s c / z M T 8 a E z 3 u z c D W + O q a F 3 k 4 h v n J P R n y 4 o 0 g F t 0 r Y B c g I 0 B u V g 1 C Z t Y Q 6 X S i b S Q A 5 r d 6 U E n 9 x M t h 1 x 3 o g o p 0 o f Z s L v v B n P J x j 9 F h j C I F n z q T c n a C o q d F u q p C J 5 m g h c A + 1 a d f m D g V N F Z t C U x M D J F c 3 K 3 w i O A n w l l e A q c L B m G I N Q 8 T T 0 y c D J w 5 Z W w 9 u r 4 f I U N t A 3 C / i O B d + 1 4 H s W / J 0 F 3 1 8 t J 9 y y 7 A 9 D 2 0 L J t r B t W y h b u H c s + K 4 F 3 1 v E h 3 M D V I V p g 8 K G I L K F T s L n d 8 A m E X M n N B 5 Y z y 0 6 x S 9 5 a 9 w a W u 3 6 D 9 r / M G 3 4 n 6 4 N x 7 a t S c 4 k 0 p 4 K s 1 s O s h P j s t U g 6 m Z e z r t 7 W r y Y m n z 5 I k 0 C E n G G c w S K h y 9 k 0 l K w s L 7 0 a V k a 0 7 g A V 7 W h s S z A V 4 C 5 x l I V F u r Q w Z F Y g G f K I W l R 9 S O F g v h p p 7 Z x X k I 2 i p Y j Y A H H E X q 0 U 9 Q z S S 5 r 8 5 6 S c R q Z 4 p 4 K U n W k G j 0 X g 1 8 q i J g k q W C G K j Y 7 K t I E j T A 5 L A z L C 7 R U 1 1 P R Q e F S r z j U x G D t P G 3 x O H p e j r v o e K X B / M q 8 c 4 0 W m n u n D j 1 O I 8 D R l U L R 7 2 i W 8 e T f 8 i f 7 1 I s D f j E x K 2 V o 5 V y S t o 5 x V i g r V e m V V O u z m 5 X e y r X 9 S q 7 S W q 7 C t 7 R y l l / J u T 3 h R P N i 2 D Y T W D b H y v / S / 1 b y n V e S l 6 f k D S Z I 3 j 1 2 7 u X e X D m q O Y B a M a i B 4 y 2 p L n / q g o T s 3 w J o 1 C V C G n L G t A l O N T K Z J 3 f 8 U o d E P s I 5 N V G X i U 5 2 X 9 F u H S I c f U G N A Y / H 4 r R 7 7 2 W d 5 u R 3 o K H n L U 7 k N u M m a 5 Y 1 q l a n M B H n 3 h R m 1 x 3 5 8 H F M 5 3 m b G 0 z Y + Q 7 + A l B L A Q I t A B Q A A g A I A L S a d l M I r q o w p A A A A P U A A A A S A A A A A A A A A A A A A A A A A A A A A A B D b 2 5 m a W c v U G F j a 2 F n Z S 5 4 b W x Q S w E C L Q A U A A I A C A C 0 m n Z T D 8 r p q 6 Q A A A D p A A A A E w A A A A A A A A A A A A A A A A D w A A A A W 0 N v b n R l b n R f V H l w Z X N d L n h t b F B L A Q I t A B Q A A g A I A L S a d l P 7 A R O h K Q M A A C o K A A A T A A A A A A A A A A A A A A A A A O E B A A B G b 3 J t d W x h c y 9 T Z W N 0 a W 9 u M S 5 t U E s F B g A A A A A D A A M A w g A A A F c 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g b A A A A A A A A 9 h 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y Z G V u Z X N E Z U N v b X B y 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b m V z R G V D b 2 1 w c m E i I C 8 + P E V u d H J 5 I F R 5 c G U 9 I k Z p b G x l Z E N v b X B s Z X R l U m V z d W x 0 V G 9 X b 3 J r c 2 h l Z X Q i I F Z h b H V l P S J s M S I g L z 4 8 R W 5 0 c n k g V H l w Z T 0 i Q W R k Z W R U b 0 R h d G F N b 2 R l b C I g V m F s d W U 9 I m w w I i A v P j x F b n R y e S B U e X B l P S J G a W x s Q 2 9 1 b n Q i I F Z h b H V l P S J s M j k x I i A v P j x F b n R y e S B U e X B l P S J G a W x s R X J y b 3 J D b 2 R l I i B W Y W x 1 Z T 0 i c 1 V u a 2 5 v d 2 4 i I C 8 + P E V u d H J 5 I F R 5 c G U 9 I k Z p b G x F c n J v c k N v d W 5 0 I i B W Y W x 1 Z T 0 i b D A i I C 8 + P E V u d H J 5 I F R 5 c G U 9 I k Z p b G x M Y X N 0 V X B k Y X R l Z C I g V m F s d W U 9 I m Q y M D I x L T E x L T I y V D E 4 O j I x O j Q x L j E x O T E 4 M z B a I i A v P j x F b n R y e S B U e X B l P S J G a W x s Q 2 9 s d W 1 u V H l w Z X M i I F Z h b H V l P S J z Q X d r R E J n W U d C Z 1 l K Q m d Z R 0 J n V U Z C U V U 9 I i A v P j x F b n R y e S B U e X B l P S J G a W x s Q 2 9 s d W 1 u T m F t Z X M i I F Z h b H V l P S J z W y Z x d W 9 0 O 0 Z v b G l v J n F 1 b 3 Q 7 L C Z x d W 9 0 O 0 Z l Y 2 h h I G R l I G 9 y Z G V u J n F 1 b 3 Q 7 L C Z x d W 9 0 O 0 5 1 b S 4 g Y 2 x p Z W 5 0 Z S Z x d W 9 0 O y w m c X V v d D t O b 2 1 i c m U g Y 2 x p Z W 5 0 Z S Z x d W 9 0 O y w m c X V v d D t D a X V k Y W Q m c X V v d D s s J n F 1 b 3 Q 7 R X N 0 Y W R v J n F 1 b 3 Q 7 L C Z x d W 9 0 O 1 Z l b m R l Z G 9 y J n F 1 b 3 Q 7 L C Z x d W 9 0 O 1 J l Z 2 l v b i Z x d W 9 0 O y w m c X V v d D t G Z W N o Y S B k Z S B l b W J h c n F 1 Z S Z x d W 9 0 O y w m c X V v d D t F b X B y Z X N h I G Z s Z X R l c m E m c X V v d D s s J n F 1 b 3 Q 7 R m 9 y b W E g Z G U g c G F n b y Z x d W 9 0 O y w m c X V v d D t O b 2 1 i c m U g Z G V s I H B y b 2 R 1 Y 3 R v J n F 1 b 3 Q 7 L C Z x d W 9 0 O 0 N h d G V n b 3 L D r W E m c X V v d D s s J n F 1 b 3 Q 7 U H J l Y 2 l v I H V u a X R h c m l v J n F 1 b 3 Q 7 L C Z x d W 9 0 O 0 N h b n R p Z G F k J n F 1 b 3 Q 7 L C Z x d W 9 0 O 0 l u Z 3 J l c 2 9 z J n F 1 b 3 Q 7 L C Z x d W 9 0 O 1 R h c m l m Y S B k Z S B l b n b D r W 8 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W 5 l c 0 R l Q 2 9 t c H J h L 0 F 1 d G 9 S Z W 1 v d m V k Q 2 9 s d W 1 u c z E u e 0 Z v b G l v L D B 9 J n F 1 b 3 Q 7 L C Z x d W 9 0 O 1 N l Y 3 R p b 2 4 x L 2 9 y Z G V u Z X N E Z U N v b X B y Y S 9 B d X R v U m V t b 3 Z l Z E N v b H V t b n M x L n t G Z W N o Y S B k Z S B v c m R l b i w x f S Z x d W 9 0 O y w m c X V v d D t T Z W N 0 a W 9 u M S 9 v c m R l b m V z R G V D b 2 1 w c m E v Q X V 0 b 1 J l b W 9 2 Z W R D b 2 x 1 b W 5 z M S 5 7 T n V t L i B j b G l l b n R l L D J 9 J n F 1 b 3 Q 7 L C Z x d W 9 0 O 1 N l Y 3 R p b 2 4 x L 2 9 y Z G V u Z X N E Z U N v b X B y Y S 9 B d X R v U m V t b 3 Z l Z E N v b H V t b n M x L n t O b 2 1 i c m U g Y 2 x p Z W 5 0 Z S w z f S Z x d W 9 0 O y w m c X V v d D t T Z W N 0 a W 9 u M S 9 v c m R l b m V z R G V D b 2 1 w c m E v Q X V 0 b 1 J l b W 9 2 Z W R D b 2 x 1 b W 5 z M S 5 7 Q 2 l 1 Z G F k L D R 9 J n F 1 b 3 Q 7 L C Z x d W 9 0 O 1 N l Y 3 R p b 2 4 x L 2 9 y Z G V u Z X N E Z U N v b X B y Y S 9 B d X R v U m V t b 3 Z l Z E N v b H V t b n M x L n t F c 3 R h Z G 8 s N X 0 m c X V v d D s s J n F 1 b 3 Q 7 U 2 V j d G l v b j E v b 3 J k Z W 5 l c 0 R l Q 2 9 t c H J h L 0 F 1 d G 9 S Z W 1 v d m V k Q 2 9 s d W 1 u c z E u e 1 Z l b m R l Z G 9 y L D Z 9 J n F 1 b 3 Q 7 L C Z x d W 9 0 O 1 N l Y 3 R p b 2 4 x L 2 9 y Z G V u Z X N E Z U N v b X B y Y S 9 B d X R v U m V t b 3 Z l Z E N v b H V t b n M x L n t S Z W d p b 2 4 s N 3 0 m c X V v d D s s J n F 1 b 3 Q 7 U 2 V j d G l v b j E v b 3 J k Z W 5 l c 0 R l Q 2 9 t c H J h L 0 F 1 d G 9 S Z W 1 v d m V k Q 2 9 s d W 1 u c z E u e 0 Z l Y 2 h h I G R l I G V t Y m F y c X V l L D h 9 J n F 1 b 3 Q 7 L C Z x d W 9 0 O 1 N l Y 3 R p b 2 4 x L 2 9 y Z G V u Z X N E Z U N v b X B y Y S 9 B d X R v U m V t b 3 Z l Z E N v b H V t b n M x L n t F b X B y Z X N h I G Z s Z X R l c m E s O X 0 m c X V v d D s s J n F 1 b 3 Q 7 U 2 V j d G l v b j E v b 3 J k Z W 5 l c 0 R l Q 2 9 t c H J h L 0 F 1 d G 9 S Z W 1 v d m V k Q 2 9 s d W 1 u c z E u e 0 Z v c m 1 h I G R l I H B h Z 2 8 s M T B 9 J n F 1 b 3 Q 7 L C Z x d W 9 0 O 1 N l Y 3 R p b 2 4 x L 2 9 y Z G V u Z X N E Z U N v b X B y Y S 9 B d X R v U m V t b 3 Z l Z E N v b H V t b n M x L n t O b 2 1 i c m U g Z G V s I H B y b 2 R 1 Y 3 R v L D E x f S Z x d W 9 0 O y w m c X V v d D t T Z W N 0 a W 9 u M S 9 v c m R l b m V z R G V D b 2 1 w c m E v Q X V 0 b 1 J l b W 9 2 Z W R D b 2 x 1 b W 5 z M S 5 7 Q 2 F 0 Z W d v c s O t Y S w x M n 0 m c X V v d D s s J n F 1 b 3 Q 7 U 2 V j d G l v b j E v b 3 J k Z W 5 l c 0 R l Q 2 9 t c H J h L 0 F 1 d G 9 S Z W 1 v d m V k Q 2 9 s d W 1 u c z E u e 1 B y Z W N p b y B 1 b m l 0 Y X J p b y w x M 3 0 m c X V v d D s s J n F 1 b 3 Q 7 U 2 V j d G l v b j E v b 3 J k Z W 5 l c 0 R l Q 2 9 t c H J h L 0 F 1 d G 9 S Z W 1 v d m V k Q 2 9 s d W 1 u c z E u e 0 N h b n R p Z G F k L D E 0 f S Z x d W 9 0 O y w m c X V v d D t T Z W N 0 a W 9 u M S 9 v c m R l b m V z R G V D b 2 1 w c m E v Q X V 0 b 1 J l b W 9 2 Z W R D b 2 x 1 b W 5 z M S 5 7 S W 5 n c m V z b 3 M s M T V 9 J n F 1 b 3 Q 7 L C Z x d W 9 0 O 1 N l Y 3 R p b 2 4 x L 2 9 y Z G V u Z X N E Z U N v b X B y Y S 9 B d X R v U m V t b 3 Z l Z E N v b H V t b n M x L n t U Y X J p Z m E g Z G U g Z W 5 2 w 6 1 v L D E 2 f S Z x d W 9 0 O 1 0 s J n F 1 b 3 Q 7 Q 2 9 s d W 1 u Q 2 9 1 b n Q m c X V v d D s 6 M T c s J n F 1 b 3 Q 7 S 2 V 5 Q 2 9 s d W 1 u T m F t Z X M m c X V v d D s 6 W 1 0 s J n F 1 b 3 Q 7 Q 2 9 s d W 1 u S W R l b n R p d G l l c y Z x d W 9 0 O z p b J n F 1 b 3 Q 7 U 2 V j d G l v b j E v b 3 J k Z W 5 l c 0 R l Q 2 9 t c H J h L 0 F 1 d G 9 S Z W 1 v d m V k Q 2 9 s d W 1 u c z E u e 0 Z v b G l v L D B 9 J n F 1 b 3 Q 7 L C Z x d W 9 0 O 1 N l Y 3 R p b 2 4 x L 2 9 y Z G V u Z X N E Z U N v b X B y Y S 9 B d X R v U m V t b 3 Z l Z E N v b H V t b n M x L n t G Z W N o Y S B k Z S B v c m R l b i w x f S Z x d W 9 0 O y w m c X V v d D t T Z W N 0 a W 9 u M S 9 v c m R l b m V z R G V D b 2 1 w c m E v Q X V 0 b 1 J l b W 9 2 Z W R D b 2 x 1 b W 5 z M S 5 7 T n V t L i B j b G l l b n R l L D J 9 J n F 1 b 3 Q 7 L C Z x d W 9 0 O 1 N l Y 3 R p b 2 4 x L 2 9 y Z G V u Z X N E Z U N v b X B y Y S 9 B d X R v U m V t b 3 Z l Z E N v b H V t b n M x L n t O b 2 1 i c m U g Y 2 x p Z W 5 0 Z S w z f S Z x d W 9 0 O y w m c X V v d D t T Z W N 0 a W 9 u M S 9 v c m R l b m V z R G V D b 2 1 w c m E v Q X V 0 b 1 J l b W 9 2 Z W R D b 2 x 1 b W 5 z M S 5 7 Q 2 l 1 Z G F k L D R 9 J n F 1 b 3 Q 7 L C Z x d W 9 0 O 1 N l Y 3 R p b 2 4 x L 2 9 y Z G V u Z X N E Z U N v b X B y Y S 9 B d X R v U m V t b 3 Z l Z E N v b H V t b n M x L n t F c 3 R h Z G 8 s N X 0 m c X V v d D s s J n F 1 b 3 Q 7 U 2 V j d G l v b j E v b 3 J k Z W 5 l c 0 R l Q 2 9 t c H J h L 0 F 1 d G 9 S Z W 1 v d m V k Q 2 9 s d W 1 u c z E u e 1 Z l b m R l Z G 9 y L D Z 9 J n F 1 b 3 Q 7 L C Z x d W 9 0 O 1 N l Y 3 R p b 2 4 x L 2 9 y Z G V u Z X N E Z U N v b X B y Y S 9 B d X R v U m V t b 3 Z l Z E N v b H V t b n M x L n t S Z W d p b 2 4 s N 3 0 m c X V v d D s s J n F 1 b 3 Q 7 U 2 V j d G l v b j E v b 3 J k Z W 5 l c 0 R l Q 2 9 t c H J h L 0 F 1 d G 9 S Z W 1 v d m V k Q 2 9 s d W 1 u c z E u e 0 Z l Y 2 h h I G R l I G V t Y m F y c X V l L D h 9 J n F 1 b 3 Q 7 L C Z x d W 9 0 O 1 N l Y 3 R p b 2 4 x L 2 9 y Z G V u Z X N E Z U N v b X B y Y S 9 B d X R v U m V t b 3 Z l Z E N v b H V t b n M x L n t F b X B y Z X N h I G Z s Z X R l c m E s O X 0 m c X V v d D s s J n F 1 b 3 Q 7 U 2 V j d G l v b j E v b 3 J k Z W 5 l c 0 R l Q 2 9 t c H J h L 0 F 1 d G 9 S Z W 1 v d m V k Q 2 9 s d W 1 u c z E u e 0 Z v c m 1 h I G R l I H B h Z 2 8 s M T B 9 J n F 1 b 3 Q 7 L C Z x d W 9 0 O 1 N l Y 3 R p b 2 4 x L 2 9 y Z G V u Z X N E Z U N v b X B y Y S 9 B d X R v U m V t b 3 Z l Z E N v b H V t b n M x L n t O b 2 1 i c m U g Z G V s I H B y b 2 R 1 Y 3 R v L D E x f S Z x d W 9 0 O y w m c X V v d D t T Z W N 0 a W 9 u M S 9 v c m R l b m V z R G V D b 2 1 w c m E v Q X V 0 b 1 J l b W 9 2 Z W R D b 2 x 1 b W 5 z M S 5 7 Q 2 F 0 Z W d v c s O t Y S w x M n 0 m c X V v d D s s J n F 1 b 3 Q 7 U 2 V j d G l v b j E v b 3 J k Z W 5 l c 0 R l Q 2 9 t c H J h L 0 F 1 d G 9 S Z W 1 v d m V k Q 2 9 s d W 1 u c z E u e 1 B y Z W N p b y B 1 b m l 0 Y X J p b y w x M 3 0 m c X V v d D s s J n F 1 b 3 Q 7 U 2 V j d G l v b j E v b 3 J k Z W 5 l c 0 R l Q 2 9 t c H J h L 0 F 1 d G 9 S Z W 1 v d m V k Q 2 9 s d W 1 u c z E u e 0 N h b n R p Z G F k L D E 0 f S Z x d W 9 0 O y w m c X V v d D t T Z W N 0 a W 9 u M S 9 v c m R l b m V z R G V D b 2 1 w c m E v Q X V 0 b 1 J l b W 9 2 Z W R D b 2 x 1 b W 5 z M S 5 7 S W 5 n c m V z b 3 M s M T V 9 J n F 1 b 3 Q 7 L C Z x d W 9 0 O 1 N l Y 3 R p b 2 4 x L 2 9 y Z G V u Z X N E Z U N v b X B y Y S 9 B d X R v U m V t b 3 Z l Z E N v b H V t b n M x L n t U Y X J p Z m E g Z G U g Z W 5 2 w 6 1 v L D E 2 f S Z x d W 9 0 O 1 0 s J n F 1 b 3 Q 7 U m V s Y X R p b 2 5 z a G l w S W 5 m b y Z x d W 9 0 O z p b X X 0 i I C 8 + P C 9 T d G F i b G V F b n R y a W V z P j w v S X R l b T 4 8 S X R l b T 4 8 S X R l b U x v Y 2 F 0 a W 9 u P j x J d G V t V H l w Z T 5 G b 3 J t d W x h P C 9 J d G V t V H l w Z T 4 8 S X R l b V B h d G g + U 2 V j d G l v b j E v b 3 J k Z W 5 l c 0 R l Q 2 9 t c H J h L 1 F 1 Z W x s Z T w v S X R l b V B h d G g + P C 9 J d G V t T G 9 j Y X R p b 2 4 + P F N 0 Y W J s Z U V u d H J p Z X M g L z 4 8 L 0 l 0 Z W 0 + P E l 0 Z W 0 + P E l 0 Z W 1 M b 2 N h d G l v b j 4 8 S X R l b V R 5 c G U + R m 9 y b X V s Y T w v S X R l b V R 5 c G U + P E l 0 Z W 1 Q Y X R o P l N l Y 3 R p b 2 4 x L 2 9 y Z G V u Z X N E Z U N v b X B y Y S 9 v c m R l b m V z R G V D b 2 1 w c m F f U 2 h l Z X Q 8 L 0 l 0 Z W 1 Q Y X R o P j w v S X R l b U x v Y 2 F 0 a W 9 u P j x T d G F i b G V F b n R y a W V z I C 8 + P C 9 J d G V t P j x J d G V t P j x J d G V t T G 9 j Y X R p b 2 4 + P E l 0 Z W 1 U e X B l P k Z v c m 1 1 b G E 8 L 0 l 0 Z W 1 U e X B l P j x J d G V t U G F 0 a D 5 T Z W N 0 a W 9 u M S 9 v c m R l b m V z R G V D b 2 1 w c m E v S C V D M y V C N m h l c i U y M G d l c 3 R 1 Z n R l J T I w S G V h Z G V y P C 9 J d G V t U G F 0 a D 4 8 L 0 l 0 Z W 1 M b 2 N h d G l v b j 4 8 U 3 R h Y m x l R W 5 0 c m l l c y A v P j w v S X R l b T 4 8 S X R l b T 4 8 S X R l b U x v Y 2 F 0 a W 9 u P j x J d G V t V H l w Z T 5 G b 3 J t d W x h P C 9 J d G V t V H l w Z T 4 8 S X R l b V B h d G g + U 2 V j d G l v b j E v b 3 J k Z W 5 l c 0 R l Q 2 9 t c H J h L 0 d l J U M z J U E 0 b m R l c n R l c i U y M F R 5 c D w v S X R l b V B h d G g + P C 9 J d G V t T G 9 j Y X R p b 2 4 + P F N 0 Y W J s Z U V u d H J p Z X M g L z 4 8 L 0 l 0 Z W 0 + P E l 0 Z W 0 + P E l 0 Z W 1 M b 2 N h d G l v b j 4 8 S X R l b V R 5 c G U + R m 9 y b X V s Y T w v S X R l b V R 5 c G U + P E l 0 Z W 1 Q Y X R o P l N l Y 3 R p b 2 4 x L 2 9 y Z G V u Z X N E Z U N v b X B y Y S 9 F b n R m Z X J u d G U l M j B v Y m V y c 3 R l J T I w W m V p b G V u P C 9 J d G V t U G F 0 a D 4 8 L 0 l 0 Z W 1 M b 2 N h d G l v b j 4 8 U 3 R h Y m x l R W 5 0 c m l l c y A v P j w v S X R l b T 4 8 S X R l b T 4 8 S X R l b U x v Y 2 F 0 a W 9 u P j x J d G V t V H l w Z T 5 G b 3 J t d W x h P C 9 J d G V t V H l w Z T 4 8 S X R l b V B h d G g + U 2 V j d G l v b j E v b 3 J k Z W 5 l c 0 R l Q 2 9 t c H J h L 0 g l Q z M l Q j Z o Z X I l M j B n Z X N 0 d W Z 0 Z S U y M E h l Y W R l c j E 8 L 0 l 0 Z W 1 Q Y X R o P j w v S X R l b U x v Y 2 F 0 a W 9 u P j x T d G F i b G V F b n R y a W V z I C 8 + P C 9 J d G V t P j x J d G V t P j x J d G V t T G 9 j Y X R p b 2 4 + P E l 0 Z W 1 U e X B l P k Z v c m 1 1 b G E 8 L 0 l 0 Z W 1 U e X B l P j x J d G V t U G F 0 a D 5 T Z W N 0 a W 9 u M S 9 v c m R l b m V z R G V D b 2 1 w c m E v R 2 U l Q z M l Q T R u Z G V y d G V y J T I w V H l w M T w v S X R l b V B h d G g + P C 9 J d G V t T G 9 j Y X R p b 2 4 + P F N 0 Y W J s Z U V u d H J p Z X M g L z 4 8 L 0 l 0 Z W 0 + P E l 0 Z W 0 + P E l 0 Z W 1 M b 2 N h d G l v b j 4 8 S X R l b V R 5 c G U + R m 9 y b X V s Y T w v S X R l b V R 5 c G U + P E l 0 Z W 1 Q Y X R o P l N l Y 3 R p b 2 4 x L 2 9 y Z G V u Z X N E Z U N v b X B y Y S 9 F c n N l d H p 0 Z X I l M j B X Z X J 0 P C 9 J d G V t U G F 0 a D 4 8 L 0 l 0 Z W 1 M b 2 N h d G l v b j 4 8 U 3 R h Y m x l R W 5 0 c m l l c y A v P j w v S X R l b T 4 8 S X R l b T 4 8 S X R l b U x v Y 2 F 0 a W 9 u P j x J d G V t V H l w Z T 5 G b 3 J t d W x h P C 9 J d G V t V H l w Z T 4 8 S X R l b V B h d G g + U 2 V j d G l v b j E v b 3 J k Z W 5 l c 0 R l Q 2 9 t c H J h L 0 V y c 2 V 0 e n R l c i U y M F d l c n Q x P C 9 J d G V t U G F 0 a D 4 8 L 0 l 0 Z W 1 M b 2 N h d G l v b j 4 8 U 3 R h Y m x l R W 5 0 c m l l c y A v P j w v S X R l b T 4 8 S X R l b T 4 8 S X R l b U x v Y 2 F 0 a W 9 u P j x J d G V t V H l w Z T 5 G b 3 J t d W x h P C 9 J d G V t V H l w Z T 4 8 S X R l b V B h d G g + U 2 V j d G l v b j E v b 3 J k Z W 5 l c 0 R l Q 2 9 t c H J h L 0 V y c 2 V 0 e n R l c i U y M F d l c n Q y P C 9 J d G V t U G F 0 a D 4 8 L 0 l 0 Z W 1 M b 2 N h d G l v b j 4 8 U 3 R h Y m x l R W 5 0 c m l l c y A v P j w v S X R l b T 4 8 S X R l b T 4 8 S X R l b U x v Y 2 F 0 a W 9 u P j x J d G V t V H l w Z T 5 G b 3 J t d W x h P C 9 J d G V t V H l w Z T 4 8 S X R l b V B h d G g + U 2 V j d G l v b j E v b 3 J k Z W 5 l c 0 R l Q 2 9 t c H J h L 0 V y c 2 V 0 e n R l c i U y M F d l c n Q z P C 9 J d G V t U G F 0 a D 4 8 L 0 l 0 Z W 1 M b 2 N h d G l v b j 4 8 U 3 R h Y m x l R W 5 0 c m l l c y A v P j w v S X R l b T 4 8 S X R l b T 4 8 S X R l b U x v Y 2 F 0 a W 9 u P j x J d G V t V H l w Z T 5 G b 3 J t d W x h P C 9 J d G V t V H l w Z T 4 8 S X R l b V B h d G g + U 2 V j d G l v b j E v b 3 J k Z W 5 l c 0 R l Q 2 9 t c H J h L 0 V y c 2 V 0 e n R l c i U y M F d l c n Q 0 P C 9 J d G V t U G F 0 a D 4 8 L 0 l 0 Z W 1 M b 2 N h d G l v b j 4 8 U 3 R h Y m x l R W 5 0 c m l l c y A v P j w v S X R l b T 4 8 S X R l b T 4 8 S X R l b U x v Y 2 F 0 a W 9 u P j x J d G V t V H l w Z T 5 G b 3 J t d W x h P C 9 J d G V t V H l w Z T 4 8 S X R l b V B h d G g + U 2 V j d G l v b j E v b 3 J k Z W 5 l c 0 R l Q 2 9 t c H J h L 0 V y c 2 V 0 e n R l c i U y M F d l c n Q 1 P C 9 J d G V t U G F 0 a D 4 8 L 0 l 0 Z W 1 M b 2 N h d G l v b j 4 8 U 3 R h Y m x l R W 5 0 c m l l c y A v P j w v S X R l b T 4 8 S X R l b T 4 8 S X R l b U x v Y 2 F 0 a W 9 u P j x J d G V t V H l w Z T 5 G b 3 J t d W x h P C 9 J d G V t V H l w Z T 4 8 S X R l b V B h d G g + U 2 V j d G l v b j E v b 3 J k Z W 5 l c 0 R l Q 2 9 t c H J h L 0 V u d G Z l c m 5 0 Z S U y M G x l Z X J l J T I w W m V p b G V u P C 9 J d G V t U G F 0 a D 4 8 L 0 l 0 Z W 1 M b 2 N h d G l v b j 4 8 U 3 R h Y m x l R W 5 0 c m l l c y A v P j w v S X R l b T 4 8 S X R l b T 4 8 S X R l b U x v Y 2 F 0 a W 9 u P j x J d G V t V H l w Z T 5 G b 3 J t d W x h P C 9 J d G V t V H l w Z T 4 8 S X R l b V B h d G g + U 2 V j d G l v b j E v b 3 J k Z W 5 l c 0 R l Q 2 9 t c H J h L 0 d l Z m l s d G V y d G U l M j B a Z W l s Z W 4 8 L 0 l 0 Z W 1 Q Y X R o P j w v S X R l b U x v Y 2 F 0 a W 9 u P j x T d G F i b G V F b n R y a W V z I C 8 + P C 9 J d G V t P j w v S X R l b X M + P C 9 M b 2 N h b F B h Y 2 t h Z 2 V N Z X R h Z G F 0 Y U Z p b G U + F g A A A F B L B Q Y A A A A A A A A A A A A A A A A A A A A A A A A m A Q A A A Q A A A N C M n d 8 B F d E R j H o A w E / C l + s B A A A A q U r n 4 N 7 Y X k + d 2 J s 2 + q H D p g A A A A A C A A A A A A A Q Z g A A A A E A A C A A A A B x Y Q B s B D 8 6 6 q H g r v B S t e 2 q b G + a a t R c J Z e W Q e 2 C o y C 6 c w A A A A A O g A A A A A I A A C A A A A D s 5 y R y h x 4 Z o w b o S 8 Y y a i A f g s C J o T n K M B j c U / 0 7 X / 4 E s 1 A A A A D 3 / r f t 5 r u 1 K h 2 l d H C b r i / L U 0 0 y z E v i o D 6 u o M f C R I t x C f E A d i n n c 9 U o 7 7 I J s T t F a 2 o g G Q r C M 3 m o U b s 7 P b + i Z j E w 7 M n T T 6 Z 2 7 / D q V X d C j Z C J D E A A A A D j 8 A 2 B J / f j q c b g B C I Q X d 8 E t s z i r Z i M S + s 9 O Z j D u b t U + m S q c 5 k n s x n o y H / 7 R H N B F R r m r 0 r Q P 4 1 y H D Y A z T Q r D A 2 y < / D a t a M a s h u p > 
</file>

<file path=customXml/itemProps1.xml><?xml version="1.0" encoding="utf-8"?>
<ds:datastoreItem xmlns:ds="http://schemas.openxmlformats.org/officeDocument/2006/customXml" ds:itemID="{66153173-4E4F-4229-8A37-656114E975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Pivot Tables</vt:lpstr>
      <vt:lpstr>ordenesDeCompra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Pannwitz</dc:creator>
  <cp:lastModifiedBy>Michael Pannwitz</cp:lastModifiedBy>
  <dcterms:created xsi:type="dcterms:W3CDTF">2021-11-22T18:04:27Z</dcterms:created>
  <dcterms:modified xsi:type="dcterms:W3CDTF">2021-11-23T11:09:34Z</dcterms:modified>
</cp:coreProperties>
</file>