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k-100M" sheetId="1" r:id="rId4"/>
    <sheet state="visible" name="rank-250M" sheetId="2" r:id="rId5"/>
    <sheet state="visible" name="rank-500M" sheetId="3" r:id="rId6"/>
    <sheet state="visible" name="criteria tables" sheetId="4" r:id="rId7"/>
    <sheet state="visible" name="Sheet2" sheetId="5" r:id="rId8"/>
  </sheets>
  <definedNames>
    <definedName hidden="1" localSheetId="2" name="_xlnm._FilterDatabase">'rank-500M'!$A$1:$W$46</definedName>
    <definedName hidden="1" localSheetId="1" name="_xlnm._FilterDatabase">'rank-250M'!$A$1:$W$46</definedName>
    <definedName hidden="1" localSheetId="3" name="_xlnm._FilterDatabase">'criteria tables'!$A$99:$I$144</definedName>
    <definedName hidden="1" localSheetId="0" name="_xlnm._FilterDatabase">'rank-100M'!$A$1:$W$46</definedName>
    <definedName hidden="1" localSheetId="1" name="Z_9DC9D5BB_2A05_4A38_88A2_7D4335A93FB1_.wvu.FilterData">'rank-250M'!$A$1:$W$46</definedName>
  </definedNames>
  <calcPr/>
  <customWorkbookViews>
    <customWorkbookView activeSheetId="0" maximized="1" tabRatio="600" windowHeight="0" windowWidth="0" guid="{9DC9D5BB-2A05-4A38-88A2-7D4335A93FB1}" name="Filter 1"/>
  </customWorkbookViews>
</workbook>
</file>

<file path=xl/sharedStrings.xml><?xml version="1.0" encoding="utf-8"?>
<sst xmlns="http://schemas.openxmlformats.org/spreadsheetml/2006/main" count="883" uniqueCount="107">
  <si>
    <t>500M</t>
  </si>
  <si>
    <t>250M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</si>
  <si>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</si>
  <si>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</si>
  <si>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</si>
  <si>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</si>
  <si>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</si>
  <si>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</si>
  <si>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</si>
  <si>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</si>
  <si>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</si>
  <si>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</si>
  <si>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</si>
  <si>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b.ii.4</t>
  </si>
  <si>
    <t>b.i.3</t>
  </si>
  <si>
    <t>b.ii.5</t>
  </si>
  <si>
    <t>b.ii.3</t>
  </si>
  <si>
    <t>b.i.4</t>
  </si>
  <si>
    <t>b.i.5</t>
  </si>
  <si>
    <t>b.ii.1</t>
  </si>
  <si>
    <t>b.i.1</t>
  </si>
  <si>
    <t>b.iii.1</t>
  </si>
  <si>
    <t>b.iii.3</t>
  </si>
  <si>
    <t>b.iii.4</t>
  </si>
  <si>
    <t>a.iii.3</t>
  </si>
  <si>
    <t>a.iii.5</t>
  </si>
  <si>
    <t>a.iii.4</t>
  </si>
  <si>
    <t>a.i.3</t>
  </si>
  <si>
    <t>a.ii.3</t>
  </si>
  <si>
    <t>b.ii.2</t>
  </si>
  <si>
    <t>b.iii.2</t>
  </si>
  <si>
    <t>b.i.2</t>
  </si>
  <si>
    <t>a.i.4</t>
  </si>
  <si>
    <t>a.i.5</t>
  </si>
  <si>
    <t>b.iii.5</t>
  </si>
  <si>
    <t>a.ii.5</t>
  </si>
  <si>
    <t>a.ii.4</t>
  </si>
  <si>
    <t>c.ii.3</t>
  </si>
  <si>
    <t>c.ii.5</t>
  </si>
  <si>
    <t>c.i.1</t>
  </si>
  <si>
    <t>c.ii.4</t>
  </si>
  <si>
    <t>c.i.4</t>
  </si>
  <si>
    <t>c.i.5</t>
  </si>
  <si>
    <t>c.i.3</t>
  </si>
  <si>
    <t>a.i.1</t>
  </si>
  <si>
    <t>c.ii.1</t>
  </si>
  <si>
    <t>a.ii.1</t>
  </si>
  <si>
    <t>c.ii.2</t>
  </si>
  <si>
    <t>c.i.2</t>
  </si>
  <si>
    <t>a.iii.1</t>
  </si>
  <si>
    <t>a.iii.2</t>
  </si>
  <si>
    <t>a.ii.2</t>
  </si>
  <si>
    <t>a.i.2</t>
  </si>
  <si>
    <t>c.iii.1</t>
  </si>
  <si>
    <t>c.iii.3</t>
  </si>
  <si>
    <t>c.iii.5</t>
  </si>
  <si>
    <t>c.iii.4</t>
  </si>
  <si>
    <t>c.iii.2</t>
  </si>
  <si>
    <t>x</t>
  </si>
  <si>
    <t>area</t>
  </si>
  <si>
    <t>100M</t>
  </si>
  <si>
    <t>Rf</t>
  </si>
  <si>
    <t>Rp</t>
  </si>
  <si>
    <t>Rs</t>
  </si>
  <si>
    <t>Rta</t>
  </si>
  <si>
    <t>WAvg</t>
  </si>
  <si>
    <t>AVG</t>
  </si>
  <si>
    <t>Ra</t>
  </si>
  <si>
    <t xml:space="preserve"> </t>
  </si>
  <si>
    <t>&lt;15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</si>
  <si>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</si>
  <si>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</si>
  <si>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</si>
  <si>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</si>
  <si>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</si>
  <si>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</si>
  <si>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</si>
  <si>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</si>
  <si>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</si>
  <si>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</si>
  <si>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</si>
  <si>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1</t>
  </si>
  <si>
    <t>schema</t>
  </si>
  <si>
    <t>vt</t>
  </si>
  <si>
    <t>b</t>
  </si>
  <si>
    <t>pf</t>
  </si>
  <si>
    <t>2</t>
  </si>
  <si>
    <t>partition</t>
  </si>
  <si>
    <t>pbp</t>
  </si>
  <si>
    <t>iii</t>
  </si>
  <si>
    <t>fs</t>
  </si>
  <si>
    <t>3</t>
  </si>
  <si>
    <t>format</t>
  </si>
  <si>
    <t>csv</t>
  </si>
  <si>
    <t>ps</t>
  </si>
  <si>
    <t>ranking&lt;15</t>
  </si>
  <si>
    <t>Queries</t>
  </si>
  <si>
    <t>BEST</t>
  </si>
  <si>
    <t>WORST</t>
  </si>
  <si>
    <t>st</t>
  </si>
  <si>
    <t>a</t>
  </si>
  <si>
    <t>sbp</t>
  </si>
  <si>
    <t>ii</t>
  </si>
  <si>
    <t>orc</t>
  </si>
  <si>
    <t xml:space="preserve"> b.i.3, b.ii.4</t>
  </si>
  <si>
    <t>b.i.3, b.ii.5</t>
  </si>
  <si>
    <t>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</si>
</sst>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b/>
      <sz val="12.0"/>
      <color theme="1"/>
      <name val="Arial"/>
    </font>
    <font>
      <sz val="11.0"/>
      <color rgb="FF000000"/>
      <name val="Monospace"/>
    </font>
    <font/>
    <font>
      <sz val="11.0"/>
      <color rgb="FF7E3794"/>
      <name val="Inconsolata"/>
    </font>
    <font>
      <sz val="11.0"/>
      <color rgb="FF000000"/>
      <name val="Inconsolata"/>
    </font>
    <font>
      <sz val="11.0"/>
      <color rgb="FF7E3794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3" numFmtId="2" xfId="0" applyAlignment="1" applyFont="1" applyNumberFormat="1">
      <alignment horizontal="center" readingOrder="0" vertical="center"/>
    </xf>
    <xf borderId="0" fillId="0" fontId="5" numFmtId="2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4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4" fontId="4" numFmtId="0" xfId="0" applyAlignment="1" applyFont="1">
      <alignment horizont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0" fillId="0" fontId="4" numFmtId="1" xfId="0" applyAlignment="1" applyFont="1" applyNumberFormat="1">
      <alignment horizontal="center"/>
    </xf>
    <xf borderId="0" fillId="0" fontId="6" numFmtId="1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horizontal="center" vertical="center"/>
    </xf>
    <xf borderId="0" fillId="0" fontId="3" numFmtId="0" xfId="0" applyFont="1"/>
    <xf borderId="0" fillId="0" fontId="7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0" fillId="4" fontId="6" numFmtId="2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horizontal="center"/>
    </xf>
    <xf borderId="0" fillId="4" fontId="5" numFmtId="2" xfId="0" applyAlignment="1" applyFont="1" applyNumberFormat="1">
      <alignment horizontal="center" vertical="center"/>
    </xf>
    <xf borderId="0" fillId="2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center" readingOrder="0" vertical="bottom"/>
    </xf>
    <xf borderId="0" fillId="4" fontId="8" numFmtId="2" xfId="0" applyAlignment="1" applyFont="1" applyNumberFormat="1">
      <alignment horizontal="center" readingOrder="0" shrinkToFit="0" vertical="center" wrapText="1"/>
    </xf>
    <xf borderId="0" fillId="0" fontId="3" numFmtId="2" xfId="0" applyAlignment="1" applyFont="1" applyNumberFormat="1">
      <alignment horizontal="center" readingOrder="0" vertical="bottom"/>
    </xf>
    <xf borderId="1" fillId="5" fontId="7" numFmtId="0" xfId="0" applyAlignment="1" applyBorder="1" applyFill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2" fillId="5" fontId="3" numFmtId="0" xfId="0" applyAlignment="1" applyBorder="1" applyFont="1">
      <alignment horizontal="center" readingOrder="0" vertical="center"/>
    </xf>
    <xf borderId="3" fillId="5" fontId="3" numFmtId="0" xfId="0" applyAlignment="1" applyBorder="1" applyFont="1">
      <alignment horizontal="center" readingOrder="0" vertical="center"/>
    </xf>
    <xf borderId="4" fillId="5" fontId="3" numFmtId="0" xfId="0" applyAlignment="1" applyBorder="1" applyFont="1">
      <alignment horizontal="center" readingOrder="0" vertical="center"/>
    </xf>
    <xf borderId="5" fillId="0" fontId="9" numFmtId="0" xfId="0" applyBorder="1" applyFont="1"/>
    <xf borderId="6" fillId="5" fontId="3" numFmtId="0" xfId="0" applyAlignment="1" applyBorder="1" applyFont="1">
      <alignment horizontal="center" readingOrder="0" vertical="center"/>
    </xf>
    <xf borderId="7" fillId="5" fontId="3" numFmtId="0" xfId="0" applyAlignment="1" applyBorder="1" applyFont="1">
      <alignment horizontal="center" vertical="center"/>
    </xf>
    <xf borderId="8" fillId="5" fontId="3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readingOrder="0" vertical="center"/>
    </xf>
    <xf borderId="9" fillId="6" fontId="2" numFmtId="0" xfId="0" applyAlignment="1" applyBorder="1" applyFill="1" applyFont="1">
      <alignment horizontal="center" readingOrder="0" vertical="center"/>
    </xf>
    <xf borderId="2" fillId="4" fontId="6" numFmtId="2" xfId="0" applyAlignment="1" applyBorder="1" applyFont="1" applyNumberFormat="1">
      <alignment horizontal="center" readingOrder="0" shrinkToFit="0" vertical="center" wrapText="1"/>
    </xf>
    <xf borderId="0" fillId="4" fontId="2" numFmtId="0" xfId="0" applyAlignment="1" applyFont="1">
      <alignment horizontal="center" readingOrder="0" vertical="center"/>
    </xf>
    <xf borderId="2" fillId="4" fontId="8" numFmtId="2" xfId="0" applyAlignment="1" applyBorder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2" fillId="4" fontId="10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1" fillId="0" fontId="3" numFmtId="1" xfId="0" applyAlignment="1" applyBorder="1" applyFont="1" applyNumberFormat="1">
      <alignment horizontal="center" readingOrder="0" vertical="center"/>
    </xf>
    <xf borderId="9" fillId="0" fontId="2" numFmtId="49" xfId="0" applyAlignment="1" applyBorder="1" applyFont="1" applyNumberForma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0" fillId="4" fontId="10" numFmtId="0" xfId="0" applyAlignment="1" applyFont="1">
      <alignment horizontal="center" readingOrder="0" vertical="center"/>
    </xf>
    <xf borderId="0" fillId="4" fontId="11" numFmtId="0" xfId="0" applyAlignment="1" applyFont="1">
      <alignment horizontal="center" vertical="center"/>
    </xf>
    <xf borderId="11" fillId="0" fontId="3" numFmtId="2" xfId="0" applyAlignment="1" applyBorder="1" applyFont="1" applyNumberFormat="1">
      <alignment horizontal="center" vertical="center"/>
    </xf>
    <xf borderId="9" fillId="4" fontId="2" numFmtId="49" xfId="0" applyAlignment="1" applyBorder="1" applyFont="1" applyNumberFormat="1">
      <alignment horizontal="center" readingOrder="0" vertical="center"/>
    </xf>
    <xf borderId="0" fillId="4" fontId="8" numFmtId="2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1" fillId="4" fontId="2" numFmtId="2" xfId="0" applyAlignment="1" applyBorder="1" applyFont="1" applyNumberFormat="1">
      <alignment horizontal="center" readingOrder="0" vertical="center"/>
    </xf>
    <xf borderId="0" fillId="7" fontId="11" numFmtId="0" xfId="0" applyAlignment="1" applyFill="1" applyFont="1">
      <alignment horizontal="center" vertical="center"/>
    </xf>
    <xf borderId="0" fillId="0" fontId="3" numFmtId="1" xfId="0" applyAlignment="1" applyFont="1" applyNumberFormat="1">
      <alignment horizontal="center" readingOrder="0"/>
    </xf>
    <xf borderId="10" fillId="4" fontId="11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12" fillId="4" fontId="2" numFmtId="0" xfId="0" applyAlignment="1" applyBorder="1" applyFont="1">
      <alignment horizontal="center" readingOrder="0" vertical="center"/>
    </xf>
    <xf borderId="13" fillId="0" fontId="9" numFmtId="0" xfId="0" applyBorder="1" applyFont="1"/>
    <xf borderId="9" fillId="4" fontId="2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9" fillId="0" fontId="9" numFmtId="0" xfId="0" applyBorder="1" applyFont="1"/>
    <xf borderId="14" fillId="4" fontId="2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 vertical="center"/>
    </xf>
    <xf borderId="3" fillId="4" fontId="2" numFmtId="0" xfId="0" applyAlignment="1" applyBorder="1" applyFont="1">
      <alignment horizontal="center" readingOrder="0" vertical="center"/>
    </xf>
    <xf borderId="5" fillId="4" fontId="3" numFmtId="0" xfId="0" applyAlignment="1" applyBorder="1" applyFont="1">
      <alignment horizontal="center" readingOrder="0" vertical="center"/>
    </xf>
    <xf borderId="6" fillId="4" fontId="11" numFmtId="0" xfId="0" applyAlignment="1" applyBorder="1" applyFont="1">
      <alignment horizontal="center" vertical="center"/>
    </xf>
    <xf borderId="11" fillId="4" fontId="2" numFmtId="0" xfId="0" applyAlignment="1" applyBorder="1" applyFont="1">
      <alignment horizontal="center" readingOrder="0" vertical="center"/>
    </xf>
    <xf borderId="10" fillId="4" fontId="2" numFmtId="0" xfId="0" applyAlignment="1" applyBorder="1" applyFont="1">
      <alignment horizontal="center" readingOrder="0" vertical="center"/>
    </xf>
    <xf borderId="6" fillId="7" fontId="1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readingOrder="0" vertical="center"/>
    </xf>
    <xf borderId="0" fillId="4" fontId="6" numFmtId="49" xfId="0" applyAlignment="1" applyFont="1" applyNumberFormat="1">
      <alignment horizontal="center" readingOrder="0" shrinkToFit="0" vertical="center" wrapText="1"/>
    </xf>
    <xf borderId="9" fillId="4" fontId="1" numFmtId="0" xfId="0" applyAlignment="1" applyBorder="1" applyFont="1">
      <alignment horizontal="center" readingOrder="0" vertical="center"/>
    </xf>
    <xf borderId="10" fillId="4" fontId="1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7" fillId="4" fontId="11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0" fillId="4" fontId="1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4" fontId="10" numFmtId="0" xfId="0" applyAlignment="1" applyFont="1">
      <alignment horizontal="center" vertical="center"/>
    </xf>
    <xf borderId="5" fillId="0" fontId="3" numFmtId="0" xfId="0" applyAlignment="1" applyBorder="1" applyFont="1">
      <alignment horizontal="center" readingOrder="0" vertical="center"/>
    </xf>
    <xf borderId="7" fillId="4" fontId="2" numFmtId="0" xfId="0" applyAlignment="1" applyBorder="1" applyFont="1">
      <alignment horizontal="center" readingOrder="0" vertical="center"/>
    </xf>
    <xf borderId="8" fillId="4" fontId="2" numFmtId="0" xfId="0" applyAlignment="1" applyBorder="1" applyFont="1">
      <alignment horizontal="center" readingOrder="0" vertical="center"/>
    </xf>
    <xf borderId="5" fillId="4" fontId="2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 readingOrder="0" vertical="center"/>
    </xf>
    <xf borderId="9" fillId="0" fontId="3" numFmtId="49" xfId="0" applyAlignment="1" applyBorder="1" applyFont="1" applyNumberFormat="1">
      <alignment horizontal="center" readingOrder="0" vertical="center"/>
    </xf>
    <xf borderId="5" fillId="0" fontId="3" numFmtId="49" xfId="0" applyAlignment="1" applyBorder="1" applyFont="1" applyNumberFormat="1">
      <alignment horizontal="center" readingOrder="0" vertical="center"/>
    </xf>
    <xf borderId="6" fillId="4" fontId="6" numFmtId="2" xfId="0" applyAlignment="1" applyBorder="1" applyFont="1" applyNumberFormat="1">
      <alignment horizontal="center" readingOrder="0" shrinkToFit="0" vertical="center" wrapText="1"/>
    </xf>
    <xf borderId="6" fillId="4" fontId="8" numFmtId="2" xfId="0" applyAlignment="1" applyBorder="1" applyFont="1" applyNumberFormat="1">
      <alignment horizontal="center" shrinkToFit="0" vertical="center" wrapText="1"/>
    </xf>
    <xf borderId="6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borderId="6" fillId="4" fontId="10" numFmtId="0" xfId="0" applyAlignment="1" applyBorder="1" applyFont="1">
      <alignment horizontal="center" vertical="center"/>
    </xf>
    <xf borderId="8" fillId="0" fontId="3" numFmtId="2" xfId="0" applyAlignment="1" applyBorder="1" applyFont="1" applyNumberFormat="1">
      <alignment horizontal="center" vertical="center"/>
    </xf>
    <xf borderId="0" fillId="4" fontId="2" numFmtId="0" xfId="0" applyAlignment="1" applyFont="1">
      <alignment horizontal="center" readingOrder="0" vertical="bottom"/>
    </xf>
    <xf borderId="9" fillId="4" fontId="3" numFmtId="2" xfId="0" applyAlignment="1" applyBorder="1" applyFont="1" applyNumberFormat="1">
      <alignment horizontal="center" readingOrder="0" vertical="center"/>
    </xf>
    <xf borderId="0" fillId="4" fontId="1" numFmtId="0" xfId="0" applyAlignment="1" applyFont="1">
      <alignment horizontal="center" readingOrder="0" vertical="bottom"/>
    </xf>
    <xf borderId="0" fillId="4" fontId="2" numFmtId="2" xfId="0" applyAlignment="1" applyFont="1" applyNumberFormat="1">
      <alignment horizontal="center" vertical="center"/>
    </xf>
    <xf borderId="0" fillId="4" fontId="2" numFmtId="2" xfId="0" applyAlignment="1" applyFont="1" applyNumberForma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0" fontId="3" numFmtId="4" xfId="0" applyAlignment="1" applyFont="1" applyNumberFormat="1">
      <alignment horizontal="center" vertical="center"/>
    </xf>
    <xf borderId="0" fillId="4" fontId="10" numFmtId="0" xfId="0" applyAlignment="1" applyFon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0" fillId="4" fontId="11" numFmtId="0" xfId="0" applyAlignment="1" applyFont="1">
      <alignment horizontal="center" vertical="center"/>
    </xf>
    <xf borderId="0" fillId="0" fontId="3" numFmtId="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0" fontId="3" numFmtId="1" xfId="0" applyAlignment="1" applyFont="1" applyNumberFormat="1">
      <alignment horizontal="center" readingOrder="0" vertical="center"/>
    </xf>
    <xf borderId="3" fillId="5" fontId="2" numFmtId="0" xfId="0" applyAlignment="1" applyBorder="1" applyFont="1">
      <alignment horizontal="center" readingOrder="0" vertical="center"/>
    </xf>
    <xf borderId="4" fillId="5" fontId="2" numFmtId="0" xfId="0" applyAlignment="1" applyBorder="1" applyFont="1">
      <alignment horizontal="center" readingOrder="0" vertical="center"/>
    </xf>
    <xf borderId="9" fillId="4" fontId="3" numFmtId="0" xfId="0" applyAlignment="1" applyBorder="1" applyFont="1">
      <alignment horizontal="center" readingOrder="0" vertical="center"/>
    </xf>
    <xf borderId="0" fillId="2" fontId="3" numFmtId="0" xfId="0" applyAlignment="1" applyFont="1">
      <alignment vertical="bottom"/>
    </xf>
    <xf borderId="9" fillId="4" fontId="3" numFmtId="0" xfId="0" applyAlignment="1" applyBorder="1" applyFont="1">
      <alignment horizontal="center" readingOrder="0" vertical="bottom"/>
    </xf>
    <xf borderId="0" fillId="4" fontId="11" numFmtId="1" xfId="0" applyAlignment="1" applyFont="1" applyNumberFormat="1">
      <alignment horizontal="center" vertical="center"/>
    </xf>
    <xf borderId="0" fillId="7" fontId="11" numFmtId="1" xfId="0" applyAlignment="1" applyFont="1" applyNumberFormat="1">
      <alignment horizontal="center" vertical="center"/>
    </xf>
    <xf borderId="5" fillId="4" fontId="3" numFmtId="0" xfId="0" applyAlignment="1" applyBorder="1" applyFont="1">
      <alignment horizontal="center" readingOrder="0" vertical="bottom"/>
    </xf>
    <xf borderId="6" fillId="7" fontId="11" numFmtId="1" xfId="0" applyAlignment="1" applyBorder="1" applyFont="1" applyNumberFormat="1">
      <alignment horizontal="center" vertical="center"/>
    </xf>
    <xf borderId="6" fillId="4" fontId="11" numFmtId="1" xfId="0" applyAlignment="1" applyBorder="1" applyFont="1" applyNumberFormat="1">
      <alignment horizontal="center" vertical="center"/>
    </xf>
    <xf borderId="0" fillId="4" fontId="3" numFmtId="0" xfId="0" applyAlignment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'rank-100M'!$AH$36:$AH$38</c:f>
            </c:strRef>
          </c:cat>
          <c:val>
            <c:numRef>
              <c:f>'rank-100M'!$AI$36:$AI$38</c:f>
            </c:numRef>
          </c:val>
        </c:ser>
        <c:axId val="164177914"/>
        <c:axId val="746316191"/>
      </c:radarChart>
      <c:catAx>
        <c:axId val="164177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316191"/>
      </c:catAx>
      <c:valAx>
        <c:axId val="746316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77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'rank-100M'!$AH$16:$AH$18</c:f>
            </c:strRef>
          </c:cat>
          <c:val>
            <c:numRef>
              <c:f>'rank-100M'!$AI$16:$AI$18</c:f>
            </c:numRef>
          </c:val>
        </c:ser>
        <c:axId val="1976680963"/>
        <c:axId val="1742757385"/>
      </c:radarChart>
      <c:catAx>
        <c:axId val="1976680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757385"/>
      </c:catAx>
      <c:valAx>
        <c:axId val="1742757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680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'rank-100M'!$AH$24:$AH$26</c:f>
            </c:strRef>
          </c:cat>
          <c:val>
            <c:numRef>
              <c:f>'rank-100M'!$AI$24:$AI$26</c:f>
            </c:numRef>
          </c:val>
        </c:ser>
        <c:axId val="1269009606"/>
        <c:axId val="390383716"/>
      </c:radarChart>
      <c:catAx>
        <c:axId val="1269009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383716"/>
      </c:catAx>
      <c:valAx>
        <c:axId val="390383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009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847725</xdr:colOff>
      <xdr:row>0</xdr:row>
      <xdr:rowOff>9525</xdr:rowOff>
    </xdr:from>
    <xdr:ext cx="5715000" cy="2247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19050</xdr:colOff>
      <xdr:row>0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29</xdr:col>
      <xdr:colOff>914400</xdr:colOff>
      <xdr:row>0</xdr:row>
      <xdr:rowOff>9525</xdr:rowOff>
    </xdr:from>
    <xdr:ext cx="5715000" cy="3028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9" t="s">
        <v>2</v>
      </c>
      <c r="N1" s="9" t="s">
        <v>3</v>
      </c>
      <c r="O1" s="9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9" t="s">
        <v>10</v>
      </c>
      <c r="V1" s="9" t="s">
        <v>11</v>
      </c>
      <c r="W1" s="9" t="s">
        <v>12</v>
      </c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</row>
    <row r="2">
      <c r="A2" s="3" t="s">
        <v>44</v>
      </c>
      <c r="B2" s="8">
        <v>34.92752</v>
      </c>
      <c r="C2" s="8">
        <v>79.9774</v>
      </c>
      <c r="D2" s="8">
        <v>12.21158</v>
      </c>
      <c r="E2" s="8">
        <v>175.1719</v>
      </c>
      <c r="F2" s="8">
        <v>44.46277</v>
      </c>
      <c r="G2" s="8">
        <v>52.1097</v>
      </c>
      <c r="H2" s="8">
        <v>94.44763</v>
      </c>
      <c r="I2" s="8">
        <v>130.8987</v>
      </c>
      <c r="J2" s="8">
        <v>41.51178</v>
      </c>
      <c r="K2" s="8">
        <v>10.19257</v>
      </c>
      <c r="L2" s="8">
        <v>5.348119</v>
      </c>
      <c r="M2" s="9">
        <v>37.0</v>
      </c>
      <c r="N2" s="9">
        <v>36.0</v>
      </c>
      <c r="O2" s="5">
        <v>35.0</v>
      </c>
      <c r="P2" s="5">
        <v>12.0</v>
      </c>
      <c r="Q2" s="25">
        <v>36.0</v>
      </c>
      <c r="R2" s="25">
        <v>38.0</v>
      </c>
      <c r="S2" s="5">
        <v>27.0</v>
      </c>
      <c r="T2" s="5">
        <v>33.0</v>
      </c>
      <c r="U2" s="9">
        <v>19.0</v>
      </c>
      <c r="V2" s="9">
        <v>24.0</v>
      </c>
      <c r="W2" s="9">
        <v>33.0</v>
      </c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</row>
    <row r="3">
      <c r="A3" s="3" t="s">
        <v>52</v>
      </c>
      <c r="B3" s="26">
        <v>49.60846</v>
      </c>
      <c r="C3" s="8">
        <v>168.6708</v>
      </c>
      <c r="D3" s="8">
        <v>32.02135</v>
      </c>
      <c r="E3" s="8">
        <v>232.8458</v>
      </c>
      <c r="F3" s="8">
        <v>93.88404</v>
      </c>
      <c r="G3" s="8">
        <v>98.33899</v>
      </c>
      <c r="H3" s="8">
        <v>146.5225</v>
      </c>
      <c r="I3" s="8">
        <v>172.2493</v>
      </c>
      <c r="J3" s="8">
        <v>71.9713</v>
      </c>
      <c r="K3" s="8">
        <v>28.62843</v>
      </c>
      <c r="L3" s="8">
        <v>14.29301</v>
      </c>
      <c r="M3" s="9">
        <v>41.0</v>
      </c>
      <c r="N3" s="9">
        <v>45.0</v>
      </c>
      <c r="O3" s="5">
        <v>45.0</v>
      </c>
      <c r="P3" s="5">
        <v>38.0</v>
      </c>
      <c r="Q3" s="25">
        <v>45.0</v>
      </c>
      <c r="R3" s="25">
        <v>44.0</v>
      </c>
      <c r="S3" s="5">
        <v>30.0</v>
      </c>
      <c r="T3" s="5">
        <v>42.0</v>
      </c>
      <c r="U3" s="9">
        <v>30.0</v>
      </c>
      <c r="V3" s="9">
        <v>38.0</v>
      </c>
      <c r="W3" s="9">
        <v>40.0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>
      <c r="A4" s="3" t="s">
        <v>27</v>
      </c>
      <c r="B4" s="8">
        <v>27.27752</v>
      </c>
      <c r="C4" s="8">
        <v>58.01105</v>
      </c>
      <c r="D4" s="8">
        <v>6.502544</v>
      </c>
      <c r="E4" s="8">
        <v>171.148</v>
      </c>
      <c r="F4" s="8">
        <v>32.48888</v>
      </c>
      <c r="G4" s="8">
        <v>43.33992</v>
      </c>
      <c r="H4" s="8">
        <v>72.46804</v>
      </c>
      <c r="I4" s="8">
        <v>127.2474</v>
      </c>
      <c r="J4" s="8">
        <v>31.65736</v>
      </c>
      <c r="K4" s="8">
        <v>2.437929</v>
      </c>
      <c r="L4" s="8">
        <v>1.397683</v>
      </c>
      <c r="M4" s="9">
        <v>28.0</v>
      </c>
      <c r="N4" s="9">
        <v>29.0</v>
      </c>
      <c r="O4" s="5">
        <v>25.0</v>
      </c>
      <c r="P4" s="5">
        <v>7.0</v>
      </c>
      <c r="Q4" s="25">
        <v>25.0</v>
      </c>
      <c r="R4" s="25">
        <v>31.0</v>
      </c>
      <c r="S4" s="5">
        <v>20.0</v>
      </c>
      <c r="T4" s="5">
        <v>26.0</v>
      </c>
      <c r="U4" s="9">
        <v>11.0</v>
      </c>
      <c r="V4" s="9">
        <v>16.0</v>
      </c>
      <c r="W4" s="9">
        <v>17.0</v>
      </c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>
      <c r="A5" s="3" t="s">
        <v>32</v>
      </c>
      <c r="B5" s="8">
        <v>24.95653</v>
      </c>
      <c r="C5" s="8">
        <v>57.74242</v>
      </c>
      <c r="D5" s="8">
        <v>6.941551</v>
      </c>
      <c r="E5" s="8">
        <v>169.9875</v>
      </c>
      <c r="F5" s="8">
        <v>33.46809</v>
      </c>
      <c r="G5" s="8">
        <v>47.16697</v>
      </c>
      <c r="H5" s="8">
        <v>74.26272</v>
      </c>
      <c r="I5" s="8">
        <v>131.6454</v>
      </c>
      <c r="J5" s="8">
        <v>33.85555</v>
      </c>
      <c r="K5" s="8">
        <v>4.247113</v>
      </c>
      <c r="L5" s="8">
        <v>1.679916</v>
      </c>
      <c r="M5" s="9">
        <v>25.0</v>
      </c>
      <c r="N5" s="9">
        <v>28.0</v>
      </c>
      <c r="O5" s="5">
        <v>28.0</v>
      </c>
      <c r="P5" s="5">
        <v>6.0</v>
      </c>
      <c r="Q5" s="25">
        <v>26.0</v>
      </c>
      <c r="R5" s="25">
        <v>33.0</v>
      </c>
      <c r="S5" s="5">
        <v>22.0</v>
      </c>
      <c r="T5" s="5">
        <v>34.0</v>
      </c>
      <c r="U5" s="9">
        <v>15.0</v>
      </c>
      <c r="V5" s="9">
        <v>18.0</v>
      </c>
      <c r="W5" s="9">
        <v>18.0</v>
      </c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>
      <c r="A6" s="3" t="s">
        <v>33</v>
      </c>
      <c r="B6" s="8">
        <v>28.03862</v>
      </c>
      <c r="C6" s="8">
        <v>58.52851</v>
      </c>
      <c r="D6" s="8">
        <v>6.523411</v>
      </c>
      <c r="E6" s="8">
        <v>167.3187</v>
      </c>
      <c r="F6" s="8">
        <v>31.06431</v>
      </c>
      <c r="G6" s="8">
        <v>41.15348</v>
      </c>
      <c r="H6" s="8">
        <v>76.61603</v>
      </c>
      <c r="I6" s="8">
        <v>125.3961</v>
      </c>
      <c r="J6" s="8">
        <v>32.89287</v>
      </c>
      <c r="K6" s="8">
        <v>2.428606</v>
      </c>
      <c r="L6" s="8">
        <v>1.856725</v>
      </c>
      <c r="M6" s="9">
        <v>31.0</v>
      </c>
      <c r="N6" s="9">
        <v>30.0</v>
      </c>
      <c r="O6" s="5">
        <v>27.0</v>
      </c>
      <c r="P6" s="5">
        <v>3.0</v>
      </c>
      <c r="Q6" s="25">
        <v>22.0</v>
      </c>
      <c r="R6" s="25">
        <v>28.0</v>
      </c>
      <c r="S6" s="5">
        <v>23.0</v>
      </c>
      <c r="T6" s="5">
        <v>22.0</v>
      </c>
      <c r="U6" s="9">
        <v>12.0</v>
      </c>
      <c r="V6" s="9">
        <v>15.0</v>
      </c>
      <c r="W6" s="9">
        <v>20.0</v>
      </c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>
      <c r="A7" s="3" t="s">
        <v>46</v>
      </c>
      <c r="B7" s="8">
        <v>32.73108</v>
      </c>
      <c r="C7" s="8">
        <v>74.62229</v>
      </c>
      <c r="D7" s="8">
        <v>10.78429</v>
      </c>
      <c r="E7" s="8">
        <v>176.7962</v>
      </c>
      <c r="F7" s="8">
        <v>43.52424</v>
      </c>
      <c r="G7" s="8">
        <v>46.93908</v>
      </c>
      <c r="H7" s="8">
        <v>78.33396</v>
      </c>
      <c r="I7" s="8">
        <v>129.0291</v>
      </c>
      <c r="J7" s="8">
        <v>39.9088</v>
      </c>
      <c r="K7" s="8">
        <v>9.719052</v>
      </c>
      <c r="L7" s="8">
        <v>5.472666</v>
      </c>
      <c r="M7" s="9">
        <v>35.0</v>
      </c>
      <c r="N7" s="9">
        <v>33.0</v>
      </c>
      <c r="O7" s="5">
        <v>33.0</v>
      </c>
      <c r="P7" s="5">
        <v>14.0</v>
      </c>
      <c r="Q7" s="25">
        <v>35.0</v>
      </c>
      <c r="R7" s="25">
        <v>32.0</v>
      </c>
      <c r="S7" s="5">
        <v>24.0</v>
      </c>
      <c r="T7" s="5">
        <v>29.0</v>
      </c>
      <c r="U7" s="9">
        <v>18.0</v>
      </c>
      <c r="V7" s="9">
        <v>23.0</v>
      </c>
      <c r="W7" s="9">
        <v>34.0</v>
      </c>
      <c r="X7" s="9" t="s">
        <v>68</v>
      </c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>
      <c r="A8" s="3" t="s">
        <v>51</v>
      </c>
      <c r="B8" s="8">
        <v>49.15675</v>
      </c>
      <c r="C8" s="8">
        <v>164.2685</v>
      </c>
      <c r="D8" s="8">
        <v>30.89268</v>
      </c>
      <c r="E8" s="8">
        <v>224.4342</v>
      </c>
      <c r="F8" s="8">
        <v>92.6566</v>
      </c>
      <c r="G8" s="8">
        <v>97.66203</v>
      </c>
      <c r="H8" s="8">
        <v>135.0196</v>
      </c>
      <c r="I8" s="8">
        <v>169.1671</v>
      </c>
      <c r="J8" s="8">
        <v>67.08491</v>
      </c>
      <c r="K8" s="8">
        <v>28.74173</v>
      </c>
      <c r="L8" s="8">
        <v>14.049</v>
      </c>
      <c r="M8" s="9">
        <v>40.0</v>
      </c>
      <c r="N8" s="9">
        <v>44.0</v>
      </c>
      <c r="O8" s="5">
        <v>44.0</v>
      </c>
      <c r="P8" s="5">
        <v>35.0</v>
      </c>
      <c r="Q8" s="25">
        <v>44.0</v>
      </c>
      <c r="R8" s="25">
        <v>43.0</v>
      </c>
      <c r="S8" s="5">
        <v>29.0</v>
      </c>
      <c r="T8" s="5">
        <v>40.0</v>
      </c>
      <c r="U8" s="9">
        <v>29.0</v>
      </c>
      <c r="V8" s="9">
        <v>39.0</v>
      </c>
      <c r="W8" s="9">
        <v>38.0</v>
      </c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>
      <c r="A9" s="3" t="s">
        <v>28</v>
      </c>
      <c r="B9" s="8">
        <v>25.17975</v>
      </c>
      <c r="C9" s="8">
        <v>49.55449</v>
      </c>
      <c r="D9" s="8">
        <v>5.261027</v>
      </c>
      <c r="E9" s="8">
        <v>163.9694</v>
      </c>
      <c r="F9" s="8">
        <v>29.42946</v>
      </c>
      <c r="G9" s="8">
        <v>38.46082</v>
      </c>
      <c r="H9" s="8">
        <v>66.30993</v>
      </c>
      <c r="I9" s="8">
        <v>119.3165</v>
      </c>
      <c r="J9" s="8">
        <v>28.58219</v>
      </c>
      <c r="K9" s="8">
        <v>1.816305</v>
      </c>
      <c r="L9" s="8">
        <v>1.354175</v>
      </c>
      <c r="M9" s="9">
        <v>26.0</v>
      </c>
      <c r="N9" s="9">
        <v>14.0</v>
      </c>
      <c r="O9" s="5">
        <v>18.0</v>
      </c>
      <c r="P9" s="5">
        <v>1.0</v>
      </c>
      <c r="Q9" s="25">
        <v>17.0</v>
      </c>
      <c r="R9" s="25">
        <v>25.0</v>
      </c>
      <c r="S9" s="5">
        <v>17.0</v>
      </c>
      <c r="T9" s="5">
        <v>17.0</v>
      </c>
      <c r="U9" s="9">
        <v>5.0</v>
      </c>
      <c r="V9" s="9">
        <v>9.0</v>
      </c>
      <c r="W9" s="9">
        <v>16.0</v>
      </c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</row>
    <row r="10">
      <c r="A10" s="3" t="s">
        <v>36</v>
      </c>
      <c r="B10" s="8">
        <v>23.62935</v>
      </c>
      <c r="C10" s="8">
        <v>52.78733</v>
      </c>
      <c r="D10" s="8">
        <v>6.498906</v>
      </c>
      <c r="E10" s="8">
        <v>168.2087</v>
      </c>
      <c r="F10" s="8">
        <v>32.3589</v>
      </c>
      <c r="G10" s="8">
        <v>40.03528</v>
      </c>
      <c r="H10" s="8">
        <v>71.82876</v>
      </c>
      <c r="I10" s="8">
        <v>125.4279</v>
      </c>
      <c r="J10" s="8">
        <v>29.78988</v>
      </c>
      <c r="K10" s="8">
        <v>2.248877</v>
      </c>
      <c r="L10" s="8">
        <v>2.123283</v>
      </c>
      <c r="M10" s="9">
        <v>23.0</v>
      </c>
      <c r="N10" s="9">
        <v>23.0</v>
      </c>
      <c r="O10" s="5">
        <v>24.0</v>
      </c>
      <c r="P10" s="5">
        <v>4.0</v>
      </c>
      <c r="Q10" s="25">
        <v>24.0</v>
      </c>
      <c r="R10" s="25">
        <v>26.0</v>
      </c>
      <c r="S10" s="5">
        <v>19.0</v>
      </c>
      <c r="T10" s="5">
        <v>23.0</v>
      </c>
      <c r="U10" s="9">
        <v>8.0</v>
      </c>
      <c r="V10" s="9">
        <v>13.0</v>
      </c>
      <c r="W10" s="9">
        <v>21.0</v>
      </c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</row>
    <row r="11">
      <c r="A11" s="3" t="s">
        <v>35</v>
      </c>
      <c r="B11" s="8">
        <v>26.13881</v>
      </c>
      <c r="C11" s="8">
        <v>52.86558</v>
      </c>
      <c r="D11" s="8">
        <v>6.502897</v>
      </c>
      <c r="E11" s="8">
        <v>165.2071</v>
      </c>
      <c r="F11" s="8">
        <v>28.88776</v>
      </c>
      <c r="G11" s="8">
        <v>40.8513</v>
      </c>
      <c r="H11" s="8">
        <v>64.84463</v>
      </c>
      <c r="I11" s="8">
        <v>125.519</v>
      </c>
      <c r="J11" s="8">
        <v>29.6297</v>
      </c>
      <c r="K11" s="8">
        <v>2.271275</v>
      </c>
      <c r="L11" s="8">
        <v>1.684077</v>
      </c>
      <c r="M11" s="9">
        <v>27.0</v>
      </c>
      <c r="N11" s="9">
        <v>24.0</v>
      </c>
      <c r="O11" s="5">
        <v>26.0</v>
      </c>
      <c r="P11" s="5">
        <v>2.0</v>
      </c>
      <c r="Q11" s="25">
        <v>13.0</v>
      </c>
      <c r="R11" s="25">
        <v>27.0</v>
      </c>
      <c r="S11" s="5">
        <v>16.0</v>
      </c>
      <c r="T11" s="5">
        <v>24.0</v>
      </c>
      <c r="U11" s="9">
        <v>7.0</v>
      </c>
      <c r="V11" s="9">
        <v>14.0</v>
      </c>
      <c r="W11" s="9">
        <v>19.0</v>
      </c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</row>
    <row r="12">
      <c r="A12" s="3" t="s">
        <v>49</v>
      </c>
      <c r="B12" s="8">
        <v>34.30424</v>
      </c>
      <c r="C12" s="8">
        <v>83.10454</v>
      </c>
      <c r="D12" s="8">
        <v>15.36525</v>
      </c>
      <c r="E12" s="8">
        <v>219.0987</v>
      </c>
      <c r="F12" s="8">
        <v>50.71039</v>
      </c>
      <c r="G12" s="8">
        <v>49.28999</v>
      </c>
      <c r="H12" s="8">
        <v>72.77216</v>
      </c>
      <c r="I12" s="8">
        <v>168.5574</v>
      </c>
      <c r="J12" s="8">
        <v>52.76809</v>
      </c>
      <c r="K12" s="8">
        <v>14.03633</v>
      </c>
      <c r="L12" s="8">
        <v>6.853535</v>
      </c>
      <c r="M12" s="9">
        <v>36.0</v>
      </c>
      <c r="N12" s="9">
        <v>37.0</v>
      </c>
      <c r="O12" s="5">
        <v>36.0</v>
      </c>
      <c r="P12" s="5">
        <v>33.0</v>
      </c>
      <c r="Q12" s="25">
        <v>38.0</v>
      </c>
      <c r="R12" s="25">
        <v>35.0</v>
      </c>
      <c r="S12" s="5">
        <v>21.0</v>
      </c>
      <c r="T12" s="5">
        <v>39.0</v>
      </c>
      <c r="U12" s="9">
        <v>22.0</v>
      </c>
      <c r="V12" s="9">
        <v>35.0</v>
      </c>
      <c r="W12" s="9">
        <v>35.0</v>
      </c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</row>
    <row r="13">
      <c r="A13" s="3" t="s">
        <v>50</v>
      </c>
      <c r="B13" s="8">
        <v>46.32871</v>
      </c>
      <c r="C13" s="8">
        <v>162.9106</v>
      </c>
      <c r="D13" s="8">
        <v>30.12973</v>
      </c>
      <c r="E13" s="8">
        <v>257.7239</v>
      </c>
      <c r="F13" s="8">
        <v>89.09615</v>
      </c>
      <c r="G13" s="8">
        <v>99.12614</v>
      </c>
      <c r="H13" s="8">
        <v>127.7465</v>
      </c>
      <c r="I13" s="8">
        <v>180.1347</v>
      </c>
      <c r="J13" s="8">
        <v>62.69939</v>
      </c>
      <c r="K13" s="8">
        <v>42.27125</v>
      </c>
      <c r="L13" s="8">
        <v>14.20733</v>
      </c>
      <c r="M13" s="9">
        <v>39.0</v>
      </c>
      <c r="N13" s="9">
        <v>43.0</v>
      </c>
      <c r="O13" s="5">
        <v>43.0</v>
      </c>
      <c r="P13" s="5">
        <v>43.0</v>
      </c>
      <c r="Q13" s="25">
        <v>43.0</v>
      </c>
      <c r="R13" s="25">
        <v>45.0</v>
      </c>
      <c r="S13" s="5">
        <v>28.0</v>
      </c>
      <c r="T13" s="5">
        <v>43.0</v>
      </c>
      <c r="U13" s="9">
        <v>28.0</v>
      </c>
      <c r="V13" s="9">
        <v>41.0</v>
      </c>
      <c r="W13" s="9">
        <v>39.0</v>
      </c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20" t="s">
        <v>58</v>
      </c>
      <c r="AL13" s="20">
        <f>SQRT(1+1-2*1*1*cos(RADIANS(120)))</f>
        <v>1.732050808</v>
      </c>
      <c r="AM13" s="33"/>
      <c r="AN13" s="33"/>
      <c r="AO13" s="33"/>
      <c r="AP13" s="33"/>
      <c r="AQ13" s="33"/>
      <c r="AR13" s="33"/>
      <c r="AS13" s="33"/>
    </row>
    <row r="14">
      <c r="A14" s="3" t="s">
        <v>24</v>
      </c>
      <c r="B14" s="8">
        <v>27.53687</v>
      </c>
      <c r="C14" s="8">
        <v>51.14498</v>
      </c>
      <c r="D14" s="8">
        <v>9.889005</v>
      </c>
      <c r="E14" s="8">
        <v>206.8148</v>
      </c>
      <c r="F14" s="8">
        <v>34.38678</v>
      </c>
      <c r="G14" s="8">
        <v>42.47206</v>
      </c>
      <c r="H14" s="8">
        <v>66.981</v>
      </c>
      <c r="I14" s="8">
        <v>169.538</v>
      </c>
      <c r="J14" s="8">
        <v>42.28576</v>
      </c>
      <c r="K14" s="8">
        <v>5.073048</v>
      </c>
      <c r="L14" s="8">
        <v>1.129408</v>
      </c>
      <c r="M14" s="9">
        <v>29.0</v>
      </c>
      <c r="N14" s="9">
        <v>20.0</v>
      </c>
      <c r="O14" s="5">
        <v>32.0</v>
      </c>
      <c r="P14" s="5">
        <v>26.0</v>
      </c>
      <c r="Q14" s="25">
        <v>27.0</v>
      </c>
      <c r="R14" s="25">
        <v>30.0</v>
      </c>
      <c r="S14" s="5">
        <v>18.0</v>
      </c>
      <c r="T14" s="5">
        <v>41.0</v>
      </c>
      <c r="U14" s="9">
        <v>20.0</v>
      </c>
      <c r="V14" s="9">
        <v>22.0</v>
      </c>
      <c r="W14" s="9">
        <v>11.0</v>
      </c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20" t="s">
        <v>59</v>
      </c>
      <c r="AL14" s="20">
        <f>0.5*AL13*AL13*SIN(RADIANS(60))</f>
        <v>1.299038106</v>
      </c>
      <c r="AM14" s="33"/>
      <c r="AN14" s="33"/>
      <c r="AO14" s="33"/>
      <c r="AP14" s="33"/>
      <c r="AQ14" s="33"/>
      <c r="AR14" s="33"/>
      <c r="AS14" s="33"/>
    </row>
    <row r="15">
      <c r="A15" s="3" t="s">
        <v>26</v>
      </c>
      <c r="B15" s="8">
        <v>27.81222</v>
      </c>
      <c r="C15" s="8">
        <v>64.9238</v>
      </c>
      <c r="D15" s="8">
        <v>17.855</v>
      </c>
      <c r="E15" s="8">
        <v>240.852</v>
      </c>
      <c r="F15" s="8">
        <v>55.90429</v>
      </c>
      <c r="G15" s="8">
        <v>64.79724</v>
      </c>
      <c r="H15" s="8">
        <v>92.80188</v>
      </c>
      <c r="I15" s="8">
        <v>189.2299</v>
      </c>
      <c r="J15" s="8">
        <v>59.91043</v>
      </c>
      <c r="K15" s="8">
        <v>10.52293</v>
      </c>
      <c r="L15" s="8">
        <v>3.101577</v>
      </c>
      <c r="M15" s="9">
        <v>30.0</v>
      </c>
      <c r="N15" s="9">
        <v>31.0</v>
      </c>
      <c r="O15" s="5">
        <v>38.0</v>
      </c>
      <c r="P15" s="5">
        <v>39.0</v>
      </c>
      <c r="Q15" s="25">
        <v>41.0</v>
      </c>
      <c r="R15" s="25">
        <v>41.0</v>
      </c>
      <c r="S15" s="5">
        <v>26.0</v>
      </c>
      <c r="T15" s="5">
        <v>44.0</v>
      </c>
      <c r="U15" s="9">
        <v>27.0</v>
      </c>
      <c r="V15" s="9">
        <v>25.0</v>
      </c>
      <c r="W15" s="9">
        <v>23.0</v>
      </c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</row>
    <row r="16">
      <c r="A16" s="3" t="s">
        <v>25</v>
      </c>
      <c r="B16" s="8">
        <v>30.93783</v>
      </c>
      <c r="C16" s="8">
        <v>67.98426</v>
      </c>
      <c r="D16" s="8">
        <v>17.49955</v>
      </c>
      <c r="E16" s="8">
        <v>242.7461</v>
      </c>
      <c r="F16" s="8">
        <v>55.48547</v>
      </c>
      <c r="G16" s="8">
        <v>67.78879</v>
      </c>
      <c r="H16" s="8">
        <v>84.37987</v>
      </c>
      <c r="I16" s="8">
        <v>189.3283</v>
      </c>
      <c r="J16" s="8">
        <v>58.51916</v>
      </c>
      <c r="K16" s="8">
        <v>10.59988</v>
      </c>
      <c r="L16" s="8">
        <v>2.98041</v>
      </c>
      <c r="M16" s="9">
        <v>33.0</v>
      </c>
      <c r="N16" s="9">
        <v>32.0</v>
      </c>
      <c r="O16" s="5">
        <v>37.0</v>
      </c>
      <c r="P16" s="5">
        <v>40.0</v>
      </c>
      <c r="Q16" s="25">
        <v>39.0</v>
      </c>
      <c r="R16" s="25">
        <v>42.0</v>
      </c>
      <c r="S16" s="5">
        <v>25.0</v>
      </c>
      <c r="T16" s="5">
        <v>45.0</v>
      </c>
      <c r="U16" s="9">
        <v>26.0</v>
      </c>
      <c r="V16" s="9">
        <v>26.0</v>
      </c>
      <c r="W16" s="9">
        <v>22.0</v>
      </c>
      <c r="X16" s="33"/>
      <c r="Y16" s="33"/>
      <c r="Z16" s="33"/>
      <c r="AA16" s="33"/>
      <c r="AB16" s="33"/>
      <c r="AC16" s="33"/>
      <c r="AD16" s="33"/>
      <c r="AG16" s="41" t="s">
        <v>81</v>
      </c>
      <c r="AH16" s="43" t="s">
        <v>82</v>
      </c>
      <c r="AI16" s="45">
        <v>0.909090909090909</v>
      </c>
      <c r="AJ16" s="43" t="s">
        <v>83</v>
      </c>
      <c r="AK16" s="47" t="s">
        <v>84</v>
      </c>
      <c r="AL16" s="47" t="s">
        <v>85</v>
      </c>
      <c r="AM16" s="49">
        <f>AI18*AI17</f>
        <v>0.2324380165</v>
      </c>
      <c r="AN16" s="50">
        <v>1.0</v>
      </c>
      <c r="AO16" s="33"/>
      <c r="AP16" s="33"/>
      <c r="AQ16" s="33"/>
      <c r="AR16" s="33"/>
      <c r="AS16" s="33"/>
    </row>
    <row r="17">
      <c r="A17" s="3" t="s">
        <v>20</v>
      </c>
      <c r="B17" s="8">
        <v>22.39201</v>
      </c>
      <c r="C17" s="8">
        <v>44.71117</v>
      </c>
      <c r="D17" s="8">
        <v>4.805638</v>
      </c>
      <c r="E17" s="8">
        <v>224.6598</v>
      </c>
      <c r="F17" s="8">
        <v>29.30319</v>
      </c>
      <c r="G17" s="8">
        <v>24.824</v>
      </c>
      <c r="H17" s="8">
        <v>12.18855</v>
      </c>
      <c r="I17" s="8">
        <v>129.8888</v>
      </c>
      <c r="J17" s="8">
        <v>35.99936</v>
      </c>
      <c r="K17" s="8">
        <v>2.032237</v>
      </c>
      <c r="L17" s="8">
        <v>0.69529</v>
      </c>
      <c r="M17" s="9">
        <v>22.0</v>
      </c>
      <c r="N17" s="9">
        <v>8.0</v>
      </c>
      <c r="O17" s="5">
        <v>15.0</v>
      </c>
      <c r="P17" s="5">
        <v>36.0</v>
      </c>
      <c r="Q17" s="25">
        <v>16.0</v>
      </c>
      <c r="R17" s="25">
        <v>17.0</v>
      </c>
      <c r="S17" s="5">
        <v>5.0</v>
      </c>
      <c r="T17" s="5">
        <v>32.0</v>
      </c>
      <c r="U17" s="9">
        <v>16.0</v>
      </c>
      <c r="V17" s="9">
        <v>11.0</v>
      </c>
      <c r="W17" s="9">
        <v>8.0</v>
      </c>
      <c r="X17" s="33"/>
      <c r="Y17" s="33"/>
      <c r="Z17" s="33"/>
      <c r="AA17" s="33"/>
      <c r="AB17" s="33"/>
      <c r="AC17" s="33"/>
      <c r="AD17" s="33"/>
      <c r="AG17" s="52" t="s">
        <v>86</v>
      </c>
      <c r="AH17" s="24" t="s">
        <v>87</v>
      </c>
      <c r="AI17" s="30">
        <v>0.409090909090909</v>
      </c>
      <c r="AJ17" s="9" t="s">
        <v>88</v>
      </c>
      <c r="AK17" s="9" t="s">
        <v>89</v>
      </c>
      <c r="AL17" s="9" t="s">
        <v>90</v>
      </c>
      <c r="AM17" s="54">
        <f>AI16*AI18</f>
        <v>0.5165289256</v>
      </c>
      <c r="AN17" s="56">
        <f>SUM(AM16:AM18)</f>
        <v>1.120867769</v>
      </c>
      <c r="AO17" s="33"/>
      <c r="AP17" s="33"/>
      <c r="AQ17" s="33"/>
      <c r="AR17" s="33"/>
      <c r="AS17" s="33"/>
    </row>
    <row r="18">
      <c r="A18" s="3" t="s">
        <v>31</v>
      </c>
      <c r="B18" s="8">
        <v>11.57798</v>
      </c>
      <c r="C18" s="8">
        <v>48.72684</v>
      </c>
      <c r="D18" s="8">
        <v>7.337117</v>
      </c>
      <c r="E18" s="8">
        <v>201.2673</v>
      </c>
      <c r="F18" s="8">
        <v>36.23125</v>
      </c>
      <c r="G18" s="8">
        <v>29.19396</v>
      </c>
      <c r="H18" s="8">
        <v>16.12909</v>
      </c>
      <c r="I18" s="8">
        <v>129.6143</v>
      </c>
      <c r="J18" s="8">
        <v>54.32162</v>
      </c>
      <c r="K18" s="8">
        <v>4.318185</v>
      </c>
      <c r="L18" s="8">
        <v>1.15987</v>
      </c>
      <c r="M18" s="9">
        <v>4.0</v>
      </c>
      <c r="N18" s="9">
        <v>12.0</v>
      </c>
      <c r="O18" s="5">
        <v>30.0</v>
      </c>
      <c r="P18" s="5">
        <v>24.0</v>
      </c>
      <c r="Q18" s="25">
        <v>30.0</v>
      </c>
      <c r="R18" s="25">
        <v>21.0</v>
      </c>
      <c r="S18" s="5">
        <v>10.0</v>
      </c>
      <c r="T18" s="5">
        <v>31.0</v>
      </c>
      <c r="U18" s="9">
        <v>24.0</v>
      </c>
      <c r="V18" s="9">
        <v>19.0</v>
      </c>
      <c r="W18" s="9">
        <v>13.0</v>
      </c>
      <c r="X18" s="20"/>
      <c r="Y18" s="20"/>
      <c r="Z18" s="20"/>
      <c r="AA18" s="20"/>
      <c r="AB18" s="20"/>
      <c r="AC18" s="20"/>
      <c r="AD18" s="20"/>
      <c r="AG18" s="57" t="s">
        <v>91</v>
      </c>
      <c r="AH18" s="24" t="s">
        <v>92</v>
      </c>
      <c r="AI18" s="58">
        <v>0.568181818181818</v>
      </c>
      <c r="AJ18" s="44" t="s">
        <v>93</v>
      </c>
      <c r="AK18" s="44">
        <v>2.0</v>
      </c>
      <c r="AL18" s="9" t="s">
        <v>94</v>
      </c>
      <c r="AM18" s="54">
        <f>AI16*AI17</f>
        <v>0.3719008264</v>
      </c>
      <c r="AN18" s="56">
        <f>SIN(RADIANS(120))/2*AN17/$AL$14</f>
        <v>0.3736225895</v>
      </c>
      <c r="AO18" s="20"/>
      <c r="AP18" s="20"/>
      <c r="AQ18" s="20"/>
      <c r="AR18" s="20"/>
      <c r="AS18" s="20"/>
    </row>
    <row r="19">
      <c r="A19" s="3" t="s">
        <v>14</v>
      </c>
      <c r="B19" s="8">
        <v>20.82447</v>
      </c>
      <c r="C19" s="8">
        <v>44.99531</v>
      </c>
      <c r="D19" s="8">
        <v>4.214003</v>
      </c>
      <c r="E19" s="8">
        <v>221.9152</v>
      </c>
      <c r="F19" s="8">
        <v>28.96804</v>
      </c>
      <c r="G19" s="8">
        <v>23.29719</v>
      </c>
      <c r="H19" s="8">
        <v>11.6982</v>
      </c>
      <c r="I19" s="8">
        <v>127.1644</v>
      </c>
      <c r="J19" s="8">
        <v>28.8377</v>
      </c>
      <c r="K19" s="8">
        <v>1.001681</v>
      </c>
      <c r="L19" s="8">
        <v>0.537343</v>
      </c>
      <c r="M19" s="9">
        <v>17.0</v>
      </c>
      <c r="N19" s="9">
        <v>9.0</v>
      </c>
      <c r="O19" s="5">
        <v>9.0</v>
      </c>
      <c r="P19" s="5">
        <v>34.0</v>
      </c>
      <c r="Q19" s="25">
        <v>15.0</v>
      </c>
      <c r="R19" s="25">
        <v>13.0</v>
      </c>
      <c r="S19" s="5">
        <v>3.0</v>
      </c>
      <c r="T19" s="5">
        <v>25.0</v>
      </c>
      <c r="U19" s="9">
        <v>6.0</v>
      </c>
      <c r="V19" s="9">
        <v>2.0</v>
      </c>
      <c r="W19" s="9">
        <v>1.0</v>
      </c>
      <c r="Y19" s="20"/>
      <c r="AG19" s="57"/>
      <c r="AH19" s="44"/>
      <c r="AI19" s="44"/>
      <c r="AJ19" s="44"/>
      <c r="AK19" s="44"/>
      <c r="AL19" s="44"/>
      <c r="AM19" s="44"/>
      <c r="AN19" s="61"/>
      <c r="AO19" s="20"/>
      <c r="AP19" s="20"/>
      <c r="AQ19" s="20"/>
      <c r="AR19" s="20"/>
      <c r="AS19" s="20"/>
    </row>
    <row r="20">
      <c r="A20" s="3" t="s">
        <v>17</v>
      </c>
      <c r="B20" s="8">
        <v>17.06683</v>
      </c>
      <c r="C20" s="8">
        <v>43.65179</v>
      </c>
      <c r="D20" s="8">
        <v>4.844079</v>
      </c>
      <c r="E20" s="8">
        <v>215.3012</v>
      </c>
      <c r="F20" s="8">
        <v>25.81641</v>
      </c>
      <c r="G20" s="8">
        <v>22.45466</v>
      </c>
      <c r="H20" s="8">
        <v>11.69974</v>
      </c>
      <c r="I20" s="8">
        <v>133.7952</v>
      </c>
      <c r="J20" s="8">
        <v>30.3265</v>
      </c>
      <c r="K20" s="8">
        <v>1.246358</v>
      </c>
      <c r="L20" s="8">
        <v>0.558592</v>
      </c>
      <c r="M20" s="9">
        <v>11.0</v>
      </c>
      <c r="N20" s="9">
        <v>4.0</v>
      </c>
      <c r="O20" s="5">
        <v>16.0</v>
      </c>
      <c r="P20" s="5">
        <v>30.0</v>
      </c>
      <c r="Q20" s="25">
        <v>3.0</v>
      </c>
      <c r="R20" s="25">
        <v>11.0</v>
      </c>
      <c r="S20" s="5">
        <v>4.0</v>
      </c>
      <c r="T20" s="5">
        <v>35.0</v>
      </c>
      <c r="U20" s="9">
        <v>9.0</v>
      </c>
      <c r="V20" s="9">
        <v>4.0</v>
      </c>
      <c r="W20" s="9">
        <v>3.0</v>
      </c>
      <c r="Y20" s="66" t="s">
        <v>96</v>
      </c>
      <c r="Z20" s="67" t="s">
        <v>60</v>
      </c>
      <c r="AA20" s="68"/>
      <c r="AB20" s="67" t="s">
        <v>1</v>
      </c>
      <c r="AC20" s="68"/>
      <c r="AD20" s="67" t="s">
        <v>0</v>
      </c>
      <c r="AE20" s="68"/>
      <c r="AG20" s="69">
        <v>1.0</v>
      </c>
      <c r="AH20" s="24" t="s">
        <v>82</v>
      </c>
      <c r="AI20" s="30">
        <v>0.909090909090909</v>
      </c>
      <c r="AJ20" s="24" t="s">
        <v>83</v>
      </c>
      <c r="AK20" s="44" t="s">
        <v>84</v>
      </c>
      <c r="AL20" s="9" t="s">
        <v>85</v>
      </c>
      <c r="AM20" s="54">
        <f>AI22*AI21</f>
        <v>0.2324380165</v>
      </c>
      <c r="AN20" s="70">
        <v>1.0</v>
      </c>
      <c r="AO20" s="20"/>
      <c r="AP20" s="20"/>
      <c r="AQ20" s="20"/>
      <c r="AR20" s="20"/>
      <c r="AS20" s="20"/>
    </row>
    <row r="21">
      <c r="A21" s="3" t="s">
        <v>18</v>
      </c>
      <c r="B21" s="8">
        <v>22.28539</v>
      </c>
      <c r="C21" s="8">
        <v>45.56652</v>
      </c>
      <c r="D21" s="8">
        <v>4.521532</v>
      </c>
      <c r="E21" s="8">
        <v>216.3398</v>
      </c>
      <c r="F21" s="8">
        <v>30.65306</v>
      </c>
      <c r="G21" s="8">
        <v>24.31539</v>
      </c>
      <c r="H21" s="8">
        <v>11.5963</v>
      </c>
      <c r="I21" s="8">
        <v>128.1139</v>
      </c>
      <c r="J21" s="8">
        <v>30.49973</v>
      </c>
      <c r="K21" s="8">
        <v>1.312924</v>
      </c>
      <c r="L21" s="8">
        <v>0.620347</v>
      </c>
      <c r="M21" s="9">
        <v>21.0</v>
      </c>
      <c r="N21" s="9">
        <v>11.0</v>
      </c>
      <c r="O21" s="5">
        <v>13.0</v>
      </c>
      <c r="P21" s="5">
        <v>31.0</v>
      </c>
      <c r="Q21" s="25">
        <v>20.0</v>
      </c>
      <c r="R21" s="25">
        <v>16.0</v>
      </c>
      <c r="S21" s="5">
        <v>2.0</v>
      </c>
      <c r="T21" s="5">
        <v>27.0</v>
      </c>
      <c r="U21" s="9">
        <v>10.0</v>
      </c>
      <c r="V21" s="9">
        <v>5.0</v>
      </c>
      <c r="W21" s="9">
        <v>6.0</v>
      </c>
      <c r="Y21" s="71"/>
      <c r="Z21" s="72" t="s">
        <v>97</v>
      </c>
      <c r="AA21" s="72" t="s">
        <v>98</v>
      </c>
      <c r="AB21" s="72" t="s">
        <v>97</v>
      </c>
      <c r="AC21" s="72" t="s">
        <v>98</v>
      </c>
      <c r="AD21" s="73" t="s">
        <v>97</v>
      </c>
      <c r="AE21" s="74" t="s">
        <v>98</v>
      </c>
      <c r="AG21" s="69">
        <v>3.0</v>
      </c>
      <c r="AH21" s="24" t="s">
        <v>87</v>
      </c>
      <c r="AI21" s="30">
        <v>0.409090909090909</v>
      </c>
      <c r="AJ21" s="24" t="s">
        <v>88</v>
      </c>
      <c r="AK21" s="44" t="s">
        <v>89</v>
      </c>
      <c r="AL21" s="9" t="s">
        <v>90</v>
      </c>
      <c r="AM21" s="54">
        <f>AI20*AI22</f>
        <v>0.5165289256</v>
      </c>
      <c r="AN21" s="56">
        <f>SUM(AM20:AM22)</f>
        <v>1.120867769</v>
      </c>
      <c r="AO21" s="20"/>
      <c r="AP21" s="20"/>
      <c r="AQ21" s="20"/>
      <c r="AR21" s="20"/>
      <c r="AS21" s="20"/>
    </row>
    <row r="22">
      <c r="A22" s="3" t="s">
        <v>19</v>
      </c>
      <c r="B22" s="8">
        <v>21.12423</v>
      </c>
      <c r="C22" s="8">
        <v>44.36746</v>
      </c>
      <c r="D22" s="8">
        <v>4.648849</v>
      </c>
      <c r="E22" s="8">
        <v>214.7646</v>
      </c>
      <c r="F22" s="8">
        <v>30.96204</v>
      </c>
      <c r="G22" s="8">
        <v>21.73757</v>
      </c>
      <c r="H22" s="8">
        <v>11.2448</v>
      </c>
      <c r="I22" s="8">
        <v>122.2879</v>
      </c>
      <c r="J22" s="8">
        <v>33.43069</v>
      </c>
      <c r="K22" s="8">
        <v>1.833476</v>
      </c>
      <c r="L22" s="8">
        <v>0.684585</v>
      </c>
      <c r="M22" s="9">
        <v>19.0</v>
      </c>
      <c r="N22" s="9">
        <v>7.0</v>
      </c>
      <c r="O22" s="5">
        <v>14.0</v>
      </c>
      <c r="P22" s="5">
        <v>29.0</v>
      </c>
      <c r="Q22" s="25">
        <v>21.0</v>
      </c>
      <c r="R22" s="25">
        <v>10.0</v>
      </c>
      <c r="S22" s="5">
        <v>1.0</v>
      </c>
      <c r="T22" s="5">
        <v>20.0</v>
      </c>
      <c r="U22" s="9">
        <v>13.0</v>
      </c>
      <c r="V22" s="9">
        <v>10.0</v>
      </c>
      <c r="W22" s="9">
        <v>7.0</v>
      </c>
      <c r="Y22" s="74" t="s">
        <v>2</v>
      </c>
      <c r="Z22" s="77" t="s">
        <v>48</v>
      </c>
      <c r="AA22" s="69" t="s">
        <v>56</v>
      </c>
      <c r="AB22" s="78" t="s">
        <v>52</v>
      </c>
      <c r="AC22" s="77" t="s">
        <v>47</v>
      </c>
      <c r="AD22" s="80" t="s">
        <v>47</v>
      </c>
      <c r="AE22" s="80" t="s">
        <v>52</v>
      </c>
      <c r="AG22" s="69">
        <v>2.0</v>
      </c>
      <c r="AH22" s="24" t="s">
        <v>92</v>
      </c>
      <c r="AI22" s="58">
        <v>0.568181818181818</v>
      </c>
      <c r="AJ22" s="81" t="s">
        <v>93</v>
      </c>
      <c r="AK22" s="44">
        <v>2.0</v>
      </c>
      <c r="AL22" s="9" t="s">
        <v>94</v>
      </c>
      <c r="AM22" s="54">
        <f>AI20*AI21</f>
        <v>0.3719008264</v>
      </c>
      <c r="AN22" s="56">
        <f>SIN(RADIANS(120))/2*AN21/$AL$14</f>
        <v>0.3736225895</v>
      </c>
      <c r="AO22" s="20"/>
      <c r="AP22" s="20"/>
      <c r="AQ22" s="20"/>
      <c r="AR22" s="20"/>
      <c r="AS22" s="20"/>
    </row>
    <row r="23">
      <c r="A23" s="3" t="s">
        <v>29</v>
      </c>
      <c r="B23" s="8">
        <v>10.77906</v>
      </c>
      <c r="C23" s="8">
        <v>49.02493</v>
      </c>
      <c r="D23" s="8">
        <v>6.163667</v>
      </c>
      <c r="E23" s="8">
        <v>202.6538</v>
      </c>
      <c r="F23" s="8">
        <v>37.62072</v>
      </c>
      <c r="G23" s="8">
        <v>29.77821</v>
      </c>
      <c r="H23" s="8">
        <v>16.04081</v>
      </c>
      <c r="I23" s="8">
        <v>123.5488</v>
      </c>
      <c r="J23" s="8">
        <v>54.24162</v>
      </c>
      <c r="K23" s="8">
        <v>4.516601</v>
      </c>
      <c r="L23" s="8">
        <v>1.155843</v>
      </c>
      <c r="M23" s="9">
        <v>2.0</v>
      </c>
      <c r="N23" s="9">
        <v>13.0</v>
      </c>
      <c r="O23" s="5">
        <v>22.0</v>
      </c>
      <c r="P23" s="5">
        <v>25.0</v>
      </c>
      <c r="Q23" s="25">
        <v>32.0</v>
      </c>
      <c r="R23" s="25">
        <v>23.0</v>
      </c>
      <c r="S23" s="5">
        <v>9.0</v>
      </c>
      <c r="T23" s="5">
        <v>21.0</v>
      </c>
      <c r="U23" s="9">
        <v>23.0</v>
      </c>
      <c r="V23" s="9">
        <v>20.0</v>
      </c>
      <c r="W23" s="9">
        <v>12.0</v>
      </c>
      <c r="Y23" s="78" t="s">
        <v>3</v>
      </c>
      <c r="Z23" s="77" t="s">
        <v>16</v>
      </c>
      <c r="AA23" s="82" t="s">
        <v>52</v>
      </c>
      <c r="AB23" s="78" t="s">
        <v>13</v>
      </c>
      <c r="AC23" s="77" t="s">
        <v>52</v>
      </c>
      <c r="AD23" s="83" t="s">
        <v>23</v>
      </c>
      <c r="AE23" s="83" t="s">
        <v>52</v>
      </c>
      <c r="AG23" s="84"/>
      <c r="AH23" s="20"/>
      <c r="AI23" s="20"/>
      <c r="AJ23" s="20"/>
      <c r="AK23" s="20"/>
      <c r="AL23" s="20"/>
      <c r="AM23" s="20"/>
      <c r="AN23" s="65"/>
      <c r="AO23" s="20"/>
      <c r="AP23" s="20"/>
      <c r="AQ23" s="20"/>
      <c r="AR23" s="20"/>
      <c r="AS23" s="20"/>
    </row>
    <row r="24">
      <c r="A24" s="3" t="s">
        <v>16</v>
      </c>
      <c r="B24" s="8">
        <v>18.88878</v>
      </c>
      <c r="C24" s="8">
        <v>40.65202</v>
      </c>
      <c r="D24" s="8">
        <v>4.137914</v>
      </c>
      <c r="E24" s="8">
        <v>232.1663</v>
      </c>
      <c r="F24" s="8">
        <v>26.77288</v>
      </c>
      <c r="G24" s="8">
        <v>23.0304</v>
      </c>
      <c r="H24" s="8">
        <v>15.65405</v>
      </c>
      <c r="I24" s="8">
        <v>128.4088</v>
      </c>
      <c r="J24" s="8">
        <v>27.42288</v>
      </c>
      <c r="K24" s="8">
        <v>1.049932</v>
      </c>
      <c r="L24" s="8">
        <v>0.593633</v>
      </c>
      <c r="M24" s="9">
        <v>13.0</v>
      </c>
      <c r="N24" s="9">
        <v>1.0</v>
      </c>
      <c r="O24" s="5">
        <v>8.0</v>
      </c>
      <c r="P24" s="5">
        <v>37.0</v>
      </c>
      <c r="Q24" s="25">
        <v>8.0</v>
      </c>
      <c r="R24" s="25">
        <v>12.0</v>
      </c>
      <c r="S24" s="5">
        <v>8.0</v>
      </c>
      <c r="T24" s="5">
        <v>28.0</v>
      </c>
      <c r="U24" s="9">
        <v>3.0</v>
      </c>
      <c r="V24" s="9">
        <v>3.0</v>
      </c>
      <c r="W24" s="9">
        <v>5.0</v>
      </c>
      <c r="Y24" s="78" t="s">
        <v>4</v>
      </c>
      <c r="Z24" s="77" t="s">
        <v>37</v>
      </c>
      <c r="AA24" s="82" t="s">
        <v>52</v>
      </c>
      <c r="AB24" s="78" t="s">
        <v>40</v>
      </c>
      <c r="AC24" s="77" t="s">
        <v>52</v>
      </c>
      <c r="AD24" s="83" t="s">
        <v>37</v>
      </c>
      <c r="AE24" s="83" t="s">
        <v>52</v>
      </c>
      <c r="AG24" s="57" t="s">
        <v>86</v>
      </c>
      <c r="AH24" s="24" t="s">
        <v>82</v>
      </c>
      <c r="AI24" s="30">
        <v>0.363636363636363</v>
      </c>
      <c r="AJ24" s="24" t="s">
        <v>99</v>
      </c>
      <c r="AK24" s="44" t="s">
        <v>100</v>
      </c>
      <c r="AL24" s="88" t="s">
        <v>85</v>
      </c>
      <c r="AM24" s="89">
        <f>AI26*AI25</f>
        <v>0.8894628099</v>
      </c>
      <c r="AN24" s="77">
        <v>2.0</v>
      </c>
      <c r="AO24" s="20"/>
      <c r="AP24" s="20"/>
      <c r="AQ24" s="20"/>
      <c r="AR24" s="20"/>
      <c r="AS24" s="20"/>
    </row>
    <row r="25">
      <c r="A25" s="3" t="s">
        <v>13</v>
      </c>
      <c r="B25" s="8">
        <v>16.72621</v>
      </c>
      <c r="C25" s="8">
        <v>45.03358</v>
      </c>
      <c r="D25" s="8">
        <v>4.488059</v>
      </c>
      <c r="E25" s="8">
        <v>211.9497</v>
      </c>
      <c r="F25" s="8">
        <v>25.02605</v>
      </c>
      <c r="G25" s="8">
        <v>19.96276</v>
      </c>
      <c r="H25" s="8">
        <v>15.25338</v>
      </c>
      <c r="I25" s="8">
        <v>120.1666</v>
      </c>
      <c r="J25" s="8">
        <v>24.92849</v>
      </c>
      <c r="K25" s="8">
        <v>1.534276</v>
      </c>
      <c r="L25" s="8">
        <v>0.540898</v>
      </c>
      <c r="M25" s="9">
        <v>9.0</v>
      </c>
      <c r="N25" s="9">
        <v>10.0</v>
      </c>
      <c r="O25" s="5">
        <v>12.0</v>
      </c>
      <c r="P25" s="5">
        <v>27.0</v>
      </c>
      <c r="Q25" s="25">
        <v>2.0</v>
      </c>
      <c r="R25" s="25">
        <v>7.0</v>
      </c>
      <c r="S25" s="5">
        <v>6.0</v>
      </c>
      <c r="T25" s="5">
        <v>18.0</v>
      </c>
      <c r="U25" s="9">
        <v>1.0</v>
      </c>
      <c r="V25" s="9">
        <v>8.0</v>
      </c>
      <c r="W25" s="9">
        <v>2.0</v>
      </c>
      <c r="Y25" s="78" t="s">
        <v>5</v>
      </c>
      <c r="Z25" s="77" t="s">
        <v>28</v>
      </c>
      <c r="AA25" s="82" t="s">
        <v>22</v>
      </c>
      <c r="AB25" s="78" t="s">
        <v>35</v>
      </c>
      <c r="AC25" s="77" t="s">
        <v>52</v>
      </c>
      <c r="AD25" s="83" t="s">
        <v>28</v>
      </c>
      <c r="AE25" s="83" t="s">
        <v>52</v>
      </c>
      <c r="AG25" s="57" t="s">
        <v>81</v>
      </c>
      <c r="AH25" s="24" t="s">
        <v>87</v>
      </c>
      <c r="AI25" s="30">
        <v>0.954545454545454</v>
      </c>
      <c r="AJ25" s="24" t="s">
        <v>101</v>
      </c>
      <c r="AK25" s="44" t="s">
        <v>102</v>
      </c>
      <c r="AL25" s="88" t="s">
        <v>90</v>
      </c>
      <c r="AM25" s="89">
        <f>AI24*AI26</f>
        <v>0.3388429752</v>
      </c>
      <c r="AN25" s="56">
        <f>SUM(AM24:AM26)</f>
        <v>1.575413223</v>
      </c>
      <c r="AO25" s="20"/>
      <c r="AP25" s="20"/>
      <c r="AQ25" s="20"/>
      <c r="AR25" s="20"/>
      <c r="AS25" s="20"/>
    </row>
    <row r="26">
      <c r="A26" s="3" t="s">
        <v>15</v>
      </c>
      <c r="B26" s="8">
        <v>20.77403</v>
      </c>
      <c r="C26" s="8">
        <v>41.38951</v>
      </c>
      <c r="D26" s="8">
        <v>4.292641</v>
      </c>
      <c r="E26" s="8">
        <v>213.8023</v>
      </c>
      <c r="F26" s="8">
        <v>28.94401</v>
      </c>
      <c r="G26" s="8">
        <v>23.63253</v>
      </c>
      <c r="H26" s="8">
        <v>15.37502</v>
      </c>
      <c r="I26" s="8">
        <v>118.2324</v>
      </c>
      <c r="J26" s="8">
        <v>26.08031</v>
      </c>
      <c r="K26" s="8">
        <v>1.342693</v>
      </c>
      <c r="L26" s="8">
        <v>0.588645</v>
      </c>
      <c r="M26" s="9">
        <v>16.0</v>
      </c>
      <c r="N26" s="9">
        <v>2.0</v>
      </c>
      <c r="O26" s="5">
        <v>10.0</v>
      </c>
      <c r="P26" s="5">
        <v>28.0</v>
      </c>
      <c r="Q26" s="25">
        <v>14.0</v>
      </c>
      <c r="R26" s="25">
        <v>14.0</v>
      </c>
      <c r="S26" s="5">
        <v>7.0</v>
      </c>
      <c r="T26" s="5">
        <v>16.0</v>
      </c>
      <c r="U26" s="9">
        <v>2.0</v>
      </c>
      <c r="V26" s="9">
        <v>6.0</v>
      </c>
      <c r="W26" s="9">
        <v>4.0</v>
      </c>
      <c r="Y26" s="78" t="s">
        <v>6</v>
      </c>
      <c r="Z26" s="77" t="s">
        <v>42</v>
      </c>
      <c r="AA26" s="82" t="s">
        <v>52</v>
      </c>
      <c r="AB26" s="78" t="s">
        <v>13</v>
      </c>
      <c r="AC26" s="77" t="s">
        <v>52</v>
      </c>
      <c r="AD26" s="83" t="s">
        <v>22</v>
      </c>
      <c r="AE26" s="83" t="s">
        <v>52</v>
      </c>
      <c r="AG26" s="57" t="s">
        <v>91</v>
      </c>
      <c r="AH26" s="24" t="s">
        <v>92</v>
      </c>
      <c r="AI26" s="58">
        <v>0.931818181818181</v>
      </c>
      <c r="AJ26" s="24" t="s">
        <v>103</v>
      </c>
      <c r="AK26" s="44">
        <v>3.0</v>
      </c>
      <c r="AL26" s="88" t="s">
        <v>94</v>
      </c>
      <c r="AM26" s="89">
        <f>AI24*AI25</f>
        <v>0.347107438</v>
      </c>
      <c r="AN26" s="56">
        <f>SIN(RADIANS(120))/2*AN25/$AL$14</f>
        <v>0.525137741</v>
      </c>
      <c r="AO26" s="20"/>
      <c r="AP26" s="20"/>
      <c r="AQ26" s="20"/>
      <c r="AR26" s="20"/>
      <c r="AS26" s="20"/>
    </row>
    <row r="27">
      <c r="A27" s="3" t="s">
        <v>21</v>
      </c>
      <c r="B27" s="8">
        <v>20.87664</v>
      </c>
      <c r="C27" s="8">
        <v>50.3041</v>
      </c>
      <c r="D27" s="8">
        <v>4.986923</v>
      </c>
      <c r="E27" s="8">
        <v>249.6008</v>
      </c>
      <c r="F27" s="8">
        <v>26.82944</v>
      </c>
      <c r="G27" s="8">
        <v>25.4605</v>
      </c>
      <c r="H27" s="8">
        <v>17.01266</v>
      </c>
      <c r="I27" s="8">
        <v>129.1021</v>
      </c>
      <c r="J27" s="8">
        <v>33.61266</v>
      </c>
      <c r="K27" s="8">
        <v>2.228866</v>
      </c>
      <c r="L27" s="8">
        <v>0.775615</v>
      </c>
      <c r="M27" s="9">
        <v>18.0</v>
      </c>
      <c r="N27" s="9">
        <v>17.0</v>
      </c>
      <c r="O27" s="5">
        <v>17.0</v>
      </c>
      <c r="P27" s="5">
        <v>41.0</v>
      </c>
      <c r="Q27" s="25">
        <v>9.0</v>
      </c>
      <c r="R27" s="25">
        <v>18.0</v>
      </c>
      <c r="S27" s="5">
        <v>12.0</v>
      </c>
      <c r="T27" s="5">
        <v>30.0</v>
      </c>
      <c r="U27" s="9">
        <v>14.0</v>
      </c>
      <c r="V27" s="9">
        <v>12.0</v>
      </c>
      <c r="W27" s="9">
        <v>9.0</v>
      </c>
      <c r="Y27" s="78" t="s">
        <v>7</v>
      </c>
      <c r="Z27" s="77" t="s">
        <v>37</v>
      </c>
      <c r="AA27" s="82" t="s">
        <v>50</v>
      </c>
      <c r="AB27" s="78" t="s">
        <v>37</v>
      </c>
      <c r="AC27" s="77" t="s">
        <v>50</v>
      </c>
      <c r="AD27" s="83" t="s">
        <v>37</v>
      </c>
      <c r="AE27" s="83" t="s">
        <v>52</v>
      </c>
      <c r="AG27" s="84"/>
      <c r="AH27" s="20"/>
      <c r="AI27" s="20"/>
      <c r="AJ27" s="20"/>
      <c r="AK27" s="20"/>
      <c r="AL27" s="20"/>
      <c r="AM27" s="20"/>
      <c r="AN27" s="65"/>
      <c r="AO27" s="20"/>
      <c r="AP27" s="20"/>
      <c r="AQ27" s="20"/>
      <c r="AR27" s="20"/>
      <c r="AS27" s="20"/>
    </row>
    <row r="28">
      <c r="A28" s="3" t="s">
        <v>30</v>
      </c>
      <c r="B28" s="8">
        <v>12.17267</v>
      </c>
      <c r="C28" s="8">
        <v>52.66947</v>
      </c>
      <c r="D28" s="8">
        <v>7.280225</v>
      </c>
      <c r="E28" s="8">
        <v>217.7182</v>
      </c>
      <c r="F28" s="8">
        <v>29.98857</v>
      </c>
      <c r="G28" s="8">
        <v>26.13914</v>
      </c>
      <c r="H28" s="8">
        <v>16.8495</v>
      </c>
      <c r="I28" s="8">
        <v>120.868</v>
      </c>
      <c r="J28" s="8">
        <v>57.09201</v>
      </c>
      <c r="K28" s="8">
        <v>3.824911</v>
      </c>
      <c r="L28" s="8">
        <v>1.325045</v>
      </c>
      <c r="M28" s="9">
        <v>5.0</v>
      </c>
      <c r="N28" s="9">
        <v>22.0</v>
      </c>
      <c r="O28" s="5">
        <v>29.0</v>
      </c>
      <c r="P28" s="5">
        <v>32.0</v>
      </c>
      <c r="Q28" s="25">
        <v>18.0</v>
      </c>
      <c r="R28" s="25">
        <v>19.0</v>
      </c>
      <c r="S28" s="5">
        <v>11.0</v>
      </c>
      <c r="T28" s="5">
        <v>19.0</v>
      </c>
      <c r="U28" s="9">
        <v>25.0</v>
      </c>
      <c r="V28" s="9">
        <v>17.0</v>
      </c>
      <c r="W28" s="9">
        <v>15.0</v>
      </c>
      <c r="Y28" s="78" t="s">
        <v>8</v>
      </c>
      <c r="Z28" s="77" t="s">
        <v>19</v>
      </c>
      <c r="AA28" s="82" t="s">
        <v>52</v>
      </c>
      <c r="AB28" s="78" t="s">
        <v>13</v>
      </c>
      <c r="AC28" s="77" t="s">
        <v>52</v>
      </c>
      <c r="AD28" s="83" t="s">
        <v>13</v>
      </c>
      <c r="AE28" s="83" t="s">
        <v>52</v>
      </c>
      <c r="AG28" s="69">
        <v>2.0</v>
      </c>
      <c r="AH28" s="24" t="s">
        <v>82</v>
      </c>
      <c r="AI28" s="30">
        <v>0.545454545454545</v>
      </c>
      <c r="AJ28" s="44" t="s">
        <v>99</v>
      </c>
      <c r="AK28" s="44" t="s">
        <v>100</v>
      </c>
      <c r="AL28" s="88" t="s">
        <v>85</v>
      </c>
      <c r="AM28" s="89">
        <f>AI30*AI29</f>
        <v>0.222107438</v>
      </c>
      <c r="AN28" s="77">
        <v>3.0</v>
      </c>
      <c r="AO28" s="20"/>
      <c r="AP28" s="20"/>
      <c r="AQ28" s="20"/>
      <c r="AR28" s="20"/>
      <c r="AS28" s="20"/>
    </row>
    <row r="29">
      <c r="A29" s="3" t="s">
        <v>22</v>
      </c>
      <c r="B29" s="8">
        <v>19.31918</v>
      </c>
      <c r="C29" s="8">
        <v>43.87364</v>
      </c>
      <c r="D29" s="8">
        <v>6.091953</v>
      </c>
      <c r="E29" s="8">
        <v>280.6809</v>
      </c>
      <c r="F29" s="8">
        <v>35.602</v>
      </c>
      <c r="G29" s="8">
        <v>41.49456</v>
      </c>
      <c r="H29" s="8">
        <v>20.87828</v>
      </c>
      <c r="I29" s="8">
        <v>151.7031</v>
      </c>
      <c r="J29" s="8">
        <v>38.8758</v>
      </c>
      <c r="K29" s="8">
        <v>0.950691</v>
      </c>
      <c r="L29" s="8">
        <v>1.232091</v>
      </c>
      <c r="M29" s="9">
        <v>14.0</v>
      </c>
      <c r="N29" s="9">
        <v>5.0</v>
      </c>
      <c r="O29" s="5">
        <v>21.0</v>
      </c>
      <c r="P29" s="5">
        <v>45.0</v>
      </c>
      <c r="Q29" s="25">
        <v>28.0</v>
      </c>
      <c r="R29" s="25">
        <v>29.0</v>
      </c>
      <c r="S29" s="5">
        <v>15.0</v>
      </c>
      <c r="T29" s="5">
        <v>38.0</v>
      </c>
      <c r="U29" s="9">
        <v>17.0</v>
      </c>
      <c r="V29" s="9">
        <v>1.0</v>
      </c>
      <c r="W29" s="9">
        <v>14.0</v>
      </c>
      <c r="Y29" s="78" t="s">
        <v>9</v>
      </c>
      <c r="Z29" s="77" t="s">
        <v>56</v>
      </c>
      <c r="AA29" s="82" t="s">
        <v>25</v>
      </c>
      <c r="AB29" s="78" t="s">
        <v>56</v>
      </c>
      <c r="AC29" s="77" t="s">
        <v>50</v>
      </c>
      <c r="AD29" s="83" t="s">
        <v>56</v>
      </c>
      <c r="AE29" s="83" t="s">
        <v>52</v>
      </c>
      <c r="AG29" s="69">
        <v>3.0</v>
      </c>
      <c r="AH29" s="24" t="s">
        <v>87</v>
      </c>
      <c r="AI29" s="30">
        <v>0.227272727272727</v>
      </c>
      <c r="AJ29" s="44" t="s">
        <v>88</v>
      </c>
      <c r="AK29" s="44" t="s">
        <v>89</v>
      </c>
      <c r="AL29" s="88" t="s">
        <v>90</v>
      </c>
      <c r="AM29" s="89">
        <f>AI28*AI30</f>
        <v>0.5330578512</v>
      </c>
      <c r="AN29" s="56">
        <f>SUM(AM28:AM30)</f>
        <v>0.8791322314</v>
      </c>
      <c r="AO29" s="20"/>
      <c r="AP29" s="20"/>
      <c r="AQ29" s="20"/>
      <c r="AR29" s="20"/>
      <c r="AS29" s="20"/>
    </row>
    <row r="30">
      <c r="A30" s="3" t="s">
        <v>23</v>
      </c>
      <c r="B30" s="8">
        <v>18.6325</v>
      </c>
      <c r="C30" s="8">
        <v>44.10471</v>
      </c>
      <c r="D30" s="8">
        <v>6.494536</v>
      </c>
      <c r="E30" s="8">
        <v>269.5514</v>
      </c>
      <c r="F30" s="8">
        <v>32.14313</v>
      </c>
      <c r="G30" s="8">
        <v>29.72162</v>
      </c>
      <c r="H30" s="8">
        <v>19.81953</v>
      </c>
      <c r="I30" s="8">
        <v>137.6349</v>
      </c>
      <c r="J30" s="8">
        <v>27.84853</v>
      </c>
      <c r="K30" s="8">
        <v>1.454775</v>
      </c>
      <c r="L30" s="8">
        <v>1.12512</v>
      </c>
      <c r="M30" s="9">
        <v>12.0</v>
      </c>
      <c r="N30" s="9">
        <v>6.0</v>
      </c>
      <c r="O30" s="5">
        <v>23.0</v>
      </c>
      <c r="P30" s="5">
        <v>44.0</v>
      </c>
      <c r="Q30" s="25">
        <v>23.0</v>
      </c>
      <c r="R30" s="25">
        <v>22.0</v>
      </c>
      <c r="S30" s="5">
        <v>14.0</v>
      </c>
      <c r="T30" s="5">
        <v>36.0</v>
      </c>
      <c r="U30" s="9">
        <v>4.0</v>
      </c>
      <c r="V30" s="9">
        <v>7.0</v>
      </c>
      <c r="W30" s="9">
        <v>10.0</v>
      </c>
      <c r="Y30" s="78" t="s">
        <v>10</v>
      </c>
      <c r="Z30" s="77" t="s">
        <v>13</v>
      </c>
      <c r="AA30" s="82" t="s">
        <v>52</v>
      </c>
      <c r="AB30" s="78" t="s">
        <v>22</v>
      </c>
      <c r="AC30" s="77" t="s">
        <v>52</v>
      </c>
      <c r="AD30" s="83" t="s">
        <v>23</v>
      </c>
      <c r="AE30" s="83" t="s">
        <v>52</v>
      </c>
      <c r="AG30" s="69">
        <v>1.0</v>
      </c>
      <c r="AH30" s="24" t="s">
        <v>92</v>
      </c>
      <c r="AI30" s="58">
        <v>0.977272727272727</v>
      </c>
      <c r="AJ30" s="44" t="s">
        <v>103</v>
      </c>
      <c r="AK30" s="44">
        <v>3.0</v>
      </c>
      <c r="AL30" s="88" t="s">
        <v>94</v>
      </c>
      <c r="AM30" s="89">
        <f>AI28*AI29</f>
        <v>0.1239669421</v>
      </c>
      <c r="AN30" s="56">
        <f>SIN(RADIANS(120))/2*AN29/$AL$14</f>
        <v>0.2930440771</v>
      </c>
      <c r="AO30" s="20"/>
      <c r="AP30" s="20"/>
      <c r="AQ30" s="20"/>
      <c r="AR30" s="20"/>
      <c r="AS30" s="20"/>
    </row>
    <row r="31">
      <c r="A31" s="3" t="s">
        <v>34</v>
      </c>
      <c r="B31" s="8">
        <v>28.77633</v>
      </c>
      <c r="C31" s="8">
        <v>43.62315</v>
      </c>
      <c r="D31" s="8">
        <v>9.317988</v>
      </c>
      <c r="E31" s="8">
        <v>254.6052</v>
      </c>
      <c r="F31" s="8">
        <v>35.70416</v>
      </c>
      <c r="G31" s="8">
        <v>34.06299</v>
      </c>
      <c r="H31" s="8">
        <v>19.07271</v>
      </c>
      <c r="I31" s="8">
        <v>142.2132</v>
      </c>
      <c r="J31" s="8">
        <v>44.99565</v>
      </c>
      <c r="K31" s="8">
        <v>4.737099</v>
      </c>
      <c r="L31" s="8">
        <v>3.383767</v>
      </c>
      <c r="M31" s="9">
        <v>32.0</v>
      </c>
      <c r="N31" s="9">
        <v>3.0</v>
      </c>
      <c r="O31" s="5">
        <v>31.0</v>
      </c>
      <c r="P31" s="5">
        <v>42.0</v>
      </c>
      <c r="Q31" s="25">
        <v>29.0</v>
      </c>
      <c r="R31" s="25">
        <v>24.0</v>
      </c>
      <c r="S31" s="5">
        <v>13.0</v>
      </c>
      <c r="T31" s="5">
        <v>37.0</v>
      </c>
      <c r="U31" s="9">
        <v>21.0</v>
      </c>
      <c r="V31" s="9">
        <v>21.0</v>
      </c>
      <c r="W31" s="9">
        <v>24.0</v>
      </c>
      <c r="Y31" s="78" t="s">
        <v>11</v>
      </c>
      <c r="Z31" s="77" t="s">
        <v>22</v>
      </c>
      <c r="AA31" s="69" t="s">
        <v>56</v>
      </c>
      <c r="AB31" s="78" t="s">
        <v>22</v>
      </c>
      <c r="AC31" s="77" t="s">
        <v>56</v>
      </c>
      <c r="AD31" s="83" t="s">
        <v>22</v>
      </c>
      <c r="AE31" s="83" t="s">
        <v>57</v>
      </c>
      <c r="AG31" s="84"/>
      <c r="AH31" s="20"/>
      <c r="AI31" s="20"/>
      <c r="AJ31" s="20"/>
      <c r="AK31" s="20"/>
      <c r="AL31" s="20"/>
      <c r="AM31" s="20"/>
      <c r="AN31" s="65"/>
      <c r="AO31" s="20"/>
      <c r="AP31" s="20"/>
      <c r="AQ31" s="20"/>
      <c r="AR31" s="20"/>
      <c r="AS31" s="20"/>
    </row>
    <row r="32">
      <c r="A32" s="3" t="s">
        <v>39</v>
      </c>
      <c r="B32" s="8">
        <v>24.15384</v>
      </c>
      <c r="C32" s="8">
        <v>54.89229</v>
      </c>
      <c r="D32" s="8">
        <v>3.18943</v>
      </c>
      <c r="E32" s="8">
        <v>177.8691</v>
      </c>
      <c r="F32" s="8">
        <v>26.67664</v>
      </c>
      <c r="G32" s="8">
        <v>17.81912</v>
      </c>
      <c r="H32" s="8">
        <v>0.0</v>
      </c>
      <c r="I32" s="8">
        <v>26.69548</v>
      </c>
      <c r="J32" s="8">
        <v>0.0</v>
      </c>
      <c r="K32" s="8">
        <v>13.68667</v>
      </c>
      <c r="L32" s="8">
        <v>4.947903</v>
      </c>
      <c r="M32" s="9">
        <v>24.0</v>
      </c>
      <c r="N32" s="9">
        <v>26.0</v>
      </c>
      <c r="O32" s="5">
        <v>5.0</v>
      </c>
      <c r="P32" s="5">
        <v>15.0</v>
      </c>
      <c r="Q32" s="25">
        <v>7.0</v>
      </c>
      <c r="R32" s="25">
        <v>5.0</v>
      </c>
      <c r="S32" s="5">
        <v>31.0</v>
      </c>
      <c r="T32" s="5">
        <v>12.0</v>
      </c>
      <c r="U32" s="9">
        <v>31.0</v>
      </c>
      <c r="V32" s="9">
        <v>33.0</v>
      </c>
      <c r="W32" s="9">
        <v>31.0</v>
      </c>
      <c r="Y32" s="91" t="s">
        <v>12</v>
      </c>
      <c r="Z32" s="92" t="s">
        <v>104</v>
      </c>
      <c r="AA32" s="93" t="s">
        <v>56</v>
      </c>
      <c r="AB32" s="91" t="s">
        <v>13</v>
      </c>
      <c r="AC32" s="92" t="s">
        <v>55</v>
      </c>
      <c r="AD32" s="94" t="s">
        <v>105</v>
      </c>
      <c r="AE32" s="94" t="s">
        <v>57</v>
      </c>
      <c r="AG32" s="69">
        <v>3.0</v>
      </c>
      <c r="AH32" s="24" t="s">
        <v>82</v>
      </c>
      <c r="AI32" s="30">
        <v>0.363636363636363</v>
      </c>
      <c r="AJ32" s="44" t="s">
        <v>106</v>
      </c>
      <c r="AK32" s="44" t="s">
        <v>100</v>
      </c>
      <c r="AL32" s="88" t="s">
        <v>85</v>
      </c>
      <c r="AM32" s="89">
        <f>AI34*AI33</f>
        <v>0.8894628099</v>
      </c>
      <c r="AN32" s="77">
        <v>2.0</v>
      </c>
      <c r="AO32" s="20"/>
      <c r="AP32" s="20"/>
      <c r="AQ32" s="20"/>
      <c r="AR32" s="20"/>
      <c r="AS32" s="20"/>
    </row>
    <row r="33">
      <c r="A33" s="3" t="s">
        <v>48</v>
      </c>
      <c r="B33" s="8">
        <v>9.669813</v>
      </c>
      <c r="C33" s="8">
        <v>55.66753</v>
      </c>
      <c r="D33" s="8">
        <v>5.792993</v>
      </c>
      <c r="E33" s="8">
        <v>182.9628</v>
      </c>
      <c r="F33" s="8">
        <v>37.35353</v>
      </c>
      <c r="G33" s="8">
        <v>26.44007</v>
      </c>
      <c r="H33" s="8">
        <v>0.0</v>
      </c>
      <c r="I33" s="8">
        <v>32.68779</v>
      </c>
      <c r="J33" s="8">
        <v>0.0</v>
      </c>
      <c r="K33" s="8">
        <v>17.93085</v>
      </c>
      <c r="L33" s="8">
        <v>7.605431</v>
      </c>
      <c r="M33" s="9">
        <v>1.0</v>
      </c>
      <c r="N33" s="9">
        <v>27.0</v>
      </c>
      <c r="O33" s="5">
        <v>20.0</v>
      </c>
      <c r="P33" s="5">
        <v>18.0</v>
      </c>
      <c r="Q33" s="25">
        <v>31.0</v>
      </c>
      <c r="R33" s="25">
        <v>20.0</v>
      </c>
      <c r="S33" s="5">
        <v>31.0</v>
      </c>
      <c r="T33" s="5">
        <v>15.0</v>
      </c>
      <c r="U33" s="9">
        <v>31.0</v>
      </c>
      <c r="V33" s="9">
        <v>37.0</v>
      </c>
      <c r="W33" s="9">
        <v>37.0</v>
      </c>
      <c r="X33" s="20"/>
      <c r="Y33" s="20"/>
      <c r="Z33" s="20"/>
      <c r="AA33" s="20"/>
      <c r="AG33" s="69">
        <v>1.0</v>
      </c>
      <c r="AH33" s="24" t="s">
        <v>87</v>
      </c>
      <c r="AI33" s="30">
        <v>0.954545454545454</v>
      </c>
      <c r="AJ33" s="44" t="s">
        <v>101</v>
      </c>
      <c r="AK33" s="44" t="s">
        <v>102</v>
      </c>
      <c r="AL33" s="88" t="s">
        <v>90</v>
      </c>
      <c r="AM33" s="89">
        <f>AI32*AI34</f>
        <v>0.3388429752</v>
      </c>
      <c r="AN33" s="56">
        <f>SUM(AM32:AM34)</f>
        <v>1.575413223</v>
      </c>
      <c r="AO33" s="20"/>
      <c r="AP33" s="20"/>
      <c r="AQ33" s="20"/>
      <c r="AR33" s="20"/>
      <c r="AS33" s="20"/>
    </row>
    <row r="34">
      <c r="A34" s="3" t="s">
        <v>43</v>
      </c>
      <c r="B34" s="8">
        <v>14.84584</v>
      </c>
      <c r="C34" s="8">
        <v>52.02643</v>
      </c>
      <c r="D34" s="8">
        <v>2.786383</v>
      </c>
      <c r="E34" s="8">
        <v>171.6268</v>
      </c>
      <c r="F34" s="8">
        <v>27.46016</v>
      </c>
      <c r="G34" s="8">
        <v>16.70174</v>
      </c>
      <c r="H34" s="8">
        <v>0.0</v>
      </c>
      <c r="I34" s="8">
        <v>26.77792</v>
      </c>
      <c r="J34" s="8">
        <v>0.0</v>
      </c>
      <c r="K34" s="8">
        <v>12.81083</v>
      </c>
      <c r="L34" s="8">
        <v>4.853367</v>
      </c>
      <c r="M34" s="9">
        <v>7.0</v>
      </c>
      <c r="N34" s="9">
        <v>21.0</v>
      </c>
      <c r="O34" s="5">
        <v>4.0</v>
      </c>
      <c r="P34" s="5">
        <v>8.0</v>
      </c>
      <c r="Q34" s="25">
        <v>11.0</v>
      </c>
      <c r="R34" s="25">
        <v>4.0</v>
      </c>
      <c r="S34" s="5">
        <v>31.0</v>
      </c>
      <c r="T34" s="5">
        <v>13.0</v>
      </c>
      <c r="U34" s="9">
        <v>31.0</v>
      </c>
      <c r="V34" s="9">
        <v>30.0</v>
      </c>
      <c r="W34" s="9">
        <v>30.0</v>
      </c>
      <c r="X34" s="20"/>
      <c r="Y34" s="20"/>
      <c r="Z34" s="20"/>
      <c r="AA34" s="20"/>
      <c r="AG34" s="69">
        <v>2.0</v>
      </c>
      <c r="AH34" s="24" t="s">
        <v>92</v>
      </c>
      <c r="AI34" s="58">
        <v>0.931818181818181</v>
      </c>
      <c r="AJ34" s="44" t="s">
        <v>103</v>
      </c>
      <c r="AK34" s="44">
        <v>3.0</v>
      </c>
      <c r="AL34" s="88" t="s">
        <v>94</v>
      </c>
      <c r="AM34" s="89">
        <f>AI32*AI33</f>
        <v>0.347107438</v>
      </c>
      <c r="AN34" s="56">
        <f>SIN(RADIANS(120))/2*AN33/$AL$14</f>
        <v>0.525137741</v>
      </c>
      <c r="AO34" s="20"/>
      <c r="AP34" s="20"/>
      <c r="AQ34" s="20"/>
      <c r="AR34" s="20"/>
      <c r="AS34" s="20"/>
    </row>
    <row r="35">
      <c r="A35" s="3" t="s">
        <v>41</v>
      </c>
      <c r="B35" s="8">
        <v>13.59654</v>
      </c>
      <c r="C35" s="8">
        <v>51.0184</v>
      </c>
      <c r="D35" s="8">
        <v>2.616454</v>
      </c>
      <c r="E35" s="8">
        <v>175.4019</v>
      </c>
      <c r="F35" s="8">
        <v>27.52851</v>
      </c>
      <c r="G35" s="8">
        <v>16.579</v>
      </c>
      <c r="H35" s="8">
        <v>0.0</v>
      </c>
      <c r="I35" s="8">
        <v>23.69582</v>
      </c>
      <c r="J35" s="8">
        <v>0.0</v>
      </c>
      <c r="K35" s="8">
        <v>12.97823</v>
      </c>
      <c r="L35" s="8">
        <v>4.733547</v>
      </c>
      <c r="M35" s="9">
        <v>6.0</v>
      </c>
      <c r="N35" s="9">
        <v>18.0</v>
      </c>
      <c r="O35" s="5">
        <v>2.0</v>
      </c>
      <c r="P35" s="5">
        <v>13.0</v>
      </c>
      <c r="Q35" s="25">
        <v>12.0</v>
      </c>
      <c r="R35" s="25">
        <v>3.0</v>
      </c>
      <c r="S35" s="5">
        <v>31.0</v>
      </c>
      <c r="T35" s="5">
        <v>8.0</v>
      </c>
      <c r="U35" s="9">
        <v>31.0</v>
      </c>
      <c r="V35" s="9">
        <v>31.0</v>
      </c>
      <c r="W35" s="9">
        <v>28.0</v>
      </c>
      <c r="X35" s="20"/>
      <c r="Y35" s="20"/>
      <c r="Z35" s="20"/>
      <c r="AA35" s="20"/>
      <c r="AG35" s="84"/>
      <c r="AH35" s="20"/>
      <c r="AI35" s="20"/>
      <c r="AJ35" s="20"/>
      <c r="AK35" s="20"/>
      <c r="AL35" s="20"/>
      <c r="AM35" s="20"/>
      <c r="AN35" s="65"/>
      <c r="AO35" s="20"/>
      <c r="AP35" s="20"/>
      <c r="AQ35" s="20"/>
      <c r="AR35" s="20"/>
      <c r="AS35" s="20"/>
    </row>
    <row r="36">
      <c r="A36" s="3" t="s">
        <v>42</v>
      </c>
      <c r="B36" s="8">
        <v>16.90346</v>
      </c>
      <c r="C36" s="8">
        <v>78.44438</v>
      </c>
      <c r="D36" s="8">
        <v>4.427631</v>
      </c>
      <c r="E36" s="8">
        <v>177.8815</v>
      </c>
      <c r="F36" s="8">
        <v>24.73297</v>
      </c>
      <c r="G36" s="8">
        <v>21.64079</v>
      </c>
      <c r="H36" s="8">
        <v>0.0</v>
      </c>
      <c r="I36" s="8">
        <v>24.88494</v>
      </c>
      <c r="J36" s="8">
        <v>0.0</v>
      </c>
      <c r="K36" s="8">
        <v>13.57301</v>
      </c>
      <c r="L36" s="8">
        <v>4.815153</v>
      </c>
      <c r="M36" s="9">
        <v>10.0</v>
      </c>
      <c r="N36" s="9">
        <v>35.0</v>
      </c>
      <c r="O36" s="5">
        <v>11.0</v>
      </c>
      <c r="P36" s="5">
        <v>16.0</v>
      </c>
      <c r="Q36" s="25">
        <v>1.0</v>
      </c>
      <c r="R36" s="25">
        <v>9.0</v>
      </c>
      <c r="S36" s="5">
        <v>31.0</v>
      </c>
      <c r="T36" s="5">
        <v>9.0</v>
      </c>
      <c r="U36" s="9">
        <v>31.0</v>
      </c>
      <c r="V36" s="9">
        <v>32.0</v>
      </c>
      <c r="W36" s="9">
        <v>29.0</v>
      </c>
      <c r="X36" s="20"/>
      <c r="Y36" s="20"/>
      <c r="Z36" s="20"/>
      <c r="AA36" s="20"/>
      <c r="AG36" s="95" t="s">
        <v>91</v>
      </c>
      <c r="AH36" s="24" t="s">
        <v>82</v>
      </c>
      <c r="AI36" s="30">
        <v>0.545454545454545</v>
      </c>
      <c r="AJ36" s="9" t="s">
        <v>99</v>
      </c>
      <c r="AK36" s="9" t="s">
        <v>100</v>
      </c>
      <c r="AL36" s="88" t="s">
        <v>85</v>
      </c>
      <c r="AM36" s="89">
        <f>AI38*AI37</f>
        <v>0.222107438</v>
      </c>
      <c r="AN36" s="77">
        <v>3.0</v>
      </c>
      <c r="AO36" s="20"/>
      <c r="AP36" s="20"/>
      <c r="AQ36" s="20"/>
      <c r="AR36" s="20"/>
      <c r="AS36" s="20"/>
    </row>
    <row r="37">
      <c r="A37" s="3" t="s">
        <v>45</v>
      </c>
      <c r="B37" s="8">
        <v>31.42894</v>
      </c>
      <c r="C37" s="8">
        <v>51.07317</v>
      </c>
      <c r="D37" s="8">
        <v>3.54724</v>
      </c>
      <c r="E37" s="8">
        <v>173.6618</v>
      </c>
      <c r="F37" s="8">
        <v>27.24766</v>
      </c>
      <c r="G37" s="8">
        <v>17.88701</v>
      </c>
      <c r="H37" s="8">
        <v>0.0</v>
      </c>
      <c r="I37" s="8">
        <v>25.4751</v>
      </c>
      <c r="J37" s="8">
        <v>0.0</v>
      </c>
      <c r="K37" s="8">
        <v>14.02925</v>
      </c>
      <c r="L37" s="8">
        <v>5.192518</v>
      </c>
      <c r="M37" s="9">
        <v>34.0</v>
      </c>
      <c r="N37" s="9">
        <v>19.0</v>
      </c>
      <c r="O37" s="5">
        <v>7.0</v>
      </c>
      <c r="P37" s="5">
        <v>11.0</v>
      </c>
      <c r="Q37" s="25">
        <v>10.0</v>
      </c>
      <c r="R37" s="25">
        <v>6.0</v>
      </c>
      <c r="S37" s="5">
        <v>31.0</v>
      </c>
      <c r="T37" s="5">
        <v>10.0</v>
      </c>
      <c r="U37" s="9">
        <v>31.0</v>
      </c>
      <c r="V37" s="9">
        <v>34.0</v>
      </c>
      <c r="W37" s="9">
        <v>32.0</v>
      </c>
      <c r="X37" s="20"/>
      <c r="Y37" s="20"/>
      <c r="Z37" s="20"/>
      <c r="AA37" s="20"/>
      <c r="AG37" s="95" t="s">
        <v>86</v>
      </c>
      <c r="AH37" s="24" t="s">
        <v>87</v>
      </c>
      <c r="AI37" s="30">
        <v>0.227272727272727</v>
      </c>
      <c r="AJ37" s="9" t="s">
        <v>88</v>
      </c>
      <c r="AK37" s="9" t="s">
        <v>89</v>
      </c>
      <c r="AL37" s="88" t="s">
        <v>90</v>
      </c>
      <c r="AM37" s="89">
        <f>AI36*AI38</f>
        <v>0.5330578512</v>
      </c>
      <c r="AN37" s="56">
        <f>SUM(AM36:AM38)</f>
        <v>0.8791322314</v>
      </c>
      <c r="AO37" s="20"/>
      <c r="AP37" s="20"/>
      <c r="AQ37" s="20"/>
      <c r="AR37" s="20"/>
      <c r="AS37" s="20"/>
    </row>
    <row r="38">
      <c r="A38" s="3" t="s">
        <v>47</v>
      </c>
      <c r="B38" s="8">
        <v>10.82999</v>
      </c>
      <c r="C38" s="8">
        <v>53.64087</v>
      </c>
      <c r="D38" s="8">
        <v>5.619708</v>
      </c>
      <c r="E38" s="8">
        <v>179.9699</v>
      </c>
      <c r="F38" s="8">
        <v>30.2138</v>
      </c>
      <c r="G38" s="8">
        <v>24.27862</v>
      </c>
      <c r="H38" s="8">
        <v>0.0</v>
      </c>
      <c r="I38" s="8">
        <v>26.60247</v>
      </c>
      <c r="J38" s="8">
        <v>0.0</v>
      </c>
      <c r="K38" s="8">
        <v>16.12015</v>
      </c>
      <c r="L38" s="8">
        <v>7.119927</v>
      </c>
      <c r="M38" s="9">
        <v>3.0</v>
      </c>
      <c r="N38" s="9">
        <v>25.0</v>
      </c>
      <c r="O38" s="5">
        <v>19.0</v>
      </c>
      <c r="P38" s="5">
        <v>17.0</v>
      </c>
      <c r="Q38" s="25">
        <v>19.0</v>
      </c>
      <c r="R38" s="25">
        <v>15.0</v>
      </c>
      <c r="S38" s="5">
        <v>31.0</v>
      </c>
      <c r="T38" s="5">
        <v>11.0</v>
      </c>
      <c r="U38" s="9">
        <v>31.0</v>
      </c>
      <c r="V38" s="9">
        <v>36.0</v>
      </c>
      <c r="W38" s="9">
        <v>36.0</v>
      </c>
      <c r="X38" s="20"/>
      <c r="Y38" s="20"/>
      <c r="Z38" s="20"/>
      <c r="AA38" s="20"/>
      <c r="AG38" s="96" t="s">
        <v>81</v>
      </c>
      <c r="AH38" s="97" t="s">
        <v>92</v>
      </c>
      <c r="AI38" s="98">
        <v>0.977272727272727</v>
      </c>
      <c r="AJ38" s="99" t="s">
        <v>103</v>
      </c>
      <c r="AK38" s="99">
        <v>3.0</v>
      </c>
      <c r="AL38" s="100" t="s">
        <v>94</v>
      </c>
      <c r="AM38" s="101">
        <f>AI36*AI37</f>
        <v>0.1239669421</v>
      </c>
      <c r="AN38" s="102">
        <f>SIN(RADIANS(120))/2*AN37/$AL$14</f>
        <v>0.2930440771</v>
      </c>
      <c r="AO38" s="20"/>
      <c r="AP38" s="20"/>
      <c r="AQ38" s="20"/>
      <c r="AR38" s="20"/>
      <c r="AS38" s="20"/>
    </row>
    <row r="39">
      <c r="A39" s="3" t="s">
        <v>37</v>
      </c>
      <c r="B39" s="8">
        <v>19.45633</v>
      </c>
      <c r="C39" s="8">
        <v>49.86137</v>
      </c>
      <c r="D39" s="8">
        <v>2.525599</v>
      </c>
      <c r="E39" s="8">
        <v>171.7556</v>
      </c>
      <c r="F39" s="8">
        <v>26.31834</v>
      </c>
      <c r="G39" s="8">
        <v>15.29005</v>
      </c>
      <c r="H39" s="8">
        <v>0.0</v>
      </c>
      <c r="I39" s="8">
        <v>20.2649</v>
      </c>
      <c r="J39" s="8">
        <v>0.0</v>
      </c>
      <c r="K39" s="8">
        <v>12.02863</v>
      </c>
      <c r="L39" s="8">
        <v>4.228078</v>
      </c>
      <c r="M39" s="9">
        <v>15.0</v>
      </c>
      <c r="N39" s="9">
        <v>15.0</v>
      </c>
      <c r="O39" s="5">
        <v>1.0</v>
      </c>
      <c r="P39" s="5">
        <v>9.0</v>
      </c>
      <c r="Q39" s="25">
        <v>5.0</v>
      </c>
      <c r="R39" s="25">
        <v>1.0</v>
      </c>
      <c r="S39" s="5">
        <v>31.0</v>
      </c>
      <c r="T39" s="5">
        <v>3.0</v>
      </c>
      <c r="U39" s="9">
        <v>31.0</v>
      </c>
      <c r="V39" s="9">
        <v>27.0</v>
      </c>
      <c r="W39" s="9">
        <v>26.0</v>
      </c>
      <c r="X39" s="20"/>
      <c r="Y39" s="20"/>
      <c r="Z39" s="20"/>
      <c r="AA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>
      <c r="A40" s="3" t="s">
        <v>40</v>
      </c>
      <c r="B40" s="8">
        <v>14.9592</v>
      </c>
      <c r="C40" s="8">
        <v>49.88251</v>
      </c>
      <c r="D40" s="8">
        <v>2.633602</v>
      </c>
      <c r="E40" s="8">
        <v>169.701</v>
      </c>
      <c r="F40" s="8">
        <v>26.35718</v>
      </c>
      <c r="G40" s="8">
        <v>16.02657</v>
      </c>
      <c r="H40" s="8">
        <v>0.0</v>
      </c>
      <c r="I40" s="8">
        <v>20.95846</v>
      </c>
      <c r="J40" s="8">
        <v>0.0</v>
      </c>
      <c r="K40" s="8">
        <v>12.43444</v>
      </c>
      <c r="L40" s="8">
        <v>4.207988</v>
      </c>
      <c r="M40" s="9">
        <v>8.0</v>
      </c>
      <c r="N40" s="9">
        <v>16.0</v>
      </c>
      <c r="O40" s="5">
        <v>3.0</v>
      </c>
      <c r="P40" s="5">
        <v>5.0</v>
      </c>
      <c r="Q40" s="25">
        <v>6.0</v>
      </c>
      <c r="R40" s="25">
        <v>2.0</v>
      </c>
      <c r="S40" s="5">
        <v>31.0</v>
      </c>
      <c r="T40" s="5">
        <v>6.0</v>
      </c>
      <c r="U40" s="9">
        <v>31.0</v>
      </c>
      <c r="V40" s="9">
        <v>29.0</v>
      </c>
      <c r="W40" s="9">
        <v>25.0</v>
      </c>
      <c r="X40" s="20"/>
      <c r="Y40" s="20"/>
      <c r="Z40" s="20"/>
      <c r="AA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>
      <c r="A41" s="3" t="s">
        <v>38</v>
      </c>
      <c r="B41" s="8">
        <v>21.7642</v>
      </c>
      <c r="C41" s="8">
        <v>77.56754</v>
      </c>
      <c r="D41" s="8">
        <v>3.332614</v>
      </c>
      <c r="E41" s="8">
        <v>173.5672</v>
      </c>
      <c r="F41" s="8">
        <v>26.10035</v>
      </c>
      <c r="G41" s="8">
        <v>21.56853</v>
      </c>
      <c r="H41" s="8">
        <v>0.0</v>
      </c>
      <c r="I41" s="8">
        <v>21.63931</v>
      </c>
      <c r="J41" s="8">
        <v>0.0</v>
      </c>
      <c r="K41" s="8">
        <v>12.39454</v>
      </c>
      <c r="L41" s="8">
        <v>4.338136</v>
      </c>
      <c r="M41" s="9">
        <v>20.0</v>
      </c>
      <c r="N41" s="9">
        <v>34.0</v>
      </c>
      <c r="O41" s="5">
        <v>6.0</v>
      </c>
      <c r="P41" s="5">
        <v>10.0</v>
      </c>
      <c r="Q41" s="25">
        <v>4.0</v>
      </c>
      <c r="R41" s="25">
        <v>8.0</v>
      </c>
      <c r="S41" s="5">
        <v>31.0</v>
      </c>
      <c r="T41" s="5">
        <v>7.0</v>
      </c>
      <c r="U41" s="9">
        <v>31.0</v>
      </c>
      <c r="V41" s="9">
        <v>28.0</v>
      </c>
      <c r="W41" s="9">
        <v>27.0</v>
      </c>
      <c r="X41" s="20"/>
      <c r="Y41" s="20"/>
      <c r="Z41" s="20"/>
      <c r="AA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>
      <c r="A42" s="3" t="s">
        <v>53</v>
      </c>
      <c r="B42" s="8">
        <v>54.84363</v>
      </c>
      <c r="C42" s="8">
        <v>84.03777</v>
      </c>
      <c r="D42" s="8">
        <v>11.89894</v>
      </c>
      <c r="E42" s="8">
        <v>186.4777</v>
      </c>
      <c r="F42" s="8">
        <v>41.56133</v>
      </c>
      <c r="G42" s="8">
        <v>48.42753</v>
      </c>
      <c r="H42" s="8">
        <v>0.0</v>
      </c>
      <c r="I42" s="8">
        <v>20.67086</v>
      </c>
      <c r="J42" s="8">
        <v>0.0</v>
      </c>
      <c r="K42" s="8">
        <v>40.1928</v>
      </c>
      <c r="L42" s="8">
        <v>30.57455</v>
      </c>
      <c r="M42" s="9">
        <v>42.0</v>
      </c>
      <c r="N42" s="9">
        <v>38.0</v>
      </c>
      <c r="O42" s="5">
        <v>34.0</v>
      </c>
      <c r="P42" s="5">
        <v>19.0</v>
      </c>
      <c r="Q42" s="25">
        <v>33.0</v>
      </c>
      <c r="R42" s="25">
        <v>34.0</v>
      </c>
      <c r="S42" s="5">
        <v>31.0</v>
      </c>
      <c r="T42" s="5">
        <v>5.0</v>
      </c>
      <c r="U42" s="9">
        <v>31.0</v>
      </c>
      <c r="V42" s="9">
        <v>40.0</v>
      </c>
      <c r="W42" s="9">
        <v>42.0</v>
      </c>
      <c r="X42" s="20"/>
      <c r="Y42" s="20"/>
      <c r="Z42" s="20"/>
      <c r="AA42" s="20"/>
      <c r="AB42" s="20"/>
      <c r="AC42" s="44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>
      <c r="A43" s="3" t="s">
        <v>57</v>
      </c>
      <c r="B43" s="8">
        <v>41.50287</v>
      </c>
      <c r="C43" s="8">
        <v>92.78393</v>
      </c>
      <c r="D43" s="8">
        <v>20.64153</v>
      </c>
      <c r="E43" s="8">
        <v>195.5136</v>
      </c>
      <c r="F43" s="8">
        <v>42.12969</v>
      </c>
      <c r="G43" s="8">
        <v>58.94592</v>
      </c>
      <c r="H43" s="8">
        <v>0.0</v>
      </c>
      <c r="I43" s="8">
        <v>28.43288</v>
      </c>
      <c r="J43" s="8">
        <v>0.0</v>
      </c>
      <c r="K43" s="8">
        <v>47.08716</v>
      </c>
      <c r="L43" s="8">
        <v>28.30178</v>
      </c>
      <c r="M43" s="9">
        <v>38.0</v>
      </c>
      <c r="N43" s="9">
        <v>40.0</v>
      </c>
      <c r="O43" s="5">
        <v>41.0</v>
      </c>
      <c r="P43" s="5">
        <v>22.0</v>
      </c>
      <c r="Q43" s="25">
        <v>34.0</v>
      </c>
      <c r="R43" s="25">
        <v>40.0</v>
      </c>
      <c r="S43" s="5">
        <v>31.0</v>
      </c>
      <c r="T43" s="5">
        <v>14.0</v>
      </c>
      <c r="U43" s="9">
        <v>31.0</v>
      </c>
      <c r="V43" s="9">
        <v>42.0</v>
      </c>
      <c r="W43" s="9">
        <v>41.0</v>
      </c>
      <c r="X43" s="20"/>
      <c r="Y43" s="20"/>
      <c r="Z43" s="20"/>
      <c r="AA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>
      <c r="A44" s="3" t="s">
        <v>54</v>
      </c>
      <c r="B44" s="8">
        <v>61.4799</v>
      </c>
      <c r="C44" s="8">
        <v>89.98819</v>
      </c>
      <c r="D44" s="8">
        <v>19.69824</v>
      </c>
      <c r="E44" s="8">
        <v>187.398</v>
      </c>
      <c r="F44" s="8">
        <v>48.03348</v>
      </c>
      <c r="G44" s="8">
        <v>51.66989</v>
      </c>
      <c r="H44" s="8">
        <v>0.0</v>
      </c>
      <c r="I44" s="8">
        <v>19.8366</v>
      </c>
      <c r="J44" s="8">
        <v>0.0</v>
      </c>
      <c r="K44" s="8">
        <v>53.00872</v>
      </c>
      <c r="L44" s="8">
        <v>39.00052</v>
      </c>
      <c r="M44" s="9">
        <v>43.0</v>
      </c>
      <c r="N44" s="9">
        <v>39.0</v>
      </c>
      <c r="O44" s="5">
        <v>39.0</v>
      </c>
      <c r="P44" s="5">
        <v>20.0</v>
      </c>
      <c r="Q44" s="25">
        <v>37.0</v>
      </c>
      <c r="R44" s="25">
        <v>37.0</v>
      </c>
      <c r="S44" s="5">
        <v>31.0</v>
      </c>
      <c r="T44" s="5">
        <v>2.0</v>
      </c>
      <c r="U44" s="9">
        <v>31.0</v>
      </c>
      <c r="V44" s="9">
        <v>44.0</v>
      </c>
      <c r="W44" s="9">
        <v>44.0</v>
      </c>
      <c r="X44" s="20"/>
      <c r="Y44" s="20"/>
      <c r="Z44" s="20"/>
      <c r="AA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>
      <c r="A45" s="3" t="s">
        <v>56</v>
      </c>
      <c r="B45" s="8">
        <v>64.76279</v>
      </c>
      <c r="C45" s="8">
        <v>95.28271</v>
      </c>
      <c r="D45" s="8">
        <v>20.2325</v>
      </c>
      <c r="E45" s="8">
        <v>200.3504</v>
      </c>
      <c r="F45" s="8">
        <v>60.25419</v>
      </c>
      <c r="G45" s="8">
        <v>49.97685</v>
      </c>
      <c r="H45" s="8">
        <v>0.0</v>
      </c>
      <c r="I45" s="8">
        <v>18.90859</v>
      </c>
      <c r="J45" s="8">
        <v>0.0</v>
      </c>
      <c r="K45" s="8">
        <v>54.08159</v>
      </c>
      <c r="L45" s="8">
        <v>39.26505</v>
      </c>
      <c r="M45" s="9">
        <v>45.0</v>
      </c>
      <c r="N45" s="9">
        <v>41.0</v>
      </c>
      <c r="O45" s="5">
        <v>40.0</v>
      </c>
      <c r="P45" s="5">
        <v>23.0</v>
      </c>
      <c r="Q45" s="25">
        <v>42.0</v>
      </c>
      <c r="R45" s="25">
        <v>36.0</v>
      </c>
      <c r="S45" s="5">
        <v>31.0</v>
      </c>
      <c r="T45" s="5">
        <v>1.0</v>
      </c>
      <c r="U45" s="9">
        <v>31.0</v>
      </c>
      <c r="V45" s="9">
        <v>45.0</v>
      </c>
      <c r="W45" s="9">
        <v>45.0</v>
      </c>
      <c r="X45" s="20"/>
      <c r="Y45" s="20"/>
      <c r="Z45" s="20"/>
      <c r="AA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>
      <c r="A46" s="3" t="s">
        <v>55</v>
      </c>
      <c r="B46" s="8">
        <v>61.66385</v>
      </c>
      <c r="C46" s="8">
        <v>131.9856</v>
      </c>
      <c r="D46" s="8">
        <v>22.95908</v>
      </c>
      <c r="E46" s="8">
        <v>191.3493</v>
      </c>
      <c r="F46" s="8">
        <v>55.86463</v>
      </c>
      <c r="G46" s="8">
        <v>58.44909</v>
      </c>
      <c r="H46" s="8">
        <v>0.0</v>
      </c>
      <c r="I46" s="8">
        <v>20.44581</v>
      </c>
      <c r="J46" s="8">
        <v>0.0</v>
      </c>
      <c r="K46" s="8">
        <v>49.10127</v>
      </c>
      <c r="L46" s="8">
        <v>37.39296</v>
      </c>
      <c r="M46" s="9">
        <v>44.0</v>
      </c>
      <c r="N46" s="9">
        <v>42.0</v>
      </c>
      <c r="O46" s="5">
        <v>42.0</v>
      </c>
      <c r="P46" s="5">
        <v>21.0</v>
      </c>
      <c r="Q46" s="25">
        <v>40.0</v>
      </c>
      <c r="R46" s="25">
        <v>39.0</v>
      </c>
      <c r="S46" s="5">
        <v>31.0</v>
      </c>
      <c r="T46" s="5">
        <v>4.0</v>
      </c>
      <c r="U46" s="9">
        <v>31.0</v>
      </c>
      <c r="V46" s="9">
        <v>43.0</v>
      </c>
      <c r="W46" s="9">
        <v>43.0</v>
      </c>
      <c r="X46" s="20"/>
      <c r="Y46" s="20"/>
      <c r="Z46" s="20"/>
      <c r="AA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>
      <c r="X47" s="20"/>
      <c r="Y47" s="20"/>
      <c r="Z47" s="20"/>
      <c r="AA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>
      <c r="X48" s="20"/>
      <c r="Y48" s="20"/>
      <c r="Z48" s="20"/>
      <c r="AA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>
      <c r="K49" s="103"/>
      <c r="L49" s="103"/>
      <c r="X49" s="20"/>
      <c r="Y49" s="20"/>
      <c r="Z49" s="20"/>
      <c r="AA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>
      <c r="K50" s="103"/>
      <c r="L50" s="103"/>
      <c r="M50" s="103"/>
      <c r="X50" s="20"/>
      <c r="Y50" s="20"/>
      <c r="Z50" s="20"/>
      <c r="AA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>
      <c r="K51" s="103"/>
      <c r="L51" s="105"/>
      <c r="M51" s="105"/>
      <c r="X51" s="44"/>
      <c r="Y51" s="44"/>
      <c r="Z51" s="44"/>
      <c r="AA51" s="44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>
      <c r="K52" s="105"/>
      <c r="L52" s="105"/>
      <c r="M52" s="105"/>
      <c r="X52" s="20"/>
      <c r="Y52" s="20"/>
      <c r="Z52" s="20"/>
      <c r="AA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>
      <c r="K53" s="105"/>
      <c r="L53" s="105"/>
      <c r="M53" s="105"/>
      <c r="X53" s="20"/>
      <c r="Y53" s="20"/>
      <c r="Z53" s="20"/>
      <c r="AA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>
      <c r="K54" s="105"/>
      <c r="L54" s="105"/>
      <c r="M54" s="105"/>
      <c r="X54" s="20"/>
      <c r="Y54" s="20"/>
      <c r="Z54" s="20"/>
      <c r="AA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>
      <c r="K55" s="105"/>
      <c r="L55" s="105"/>
      <c r="M55" s="105"/>
      <c r="X55" s="20"/>
      <c r="Y55" s="20"/>
      <c r="Z55" s="20"/>
      <c r="AA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>
      <c r="A56" s="33"/>
      <c r="K56" s="105"/>
      <c r="L56" s="105"/>
      <c r="M56" s="105"/>
      <c r="N56" s="33"/>
      <c r="O56" s="33"/>
      <c r="P56" s="33"/>
      <c r="Q56" s="33"/>
      <c r="R56" s="33"/>
      <c r="S56" s="33"/>
      <c r="T56" s="33"/>
      <c r="U56" s="20"/>
      <c r="V56" s="20"/>
      <c r="W56" s="20"/>
      <c r="X56" s="20"/>
      <c r="Y56" s="20"/>
      <c r="Z56" s="20"/>
      <c r="AA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>
      <c r="A57" s="33"/>
      <c r="K57" s="105"/>
      <c r="L57" s="105"/>
      <c r="M57" s="105"/>
      <c r="N57" s="33"/>
      <c r="O57" s="33"/>
      <c r="P57" s="33"/>
      <c r="Q57" s="33"/>
      <c r="R57" s="33"/>
      <c r="S57" s="33"/>
      <c r="T57" s="33"/>
      <c r="U57" s="20"/>
      <c r="V57" s="20"/>
      <c r="W57" s="20"/>
      <c r="X57" s="20"/>
      <c r="Y57" s="20"/>
      <c r="Z57" s="20"/>
      <c r="AA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>
      <c r="K58" s="105"/>
      <c r="L58" s="105"/>
      <c r="M58" s="105"/>
      <c r="X58" s="20"/>
      <c r="Y58" s="20"/>
      <c r="Z58" s="20"/>
      <c r="AA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>
      <c r="K59" s="105"/>
      <c r="L59" s="105"/>
      <c r="M59" s="105"/>
      <c r="X59" s="20"/>
      <c r="Y59" s="20"/>
      <c r="Z59" s="20"/>
      <c r="AA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</row>
    <row r="60">
      <c r="K60" s="103"/>
      <c r="L60" s="105"/>
      <c r="M60" s="105"/>
      <c r="X60" s="20"/>
      <c r="Y60" s="20"/>
      <c r="Z60" s="20"/>
      <c r="AA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</row>
    <row r="61">
      <c r="K61" s="103"/>
      <c r="L61" s="105"/>
      <c r="M61" s="105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</row>
    <row r="62"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</row>
    <row r="63"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</row>
    <row r="64"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</row>
    <row r="65"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</row>
    <row r="66"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</row>
    <row r="67"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</row>
    <row r="68"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</row>
    <row r="69">
      <c r="X69" s="44"/>
      <c r="Y69" s="44"/>
      <c r="Z69" s="44"/>
      <c r="AA69" s="44"/>
      <c r="AB69" s="44"/>
      <c r="AC69" s="44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</row>
    <row r="70">
      <c r="X70" s="44"/>
      <c r="Y70" s="44"/>
      <c r="Z70" s="44"/>
      <c r="AA70" s="44"/>
      <c r="AB70" s="44"/>
      <c r="AC70" s="44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</row>
    <row r="71"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</row>
    <row r="72"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</row>
    <row r="73"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</row>
    <row r="74"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</row>
    <row r="76"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</row>
    <row r="77"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</row>
    <row r="78"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</row>
    <row r="79"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</row>
    <row r="80"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</row>
    <row r="81"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</row>
    <row r="82"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</row>
    <row r="83"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</row>
    <row r="84"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</row>
    <row r="85"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</row>
    <row r="86"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</row>
    <row r="87"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</row>
    <row r="88"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</row>
    <row r="89"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</row>
    <row r="90"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</row>
    <row r="91"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</row>
    <row r="92"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</row>
    <row r="94"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</row>
    <row r="95"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</row>
    <row r="97"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</row>
    <row r="98"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</row>
    <row r="99"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</row>
    <row r="100"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</row>
    <row r="101"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</row>
    <row r="102"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</row>
    <row r="103"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</row>
    <row r="104">
      <c r="A104" s="44"/>
      <c r="B104" s="44"/>
      <c r="C104" s="44"/>
      <c r="D104" s="44"/>
      <c r="E104" s="44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</row>
    <row r="105">
      <c r="A105" s="44"/>
      <c r="B105" s="44"/>
      <c r="C105" s="44"/>
      <c r="D105" s="44"/>
      <c r="E105" s="44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</row>
    <row r="106"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</row>
    <row r="107"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</row>
    <row r="108"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</row>
    <row r="109"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</row>
    <row r="110"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</row>
    <row r="111"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</row>
    <row r="112"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</row>
    <row r="113"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</row>
    <row r="115"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</row>
    <row r="116"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</row>
    <row r="117">
      <c r="X117" s="44"/>
      <c r="Y117" s="44"/>
      <c r="Z117" s="44"/>
      <c r="AA117" s="44"/>
      <c r="AB117" s="44"/>
      <c r="AC117" s="44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</row>
    <row r="118">
      <c r="X118" s="106"/>
      <c r="Y118" s="106"/>
      <c r="Z118" s="106"/>
      <c r="AA118" s="106"/>
      <c r="AB118" s="106"/>
      <c r="AC118" s="44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</row>
    <row r="119">
      <c r="X119" s="106"/>
      <c r="Y119" s="106"/>
      <c r="Z119" s="106"/>
      <c r="AA119" s="106"/>
      <c r="AB119" s="106"/>
      <c r="AC119" s="44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</row>
    <row r="120">
      <c r="X120" s="107"/>
      <c r="Y120" s="107"/>
      <c r="Z120" s="107"/>
      <c r="AA120" s="107"/>
      <c r="AB120" s="107"/>
      <c r="AC120" s="44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</row>
    <row r="121">
      <c r="X121" s="106"/>
      <c r="Y121" s="106"/>
      <c r="Z121" s="106"/>
      <c r="AA121" s="106"/>
      <c r="AB121" s="106"/>
      <c r="AC121" s="108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</row>
    <row r="122">
      <c r="X122" s="106"/>
      <c r="Y122" s="106"/>
      <c r="Z122" s="106"/>
      <c r="AA122" s="106"/>
      <c r="AB122" s="106"/>
      <c r="AC122" s="108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</row>
    <row r="123">
      <c r="X123" s="106"/>
      <c r="Y123" s="106"/>
      <c r="Z123" s="106"/>
      <c r="AA123" s="106"/>
      <c r="AB123" s="106"/>
      <c r="AC123" s="108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</row>
    <row r="124">
      <c r="X124" s="106"/>
      <c r="Y124" s="106"/>
      <c r="Z124" s="106"/>
      <c r="AA124" s="106"/>
      <c r="AB124" s="106"/>
      <c r="AC124" s="108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</row>
    <row r="125">
      <c r="X125" s="106"/>
      <c r="Y125" s="106"/>
      <c r="Z125" s="106"/>
      <c r="AA125" s="106"/>
      <c r="AB125" s="106"/>
      <c r="AC125" s="108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</row>
    <row r="126">
      <c r="X126" s="106"/>
      <c r="Y126" s="106"/>
      <c r="Z126" s="106"/>
      <c r="AA126" s="106"/>
      <c r="AB126" s="106"/>
      <c r="AC126" s="44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</row>
    <row r="127">
      <c r="X127" s="106"/>
      <c r="Y127" s="106"/>
      <c r="Z127" s="106"/>
      <c r="AA127" s="106"/>
      <c r="AB127" s="106"/>
      <c r="AC127" s="44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</row>
    <row r="128">
      <c r="X128" s="106"/>
      <c r="Y128" s="106"/>
      <c r="Z128" s="106"/>
      <c r="AA128" s="106"/>
      <c r="AB128" s="106"/>
      <c r="AC128" s="44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</row>
    <row r="129">
      <c r="X129" s="106"/>
      <c r="Y129" s="106"/>
      <c r="Z129" s="106"/>
      <c r="AA129" s="106"/>
      <c r="AB129" s="106"/>
      <c r="AC129" s="44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</row>
    <row r="130">
      <c r="X130" s="106"/>
      <c r="Y130" s="106"/>
      <c r="Z130" s="106"/>
      <c r="AA130" s="106"/>
      <c r="AB130" s="106"/>
      <c r="AC130" s="44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</row>
    <row r="131"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</row>
    <row r="132"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</row>
    <row r="133"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</row>
    <row r="134"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</row>
    <row r="135">
      <c r="X135" s="109"/>
      <c r="Y135" s="20"/>
      <c r="Z135" s="20"/>
      <c r="AA135" s="110"/>
      <c r="AB135" s="20"/>
      <c r="AC135" s="20"/>
      <c r="AD135" s="109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</row>
    <row r="136">
      <c r="X136" s="5"/>
      <c r="Y136" s="20"/>
      <c r="Z136" s="20"/>
      <c r="AA136" s="110"/>
      <c r="AB136" s="111"/>
      <c r="AC136" s="20"/>
      <c r="AD136" s="109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</row>
    <row r="137">
      <c r="X137" s="5"/>
      <c r="Y137" s="20"/>
      <c r="Z137" s="20"/>
      <c r="AA137" s="110"/>
      <c r="AB137" s="111"/>
      <c r="AC137" s="20"/>
      <c r="AD137" s="109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</row>
    <row r="138">
      <c r="X138" s="5"/>
      <c r="Y138" s="20"/>
      <c r="Z138" s="20"/>
      <c r="AA138" s="20"/>
      <c r="AB138" s="20"/>
      <c r="AC138" s="20"/>
      <c r="AD138" s="109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</row>
    <row r="139">
      <c r="X139" s="5"/>
      <c r="Y139" s="20"/>
      <c r="Z139" s="20"/>
      <c r="AA139" s="20"/>
      <c r="AB139" s="20"/>
      <c r="AC139" s="20"/>
      <c r="AD139" s="109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</row>
    <row r="140">
      <c r="X140" s="5"/>
      <c r="Y140" s="20"/>
      <c r="Z140" s="20"/>
      <c r="AA140" s="20"/>
      <c r="AB140" s="20"/>
      <c r="AC140" s="20"/>
      <c r="AD140" s="109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</row>
    <row r="141">
      <c r="X141" s="5"/>
      <c r="Y141" s="20"/>
      <c r="Z141" s="20"/>
      <c r="AA141" s="20"/>
      <c r="AB141" s="20"/>
      <c r="AC141" s="20"/>
      <c r="AD141" s="109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</row>
    <row r="142">
      <c r="X142" s="5"/>
      <c r="Y142" s="20"/>
      <c r="Z142" s="20"/>
      <c r="AA142" s="20"/>
      <c r="AB142" s="20"/>
      <c r="AC142" s="20"/>
      <c r="AD142" s="109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</row>
    <row r="143">
      <c r="X143" s="5"/>
      <c r="Y143" s="20"/>
      <c r="Z143" s="20"/>
      <c r="AA143" s="20"/>
      <c r="AB143" s="20"/>
      <c r="AC143" s="20"/>
      <c r="AD143" s="109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</row>
    <row r="144">
      <c r="X144" s="5"/>
      <c r="Y144" s="20"/>
      <c r="Z144" s="20"/>
      <c r="AA144" s="20"/>
      <c r="AB144" s="20"/>
      <c r="AC144" s="20"/>
      <c r="AD144" s="109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</row>
    <row r="145">
      <c r="X145" s="5"/>
      <c r="Y145" s="20"/>
      <c r="Z145" s="20"/>
      <c r="AA145" s="20"/>
      <c r="AB145" s="20"/>
      <c r="AC145" s="20"/>
      <c r="AD145" s="109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>
      <c r="X146" s="5"/>
      <c r="Y146" s="20"/>
      <c r="Z146" s="20"/>
      <c r="AA146" s="20"/>
      <c r="AB146" s="20"/>
      <c r="AC146" s="20"/>
      <c r="AD146" s="109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>
      <c r="X147" s="5"/>
      <c r="Y147" s="20"/>
      <c r="Z147" s="20"/>
      <c r="AA147" s="20"/>
      <c r="AB147" s="20"/>
      <c r="AC147" s="20"/>
      <c r="AD147" s="109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>
      <c r="X148" s="5"/>
      <c r="Y148" s="20"/>
      <c r="Z148" s="20"/>
      <c r="AA148" s="20"/>
      <c r="AB148" s="20"/>
      <c r="AC148" s="20"/>
      <c r="AD148" s="109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>
      <c r="X149" s="5"/>
      <c r="Y149" s="20"/>
      <c r="Z149" s="20"/>
      <c r="AA149" s="20"/>
      <c r="AB149" s="20"/>
      <c r="AC149" s="20"/>
      <c r="AD149" s="109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>
      <c r="X150" s="5"/>
      <c r="Y150" s="20"/>
      <c r="Z150" s="20"/>
      <c r="AA150" s="20"/>
      <c r="AB150" s="20"/>
      <c r="AC150" s="20"/>
      <c r="AD150" s="109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>
      <c r="X151" s="5"/>
      <c r="Y151" s="20"/>
      <c r="Z151" s="20"/>
      <c r="AA151" s="20"/>
      <c r="AB151" s="20"/>
      <c r="AC151" s="20"/>
      <c r="AD151" s="109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20"/>
      <c r="Z152" s="20"/>
      <c r="AA152" s="20"/>
      <c r="AB152" s="20"/>
      <c r="AC152" s="20"/>
      <c r="AD152" s="109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20"/>
      <c r="Z153" s="20"/>
      <c r="AA153" s="20"/>
      <c r="AB153" s="20"/>
      <c r="AC153" s="20"/>
      <c r="AD153" s="109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</row>
    <row r="154">
      <c r="F154" s="20"/>
      <c r="G154" s="20"/>
      <c r="H154" s="20"/>
      <c r="I154" s="20"/>
      <c r="J154" s="20"/>
      <c r="K154" s="20"/>
      <c r="L154" s="20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3"/>
      <c r="Y154" s="20"/>
      <c r="Z154" s="20"/>
      <c r="AA154" s="20"/>
      <c r="AB154" s="20"/>
      <c r="AC154" s="20"/>
      <c r="AD154" s="109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>
      <c r="F155" s="20"/>
      <c r="G155" s="20"/>
      <c r="H155" s="20"/>
      <c r="I155" s="20"/>
      <c r="J155" s="20"/>
      <c r="K155" s="20"/>
      <c r="L155" s="20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3"/>
      <c r="Y155" s="20"/>
      <c r="Z155" s="20"/>
      <c r="AA155" s="20"/>
      <c r="AB155" s="20"/>
      <c r="AC155" s="20"/>
      <c r="AD155" s="109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</row>
    <row r="156">
      <c r="F156" s="20"/>
      <c r="G156" s="20"/>
      <c r="H156" s="20"/>
      <c r="I156" s="20"/>
      <c r="J156" s="20"/>
      <c r="K156" s="20"/>
      <c r="L156" s="20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3"/>
      <c r="Y156" s="20"/>
      <c r="Z156" s="20"/>
      <c r="AA156" s="20"/>
      <c r="AB156" s="20"/>
      <c r="AC156" s="20"/>
      <c r="AD156" s="109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</row>
    <row r="157"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112"/>
      <c r="S157" s="112"/>
      <c r="T157" s="112"/>
      <c r="U157" s="112"/>
      <c r="V157" s="112"/>
      <c r="W157" s="112"/>
      <c r="X157" s="113"/>
      <c r="Y157" s="20"/>
      <c r="Z157" s="20"/>
      <c r="AA157" s="20"/>
      <c r="AB157" s="20"/>
      <c r="AC157" s="20"/>
      <c r="AD157" s="109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</row>
    <row r="158"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114"/>
      <c r="T158" s="114"/>
      <c r="U158" s="115"/>
      <c r="V158" s="20"/>
      <c r="W158" s="20"/>
      <c r="X158" s="109"/>
      <c r="Y158" s="20"/>
      <c r="Z158" s="20"/>
      <c r="AA158" s="20"/>
      <c r="AB158" s="20"/>
      <c r="AC158" s="20"/>
      <c r="AD158" s="109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</row>
    <row r="159"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114"/>
      <c r="T159" s="114"/>
      <c r="U159" s="115"/>
      <c r="V159" s="20"/>
      <c r="W159" s="20"/>
      <c r="X159" s="109"/>
      <c r="Y159" s="20"/>
      <c r="Z159" s="20"/>
      <c r="AA159" s="20"/>
      <c r="AB159" s="20"/>
      <c r="AC159" s="20"/>
      <c r="AD159" s="109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</row>
    <row r="160"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114"/>
      <c r="T160" s="114"/>
      <c r="U160" s="115"/>
      <c r="V160" s="20"/>
      <c r="W160" s="20"/>
      <c r="X160" s="109"/>
      <c r="Y160" s="20"/>
      <c r="Z160" s="20"/>
      <c r="AA160" s="20"/>
      <c r="AB160" s="20"/>
      <c r="AC160" s="20"/>
      <c r="AD160" s="109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</row>
    <row r="161"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114"/>
      <c r="T161" s="114"/>
      <c r="U161" s="115"/>
      <c r="V161" s="20"/>
      <c r="W161" s="20"/>
      <c r="X161" s="109"/>
      <c r="Y161" s="20"/>
      <c r="Z161" s="20"/>
      <c r="AA161" s="20"/>
      <c r="AB161" s="20"/>
      <c r="AC161" s="20"/>
      <c r="AD161" s="109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</row>
    <row r="162"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114"/>
      <c r="T162" s="114"/>
      <c r="U162" s="115"/>
      <c r="V162" s="20"/>
      <c r="W162" s="20"/>
      <c r="X162" s="109"/>
      <c r="Y162" s="20"/>
      <c r="Z162" s="20"/>
      <c r="AA162" s="20"/>
      <c r="AB162" s="20"/>
      <c r="AC162" s="20"/>
      <c r="AD162" s="109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</row>
    <row r="163"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114"/>
      <c r="T163" s="114"/>
      <c r="U163" s="115"/>
      <c r="V163" s="20"/>
      <c r="W163" s="20"/>
      <c r="X163" s="109"/>
      <c r="Y163" s="20"/>
      <c r="Z163" s="20"/>
      <c r="AA163" s="20"/>
      <c r="AB163" s="20"/>
      <c r="AC163" s="20"/>
      <c r="AD163" s="109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</row>
    <row r="164"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114"/>
      <c r="T164" s="114"/>
      <c r="U164" s="115"/>
      <c r="V164" s="20"/>
      <c r="W164" s="20"/>
      <c r="X164" s="109"/>
      <c r="Y164" s="20"/>
      <c r="Z164" s="20"/>
      <c r="AA164" s="20"/>
      <c r="AB164" s="20"/>
      <c r="AC164" s="20"/>
      <c r="AD164" s="109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</row>
    <row r="165"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114"/>
      <c r="T165" s="114"/>
      <c r="U165" s="115"/>
      <c r="V165" s="20"/>
      <c r="W165" s="20"/>
      <c r="X165" s="109"/>
      <c r="Y165" s="20"/>
      <c r="Z165" s="20"/>
      <c r="AA165" s="20"/>
      <c r="AB165" s="20"/>
      <c r="AC165" s="20"/>
      <c r="AD165" s="109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</row>
    <row r="166"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114"/>
      <c r="T166" s="114"/>
      <c r="U166" s="115"/>
      <c r="V166" s="20"/>
      <c r="W166" s="20"/>
      <c r="X166" s="109"/>
      <c r="Y166" s="20"/>
      <c r="Z166" s="20"/>
      <c r="AA166" s="20"/>
      <c r="AB166" s="20"/>
      <c r="AC166" s="20"/>
      <c r="AD166" s="109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114"/>
      <c r="T167" s="114"/>
      <c r="U167" s="115"/>
      <c r="V167" s="20"/>
      <c r="W167" s="20"/>
      <c r="X167" s="109"/>
      <c r="Y167" s="20"/>
      <c r="Z167" s="20"/>
      <c r="AA167" s="20"/>
      <c r="AB167" s="20"/>
      <c r="AC167" s="20"/>
      <c r="AD167" s="109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114"/>
      <c r="T168" s="114"/>
      <c r="U168" s="115"/>
      <c r="V168" s="20"/>
      <c r="W168" s="20"/>
      <c r="X168" s="109"/>
      <c r="Y168" s="20"/>
      <c r="Z168" s="20"/>
      <c r="AA168" s="20"/>
      <c r="AB168" s="20"/>
      <c r="AC168" s="20"/>
      <c r="AD168" s="109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114"/>
      <c r="T169" s="114"/>
      <c r="U169" s="115"/>
      <c r="V169" s="20"/>
      <c r="W169" s="20"/>
      <c r="X169" s="109"/>
      <c r="Y169" s="20"/>
      <c r="Z169" s="20"/>
      <c r="AA169" s="20"/>
      <c r="AB169" s="20"/>
      <c r="AC169" s="20"/>
      <c r="AD169" s="109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114"/>
      <c r="T170" s="114"/>
      <c r="U170" s="115"/>
      <c r="V170" s="20"/>
      <c r="W170" s="20"/>
      <c r="X170" s="109"/>
      <c r="Y170" s="20"/>
      <c r="Z170" s="20"/>
      <c r="AA170" s="20"/>
      <c r="AB170" s="20"/>
      <c r="AC170" s="20"/>
      <c r="AD170" s="109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114"/>
      <c r="T171" s="114"/>
      <c r="U171" s="115"/>
      <c r="V171" s="20"/>
      <c r="W171" s="20"/>
      <c r="X171" s="109"/>
      <c r="Y171" s="20"/>
      <c r="Z171" s="20"/>
      <c r="AA171" s="20"/>
      <c r="AB171" s="20"/>
      <c r="AC171" s="20"/>
      <c r="AD171" s="109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114"/>
      <c r="T172" s="114"/>
      <c r="U172" s="115"/>
      <c r="V172" s="20"/>
      <c r="W172" s="20"/>
      <c r="X172" s="109"/>
      <c r="Y172" s="20"/>
      <c r="Z172" s="20"/>
      <c r="AA172" s="20"/>
      <c r="AB172" s="20"/>
      <c r="AC172" s="20"/>
      <c r="AD172" s="109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114"/>
      <c r="T173" s="114"/>
      <c r="U173" s="115"/>
      <c r="V173" s="20"/>
      <c r="W173" s="20"/>
      <c r="X173" s="109"/>
      <c r="Y173" s="20"/>
      <c r="Z173" s="20"/>
      <c r="AA173" s="20"/>
      <c r="AB173" s="20"/>
      <c r="AC173" s="20"/>
      <c r="AD173" s="109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114"/>
      <c r="T174" s="114"/>
      <c r="U174" s="115"/>
      <c r="V174" s="20"/>
      <c r="W174" s="20"/>
      <c r="X174" s="109"/>
      <c r="Y174" s="20"/>
      <c r="Z174" s="20"/>
      <c r="AA174" s="20"/>
      <c r="AB174" s="20"/>
      <c r="AC174" s="20"/>
      <c r="AD174" s="109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114"/>
      <c r="T175" s="114"/>
      <c r="U175" s="115"/>
      <c r="V175" s="20"/>
      <c r="W175" s="20"/>
      <c r="X175" s="109"/>
      <c r="Y175" s="20"/>
      <c r="Z175" s="20"/>
      <c r="AA175" s="20"/>
      <c r="AB175" s="20"/>
      <c r="AC175" s="20"/>
      <c r="AD175" s="109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114"/>
      <c r="T176" s="114"/>
      <c r="U176" s="115"/>
      <c r="V176" s="20"/>
      <c r="W176" s="20"/>
      <c r="X176" s="109"/>
      <c r="Y176" s="20"/>
      <c r="Z176" s="20"/>
      <c r="AA176" s="20"/>
      <c r="AB176" s="20"/>
      <c r="AC176" s="20"/>
      <c r="AD176" s="109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114"/>
      <c r="T177" s="114"/>
      <c r="U177" s="115"/>
      <c r="V177" s="20"/>
      <c r="W177" s="20"/>
      <c r="X177" s="109"/>
      <c r="Y177" s="20"/>
      <c r="Z177" s="20"/>
      <c r="AA177" s="20"/>
      <c r="AB177" s="20"/>
      <c r="AC177" s="20"/>
      <c r="AD177" s="109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</row>
    <row r="178">
      <c r="A178" s="20"/>
      <c r="B178" s="20"/>
      <c r="C178" s="58"/>
      <c r="D178" s="20"/>
      <c r="E178" s="20"/>
      <c r="F178" s="109"/>
      <c r="G178" s="109"/>
      <c r="H178" s="20"/>
      <c r="I178" s="109"/>
      <c r="J178" s="20"/>
      <c r="K178" s="20"/>
      <c r="L178" s="20"/>
      <c r="M178" s="20"/>
      <c r="N178" s="20"/>
      <c r="O178" s="20"/>
      <c r="P178" s="20"/>
      <c r="Q178" s="20"/>
      <c r="R178" s="20"/>
      <c r="S178" s="114"/>
      <c r="T178" s="114"/>
      <c r="U178" s="115"/>
      <c r="V178" s="20"/>
      <c r="W178" s="20"/>
      <c r="X178" s="109"/>
      <c r="Y178" s="20"/>
      <c r="Z178" s="20"/>
      <c r="AA178" s="20"/>
      <c r="AB178" s="20"/>
      <c r="AC178" s="20"/>
      <c r="AD178" s="109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</row>
    <row r="179">
      <c r="A179" s="20"/>
      <c r="B179" s="20"/>
      <c r="C179" s="58"/>
      <c r="D179" s="58"/>
      <c r="E179" s="58"/>
      <c r="F179" s="58"/>
      <c r="G179" s="58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114"/>
      <c r="T179" s="114"/>
      <c r="U179" s="115"/>
      <c r="V179" s="20"/>
      <c r="W179" s="20"/>
      <c r="X179" s="109"/>
      <c r="Y179" s="20"/>
      <c r="Z179" s="20"/>
      <c r="AA179" s="20"/>
      <c r="AB179" s="20"/>
      <c r="AC179" s="20"/>
      <c r="AD179" s="109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</row>
    <row r="181">
      <c r="A181" s="20"/>
      <c r="B181" s="20"/>
      <c r="C181" s="58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33"/>
      <c r="X181" s="33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</row>
    <row r="183">
      <c r="A183" s="20"/>
      <c r="B183" s="9"/>
      <c r="C183" s="24"/>
      <c r="D183" s="58"/>
      <c r="E183" s="58"/>
      <c r="F183" s="58"/>
      <c r="G183" s="58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</row>
    <row r="184">
      <c r="K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</row>
    <row r="185">
      <c r="K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</row>
    <row r="186">
      <c r="K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</row>
    <row r="187">
      <c r="K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</row>
    <row r="188">
      <c r="K188" s="5"/>
      <c r="Q188" s="5"/>
      <c r="R188" s="5"/>
      <c r="S188" s="5"/>
      <c r="T188" s="5"/>
      <c r="U188" s="5"/>
      <c r="V188" s="5"/>
      <c r="W188" s="5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</row>
    <row r="189">
      <c r="K189" s="5"/>
      <c r="Q189" s="5"/>
      <c r="R189" s="5"/>
      <c r="S189" s="5"/>
      <c r="T189" s="5"/>
      <c r="U189" s="5"/>
      <c r="V189" s="5"/>
      <c r="W189" s="5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</row>
    <row r="190">
      <c r="K190" s="5"/>
      <c r="Q190" s="5"/>
      <c r="R190" s="5"/>
      <c r="S190" s="5"/>
      <c r="T190" s="5"/>
      <c r="U190" s="5"/>
      <c r="V190" s="5"/>
      <c r="W190" s="5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</row>
    <row r="191">
      <c r="K191" s="5"/>
      <c r="Q191" s="5"/>
      <c r="R191" s="5"/>
      <c r="S191" s="5"/>
      <c r="T191" s="5"/>
      <c r="U191" s="5"/>
      <c r="V191" s="5"/>
      <c r="W191" s="5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</row>
    <row r="192">
      <c r="K192" s="5"/>
      <c r="Q192" s="5"/>
      <c r="R192" s="5"/>
      <c r="S192" s="5"/>
      <c r="T192" s="5"/>
      <c r="U192" s="5"/>
      <c r="V192" s="5"/>
      <c r="W192" s="5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</row>
    <row r="193">
      <c r="K193" s="5"/>
      <c r="Q193" s="5"/>
      <c r="R193" s="5"/>
      <c r="S193" s="5"/>
      <c r="T193" s="5"/>
      <c r="U193" s="5"/>
      <c r="V193" s="5"/>
      <c r="W193" s="5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</row>
    <row r="194">
      <c r="K194" s="5"/>
      <c r="Q194" s="5"/>
      <c r="R194" s="5"/>
      <c r="S194" s="5"/>
      <c r="T194" s="5"/>
      <c r="U194" s="5"/>
      <c r="V194" s="5"/>
      <c r="W194" s="5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</row>
    <row r="195">
      <c r="K195" s="5"/>
      <c r="Q195" s="5"/>
      <c r="R195" s="5"/>
      <c r="S195" s="5"/>
      <c r="T195" s="5"/>
      <c r="U195" s="5"/>
      <c r="V195" s="5"/>
      <c r="W195" s="5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</row>
    <row r="196">
      <c r="K196" s="5"/>
      <c r="Q196" s="5"/>
      <c r="R196" s="5"/>
      <c r="S196" s="5"/>
      <c r="T196" s="5"/>
      <c r="U196" s="5"/>
      <c r="V196" s="5"/>
      <c r="W196" s="5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</row>
    <row r="197"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</row>
    <row r="198"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</row>
    <row r="199"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</row>
    <row r="200"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</row>
    <row r="201"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</row>
    <row r="202"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</row>
    <row r="203"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</row>
    <row r="204"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</row>
    <row r="205"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</row>
    <row r="206"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</row>
    <row r="207"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</row>
    <row r="208"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</row>
    <row r="209"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</row>
    <row r="210"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</row>
    <row r="211"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</row>
    <row r="212"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</row>
    <row r="213"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</row>
    <row r="214"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</row>
    <row r="215"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</row>
    <row r="216"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</row>
    <row r="217"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</row>
    <row r="218"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</row>
    <row r="219"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</row>
    <row r="220"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</row>
    <row r="221"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</row>
    <row r="222"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</row>
    <row r="223"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</row>
    <row r="224"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</row>
    <row r="225"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</row>
    <row r="226"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</row>
    <row r="227"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</row>
    <row r="228"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</row>
    <row r="229"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</row>
    <row r="230">
      <c r="A230" s="20"/>
      <c r="B230" s="20"/>
      <c r="C230" s="20"/>
      <c r="D230" s="58"/>
      <c r="E230" s="58"/>
      <c r="F230" s="58"/>
      <c r="G230" s="58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58"/>
      <c r="L232" s="58"/>
      <c r="M232" s="58"/>
      <c r="N232" s="58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58"/>
      <c r="L233" s="58"/>
      <c r="M233" s="58"/>
      <c r="N233" s="58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58"/>
      <c r="L234" s="58"/>
      <c r="M234" s="58"/>
      <c r="N234" s="58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58"/>
      <c r="L235" s="58"/>
      <c r="M235" s="58"/>
      <c r="N235" s="58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58"/>
      <c r="L236" s="58"/>
      <c r="M236" s="58"/>
      <c r="N236" s="58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58"/>
      <c r="L237" s="58"/>
      <c r="M237" s="58"/>
      <c r="N237" s="58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58"/>
      <c r="L238" s="58"/>
      <c r="M238" s="58"/>
      <c r="N238" s="58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58"/>
      <c r="L239" s="58"/>
      <c r="M239" s="58"/>
      <c r="N239" s="58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58"/>
      <c r="L240" s="58"/>
      <c r="M240" s="58"/>
      <c r="N240" s="58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58"/>
      <c r="L241" s="58"/>
      <c r="M241" s="58"/>
      <c r="N241" s="58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58"/>
      <c r="L242" s="58"/>
      <c r="M242" s="58"/>
      <c r="N242" s="58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58"/>
      <c r="L243" s="58"/>
      <c r="M243" s="58"/>
      <c r="N243" s="58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58"/>
      <c r="L244" s="58"/>
      <c r="M244" s="58"/>
      <c r="N244" s="58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58"/>
      <c r="L245" s="58"/>
      <c r="M245" s="58"/>
      <c r="N245" s="58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58"/>
      <c r="L246" s="58"/>
      <c r="M246" s="58"/>
      <c r="N246" s="58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58"/>
      <c r="L247" s="58"/>
      <c r="M247" s="58"/>
      <c r="N247" s="58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58"/>
      <c r="L248" s="58"/>
      <c r="M248" s="58"/>
      <c r="N248" s="58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58"/>
      <c r="L249" s="58"/>
      <c r="M249" s="58"/>
      <c r="N249" s="58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58"/>
      <c r="L250" s="58"/>
      <c r="M250" s="58"/>
      <c r="N250" s="58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58"/>
      <c r="L251" s="58"/>
      <c r="M251" s="58"/>
      <c r="N251" s="58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58"/>
      <c r="L252" s="58"/>
      <c r="M252" s="58"/>
      <c r="N252" s="58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58"/>
      <c r="L253" s="58"/>
      <c r="M253" s="58"/>
      <c r="N253" s="58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58"/>
      <c r="L254" s="58"/>
      <c r="M254" s="58"/>
      <c r="N254" s="58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58"/>
      <c r="L255" s="58"/>
      <c r="M255" s="58"/>
      <c r="N255" s="58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58"/>
      <c r="L256" s="58"/>
      <c r="M256" s="58"/>
      <c r="N256" s="58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58"/>
      <c r="L257" s="58"/>
      <c r="M257" s="58"/>
      <c r="N257" s="58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58"/>
      <c r="L258" s="58"/>
      <c r="M258" s="58"/>
      <c r="N258" s="58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58"/>
      <c r="L259" s="58"/>
      <c r="M259" s="58"/>
      <c r="N259" s="58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58"/>
      <c r="L260" s="58"/>
      <c r="M260" s="58"/>
      <c r="N260" s="58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</row>
  </sheetData>
  <autoFilter ref="$A$1:$W$46">
    <sortState ref="A1:W46">
      <sortCondition ref="A1:A46"/>
      <sortCondition ref="L1:L46"/>
      <sortCondition ref="K1:K46"/>
      <sortCondition ref="J1:J46"/>
      <sortCondition ref="I1:I46"/>
      <sortCondition ref="H1:H46"/>
      <sortCondition ref="G1:G46"/>
      <sortCondition ref="F1:F46"/>
      <sortCondition ref="E1:E46"/>
      <sortCondition ref="D1:D46"/>
      <sortCondition ref="C1:C46"/>
      <sortCondition ref="B1:B46"/>
    </sortState>
  </autoFilter>
  <mergeCells count="5">
    <mergeCell ref="Y20:Y21"/>
    <mergeCell ref="Z20:AA20"/>
    <mergeCell ref="AB20:AC20"/>
    <mergeCell ref="AD20:AE20"/>
    <mergeCell ref="L49:M49"/>
  </mergeCells>
  <conditionalFormatting sqref="M154:Q156 R154:W157">
    <cfRule type="cellIs" dxfId="0" priority="1" operator="lessThan">
      <formula>15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5" t="s">
        <v>2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</row>
    <row r="2">
      <c r="A2" s="3" t="s">
        <v>13</v>
      </c>
      <c r="B2" s="7">
        <v>20.16</v>
      </c>
      <c r="C2" s="7">
        <v>69.2</v>
      </c>
      <c r="D2" s="7">
        <v>5.85</v>
      </c>
      <c r="E2" s="7">
        <v>592.5</v>
      </c>
      <c r="F2" s="7">
        <v>42.7</v>
      </c>
      <c r="G2" s="7">
        <v>47.64</v>
      </c>
      <c r="H2" s="7">
        <v>19.05</v>
      </c>
      <c r="I2" s="7">
        <v>385.46</v>
      </c>
      <c r="J2" s="7">
        <v>77.27</v>
      </c>
      <c r="K2" s="7">
        <v>2.16</v>
      </c>
      <c r="L2" s="7">
        <v>1.12</v>
      </c>
      <c r="M2" s="9">
        <v>7.0</v>
      </c>
      <c r="N2" s="11">
        <v>1.0</v>
      </c>
      <c r="O2" s="11">
        <v>7.0</v>
      </c>
      <c r="P2" s="13">
        <v>7.0</v>
      </c>
      <c r="Q2" s="13">
        <v>1.0</v>
      </c>
      <c r="R2" s="11">
        <v>11.0</v>
      </c>
      <c r="S2" s="9">
        <v>1.0</v>
      </c>
      <c r="T2" s="13">
        <v>19.0</v>
      </c>
      <c r="U2" s="9">
        <v>4.0</v>
      </c>
      <c r="V2" s="13">
        <v>4.0</v>
      </c>
      <c r="W2" s="16">
        <v>1.0</v>
      </c>
    </row>
    <row r="3">
      <c r="A3" s="3" t="s">
        <v>15</v>
      </c>
      <c r="B3" s="7">
        <v>32.42</v>
      </c>
      <c r="C3" s="7">
        <v>74.93</v>
      </c>
      <c r="D3" s="7">
        <v>6.23</v>
      </c>
      <c r="E3" s="7">
        <v>681.48</v>
      </c>
      <c r="F3" s="7">
        <v>43.23</v>
      </c>
      <c r="G3" s="7">
        <v>50.18</v>
      </c>
      <c r="H3" s="7">
        <v>19.53</v>
      </c>
      <c r="I3" s="7">
        <v>384.75</v>
      </c>
      <c r="J3" s="7">
        <v>77.5</v>
      </c>
      <c r="K3" s="7">
        <v>2.52</v>
      </c>
      <c r="L3" s="7">
        <v>1.17</v>
      </c>
      <c r="M3" s="9">
        <v>16.0</v>
      </c>
      <c r="N3" s="11">
        <v>4.0</v>
      </c>
      <c r="O3" s="11">
        <v>9.0</v>
      </c>
      <c r="P3" s="13">
        <v>38.0</v>
      </c>
      <c r="Q3" s="13">
        <v>2.0</v>
      </c>
      <c r="R3" s="11">
        <v>12.0</v>
      </c>
      <c r="S3" s="9">
        <v>2.0</v>
      </c>
      <c r="T3" s="13">
        <v>18.0</v>
      </c>
      <c r="U3" s="9">
        <v>5.0</v>
      </c>
      <c r="V3" s="13">
        <v>6.0</v>
      </c>
      <c r="W3" s="16">
        <v>2.0</v>
      </c>
    </row>
    <row r="4">
      <c r="A4" s="3" t="s">
        <v>16</v>
      </c>
      <c r="B4" s="7">
        <v>26.34</v>
      </c>
      <c r="C4" s="7">
        <v>73.51</v>
      </c>
      <c r="D4" s="7">
        <v>6.13</v>
      </c>
      <c r="E4" s="7">
        <v>579.96</v>
      </c>
      <c r="F4" s="7">
        <v>47.07</v>
      </c>
      <c r="G4" s="7">
        <v>45.57</v>
      </c>
      <c r="H4" s="7">
        <v>19.91</v>
      </c>
      <c r="I4" s="7">
        <v>384.08</v>
      </c>
      <c r="J4" s="7">
        <v>75.07</v>
      </c>
      <c r="K4" s="7">
        <v>1.44</v>
      </c>
      <c r="L4" s="7">
        <v>1.22</v>
      </c>
      <c r="M4" s="9">
        <v>12.0</v>
      </c>
      <c r="N4" s="11">
        <v>3.0</v>
      </c>
      <c r="O4" s="11">
        <v>8.0</v>
      </c>
      <c r="P4" s="13">
        <v>3.0</v>
      </c>
      <c r="Q4" s="13">
        <v>6.0</v>
      </c>
      <c r="R4" s="11">
        <v>9.0</v>
      </c>
      <c r="S4" s="9">
        <v>3.0</v>
      </c>
      <c r="T4" s="13">
        <v>17.0</v>
      </c>
      <c r="U4" s="9">
        <v>3.0</v>
      </c>
      <c r="V4" s="13">
        <v>2.0</v>
      </c>
      <c r="W4" s="16">
        <v>3.0</v>
      </c>
    </row>
    <row r="5">
      <c r="A5" s="3" t="s">
        <v>18</v>
      </c>
      <c r="B5" s="7">
        <v>38.44</v>
      </c>
      <c r="C5" s="7">
        <v>82.82</v>
      </c>
      <c r="D5" s="7">
        <v>7.39</v>
      </c>
      <c r="E5" s="7">
        <v>596.41</v>
      </c>
      <c r="F5" s="7">
        <v>45.14</v>
      </c>
      <c r="G5" s="7">
        <v>56.03</v>
      </c>
      <c r="H5" s="7">
        <v>24.8</v>
      </c>
      <c r="I5" s="7">
        <v>394.71</v>
      </c>
      <c r="J5" s="7">
        <v>88.9</v>
      </c>
      <c r="K5" s="7">
        <v>2.73</v>
      </c>
      <c r="L5" s="7">
        <v>1.28</v>
      </c>
      <c r="M5" s="9">
        <v>25.0</v>
      </c>
      <c r="N5" s="13">
        <v>10.0</v>
      </c>
      <c r="O5" s="13">
        <v>13.0</v>
      </c>
      <c r="P5" s="13">
        <v>8.0</v>
      </c>
      <c r="Q5" s="13">
        <v>4.0</v>
      </c>
      <c r="R5" s="11">
        <v>17.0</v>
      </c>
      <c r="S5" s="9">
        <v>8.0</v>
      </c>
      <c r="T5" s="13">
        <v>24.0</v>
      </c>
      <c r="U5" s="9">
        <v>12.0</v>
      </c>
      <c r="V5" s="13">
        <v>8.0</v>
      </c>
      <c r="W5" s="16">
        <v>4.0</v>
      </c>
    </row>
    <row r="6">
      <c r="A6" s="3" t="s">
        <v>17</v>
      </c>
      <c r="B6" s="7">
        <v>22.06</v>
      </c>
      <c r="C6" s="7">
        <v>76.16</v>
      </c>
      <c r="D6" s="7">
        <v>6.51</v>
      </c>
      <c r="E6" s="7">
        <v>611.25</v>
      </c>
      <c r="F6" s="7">
        <v>47.17</v>
      </c>
      <c r="G6" s="7">
        <v>51.5</v>
      </c>
      <c r="H6" s="7">
        <v>21.37</v>
      </c>
      <c r="I6" s="7">
        <v>393.56</v>
      </c>
      <c r="J6" s="7">
        <v>94.88</v>
      </c>
      <c r="K6" s="7">
        <v>2.67</v>
      </c>
      <c r="L6" s="7">
        <v>1.31</v>
      </c>
      <c r="M6" s="9">
        <v>9.0</v>
      </c>
      <c r="N6" s="13">
        <v>6.0</v>
      </c>
      <c r="O6" s="13">
        <v>10.0</v>
      </c>
      <c r="P6" s="13">
        <v>12.0</v>
      </c>
      <c r="Q6" s="13">
        <v>7.0</v>
      </c>
      <c r="R6" s="11">
        <v>14.0</v>
      </c>
      <c r="S6" s="9">
        <v>5.0</v>
      </c>
      <c r="T6" s="13">
        <v>22.0</v>
      </c>
      <c r="U6" s="9">
        <v>15.0</v>
      </c>
      <c r="V6" s="13">
        <v>7.0</v>
      </c>
      <c r="W6" s="16">
        <v>5.0</v>
      </c>
    </row>
    <row r="7">
      <c r="A7" s="3" t="s">
        <v>19</v>
      </c>
      <c r="B7" s="7">
        <v>34.67</v>
      </c>
      <c r="C7" s="7">
        <v>81.59</v>
      </c>
      <c r="D7" s="7">
        <v>7.45</v>
      </c>
      <c r="E7" s="7">
        <v>635.06</v>
      </c>
      <c r="F7" s="7">
        <v>46.79</v>
      </c>
      <c r="G7" s="7">
        <v>51.78</v>
      </c>
      <c r="H7" s="7">
        <v>22.31</v>
      </c>
      <c r="I7" s="7">
        <v>386.65</v>
      </c>
      <c r="J7" s="7">
        <v>85.87</v>
      </c>
      <c r="K7" s="7">
        <v>3.42</v>
      </c>
      <c r="L7" s="7">
        <v>1.41</v>
      </c>
      <c r="M7" s="9">
        <v>21.0</v>
      </c>
      <c r="N7" s="11">
        <v>8.0</v>
      </c>
      <c r="O7" s="11">
        <v>14.0</v>
      </c>
      <c r="P7" s="13">
        <v>22.0</v>
      </c>
      <c r="Q7" s="13">
        <v>5.0</v>
      </c>
      <c r="R7" s="11">
        <v>15.0</v>
      </c>
      <c r="S7" s="9">
        <v>6.0</v>
      </c>
      <c r="T7" s="13">
        <v>20.0</v>
      </c>
      <c r="U7" s="9">
        <v>10.0</v>
      </c>
      <c r="V7" s="13">
        <v>9.0</v>
      </c>
      <c r="W7" s="16">
        <v>6.0</v>
      </c>
    </row>
    <row r="8">
      <c r="A8" s="3" t="s">
        <v>20</v>
      </c>
      <c r="B8" s="7">
        <v>37.02</v>
      </c>
      <c r="C8" s="7">
        <v>88.96</v>
      </c>
      <c r="D8" s="7">
        <v>7.87</v>
      </c>
      <c r="E8" s="7">
        <v>629.86</v>
      </c>
      <c r="F8" s="7">
        <v>52.3</v>
      </c>
      <c r="G8" s="7">
        <v>55.54</v>
      </c>
      <c r="H8" s="7">
        <v>23.32</v>
      </c>
      <c r="I8" s="7">
        <v>394.79</v>
      </c>
      <c r="J8" s="7">
        <v>100.07</v>
      </c>
      <c r="K8" s="7">
        <v>3.68</v>
      </c>
      <c r="L8" s="7">
        <v>1.44</v>
      </c>
      <c r="M8" s="9">
        <v>24.0</v>
      </c>
      <c r="N8" s="13">
        <v>12.0</v>
      </c>
      <c r="O8" s="13">
        <v>16.0</v>
      </c>
      <c r="P8" s="13">
        <v>18.0</v>
      </c>
      <c r="Q8" s="13">
        <v>17.0</v>
      </c>
      <c r="R8" s="11">
        <v>16.0</v>
      </c>
      <c r="S8" s="9">
        <v>7.0</v>
      </c>
      <c r="T8" s="13">
        <v>25.0</v>
      </c>
      <c r="U8" s="9">
        <v>18.0</v>
      </c>
      <c r="V8" s="13">
        <v>10.0</v>
      </c>
      <c r="W8" s="16">
        <v>7.0</v>
      </c>
    </row>
    <row r="9">
      <c r="A9" s="3" t="s">
        <v>14</v>
      </c>
      <c r="B9" s="7">
        <v>39.94</v>
      </c>
      <c r="C9" s="7">
        <v>86.56</v>
      </c>
      <c r="D9" s="7">
        <v>6.52</v>
      </c>
      <c r="E9" s="7">
        <v>636.49</v>
      </c>
      <c r="F9" s="7">
        <v>49.41</v>
      </c>
      <c r="G9" s="7">
        <v>51.12</v>
      </c>
      <c r="H9" s="7">
        <v>20.48</v>
      </c>
      <c r="I9" s="7">
        <v>394.28</v>
      </c>
      <c r="J9" s="7">
        <v>78.79</v>
      </c>
      <c r="K9" s="7">
        <v>2.28</v>
      </c>
      <c r="L9" s="7">
        <v>1.48</v>
      </c>
      <c r="M9" s="9">
        <v>28.0</v>
      </c>
      <c r="N9" s="13">
        <v>11.0</v>
      </c>
      <c r="O9" s="13">
        <v>11.0</v>
      </c>
      <c r="P9" s="13">
        <v>23.0</v>
      </c>
      <c r="Q9" s="13">
        <v>13.0</v>
      </c>
      <c r="R9" s="11">
        <v>13.0</v>
      </c>
      <c r="S9" s="9">
        <v>4.0</v>
      </c>
      <c r="T9" s="13">
        <v>23.0</v>
      </c>
      <c r="U9" s="9">
        <v>6.0</v>
      </c>
      <c r="V9" s="13">
        <v>5.0</v>
      </c>
      <c r="W9" s="16">
        <v>8.0</v>
      </c>
    </row>
    <row r="10">
      <c r="A10" s="3" t="s">
        <v>21</v>
      </c>
      <c r="B10" s="7">
        <v>31.06</v>
      </c>
      <c r="C10" s="7">
        <v>76.65</v>
      </c>
      <c r="D10" s="7">
        <v>7.69</v>
      </c>
      <c r="E10" s="7">
        <v>610.99</v>
      </c>
      <c r="F10" s="7">
        <v>45.05</v>
      </c>
      <c r="G10" s="7">
        <v>46.6</v>
      </c>
      <c r="H10" s="7">
        <v>28.63</v>
      </c>
      <c r="I10" s="7">
        <v>375.26</v>
      </c>
      <c r="J10" s="7">
        <v>86.97</v>
      </c>
      <c r="K10" s="7">
        <v>5.31</v>
      </c>
      <c r="L10" s="7">
        <v>1.68</v>
      </c>
      <c r="M10" s="9">
        <v>14.0</v>
      </c>
      <c r="N10" s="11">
        <v>7.0</v>
      </c>
      <c r="O10" s="11">
        <v>15.0</v>
      </c>
      <c r="P10" s="13">
        <v>11.0</v>
      </c>
      <c r="Q10" s="13">
        <v>3.0</v>
      </c>
      <c r="R10" s="11">
        <v>10.0</v>
      </c>
      <c r="S10" s="9">
        <v>11.0</v>
      </c>
      <c r="T10" s="13">
        <v>16.0</v>
      </c>
      <c r="U10" s="9">
        <v>11.0</v>
      </c>
      <c r="V10" s="13">
        <v>12.0</v>
      </c>
      <c r="W10" s="16">
        <v>9.0</v>
      </c>
    </row>
    <row r="11">
      <c r="A11" s="3" t="s">
        <v>22</v>
      </c>
      <c r="B11" s="7">
        <v>33.01</v>
      </c>
      <c r="C11" s="7">
        <v>75.98</v>
      </c>
      <c r="D11" s="7">
        <v>9.11</v>
      </c>
      <c r="E11" s="7">
        <v>634.78</v>
      </c>
      <c r="F11" s="7">
        <v>48.92</v>
      </c>
      <c r="G11" s="7">
        <v>66.33</v>
      </c>
      <c r="H11" s="7">
        <v>38.04</v>
      </c>
      <c r="I11" s="7">
        <v>414.68</v>
      </c>
      <c r="J11" s="7">
        <v>69.06</v>
      </c>
      <c r="K11" s="7">
        <v>1.39</v>
      </c>
      <c r="L11" s="7">
        <v>1.96</v>
      </c>
      <c r="M11" s="9">
        <v>17.0</v>
      </c>
      <c r="N11" s="11">
        <v>5.0</v>
      </c>
      <c r="O11" s="11">
        <v>19.0</v>
      </c>
      <c r="P11" s="13">
        <v>21.0</v>
      </c>
      <c r="Q11" s="13">
        <v>12.0</v>
      </c>
      <c r="R11" s="11">
        <v>24.0</v>
      </c>
      <c r="S11" s="9">
        <v>15.0</v>
      </c>
      <c r="T11" s="13">
        <v>35.0</v>
      </c>
      <c r="U11" s="9">
        <v>1.0</v>
      </c>
      <c r="V11" s="13">
        <v>1.0</v>
      </c>
      <c r="W11" s="16">
        <v>10.0</v>
      </c>
    </row>
    <row r="12">
      <c r="A12" s="3" t="s">
        <v>23</v>
      </c>
      <c r="B12" s="7">
        <v>18.54</v>
      </c>
      <c r="C12" s="7">
        <v>70.24</v>
      </c>
      <c r="D12" s="7">
        <v>8.72</v>
      </c>
      <c r="E12" s="7">
        <v>648.72</v>
      </c>
      <c r="F12" s="7">
        <v>51.25</v>
      </c>
      <c r="G12" s="7">
        <v>60.93</v>
      </c>
      <c r="H12" s="7">
        <v>25.61</v>
      </c>
      <c r="I12" s="7">
        <v>406.09</v>
      </c>
      <c r="J12" s="7">
        <v>70.49</v>
      </c>
      <c r="K12" s="7">
        <v>1.84</v>
      </c>
      <c r="L12" s="7">
        <v>2.11</v>
      </c>
      <c r="M12" s="9">
        <v>3.0</v>
      </c>
      <c r="N12" s="11">
        <v>2.0</v>
      </c>
      <c r="O12" s="11">
        <v>18.0</v>
      </c>
      <c r="P12" s="13">
        <v>25.0</v>
      </c>
      <c r="Q12" s="13">
        <v>16.0</v>
      </c>
      <c r="R12" s="11">
        <v>19.0</v>
      </c>
      <c r="S12" s="9">
        <v>9.0</v>
      </c>
      <c r="T12" s="13">
        <v>31.0</v>
      </c>
      <c r="U12" s="9">
        <v>2.0</v>
      </c>
      <c r="V12" s="13">
        <v>3.0</v>
      </c>
      <c r="W12" s="16">
        <v>11.0</v>
      </c>
    </row>
    <row r="13">
      <c r="A13" s="3" t="s">
        <v>24</v>
      </c>
      <c r="B13" s="7">
        <v>41.8</v>
      </c>
      <c r="C13" s="7">
        <v>98.73</v>
      </c>
      <c r="D13" s="7">
        <v>21.11</v>
      </c>
      <c r="E13" s="7">
        <v>590.73</v>
      </c>
      <c r="F13" s="7">
        <v>72.62</v>
      </c>
      <c r="G13" s="7">
        <v>164.57</v>
      </c>
      <c r="H13" s="7">
        <v>203.42</v>
      </c>
      <c r="I13" s="7">
        <v>448.89</v>
      </c>
      <c r="J13" s="7">
        <v>96.34</v>
      </c>
      <c r="K13" s="7">
        <v>10.64</v>
      </c>
      <c r="L13" s="7">
        <v>2.52</v>
      </c>
      <c r="M13" s="9">
        <v>29.0</v>
      </c>
      <c r="N13" s="13">
        <v>18.0</v>
      </c>
      <c r="O13" s="13">
        <v>33.0</v>
      </c>
      <c r="P13" s="13">
        <v>5.0</v>
      </c>
      <c r="Q13" s="13">
        <v>30.0</v>
      </c>
      <c r="R13" s="13">
        <v>36.0</v>
      </c>
      <c r="S13" s="9">
        <v>16.0</v>
      </c>
      <c r="T13" s="13">
        <v>39.0</v>
      </c>
      <c r="U13" s="9">
        <v>17.0</v>
      </c>
      <c r="V13" s="13">
        <v>19.0</v>
      </c>
      <c r="W13" s="16">
        <v>12.0</v>
      </c>
    </row>
    <row r="14">
      <c r="A14" s="3" t="s">
        <v>27</v>
      </c>
      <c r="B14" s="7">
        <v>42.38</v>
      </c>
      <c r="C14" s="7">
        <v>110.83</v>
      </c>
      <c r="D14" s="7">
        <v>13.16</v>
      </c>
      <c r="E14" s="7">
        <v>657.0</v>
      </c>
      <c r="F14" s="7">
        <v>66.49</v>
      </c>
      <c r="G14" s="7">
        <v>203.63</v>
      </c>
      <c r="H14" s="7">
        <v>270.35</v>
      </c>
      <c r="I14" s="7">
        <v>407.24</v>
      </c>
      <c r="J14" s="7">
        <v>94.45</v>
      </c>
      <c r="K14" s="7">
        <v>6.98</v>
      </c>
      <c r="L14" s="7">
        <v>2.79</v>
      </c>
      <c r="M14" s="9">
        <v>30.0</v>
      </c>
      <c r="N14" s="13">
        <v>27.0</v>
      </c>
      <c r="O14" s="13">
        <v>23.0</v>
      </c>
      <c r="P14" s="13">
        <v>29.0</v>
      </c>
      <c r="Q14" s="13">
        <v>25.0</v>
      </c>
      <c r="R14" s="13">
        <v>40.0</v>
      </c>
      <c r="S14" s="9">
        <v>24.0</v>
      </c>
      <c r="T14" s="13">
        <v>32.0</v>
      </c>
      <c r="U14" s="9">
        <v>14.0</v>
      </c>
      <c r="V14" s="13">
        <v>15.0</v>
      </c>
      <c r="W14" s="16">
        <v>13.0</v>
      </c>
    </row>
    <row r="15">
      <c r="A15" s="3" t="s">
        <v>29</v>
      </c>
      <c r="B15" s="7">
        <v>20.33</v>
      </c>
      <c r="C15" s="7">
        <v>96.46</v>
      </c>
      <c r="D15" s="7">
        <v>13.98</v>
      </c>
      <c r="E15" s="7">
        <v>625.7</v>
      </c>
      <c r="F15" s="7">
        <v>67.03</v>
      </c>
      <c r="G15" s="7">
        <v>63.6</v>
      </c>
      <c r="H15" s="7">
        <v>34.7</v>
      </c>
      <c r="I15" s="7">
        <v>402.87</v>
      </c>
      <c r="J15" s="7">
        <v>137.0</v>
      </c>
      <c r="K15" s="7">
        <v>10.83</v>
      </c>
      <c r="L15" s="7">
        <v>2.86</v>
      </c>
      <c r="M15" s="9">
        <v>8.0</v>
      </c>
      <c r="N15" s="11">
        <v>15.0</v>
      </c>
      <c r="O15" s="11">
        <v>26.0</v>
      </c>
      <c r="P15" s="13">
        <v>15.0</v>
      </c>
      <c r="Q15" s="13">
        <v>26.0</v>
      </c>
      <c r="R15" s="11">
        <v>23.0</v>
      </c>
      <c r="S15" s="9">
        <v>13.0</v>
      </c>
      <c r="T15" s="13">
        <v>30.0</v>
      </c>
      <c r="U15" s="9">
        <v>25.0</v>
      </c>
      <c r="V15" s="13">
        <v>20.0</v>
      </c>
      <c r="W15" s="16">
        <v>14.0</v>
      </c>
    </row>
    <row r="16">
      <c r="A16" s="3" t="s">
        <v>31</v>
      </c>
      <c r="B16" s="7">
        <v>19.77</v>
      </c>
      <c r="C16" s="7">
        <v>97.57</v>
      </c>
      <c r="D16" s="7">
        <v>13.27</v>
      </c>
      <c r="E16" s="7">
        <v>628.04</v>
      </c>
      <c r="F16" s="7">
        <v>70.1</v>
      </c>
      <c r="G16" s="7">
        <v>67.66</v>
      </c>
      <c r="H16" s="7">
        <v>32.72</v>
      </c>
      <c r="I16" s="7">
        <v>411.04</v>
      </c>
      <c r="J16" s="7">
        <v>149.07</v>
      </c>
      <c r="K16" s="7">
        <v>10.96</v>
      </c>
      <c r="L16" s="7">
        <v>2.9</v>
      </c>
      <c r="M16" s="9">
        <v>6.0</v>
      </c>
      <c r="N16" s="13">
        <v>17.0</v>
      </c>
      <c r="O16" s="13">
        <v>24.0</v>
      </c>
      <c r="P16" s="13">
        <v>17.0</v>
      </c>
      <c r="Q16" s="13">
        <v>27.0</v>
      </c>
      <c r="R16" s="11">
        <v>25.0</v>
      </c>
      <c r="S16" s="9">
        <v>12.0</v>
      </c>
      <c r="T16" s="13">
        <v>34.0</v>
      </c>
      <c r="U16" s="9">
        <v>27.0</v>
      </c>
      <c r="V16" s="13">
        <v>21.0</v>
      </c>
      <c r="W16" s="16">
        <v>15.0</v>
      </c>
    </row>
    <row r="17">
      <c r="A17" s="3" t="s">
        <v>28</v>
      </c>
      <c r="B17" s="7">
        <v>33.92612</v>
      </c>
      <c r="C17" s="7">
        <v>91.53308</v>
      </c>
      <c r="D17" s="7">
        <v>9.812277</v>
      </c>
      <c r="E17" s="7">
        <v>580.6583</v>
      </c>
      <c r="F17" s="7">
        <v>54.12138</v>
      </c>
      <c r="G17" s="7">
        <v>186.1658</v>
      </c>
      <c r="H17" s="7">
        <v>238.7802</v>
      </c>
      <c r="I17" s="7">
        <v>392.4093</v>
      </c>
      <c r="J17" s="7">
        <v>80.4559</v>
      </c>
      <c r="K17" s="7">
        <v>4.876791</v>
      </c>
      <c r="L17" s="7">
        <v>3.068976</v>
      </c>
      <c r="M17" s="9">
        <v>20.0</v>
      </c>
      <c r="N17" s="13">
        <v>13.0</v>
      </c>
      <c r="O17" s="13">
        <v>20.0</v>
      </c>
      <c r="P17" s="13">
        <v>4.0</v>
      </c>
      <c r="Q17" s="13">
        <v>20.0</v>
      </c>
      <c r="R17" s="13">
        <v>37.0</v>
      </c>
      <c r="S17" s="9">
        <v>20.0</v>
      </c>
      <c r="T17" s="13">
        <v>21.0</v>
      </c>
      <c r="U17" s="9">
        <v>7.0</v>
      </c>
      <c r="V17" s="13">
        <v>11.0</v>
      </c>
      <c r="W17" s="16">
        <v>16.0</v>
      </c>
    </row>
    <row r="18">
      <c r="A18" s="3" t="s">
        <v>30</v>
      </c>
      <c r="B18" s="7">
        <v>22.2</v>
      </c>
      <c r="C18" s="7">
        <v>94.48</v>
      </c>
      <c r="D18" s="7">
        <v>15.26</v>
      </c>
      <c r="E18" s="7">
        <v>661.36</v>
      </c>
      <c r="F18" s="7">
        <v>66.14</v>
      </c>
      <c r="G18" s="7">
        <v>61.33</v>
      </c>
      <c r="H18" s="7">
        <v>35.69</v>
      </c>
      <c r="I18" s="7">
        <v>396.39</v>
      </c>
      <c r="J18" s="7">
        <v>139.06</v>
      </c>
      <c r="K18" s="7">
        <v>14.04</v>
      </c>
      <c r="L18" s="7">
        <v>3.53</v>
      </c>
      <c r="M18" s="9">
        <v>10.0</v>
      </c>
      <c r="N18" s="11">
        <v>14.0</v>
      </c>
      <c r="O18" s="11">
        <v>31.0</v>
      </c>
      <c r="P18" s="13">
        <v>33.0</v>
      </c>
      <c r="Q18" s="13">
        <v>24.0</v>
      </c>
      <c r="R18" s="11">
        <v>20.0</v>
      </c>
      <c r="S18" s="9">
        <v>14.0</v>
      </c>
      <c r="T18" s="13">
        <v>26.0</v>
      </c>
      <c r="U18" s="9">
        <v>26.0</v>
      </c>
      <c r="V18" s="13">
        <v>22.0</v>
      </c>
      <c r="W18" s="16">
        <v>17.0</v>
      </c>
    </row>
    <row r="19">
      <c r="A19" s="3" t="s">
        <v>35</v>
      </c>
      <c r="B19" s="7">
        <v>43.96619</v>
      </c>
      <c r="C19" s="7">
        <v>103.1611</v>
      </c>
      <c r="D19" s="7">
        <v>12.89006</v>
      </c>
      <c r="E19" s="7">
        <v>523.3622</v>
      </c>
      <c r="F19" s="7">
        <v>60.32954</v>
      </c>
      <c r="G19" s="7">
        <v>150.9923</v>
      </c>
      <c r="H19" s="7">
        <v>225.9633</v>
      </c>
      <c r="I19" s="7">
        <v>397.7567</v>
      </c>
      <c r="J19" s="7">
        <v>84.72126</v>
      </c>
      <c r="K19" s="7">
        <v>6.238427</v>
      </c>
      <c r="L19" s="7">
        <v>3.720361</v>
      </c>
      <c r="M19" s="9">
        <v>31.0</v>
      </c>
      <c r="N19" s="13">
        <v>24.0</v>
      </c>
      <c r="O19" s="13">
        <v>22.0</v>
      </c>
      <c r="P19" s="13">
        <v>1.0</v>
      </c>
      <c r="Q19" s="13">
        <v>21.0</v>
      </c>
      <c r="R19" s="13">
        <v>31.0</v>
      </c>
      <c r="S19" s="9">
        <v>18.0</v>
      </c>
      <c r="T19" s="13">
        <v>28.0</v>
      </c>
      <c r="U19" s="9">
        <v>9.0</v>
      </c>
      <c r="V19" s="13">
        <v>13.0</v>
      </c>
      <c r="W19" s="16">
        <v>18.0</v>
      </c>
    </row>
    <row r="20">
      <c r="A20" s="3" t="s">
        <v>36</v>
      </c>
      <c r="B20" s="7">
        <v>35.78545</v>
      </c>
      <c r="C20" s="7">
        <v>99.44352</v>
      </c>
      <c r="D20" s="7">
        <v>12.52137</v>
      </c>
      <c r="E20" s="7">
        <v>597.9309</v>
      </c>
      <c r="F20" s="7">
        <v>64.1153</v>
      </c>
      <c r="G20" s="7">
        <v>163.9373</v>
      </c>
      <c r="H20" s="7">
        <v>220.6855</v>
      </c>
      <c r="I20" s="7">
        <v>397.0952</v>
      </c>
      <c r="J20" s="7">
        <v>82.67793</v>
      </c>
      <c r="K20" s="7">
        <v>6.303062</v>
      </c>
      <c r="L20" s="7">
        <v>3.768418</v>
      </c>
      <c r="M20" s="9">
        <v>23.0</v>
      </c>
      <c r="N20" s="13">
        <v>19.0</v>
      </c>
      <c r="O20" s="13">
        <v>21.0</v>
      </c>
      <c r="P20" s="13">
        <v>9.0</v>
      </c>
      <c r="Q20" s="13">
        <v>23.0</v>
      </c>
      <c r="R20" s="13">
        <v>35.0</v>
      </c>
      <c r="S20" s="9">
        <v>17.0</v>
      </c>
      <c r="T20" s="13">
        <v>27.0</v>
      </c>
      <c r="U20" s="9">
        <v>8.0</v>
      </c>
      <c r="V20" s="13">
        <v>14.0</v>
      </c>
      <c r="W20" s="16">
        <v>19.0</v>
      </c>
    </row>
    <row r="21">
      <c r="A21" s="3" t="s">
        <v>32</v>
      </c>
      <c r="B21" s="7">
        <v>39.44</v>
      </c>
      <c r="C21" s="7">
        <v>113.75</v>
      </c>
      <c r="D21" s="7">
        <v>14.5</v>
      </c>
      <c r="E21" s="7">
        <v>591.18</v>
      </c>
      <c r="F21" s="7">
        <v>75.67</v>
      </c>
      <c r="G21" s="7">
        <v>163.39</v>
      </c>
      <c r="H21" s="7">
        <v>245.61</v>
      </c>
      <c r="I21" s="7">
        <v>407.76</v>
      </c>
      <c r="J21" s="7">
        <v>91.36</v>
      </c>
      <c r="K21" s="7">
        <v>7.59</v>
      </c>
      <c r="L21" s="7">
        <v>3.87</v>
      </c>
      <c r="M21" s="9">
        <v>27.0</v>
      </c>
      <c r="N21" s="13">
        <v>29.0</v>
      </c>
      <c r="O21" s="13">
        <v>29.0</v>
      </c>
      <c r="P21" s="13">
        <v>6.0</v>
      </c>
      <c r="Q21" s="13">
        <v>32.0</v>
      </c>
      <c r="R21" s="13">
        <v>34.0</v>
      </c>
      <c r="S21" s="9">
        <v>22.0</v>
      </c>
      <c r="T21" s="13">
        <v>33.0</v>
      </c>
      <c r="U21" s="9">
        <v>13.0</v>
      </c>
      <c r="V21" s="13">
        <v>16.0</v>
      </c>
      <c r="W21" s="16">
        <v>20.0</v>
      </c>
    </row>
    <row r="22">
      <c r="A22" s="3" t="s">
        <v>26</v>
      </c>
      <c r="B22" s="7">
        <v>54.54</v>
      </c>
      <c r="C22" s="7">
        <v>108.11</v>
      </c>
      <c r="D22" s="7">
        <v>28.66</v>
      </c>
      <c r="E22" s="7">
        <v>643.65</v>
      </c>
      <c r="F22" s="7">
        <v>89.64</v>
      </c>
      <c r="G22" s="7">
        <v>158.23</v>
      </c>
      <c r="H22" s="7">
        <v>268.95</v>
      </c>
      <c r="I22" s="7">
        <v>466.42</v>
      </c>
      <c r="J22" s="7">
        <v>112.45</v>
      </c>
      <c r="K22" s="7">
        <v>14.85</v>
      </c>
      <c r="L22" s="7">
        <v>4.67</v>
      </c>
      <c r="M22" s="9">
        <v>34.0</v>
      </c>
      <c r="N22" s="13">
        <v>25.0</v>
      </c>
      <c r="O22" s="13">
        <v>35.0</v>
      </c>
      <c r="P22" s="13">
        <v>24.0</v>
      </c>
      <c r="Q22" s="13">
        <v>38.0</v>
      </c>
      <c r="R22" s="19">
        <v>33.0</v>
      </c>
      <c r="S22" s="9">
        <v>23.0</v>
      </c>
      <c r="T22" s="13">
        <v>41.0</v>
      </c>
      <c r="U22" s="9">
        <v>20.0</v>
      </c>
      <c r="V22" s="13">
        <v>23.0</v>
      </c>
      <c r="W22" s="16">
        <v>21.0</v>
      </c>
    </row>
    <row r="23">
      <c r="A23" s="3" t="s">
        <v>25</v>
      </c>
      <c r="B23" s="7">
        <v>54.26</v>
      </c>
      <c r="C23" s="7">
        <v>111.64</v>
      </c>
      <c r="D23" s="7">
        <v>42.13</v>
      </c>
      <c r="E23" s="7">
        <v>650.14</v>
      </c>
      <c r="F23" s="7">
        <v>87.67</v>
      </c>
      <c r="G23" s="7">
        <v>189.39</v>
      </c>
      <c r="H23" s="7">
        <v>244.79</v>
      </c>
      <c r="I23" s="7">
        <v>459.92</v>
      </c>
      <c r="J23" s="7">
        <v>112.21</v>
      </c>
      <c r="K23" s="7">
        <v>17.09</v>
      </c>
      <c r="L23" s="7">
        <v>4.76</v>
      </c>
      <c r="M23" s="9">
        <v>33.0</v>
      </c>
      <c r="N23" s="13">
        <v>28.0</v>
      </c>
      <c r="O23" s="13">
        <v>39.0</v>
      </c>
      <c r="P23" s="13">
        <v>26.0</v>
      </c>
      <c r="Q23" s="13">
        <v>36.0</v>
      </c>
      <c r="R23" s="11">
        <v>39.0</v>
      </c>
      <c r="S23" s="9">
        <v>21.0</v>
      </c>
      <c r="T23" s="13">
        <v>40.0</v>
      </c>
      <c r="U23" s="9">
        <v>19.0</v>
      </c>
      <c r="V23" s="13">
        <v>24.0</v>
      </c>
      <c r="W23" s="16">
        <v>22.0</v>
      </c>
    </row>
    <row r="24">
      <c r="A24" s="3" t="s">
        <v>33</v>
      </c>
      <c r="B24" s="7">
        <v>47.9</v>
      </c>
      <c r="C24" s="7">
        <v>121.52</v>
      </c>
      <c r="D24" s="7">
        <v>15.04</v>
      </c>
      <c r="E24" s="7">
        <v>671.64</v>
      </c>
      <c r="F24" s="7">
        <v>77.25</v>
      </c>
      <c r="G24" s="7">
        <v>157.9</v>
      </c>
      <c r="H24" s="7">
        <v>226.27</v>
      </c>
      <c r="I24" s="7">
        <v>421.32</v>
      </c>
      <c r="J24" s="7">
        <v>96.06</v>
      </c>
      <c r="K24" s="7">
        <v>8.16</v>
      </c>
      <c r="L24" s="7">
        <v>4.9</v>
      </c>
      <c r="M24" s="9">
        <v>32.0</v>
      </c>
      <c r="N24" s="13">
        <v>32.0</v>
      </c>
      <c r="O24" s="13">
        <v>30.0</v>
      </c>
      <c r="P24" s="13">
        <v>36.0</v>
      </c>
      <c r="Q24" s="13">
        <v>33.0</v>
      </c>
      <c r="R24" s="13">
        <v>32.0</v>
      </c>
      <c r="S24" s="9">
        <v>19.0</v>
      </c>
      <c r="T24" s="13">
        <v>36.0</v>
      </c>
      <c r="U24" s="9">
        <v>16.0</v>
      </c>
      <c r="V24" s="13">
        <v>17.0</v>
      </c>
      <c r="W24" s="16">
        <v>23.0</v>
      </c>
    </row>
    <row r="25">
      <c r="A25" s="3" t="s">
        <v>34</v>
      </c>
      <c r="B25" s="7">
        <v>31.24</v>
      </c>
      <c r="C25" s="7">
        <v>82.76</v>
      </c>
      <c r="D25" s="7">
        <v>14.28</v>
      </c>
      <c r="E25" s="7">
        <v>604.6</v>
      </c>
      <c r="F25" s="7">
        <v>60.98</v>
      </c>
      <c r="G25" s="7">
        <v>63.2</v>
      </c>
      <c r="H25" s="7">
        <v>28.48</v>
      </c>
      <c r="I25" s="7">
        <v>399.94</v>
      </c>
      <c r="J25" s="7">
        <v>127.61</v>
      </c>
      <c r="K25" s="7">
        <v>8.33</v>
      </c>
      <c r="L25" s="7">
        <v>4.98</v>
      </c>
      <c r="M25" s="9">
        <v>15.0</v>
      </c>
      <c r="N25" s="11">
        <v>9.0</v>
      </c>
      <c r="O25" s="11">
        <v>28.0</v>
      </c>
      <c r="P25" s="13">
        <v>10.0</v>
      </c>
      <c r="Q25" s="13">
        <v>22.0</v>
      </c>
      <c r="R25" s="13">
        <v>22.0</v>
      </c>
      <c r="S25" s="9">
        <v>10.0</v>
      </c>
      <c r="T25" s="13">
        <v>29.0</v>
      </c>
      <c r="U25" s="9">
        <v>24.0</v>
      </c>
      <c r="V25" s="13">
        <v>18.0</v>
      </c>
      <c r="W25" s="16">
        <v>24.0</v>
      </c>
    </row>
    <row r="26">
      <c r="A26" s="3" t="s">
        <v>38</v>
      </c>
      <c r="B26" s="7">
        <v>35.01</v>
      </c>
      <c r="C26" s="7">
        <v>118.16</v>
      </c>
      <c r="D26" s="7">
        <v>4.64</v>
      </c>
      <c r="E26" s="7">
        <v>651.41</v>
      </c>
      <c r="F26" s="7">
        <v>48.6</v>
      </c>
      <c r="G26" s="7">
        <v>36.46</v>
      </c>
      <c r="H26" s="7">
        <v>0.0</v>
      </c>
      <c r="I26" s="7">
        <v>55.82</v>
      </c>
      <c r="J26" s="7">
        <v>0.0</v>
      </c>
      <c r="K26" s="7">
        <v>26.17</v>
      </c>
      <c r="L26" s="7">
        <v>9.26</v>
      </c>
      <c r="M26" s="9">
        <v>22.0</v>
      </c>
      <c r="N26" s="11">
        <v>31.0</v>
      </c>
      <c r="O26" s="11">
        <v>3.0</v>
      </c>
      <c r="P26" s="11">
        <v>27.0</v>
      </c>
      <c r="Q26" s="11">
        <v>11.0</v>
      </c>
      <c r="R26" s="13">
        <v>2.0</v>
      </c>
      <c r="S26" s="5">
        <v>31.0</v>
      </c>
      <c r="T26" s="13">
        <v>8.0</v>
      </c>
      <c r="U26" s="5">
        <v>31.0</v>
      </c>
      <c r="V26" s="13">
        <v>26.0</v>
      </c>
      <c r="W26" s="16">
        <v>25.0</v>
      </c>
    </row>
    <row r="27">
      <c r="A27" s="3" t="s">
        <v>37</v>
      </c>
      <c r="B27" s="7">
        <v>28.46</v>
      </c>
      <c r="C27" s="7">
        <v>99.5</v>
      </c>
      <c r="D27" s="7">
        <v>4.45</v>
      </c>
      <c r="E27" s="7">
        <v>660.72</v>
      </c>
      <c r="F27" s="7">
        <v>47.97</v>
      </c>
      <c r="G27" s="7">
        <v>34.22</v>
      </c>
      <c r="H27" s="7">
        <v>0.0</v>
      </c>
      <c r="I27" s="7">
        <v>52.07</v>
      </c>
      <c r="J27" s="7">
        <v>0.0</v>
      </c>
      <c r="K27" s="7">
        <v>26.08</v>
      </c>
      <c r="L27" s="7">
        <v>9.56</v>
      </c>
      <c r="M27" s="9">
        <v>13.0</v>
      </c>
      <c r="N27" s="11">
        <v>20.0</v>
      </c>
      <c r="O27" s="11">
        <v>2.0</v>
      </c>
      <c r="P27" s="11">
        <v>32.0</v>
      </c>
      <c r="Q27" s="11">
        <v>8.0</v>
      </c>
      <c r="R27" s="13">
        <v>1.0</v>
      </c>
      <c r="S27" s="5">
        <v>31.0</v>
      </c>
      <c r="T27" s="13">
        <v>5.0</v>
      </c>
      <c r="U27" s="5">
        <v>31.0</v>
      </c>
      <c r="V27" s="13">
        <v>25.0</v>
      </c>
      <c r="W27" s="16">
        <v>26.0</v>
      </c>
    </row>
    <row r="28">
      <c r="A28" s="3" t="s">
        <v>40</v>
      </c>
      <c r="B28" s="7">
        <v>19.04</v>
      </c>
      <c r="C28" s="7">
        <v>96.96</v>
      </c>
      <c r="D28" s="7">
        <v>4.28</v>
      </c>
      <c r="E28" s="7">
        <v>627.41</v>
      </c>
      <c r="F28" s="7">
        <v>48.35</v>
      </c>
      <c r="G28" s="7">
        <v>38.74</v>
      </c>
      <c r="H28" s="7">
        <v>0.0</v>
      </c>
      <c r="I28" s="7">
        <v>53.82</v>
      </c>
      <c r="J28" s="7">
        <v>0.0</v>
      </c>
      <c r="K28" s="7">
        <v>26.42</v>
      </c>
      <c r="L28" s="7">
        <v>9.61</v>
      </c>
      <c r="M28" s="9">
        <v>5.0</v>
      </c>
      <c r="N28" s="11">
        <v>16.0</v>
      </c>
      <c r="O28" s="11">
        <v>1.0</v>
      </c>
      <c r="P28" s="11">
        <v>16.0</v>
      </c>
      <c r="Q28" s="11">
        <v>10.0</v>
      </c>
      <c r="R28" s="13">
        <v>5.0</v>
      </c>
      <c r="S28" s="5">
        <v>31.0</v>
      </c>
      <c r="T28" s="13">
        <v>6.0</v>
      </c>
      <c r="U28" s="5">
        <v>31.0</v>
      </c>
      <c r="V28" s="13">
        <v>27.0</v>
      </c>
      <c r="W28" s="16">
        <v>27.0</v>
      </c>
    </row>
    <row r="29">
      <c r="A29" s="3" t="s">
        <v>42</v>
      </c>
      <c r="B29" s="7">
        <v>33.76</v>
      </c>
      <c r="C29" s="7">
        <v>116.61</v>
      </c>
      <c r="D29" s="7">
        <v>5.53</v>
      </c>
      <c r="E29" s="7">
        <v>616.34</v>
      </c>
      <c r="F29" s="7">
        <v>48.24</v>
      </c>
      <c r="G29" s="7">
        <v>36.73</v>
      </c>
      <c r="H29" s="7">
        <v>0.0</v>
      </c>
      <c r="I29" s="7">
        <v>57.78</v>
      </c>
      <c r="J29" s="7">
        <v>0.0</v>
      </c>
      <c r="K29" s="7">
        <v>27.57</v>
      </c>
      <c r="L29" s="7">
        <v>10.05</v>
      </c>
      <c r="M29" s="9">
        <v>19.0</v>
      </c>
      <c r="N29" s="11">
        <v>30.0</v>
      </c>
      <c r="O29" s="11">
        <v>6.0</v>
      </c>
      <c r="P29" s="11">
        <v>13.0</v>
      </c>
      <c r="Q29" s="11">
        <v>9.0</v>
      </c>
      <c r="R29" s="11">
        <v>3.0</v>
      </c>
      <c r="S29" s="5">
        <v>31.0</v>
      </c>
      <c r="T29" s="13">
        <v>10.0</v>
      </c>
      <c r="U29" s="5">
        <v>31.0</v>
      </c>
      <c r="V29" s="13">
        <v>30.0</v>
      </c>
      <c r="W29" s="16">
        <v>28.0</v>
      </c>
    </row>
    <row r="30">
      <c r="A30" s="3" t="s">
        <v>41</v>
      </c>
      <c r="B30" s="7">
        <v>19.0</v>
      </c>
      <c r="C30" s="7">
        <v>100.99</v>
      </c>
      <c r="D30" s="7">
        <v>5.16</v>
      </c>
      <c r="E30" s="7">
        <v>657.87</v>
      </c>
      <c r="F30" s="7">
        <v>50.26</v>
      </c>
      <c r="G30" s="7">
        <v>36.78</v>
      </c>
      <c r="H30" s="7">
        <v>0.0</v>
      </c>
      <c r="I30" s="7">
        <v>62.45</v>
      </c>
      <c r="J30" s="7">
        <v>0.0</v>
      </c>
      <c r="K30" s="7">
        <v>27.59</v>
      </c>
      <c r="L30" s="7">
        <v>10.44</v>
      </c>
      <c r="M30" s="9">
        <v>4.0</v>
      </c>
      <c r="N30" s="13">
        <v>21.0</v>
      </c>
      <c r="O30" s="13">
        <v>5.0</v>
      </c>
      <c r="P30" s="13">
        <v>30.0</v>
      </c>
      <c r="Q30" s="13">
        <v>14.0</v>
      </c>
      <c r="R30" s="13">
        <v>4.0</v>
      </c>
      <c r="S30" s="5">
        <v>31.0</v>
      </c>
      <c r="T30" s="13">
        <v>12.0</v>
      </c>
      <c r="U30" s="5">
        <v>31.0</v>
      </c>
      <c r="V30" s="13">
        <v>31.0</v>
      </c>
      <c r="W30" s="16">
        <v>29.0</v>
      </c>
    </row>
    <row r="31">
      <c r="A31" s="3" t="s">
        <v>43</v>
      </c>
      <c r="B31" s="7">
        <v>22.55</v>
      </c>
      <c r="C31" s="7">
        <v>102.56</v>
      </c>
      <c r="D31" s="7">
        <v>5.11</v>
      </c>
      <c r="E31" s="7">
        <v>693.29</v>
      </c>
      <c r="F31" s="7">
        <v>52.52</v>
      </c>
      <c r="G31" s="7">
        <v>38.81</v>
      </c>
      <c r="H31" s="7">
        <v>0.0</v>
      </c>
      <c r="I31" s="7">
        <v>57.57</v>
      </c>
      <c r="J31" s="7">
        <v>0.0</v>
      </c>
      <c r="K31" s="7">
        <v>27.35</v>
      </c>
      <c r="L31" s="7">
        <v>10.54</v>
      </c>
      <c r="M31" s="9">
        <v>11.0</v>
      </c>
      <c r="N31" s="13">
        <v>23.0</v>
      </c>
      <c r="O31" s="13">
        <v>4.0</v>
      </c>
      <c r="P31" s="13">
        <v>39.0</v>
      </c>
      <c r="Q31" s="13">
        <v>19.0</v>
      </c>
      <c r="R31" s="13">
        <v>6.0</v>
      </c>
      <c r="S31" s="5">
        <v>31.0</v>
      </c>
      <c r="T31" s="13">
        <v>9.0</v>
      </c>
      <c r="U31" s="5">
        <v>31.0</v>
      </c>
      <c r="V31" s="13">
        <v>29.0</v>
      </c>
      <c r="W31" s="16">
        <v>30.0</v>
      </c>
    </row>
    <row r="32">
      <c r="A32" s="3" t="s">
        <v>45</v>
      </c>
      <c r="B32" s="7">
        <v>33.63</v>
      </c>
      <c r="C32" s="7">
        <v>102.0</v>
      </c>
      <c r="D32" s="7">
        <v>6.53</v>
      </c>
      <c r="E32" s="7">
        <v>543.16</v>
      </c>
      <c r="F32" s="7">
        <v>52.42</v>
      </c>
      <c r="G32" s="7">
        <v>41.9</v>
      </c>
      <c r="H32" s="7">
        <v>0.0</v>
      </c>
      <c r="I32" s="7">
        <v>54.11</v>
      </c>
      <c r="J32" s="7">
        <v>0.0</v>
      </c>
      <c r="K32" s="7">
        <v>30.01</v>
      </c>
      <c r="L32" s="7">
        <v>11.6</v>
      </c>
      <c r="M32" s="9">
        <v>18.0</v>
      </c>
      <c r="N32" s="11">
        <v>22.0</v>
      </c>
      <c r="O32" s="11">
        <v>12.0</v>
      </c>
      <c r="P32" s="11">
        <v>2.0</v>
      </c>
      <c r="Q32" s="11">
        <v>18.0</v>
      </c>
      <c r="R32" s="11">
        <v>7.0</v>
      </c>
      <c r="S32" s="5">
        <v>31.0</v>
      </c>
      <c r="T32" s="13">
        <v>7.0</v>
      </c>
      <c r="U32" s="5">
        <v>31.0</v>
      </c>
      <c r="V32" s="13">
        <v>33.0</v>
      </c>
      <c r="W32" s="16">
        <v>31.0</v>
      </c>
    </row>
    <row r="33">
      <c r="A33" s="3" t="s">
        <v>46</v>
      </c>
      <c r="B33" s="7">
        <v>57.64329</v>
      </c>
      <c r="C33" s="7">
        <v>169.9555</v>
      </c>
      <c r="D33" s="7">
        <v>27.96221</v>
      </c>
      <c r="E33" s="7">
        <v>619.322</v>
      </c>
      <c r="F33" s="7">
        <v>89.40872</v>
      </c>
      <c r="G33" s="7">
        <v>215.0522</v>
      </c>
      <c r="H33" s="7">
        <v>347.351</v>
      </c>
      <c r="I33" s="7">
        <v>426.5984</v>
      </c>
      <c r="J33" s="7">
        <v>119.6735</v>
      </c>
      <c r="K33" s="7">
        <v>27.23097</v>
      </c>
      <c r="L33" s="7">
        <v>12.10428</v>
      </c>
      <c r="M33" s="9">
        <v>35.0</v>
      </c>
      <c r="N33" s="13">
        <v>39.0</v>
      </c>
      <c r="O33" s="13">
        <v>34.0</v>
      </c>
      <c r="P33" s="13">
        <v>14.0</v>
      </c>
      <c r="Q33" s="13">
        <v>37.0</v>
      </c>
      <c r="R33" s="13">
        <v>41.0</v>
      </c>
      <c r="S33" s="9">
        <v>27.0</v>
      </c>
      <c r="T33" s="13">
        <v>37.0</v>
      </c>
      <c r="U33" s="9">
        <v>22.0</v>
      </c>
      <c r="V33" s="13">
        <v>28.0</v>
      </c>
      <c r="W33" s="16">
        <v>32.0</v>
      </c>
    </row>
    <row r="34">
      <c r="A34" s="3" t="s">
        <v>39</v>
      </c>
      <c r="B34" s="7">
        <v>38.8</v>
      </c>
      <c r="C34" s="7">
        <v>109.05</v>
      </c>
      <c r="D34" s="7">
        <v>7.96</v>
      </c>
      <c r="E34" s="7">
        <v>664.12</v>
      </c>
      <c r="F34" s="7">
        <v>50.85</v>
      </c>
      <c r="G34" s="7">
        <v>43.58</v>
      </c>
      <c r="H34" s="7">
        <v>0.0</v>
      </c>
      <c r="I34" s="7">
        <v>61.4</v>
      </c>
      <c r="J34" s="7">
        <v>0.0</v>
      </c>
      <c r="K34" s="7">
        <v>31.87</v>
      </c>
      <c r="L34" s="7">
        <v>12.29</v>
      </c>
      <c r="M34" s="9">
        <v>26.0</v>
      </c>
      <c r="N34" s="11">
        <v>26.0</v>
      </c>
      <c r="O34" s="11">
        <v>17.0</v>
      </c>
      <c r="P34" s="13">
        <v>34.0</v>
      </c>
      <c r="Q34" s="13">
        <v>15.0</v>
      </c>
      <c r="R34" s="13">
        <v>8.0</v>
      </c>
      <c r="S34" s="5">
        <v>31.0</v>
      </c>
      <c r="T34" s="13">
        <v>11.0</v>
      </c>
      <c r="U34" s="5">
        <v>31.0</v>
      </c>
      <c r="V34" s="13">
        <v>34.0</v>
      </c>
      <c r="W34" s="16">
        <v>33.0</v>
      </c>
    </row>
    <row r="35">
      <c r="A35" s="3" t="s">
        <v>44</v>
      </c>
      <c r="B35" s="7">
        <v>61.61</v>
      </c>
      <c r="C35" s="7">
        <v>179.62</v>
      </c>
      <c r="D35" s="7">
        <v>31.06</v>
      </c>
      <c r="E35" s="7">
        <v>658.83</v>
      </c>
      <c r="F35" s="7">
        <v>95.89</v>
      </c>
      <c r="G35" s="7">
        <v>186.68</v>
      </c>
      <c r="H35" s="7">
        <v>288.82</v>
      </c>
      <c r="I35" s="7">
        <v>429.99</v>
      </c>
      <c r="J35" s="7">
        <v>119.87</v>
      </c>
      <c r="K35" s="7">
        <v>29.2</v>
      </c>
      <c r="L35" s="7">
        <v>12.85</v>
      </c>
      <c r="M35" s="9">
        <v>36.0</v>
      </c>
      <c r="N35" s="13">
        <v>40.0</v>
      </c>
      <c r="O35" s="13">
        <v>36.0</v>
      </c>
      <c r="P35" s="13">
        <v>31.0</v>
      </c>
      <c r="Q35" s="13">
        <v>39.0</v>
      </c>
      <c r="R35" s="13">
        <v>38.0</v>
      </c>
      <c r="S35" s="9">
        <v>25.0</v>
      </c>
      <c r="T35" s="13">
        <v>38.0</v>
      </c>
      <c r="U35" s="9">
        <v>23.0</v>
      </c>
      <c r="V35" s="13">
        <v>32.0</v>
      </c>
      <c r="W35" s="23">
        <v>34.0</v>
      </c>
    </row>
    <row r="36">
      <c r="A36" s="3" t="s">
        <v>47</v>
      </c>
      <c r="B36" s="7">
        <v>12.66</v>
      </c>
      <c r="C36" s="7">
        <v>133.4</v>
      </c>
      <c r="D36" s="7">
        <v>13.78</v>
      </c>
      <c r="E36" s="7">
        <v>667.36</v>
      </c>
      <c r="F36" s="7">
        <v>71.33</v>
      </c>
      <c r="G36" s="7">
        <v>56.25</v>
      </c>
      <c r="H36" s="7">
        <v>0.0</v>
      </c>
      <c r="I36" s="7">
        <v>66.54</v>
      </c>
      <c r="J36" s="7">
        <v>0.0</v>
      </c>
      <c r="K36" s="7">
        <v>37.62</v>
      </c>
      <c r="L36" s="7">
        <v>17.1</v>
      </c>
      <c r="M36" s="9">
        <v>1.0</v>
      </c>
      <c r="N36" s="11">
        <v>34.0</v>
      </c>
      <c r="O36" s="11">
        <v>25.0</v>
      </c>
      <c r="P36" s="11">
        <v>35.0</v>
      </c>
      <c r="Q36" s="11">
        <v>28.0</v>
      </c>
      <c r="R36" s="13">
        <v>18.0</v>
      </c>
      <c r="S36" s="5">
        <v>31.0</v>
      </c>
      <c r="T36" s="13">
        <v>13.0</v>
      </c>
      <c r="U36" s="5">
        <v>31.0</v>
      </c>
      <c r="V36" s="13">
        <v>35.0</v>
      </c>
      <c r="W36" s="16">
        <v>35.0</v>
      </c>
    </row>
    <row r="37">
      <c r="A37" s="3" t="s">
        <v>48</v>
      </c>
      <c r="B37" s="7">
        <v>13.29</v>
      </c>
      <c r="C37" s="7">
        <v>128.64</v>
      </c>
      <c r="D37" s="7">
        <v>14.13</v>
      </c>
      <c r="E37" s="7">
        <v>656.13</v>
      </c>
      <c r="F37" s="7">
        <v>71.56</v>
      </c>
      <c r="G37" s="7">
        <v>63.03</v>
      </c>
      <c r="H37" s="7">
        <v>0.0</v>
      </c>
      <c r="I37" s="7">
        <v>75.52</v>
      </c>
      <c r="J37" s="7">
        <v>0.0</v>
      </c>
      <c r="K37" s="7">
        <v>40.88</v>
      </c>
      <c r="L37" s="7">
        <v>18.6</v>
      </c>
      <c r="M37" s="9">
        <v>2.0</v>
      </c>
      <c r="N37" s="13">
        <v>33.0</v>
      </c>
      <c r="O37" s="13">
        <v>27.0</v>
      </c>
      <c r="P37" s="13">
        <v>28.0</v>
      </c>
      <c r="Q37" s="13">
        <v>29.0</v>
      </c>
      <c r="R37" s="13">
        <v>21.0</v>
      </c>
      <c r="S37" s="5">
        <v>31.0</v>
      </c>
      <c r="T37" s="13">
        <v>15.0</v>
      </c>
      <c r="U37" s="5">
        <v>31.0</v>
      </c>
      <c r="V37" s="13">
        <v>36.0</v>
      </c>
      <c r="W37" s="16">
        <v>36.0</v>
      </c>
    </row>
    <row r="38">
      <c r="A38" s="3" t="s">
        <v>49</v>
      </c>
      <c r="B38" s="7">
        <v>81.32</v>
      </c>
      <c r="C38" s="7">
        <v>164.17</v>
      </c>
      <c r="D38" s="7">
        <v>33.61</v>
      </c>
      <c r="E38" s="7">
        <v>710.47</v>
      </c>
      <c r="F38" s="7">
        <v>104.38</v>
      </c>
      <c r="G38" s="7">
        <v>274.19</v>
      </c>
      <c r="H38" s="7">
        <v>317.95</v>
      </c>
      <c r="I38" s="7">
        <v>485.46</v>
      </c>
      <c r="J38" s="7">
        <v>117.76</v>
      </c>
      <c r="K38" s="7">
        <v>46.51</v>
      </c>
      <c r="L38" s="7">
        <v>21.58</v>
      </c>
      <c r="M38" s="9">
        <v>38.0</v>
      </c>
      <c r="N38" s="13">
        <v>38.0</v>
      </c>
      <c r="O38" s="13">
        <v>38.0</v>
      </c>
      <c r="P38" s="13">
        <v>40.0</v>
      </c>
      <c r="Q38" s="13">
        <v>42.0</v>
      </c>
      <c r="R38" s="13">
        <v>43.0</v>
      </c>
      <c r="S38" s="9">
        <v>26.0</v>
      </c>
      <c r="T38" s="11">
        <v>42.0</v>
      </c>
      <c r="U38" s="9">
        <v>21.0</v>
      </c>
      <c r="V38" s="11">
        <v>37.0</v>
      </c>
      <c r="W38" s="16">
        <v>37.0</v>
      </c>
    </row>
    <row r="39">
      <c r="A39" s="3" t="s">
        <v>51</v>
      </c>
      <c r="B39" s="7">
        <v>116.9359</v>
      </c>
      <c r="C39" s="7">
        <v>422.7488</v>
      </c>
      <c r="D39" s="7">
        <v>76.499</v>
      </c>
      <c r="E39" s="7">
        <v>796.8475</v>
      </c>
      <c r="F39" s="7">
        <v>246.5576</v>
      </c>
      <c r="G39" s="7">
        <v>271.979</v>
      </c>
      <c r="H39" s="7">
        <v>388.9472</v>
      </c>
      <c r="I39" s="7">
        <v>527.3283</v>
      </c>
      <c r="J39" s="7">
        <v>188.3566</v>
      </c>
      <c r="K39" s="7">
        <v>54.59293</v>
      </c>
      <c r="L39" s="7">
        <v>34.04435</v>
      </c>
      <c r="M39" s="9">
        <v>44.0</v>
      </c>
      <c r="N39" s="13">
        <v>44.0</v>
      </c>
      <c r="O39" s="13">
        <v>43.0</v>
      </c>
      <c r="P39" s="13">
        <v>43.0</v>
      </c>
      <c r="Q39" s="13">
        <v>44.0</v>
      </c>
      <c r="R39" s="13">
        <v>42.0</v>
      </c>
      <c r="S39" s="9">
        <v>28.0</v>
      </c>
      <c r="T39" s="13">
        <v>43.0</v>
      </c>
      <c r="U39" s="9">
        <v>29.0</v>
      </c>
      <c r="V39" s="13">
        <v>39.0</v>
      </c>
      <c r="W39" s="16">
        <v>38.0</v>
      </c>
    </row>
    <row r="40">
      <c r="A40" s="3" t="s">
        <v>52</v>
      </c>
      <c r="B40" s="7">
        <v>119.81</v>
      </c>
      <c r="C40" s="7">
        <v>434.53</v>
      </c>
      <c r="D40" s="7">
        <v>79.21</v>
      </c>
      <c r="E40" s="7">
        <v>833.55</v>
      </c>
      <c r="F40" s="7">
        <v>252.74</v>
      </c>
      <c r="G40" s="7">
        <v>299.15</v>
      </c>
      <c r="H40" s="7">
        <v>426.36</v>
      </c>
      <c r="I40" s="7">
        <v>537.44</v>
      </c>
      <c r="J40" s="7">
        <v>191.68</v>
      </c>
      <c r="K40" s="7">
        <v>53.06</v>
      </c>
      <c r="L40" s="7">
        <v>35.07</v>
      </c>
      <c r="M40" s="9">
        <v>45.0</v>
      </c>
      <c r="N40" s="13">
        <v>45.0</v>
      </c>
      <c r="O40" s="13">
        <v>45.0</v>
      </c>
      <c r="P40" s="13">
        <v>45.0</v>
      </c>
      <c r="Q40" s="13">
        <v>45.0</v>
      </c>
      <c r="R40" s="13">
        <v>44.0</v>
      </c>
      <c r="S40" s="9">
        <v>30.0</v>
      </c>
      <c r="T40" s="13">
        <v>44.0</v>
      </c>
      <c r="U40" s="9">
        <v>30.0</v>
      </c>
      <c r="V40" s="13">
        <v>38.0</v>
      </c>
      <c r="W40" s="16">
        <v>39.0</v>
      </c>
    </row>
    <row r="41">
      <c r="A41" s="3" t="s">
        <v>50</v>
      </c>
      <c r="B41" s="7">
        <v>116.21</v>
      </c>
      <c r="C41" s="7">
        <v>408.83</v>
      </c>
      <c r="D41" s="7">
        <v>78.53</v>
      </c>
      <c r="E41" s="7">
        <v>823.26</v>
      </c>
      <c r="F41" s="7">
        <v>238.64</v>
      </c>
      <c r="G41" s="7">
        <v>309.67</v>
      </c>
      <c r="H41" s="7">
        <v>409.17</v>
      </c>
      <c r="I41" s="7">
        <v>548.12</v>
      </c>
      <c r="J41" s="7">
        <v>168.27</v>
      </c>
      <c r="K41" s="7">
        <v>82.14</v>
      </c>
      <c r="L41" s="7">
        <v>36.7</v>
      </c>
      <c r="M41" s="9">
        <v>43.0</v>
      </c>
      <c r="N41" s="13">
        <v>43.0</v>
      </c>
      <c r="O41" s="13">
        <v>44.0</v>
      </c>
      <c r="P41" s="13">
        <v>44.0</v>
      </c>
      <c r="Q41" s="13">
        <v>43.0</v>
      </c>
      <c r="R41" s="13">
        <v>45.0</v>
      </c>
      <c r="S41" s="9">
        <v>29.0</v>
      </c>
      <c r="T41" s="11">
        <v>45.0</v>
      </c>
      <c r="U41" s="9">
        <v>28.0</v>
      </c>
      <c r="V41" s="11">
        <v>40.0</v>
      </c>
      <c r="W41" s="23">
        <v>40.0</v>
      </c>
    </row>
    <row r="42">
      <c r="A42" s="3" t="s">
        <v>53</v>
      </c>
      <c r="B42" s="7">
        <v>81.71</v>
      </c>
      <c r="C42" s="7">
        <v>155.06</v>
      </c>
      <c r="D42" s="7">
        <v>21.01</v>
      </c>
      <c r="E42" s="7">
        <v>634.76</v>
      </c>
      <c r="F42" s="7">
        <v>75.25</v>
      </c>
      <c r="G42" s="7">
        <v>98.48</v>
      </c>
      <c r="H42" s="7">
        <v>0.0</v>
      </c>
      <c r="I42" s="7">
        <v>49.07</v>
      </c>
      <c r="J42" s="7">
        <v>0.0</v>
      </c>
      <c r="K42" s="7">
        <v>97.4</v>
      </c>
      <c r="L42" s="7">
        <v>54.25</v>
      </c>
      <c r="M42" s="9">
        <v>39.0</v>
      </c>
      <c r="N42" s="11">
        <v>36.0</v>
      </c>
      <c r="O42" s="11">
        <v>32.0</v>
      </c>
      <c r="P42" s="11">
        <v>20.0</v>
      </c>
      <c r="Q42" s="11">
        <v>31.0</v>
      </c>
      <c r="R42" s="13">
        <v>26.0</v>
      </c>
      <c r="S42" s="5">
        <v>31.0</v>
      </c>
      <c r="T42" s="13">
        <v>4.0</v>
      </c>
      <c r="U42" s="5">
        <v>31.0</v>
      </c>
      <c r="V42" s="13">
        <v>42.0</v>
      </c>
      <c r="W42" s="16">
        <v>41.0</v>
      </c>
    </row>
    <row r="43">
      <c r="A43" s="3" t="s">
        <v>54</v>
      </c>
      <c r="B43" s="7">
        <v>109.33</v>
      </c>
      <c r="C43" s="7">
        <v>152.54</v>
      </c>
      <c r="D43" s="7">
        <v>31.95</v>
      </c>
      <c r="E43" s="7">
        <v>676.68</v>
      </c>
      <c r="F43" s="7">
        <v>80.24</v>
      </c>
      <c r="G43" s="7">
        <v>99.61</v>
      </c>
      <c r="H43" s="7">
        <v>0.0</v>
      </c>
      <c r="I43" s="7">
        <v>47.2</v>
      </c>
      <c r="J43" s="7">
        <v>0.0</v>
      </c>
      <c r="K43" s="7">
        <v>91.22</v>
      </c>
      <c r="L43" s="7">
        <v>56.2</v>
      </c>
      <c r="M43" s="9">
        <v>41.0</v>
      </c>
      <c r="N43" s="11">
        <v>35.0</v>
      </c>
      <c r="O43" s="11">
        <v>37.0</v>
      </c>
      <c r="P43" s="11">
        <v>37.0</v>
      </c>
      <c r="Q43" s="11">
        <v>34.0</v>
      </c>
      <c r="R43" s="13">
        <v>27.0</v>
      </c>
      <c r="S43" s="5">
        <v>31.0</v>
      </c>
      <c r="T43" s="13">
        <v>2.0</v>
      </c>
      <c r="U43" s="5">
        <v>31.0</v>
      </c>
      <c r="V43" s="13">
        <v>41.0</v>
      </c>
      <c r="W43" s="16">
        <v>42.0</v>
      </c>
    </row>
    <row r="44">
      <c r="A44" s="3" t="s">
        <v>57</v>
      </c>
      <c r="B44" s="7">
        <v>67.59</v>
      </c>
      <c r="C44" s="7">
        <v>201.66</v>
      </c>
      <c r="D44" s="7">
        <v>45.4</v>
      </c>
      <c r="E44" s="7">
        <v>731.85</v>
      </c>
      <c r="F44" s="7">
        <v>85.51</v>
      </c>
      <c r="G44" s="7">
        <v>131.07</v>
      </c>
      <c r="H44" s="7">
        <v>0.0</v>
      </c>
      <c r="I44" s="7">
        <v>67.03</v>
      </c>
      <c r="J44" s="7">
        <v>0.0</v>
      </c>
      <c r="K44" s="7">
        <v>104.32</v>
      </c>
      <c r="L44" s="7">
        <v>65.88</v>
      </c>
      <c r="M44" s="9">
        <v>37.0</v>
      </c>
      <c r="N44" s="11">
        <v>42.0</v>
      </c>
      <c r="O44" s="11">
        <v>41.0</v>
      </c>
      <c r="P44" s="11">
        <v>41.0</v>
      </c>
      <c r="Q44" s="11">
        <v>35.0</v>
      </c>
      <c r="R44" s="13">
        <v>30.0</v>
      </c>
      <c r="S44" s="5">
        <v>31.0</v>
      </c>
      <c r="T44" s="13">
        <v>14.0</v>
      </c>
      <c r="U44" s="5">
        <v>31.0</v>
      </c>
      <c r="V44" s="13">
        <v>43.0</v>
      </c>
      <c r="W44" s="16">
        <v>43.0</v>
      </c>
    </row>
    <row r="45">
      <c r="A45" s="3" t="s">
        <v>56</v>
      </c>
      <c r="B45" s="7">
        <v>96.74</v>
      </c>
      <c r="C45" s="7">
        <v>162.95</v>
      </c>
      <c r="D45" s="7">
        <v>43.57</v>
      </c>
      <c r="E45" s="7">
        <v>631.05</v>
      </c>
      <c r="F45" s="7">
        <v>96.07</v>
      </c>
      <c r="G45" s="7">
        <v>119.89</v>
      </c>
      <c r="H45" s="7">
        <v>0.0</v>
      </c>
      <c r="I45" s="7">
        <v>45.5</v>
      </c>
      <c r="J45" s="7">
        <v>0.0</v>
      </c>
      <c r="K45" s="7">
        <v>107.09</v>
      </c>
      <c r="L45" s="7">
        <v>73.67</v>
      </c>
      <c r="M45" s="9">
        <v>40.0</v>
      </c>
      <c r="N45" s="11">
        <v>37.0</v>
      </c>
      <c r="O45" s="11">
        <v>40.0</v>
      </c>
      <c r="P45" s="11">
        <v>19.0</v>
      </c>
      <c r="Q45" s="11">
        <v>40.0</v>
      </c>
      <c r="R45" s="13">
        <v>28.0</v>
      </c>
      <c r="S45" s="5">
        <v>31.0</v>
      </c>
      <c r="T45" s="13">
        <v>1.0</v>
      </c>
      <c r="U45" s="5">
        <v>31.0</v>
      </c>
      <c r="V45" s="13">
        <v>45.0</v>
      </c>
      <c r="W45" s="16">
        <v>44.0</v>
      </c>
    </row>
    <row r="46">
      <c r="A46" s="3" t="s">
        <v>55</v>
      </c>
      <c r="B46" s="7">
        <v>110.55</v>
      </c>
      <c r="C46" s="7">
        <v>187.69</v>
      </c>
      <c r="D46" s="7">
        <v>50.27</v>
      </c>
      <c r="E46" s="7">
        <v>753.91</v>
      </c>
      <c r="F46" s="7">
        <v>100.1</v>
      </c>
      <c r="G46" s="7">
        <v>124.03</v>
      </c>
      <c r="H46" s="7">
        <v>0.0</v>
      </c>
      <c r="I46" s="7">
        <v>47.82</v>
      </c>
      <c r="J46" s="7">
        <v>0.0</v>
      </c>
      <c r="K46" s="7">
        <v>106.25</v>
      </c>
      <c r="L46" s="7">
        <v>81.79</v>
      </c>
      <c r="M46" s="9">
        <v>42.0</v>
      </c>
      <c r="N46" s="11">
        <v>41.0</v>
      </c>
      <c r="O46" s="11">
        <v>42.0</v>
      </c>
      <c r="P46" s="11">
        <v>42.0</v>
      </c>
      <c r="Q46" s="11">
        <v>41.0</v>
      </c>
      <c r="R46" s="13">
        <v>29.0</v>
      </c>
      <c r="S46" s="5">
        <v>31.0</v>
      </c>
      <c r="T46" s="13">
        <v>3.0</v>
      </c>
      <c r="U46" s="5">
        <v>31.0</v>
      </c>
      <c r="V46" s="13">
        <v>44.0</v>
      </c>
      <c r="W46" s="16">
        <v>45.0</v>
      </c>
    </row>
  </sheetData>
  <autoFilter ref="$A$1:$W$46">
    <sortState ref="A1:W46">
      <sortCondition ref="L1:L46"/>
      <sortCondition ref="K1:K46"/>
      <sortCondition ref="J1:J46"/>
      <sortCondition ref="I1:I46"/>
      <sortCondition ref="H1:H46"/>
      <sortCondition ref="G1:G46"/>
      <sortCondition ref="F1:F46"/>
      <sortCondition ref="E1:E46"/>
      <sortCondition ref="D1:D46"/>
      <sortCondition ref="C1:C46"/>
      <sortCondition ref="B1:B46"/>
      <sortCondition ref="A1:A46"/>
    </sortState>
  </autoFilter>
  <customSheetViews>
    <customSheetView guid="{9DC9D5BB-2A05-4A38-88A2-7D4335A93FB1}" filter="1" showAutoFilter="1">
      <autoFilter ref="$A$1:$W$46">
        <sortState ref="A1:W46">
          <sortCondition ref="B1:B46"/>
        </sortState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</row>
    <row r="2">
      <c r="A2" s="4" t="s">
        <v>14</v>
      </c>
      <c r="B2" s="8">
        <v>29.54458</v>
      </c>
      <c r="C2" s="8">
        <v>113.8734</v>
      </c>
      <c r="D2" s="8">
        <v>7.973994</v>
      </c>
      <c r="E2" s="8">
        <v>2375.064</v>
      </c>
      <c r="F2" s="8">
        <v>73.63748</v>
      </c>
      <c r="G2" s="8">
        <v>89.51563</v>
      </c>
      <c r="H2" s="8">
        <v>32.84242</v>
      </c>
      <c r="I2" s="8">
        <v>839.4333</v>
      </c>
      <c r="J2" s="8">
        <v>144.7884</v>
      </c>
      <c r="K2" s="8">
        <v>2.297203</v>
      </c>
      <c r="L2" s="8">
        <v>1.595081</v>
      </c>
      <c r="M2" s="10">
        <v>16.0</v>
      </c>
      <c r="N2" s="12">
        <v>8.0</v>
      </c>
      <c r="O2" s="12">
        <v>9.0</v>
      </c>
      <c r="P2" s="12">
        <v>11.0</v>
      </c>
      <c r="Q2" s="12">
        <v>12.0</v>
      </c>
      <c r="R2" s="14">
        <v>14.0</v>
      </c>
      <c r="S2" s="10">
        <v>5.0</v>
      </c>
      <c r="T2" s="10">
        <v>29.0</v>
      </c>
      <c r="U2" s="6">
        <v>6.0</v>
      </c>
      <c r="V2" s="15">
        <v>4.0</v>
      </c>
      <c r="W2" s="17">
        <v>1.0</v>
      </c>
    </row>
    <row r="3">
      <c r="A3" s="4" t="s">
        <v>15</v>
      </c>
      <c r="B3" s="8">
        <v>27.01053</v>
      </c>
      <c r="C3" s="8">
        <v>107.9293</v>
      </c>
      <c r="D3" s="8">
        <v>7.532775</v>
      </c>
      <c r="E3" s="8">
        <v>2432.753</v>
      </c>
      <c r="F3" s="8">
        <v>63.02014</v>
      </c>
      <c r="G3" s="8">
        <v>100.7026</v>
      </c>
      <c r="H3" s="8">
        <v>34.43047</v>
      </c>
      <c r="I3" s="8">
        <v>803.0181</v>
      </c>
      <c r="J3" s="8">
        <v>131.6785</v>
      </c>
      <c r="K3" s="8">
        <v>3.431882</v>
      </c>
      <c r="L3" s="8">
        <v>1.599646</v>
      </c>
      <c r="M3" s="10">
        <v>10.0</v>
      </c>
      <c r="N3" s="12">
        <v>6.0</v>
      </c>
      <c r="O3" s="12">
        <v>8.0</v>
      </c>
      <c r="P3" s="12">
        <v>25.0</v>
      </c>
      <c r="Q3" s="12">
        <v>4.0</v>
      </c>
      <c r="R3" s="12">
        <v>20.0</v>
      </c>
      <c r="S3" s="10">
        <v>7.0</v>
      </c>
      <c r="T3" s="10">
        <v>19.0</v>
      </c>
      <c r="U3" s="15">
        <v>5.0</v>
      </c>
      <c r="V3" s="6">
        <v>5.0</v>
      </c>
      <c r="W3" s="18">
        <v>2.0</v>
      </c>
    </row>
    <row r="4">
      <c r="A4" s="4" t="s">
        <v>17</v>
      </c>
      <c r="B4" s="8">
        <v>21.97731</v>
      </c>
      <c r="C4" s="8">
        <v>110.713</v>
      </c>
      <c r="D4" s="8">
        <v>8.166356</v>
      </c>
      <c r="E4" s="8">
        <v>2460.733</v>
      </c>
      <c r="F4" s="8">
        <v>71.75727</v>
      </c>
      <c r="G4" s="8">
        <v>87.80736</v>
      </c>
      <c r="H4" s="8">
        <v>32.0693</v>
      </c>
      <c r="I4" s="8">
        <v>825.6298</v>
      </c>
      <c r="J4" s="8">
        <v>146.9621</v>
      </c>
      <c r="K4" s="8">
        <v>4.808275</v>
      </c>
      <c r="L4" s="8">
        <v>1.61814</v>
      </c>
      <c r="M4" s="10">
        <v>7.0</v>
      </c>
      <c r="N4" s="12">
        <v>7.0</v>
      </c>
      <c r="O4" s="12">
        <v>10.0</v>
      </c>
      <c r="P4" s="12">
        <v>30.0</v>
      </c>
      <c r="Q4" s="12">
        <v>10.0</v>
      </c>
      <c r="R4" s="14">
        <v>13.0</v>
      </c>
      <c r="S4" s="10">
        <v>3.0</v>
      </c>
      <c r="T4" s="10">
        <v>26.0</v>
      </c>
      <c r="U4" s="6">
        <v>8.0</v>
      </c>
      <c r="V4" s="6">
        <v>7.0</v>
      </c>
      <c r="W4" s="17">
        <v>3.0</v>
      </c>
    </row>
    <row r="5">
      <c r="A5" s="4" t="s">
        <v>13</v>
      </c>
      <c r="B5" s="8">
        <v>19.41828</v>
      </c>
      <c r="C5" s="8">
        <v>100.09</v>
      </c>
      <c r="D5" s="8">
        <v>7.384183</v>
      </c>
      <c r="E5" s="8">
        <v>2407.676</v>
      </c>
      <c r="F5" s="8">
        <v>62.72121</v>
      </c>
      <c r="G5" s="8">
        <v>78.84622</v>
      </c>
      <c r="H5" s="8">
        <v>30.07944</v>
      </c>
      <c r="I5" s="8">
        <v>812.7104</v>
      </c>
      <c r="J5" s="8">
        <v>131.3804</v>
      </c>
      <c r="K5" s="8">
        <v>3.442305</v>
      </c>
      <c r="L5" s="8">
        <v>1.643894</v>
      </c>
      <c r="M5" s="10">
        <v>4.0</v>
      </c>
      <c r="N5" s="12">
        <v>2.0</v>
      </c>
      <c r="O5" s="12">
        <v>7.0</v>
      </c>
      <c r="P5" s="12">
        <v>19.0</v>
      </c>
      <c r="Q5" s="12">
        <v>3.0</v>
      </c>
      <c r="R5" s="12">
        <v>11.0</v>
      </c>
      <c r="S5" s="10">
        <v>1.0</v>
      </c>
      <c r="T5" s="10">
        <v>22.0</v>
      </c>
      <c r="U5" s="6">
        <v>4.0</v>
      </c>
      <c r="V5" s="15">
        <v>6.0</v>
      </c>
      <c r="W5" s="18">
        <v>4.0</v>
      </c>
    </row>
    <row r="6">
      <c r="A6" s="4" t="s">
        <v>16</v>
      </c>
      <c r="B6" s="8">
        <v>28.89956</v>
      </c>
      <c r="C6" s="8">
        <v>107.9019</v>
      </c>
      <c r="D6" s="8">
        <v>7.139913</v>
      </c>
      <c r="E6" s="8">
        <v>2381.486</v>
      </c>
      <c r="F6" s="8">
        <v>62.50855</v>
      </c>
      <c r="G6" s="8">
        <v>76.95089</v>
      </c>
      <c r="H6" s="8">
        <v>34.53965</v>
      </c>
      <c r="I6" s="8">
        <v>798.6341</v>
      </c>
      <c r="J6" s="8">
        <v>131.3532</v>
      </c>
      <c r="K6" s="8">
        <v>2.262341</v>
      </c>
      <c r="L6" s="8">
        <v>1.662218</v>
      </c>
      <c r="M6" s="10">
        <v>14.0</v>
      </c>
      <c r="N6" s="12">
        <v>5.0</v>
      </c>
      <c r="O6" s="12">
        <v>5.0</v>
      </c>
      <c r="P6" s="12">
        <v>12.0</v>
      </c>
      <c r="Q6" s="12">
        <v>2.0</v>
      </c>
      <c r="R6" s="14">
        <v>9.0</v>
      </c>
      <c r="S6" s="6">
        <v>8.0</v>
      </c>
      <c r="T6" s="10">
        <v>18.0</v>
      </c>
      <c r="U6" s="15">
        <v>3.0</v>
      </c>
      <c r="V6" s="6">
        <v>3.0</v>
      </c>
      <c r="W6" s="17">
        <v>5.0</v>
      </c>
    </row>
    <row r="7">
      <c r="A7" s="4" t="s">
        <v>18</v>
      </c>
      <c r="B7" s="8">
        <v>27.91105</v>
      </c>
      <c r="C7" s="8">
        <v>117.1565</v>
      </c>
      <c r="D7" s="8">
        <v>8.191341</v>
      </c>
      <c r="E7" s="8">
        <v>2347.182</v>
      </c>
      <c r="F7" s="8">
        <v>73.73678</v>
      </c>
      <c r="G7" s="8">
        <v>91.46444</v>
      </c>
      <c r="H7" s="8">
        <v>35.72854</v>
      </c>
      <c r="I7" s="8">
        <v>845.0679</v>
      </c>
      <c r="J7" s="8">
        <v>161.4911</v>
      </c>
      <c r="K7" s="8">
        <v>5.196874</v>
      </c>
      <c r="L7" s="8">
        <v>1.678296</v>
      </c>
      <c r="M7" s="10">
        <v>11.0</v>
      </c>
      <c r="N7" s="12">
        <v>10.0</v>
      </c>
      <c r="O7" s="12">
        <v>11.0</v>
      </c>
      <c r="P7" s="12">
        <v>8.0</v>
      </c>
      <c r="Q7" s="12">
        <v>13.0</v>
      </c>
      <c r="R7" s="14">
        <v>16.0</v>
      </c>
      <c r="S7" s="10">
        <v>9.0</v>
      </c>
      <c r="T7" s="10">
        <v>31.0</v>
      </c>
      <c r="U7" s="6">
        <v>12.0</v>
      </c>
      <c r="V7" s="6">
        <v>9.0</v>
      </c>
      <c r="W7" s="18">
        <v>6.0</v>
      </c>
    </row>
    <row r="8">
      <c r="A8" s="4" t="s">
        <v>19</v>
      </c>
      <c r="B8" s="8">
        <v>38.76721</v>
      </c>
      <c r="C8" s="8">
        <v>114.9555</v>
      </c>
      <c r="D8" s="8">
        <v>10.20891</v>
      </c>
      <c r="E8" s="8">
        <v>2437.602</v>
      </c>
      <c r="F8" s="8">
        <v>69.17907</v>
      </c>
      <c r="G8" s="8">
        <v>83.39545</v>
      </c>
      <c r="H8" s="8">
        <v>33.77932</v>
      </c>
      <c r="I8" s="8">
        <v>812.39</v>
      </c>
      <c r="J8" s="8">
        <v>153.9248</v>
      </c>
      <c r="K8" s="8">
        <v>5.279792</v>
      </c>
      <c r="L8" s="8">
        <v>1.941047</v>
      </c>
      <c r="M8" s="10">
        <v>21.0</v>
      </c>
      <c r="N8" s="12">
        <v>9.0</v>
      </c>
      <c r="O8" s="12">
        <v>17.0</v>
      </c>
      <c r="P8" s="12">
        <v>27.0</v>
      </c>
      <c r="Q8" s="12">
        <v>7.0</v>
      </c>
      <c r="R8" s="14">
        <v>12.0</v>
      </c>
      <c r="S8" s="6">
        <v>6.0</v>
      </c>
      <c r="T8" s="10">
        <v>21.0</v>
      </c>
      <c r="U8" s="15">
        <v>11.0</v>
      </c>
      <c r="V8" s="15">
        <v>10.0</v>
      </c>
      <c r="W8" s="17">
        <v>7.0</v>
      </c>
    </row>
    <row r="9">
      <c r="A9" s="4" t="s">
        <v>20</v>
      </c>
      <c r="B9" s="8">
        <v>43.10305</v>
      </c>
      <c r="C9" s="8">
        <v>120.9096</v>
      </c>
      <c r="D9" s="8">
        <v>11.25434</v>
      </c>
      <c r="E9" s="8">
        <v>2418.457</v>
      </c>
      <c r="F9" s="8">
        <v>79.26909</v>
      </c>
      <c r="G9" s="8">
        <v>96.66</v>
      </c>
      <c r="H9" s="8">
        <v>36.08351</v>
      </c>
      <c r="I9" s="8">
        <v>840.7939</v>
      </c>
      <c r="J9" s="8">
        <v>203.6444</v>
      </c>
      <c r="K9" s="8">
        <v>5.961138</v>
      </c>
      <c r="L9" s="8">
        <v>2.105354</v>
      </c>
      <c r="M9" s="10">
        <v>24.0</v>
      </c>
      <c r="N9" s="12">
        <v>11.0</v>
      </c>
      <c r="O9" s="12">
        <v>19.0</v>
      </c>
      <c r="P9" s="12">
        <v>22.0</v>
      </c>
      <c r="Q9" s="12">
        <v>16.0</v>
      </c>
      <c r="R9" s="14">
        <v>17.0</v>
      </c>
      <c r="S9" s="6">
        <v>10.0</v>
      </c>
      <c r="T9" s="10">
        <v>30.0</v>
      </c>
      <c r="U9" s="6">
        <v>20.0</v>
      </c>
      <c r="V9" s="6">
        <v>11.0</v>
      </c>
      <c r="W9" s="18">
        <v>8.0</v>
      </c>
    </row>
    <row r="10">
      <c r="A10" s="4" t="s">
        <v>21</v>
      </c>
      <c r="B10" s="8">
        <v>51.96058</v>
      </c>
      <c r="C10" s="8">
        <v>103.7631</v>
      </c>
      <c r="D10" s="8">
        <v>10.15569</v>
      </c>
      <c r="E10" s="8">
        <v>2383.886</v>
      </c>
      <c r="F10" s="8">
        <v>63.03207</v>
      </c>
      <c r="G10" s="8">
        <v>77.05817</v>
      </c>
      <c r="H10" s="8">
        <v>39.26046</v>
      </c>
      <c r="I10" s="8">
        <v>775.2356</v>
      </c>
      <c r="J10" s="8">
        <v>146.5272</v>
      </c>
      <c r="K10" s="8">
        <v>4.979505</v>
      </c>
      <c r="L10" s="8">
        <v>2.23966</v>
      </c>
      <c r="M10" s="10">
        <v>27.0</v>
      </c>
      <c r="N10" s="12">
        <v>3.0</v>
      </c>
      <c r="O10" s="12">
        <v>16.0</v>
      </c>
      <c r="P10" s="12">
        <v>13.0</v>
      </c>
      <c r="Q10" s="12">
        <v>5.0</v>
      </c>
      <c r="R10" s="12">
        <v>10.0</v>
      </c>
      <c r="S10" s="6">
        <v>12.0</v>
      </c>
      <c r="T10" s="10">
        <v>16.0</v>
      </c>
      <c r="U10" s="15">
        <v>7.0</v>
      </c>
      <c r="V10" s="15">
        <v>8.0</v>
      </c>
      <c r="W10" s="17">
        <v>9.0</v>
      </c>
    </row>
    <row r="11">
      <c r="A11" s="4" t="s">
        <v>22</v>
      </c>
      <c r="B11" s="8">
        <v>30.48336</v>
      </c>
      <c r="C11" s="8">
        <v>107.06</v>
      </c>
      <c r="D11" s="8">
        <v>8.273724</v>
      </c>
      <c r="E11" s="8">
        <v>2324.058</v>
      </c>
      <c r="F11" s="8">
        <v>57.8756</v>
      </c>
      <c r="G11" s="8">
        <v>91.25987</v>
      </c>
      <c r="H11" s="8">
        <v>32.43822</v>
      </c>
      <c r="I11" s="8">
        <v>805.8452</v>
      </c>
      <c r="J11" s="8">
        <v>129.1378</v>
      </c>
      <c r="K11" s="8">
        <v>1.120822</v>
      </c>
      <c r="L11" s="8">
        <v>2.467105</v>
      </c>
      <c r="M11" s="10">
        <v>17.0</v>
      </c>
      <c r="N11" s="12">
        <v>4.0</v>
      </c>
      <c r="O11" s="12">
        <v>13.0</v>
      </c>
      <c r="P11" s="12">
        <v>4.0</v>
      </c>
      <c r="Q11" s="12">
        <v>1.0</v>
      </c>
      <c r="R11" s="12">
        <v>15.0</v>
      </c>
      <c r="S11" s="6">
        <v>4.0</v>
      </c>
      <c r="T11" s="10">
        <v>20.0</v>
      </c>
      <c r="U11" s="6">
        <v>2.0</v>
      </c>
      <c r="V11" s="6">
        <v>1.0</v>
      </c>
      <c r="W11" s="18">
        <v>10.0</v>
      </c>
    </row>
    <row r="12">
      <c r="A12" s="4" t="s">
        <v>23</v>
      </c>
      <c r="B12" s="8">
        <v>20.68377</v>
      </c>
      <c r="C12" s="8">
        <v>96.30698</v>
      </c>
      <c r="D12" s="8">
        <v>8.216536</v>
      </c>
      <c r="E12" s="8">
        <v>2384.422</v>
      </c>
      <c r="F12" s="8">
        <v>67.38592</v>
      </c>
      <c r="G12" s="8">
        <v>97.47824</v>
      </c>
      <c r="H12" s="8">
        <v>30.96048</v>
      </c>
      <c r="I12" s="8">
        <v>818.5757</v>
      </c>
      <c r="J12" s="8">
        <v>118.9978</v>
      </c>
      <c r="K12" s="8">
        <v>1.651252</v>
      </c>
      <c r="L12" s="8">
        <v>2.560442</v>
      </c>
      <c r="M12" s="10">
        <v>6.0</v>
      </c>
      <c r="N12" s="12">
        <v>1.0</v>
      </c>
      <c r="O12" s="12">
        <v>12.0</v>
      </c>
      <c r="P12" s="12">
        <v>14.0</v>
      </c>
      <c r="Q12" s="12">
        <v>6.0</v>
      </c>
      <c r="R12" s="12">
        <v>18.0</v>
      </c>
      <c r="S12" s="6">
        <v>2.0</v>
      </c>
      <c r="T12" s="10">
        <v>23.0</v>
      </c>
      <c r="U12" s="15">
        <v>1.0</v>
      </c>
      <c r="V12" s="15">
        <v>2.0</v>
      </c>
      <c r="W12" s="17">
        <v>11.0</v>
      </c>
    </row>
    <row r="13">
      <c r="A13" s="4" t="s">
        <v>24</v>
      </c>
      <c r="B13" s="8">
        <v>59.9285</v>
      </c>
      <c r="C13" s="8">
        <v>131.2303</v>
      </c>
      <c r="D13" s="8">
        <v>33.8957</v>
      </c>
      <c r="E13" s="8">
        <v>2306.454</v>
      </c>
      <c r="F13" s="8">
        <v>101.4585</v>
      </c>
      <c r="G13" s="8">
        <v>553.9964</v>
      </c>
      <c r="H13" s="8">
        <v>640.6046</v>
      </c>
      <c r="I13" s="8">
        <v>848.8869</v>
      </c>
      <c r="J13" s="8">
        <v>147.7159</v>
      </c>
      <c r="K13" s="8">
        <v>15.99789</v>
      </c>
      <c r="L13" s="8">
        <v>3.106128</v>
      </c>
      <c r="M13" s="10">
        <v>31.0</v>
      </c>
      <c r="N13" s="12">
        <v>12.0</v>
      </c>
      <c r="O13" s="12">
        <v>32.0</v>
      </c>
      <c r="P13" s="12">
        <v>3.0</v>
      </c>
      <c r="Q13" s="12">
        <v>22.0</v>
      </c>
      <c r="R13" s="14">
        <v>33.0</v>
      </c>
      <c r="S13" s="6">
        <v>16.0</v>
      </c>
      <c r="T13" s="10">
        <v>34.0</v>
      </c>
      <c r="U13" s="15">
        <v>9.0</v>
      </c>
      <c r="V13" s="6">
        <v>19.0</v>
      </c>
      <c r="W13" s="18">
        <v>12.0</v>
      </c>
    </row>
    <row r="14">
      <c r="A14" s="4" t="s">
        <v>25</v>
      </c>
      <c r="B14" s="8">
        <v>67.21292</v>
      </c>
      <c r="C14" s="8">
        <v>133.9946</v>
      </c>
      <c r="D14" s="8">
        <v>34.31275</v>
      </c>
      <c r="E14" s="8">
        <v>2414.325</v>
      </c>
      <c r="F14" s="8">
        <v>124.0961</v>
      </c>
      <c r="G14" s="8">
        <v>487.3832</v>
      </c>
      <c r="H14" s="8">
        <v>739.448</v>
      </c>
      <c r="I14" s="8">
        <v>858.7617</v>
      </c>
      <c r="J14" s="8">
        <v>176.2533</v>
      </c>
      <c r="K14" s="8">
        <v>21.09765</v>
      </c>
      <c r="L14" s="8">
        <v>4.464006</v>
      </c>
      <c r="M14" s="10">
        <v>34.0</v>
      </c>
      <c r="N14" s="12">
        <v>14.0</v>
      </c>
      <c r="O14" s="12">
        <v>33.0</v>
      </c>
      <c r="P14" s="12">
        <v>21.0</v>
      </c>
      <c r="Q14" s="12">
        <v>34.0</v>
      </c>
      <c r="R14" s="14">
        <v>31.0</v>
      </c>
      <c r="S14" s="6">
        <v>20.0</v>
      </c>
      <c r="T14" s="10">
        <v>38.0</v>
      </c>
      <c r="U14" s="6">
        <v>14.0</v>
      </c>
      <c r="V14" s="6">
        <v>23.0</v>
      </c>
      <c r="W14" s="17">
        <v>13.0</v>
      </c>
    </row>
    <row r="15">
      <c r="A15" s="4" t="s">
        <v>26</v>
      </c>
      <c r="B15" s="8">
        <v>61.66804</v>
      </c>
      <c r="C15" s="8">
        <v>144.9764</v>
      </c>
      <c r="D15" s="8">
        <v>41.40785</v>
      </c>
      <c r="E15" s="8">
        <v>2385.831</v>
      </c>
      <c r="F15" s="8">
        <v>123.4664</v>
      </c>
      <c r="G15" s="8">
        <v>586.1236</v>
      </c>
      <c r="H15" s="8">
        <v>938.1219</v>
      </c>
      <c r="I15" s="8">
        <v>846.4</v>
      </c>
      <c r="J15" s="8">
        <v>163.7283</v>
      </c>
      <c r="K15" s="8">
        <v>21.27436</v>
      </c>
      <c r="L15" s="8">
        <v>4.781865</v>
      </c>
      <c r="M15" s="10">
        <v>32.0</v>
      </c>
      <c r="N15" s="12">
        <v>17.0</v>
      </c>
      <c r="O15" s="12">
        <v>36.0</v>
      </c>
      <c r="P15" s="12">
        <v>16.0</v>
      </c>
      <c r="Q15" s="12">
        <v>33.0</v>
      </c>
      <c r="R15" s="14">
        <v>37.0</v>
      </c>
      <c r="S15" s="10">
        <v>27.0</v>
      </c>
      <c r="T15" s="10">
        <v>32.0</v>
      </c>
      <c r="U15" s="15">
        <v>13.0</v>
      </c>
      <c r="V15" s="15">
        <v>24.0</v>
      </c>
      <c r="W15" s="18">
        <v>14.0</v>
      </c>
    </row>
    <row r="16">
      <c r="A16" s="4" t="s">
        <v>27</v>
      </c>
      <c r="B16" s="8">
        <v>53.00421</v>
      </c>
      <c r="C16" s="8">
        <v>169.4037</v>
      </c>
      <c r="D16" s="8">
        <v>20.48782</v>
      </c>
      <c r="E16" s="8">
        <v>2325.698</v>
      </c>
      <c r="F16" s="8">
        <v>110.3778</v>
      </c>
      <c r="G16" s="8">
        <v>632.6333</v>
      </c>
      <c r="H16" s="8">
        <v>807.4637</v>
      </c>
      <c r="I16" s="8">
        <v>857.8094</v>
      </c>
      <c r="J16" s="8">
        <v>184.6569</v>
      </c>
      <c r="K16" s="8">
        <v>12.47552</v>
      </c>
      <c r="L16" s="8">
        <v>4.838328</v>
      </c>
      <c r="M16" s="10">
        <v>28.0</v>
      </c>
      <c r="N16" s="12">
        <v>27.0</v>
      </c>
      <c r="O16" s="12">
        <v>24.0</v>
      </c>
      <c r="P16" s="12">
        <v>5.0</v>
      </c>
      <c r="Q16" s="12">
        <v>25.0</v>
      </c>
      <c r="R16" s="14">
        <v>42.0</v>
      </c>
      <c r="S16" s="10">
        <v>25.0</v>
      </c>
      <c r="T16" s="10">
        <v>37.0</v>
      </c>
      <c r="U16" s="6">
        <v>18.0</v>
      </c>
      <c r="V16" s="6">
        <v>17.0</v>
      </c>
      <c r="W16" s="17">
        <v>15.0</v>
      </c>
    </row>
    <row r="17">
      <c r="A17" s="4" t="s">
        <v>28</v>
      </c>
      <c r="B17" s="8">
        <v>40.37616</v>
      </c>
      <c r="C17" s="8">
        <v>136.6</v>
      </c>
      <c r="D17" s="8">
        <v>14.29592</v>
      </c>
      <c r="E17" s="8">
        <v>2276.961</v>
      </c>
      <c r="F17" s="8">
        <v>85.2314</v>
      </c>
      <c r="G17" s="8">
        <v>576.8743</v>
      </c>
      <c r="H17" s="8">
        <v>680.8064</v>
      </c>
      <c r="I17" s="8">
        <v>797.431</v>
      </c>
      <c r="J17" s="8">
        <v>153.3902</v>
      </c>
      <c r="K17" s="8">
        <v>8.213078</v>
      </c>
      <c r="L17" s="8">
        <v>4.854298</v>
      </c>
      <c r="M17" s="10">
        <v>23.0</v>
      </c>
      <c r="N17" s="12">
        <v>15.0</v>
      </c>
      <c r="O17" s="12">
        <v>21.0</v>
      </c>
      <c r="P17" s="12">
        <v>1.0</v>
      </c>
      <c r="Q17" s="12">
        <v>20.0</v>
      </c>
      <c r="R17" s="14">
        <v>36.0</v>
      </c>
      <c r="S17" s="6">
        <v>18.0</v>
      </c>
      <c r="T17" s="10">
        <v>17.0</v>
      </c>
      <c r="U17" s="6">
        <v>10.0</v>
      </c>
      <c r="V17" s="15">
        <v>12.0</v>
      </c>
      <c r="W17" s="18">
        <v>16.0</v>
      </c>
    </row>
    <row r="18">
      <c r="A18" s="4" t="s">
        <v>29</v>
      </c>
      <c r="B18" s="8">
        <v>26.12927</v>
      </c>
      <c r="C18" s="8">
        <v>145.695</v>
      </c>
      <c r="D18" s="8">
        <v>21.13527</v>
      </c>
      <c r="E18" s="8">
        <v>2480.683</v>
      </c>
      <c r="F18" s="8">
        <v>112.3754</v>
      </c>
      <c r="G18" s="8">
        <v>109.8965</v>
      </c>
      <c r="H18" s="8">
        <v>52.22615</v>
      </c>
      <c r="I18" s="8">
        <v>855.6394</v>
      </c>
      <c r="J18" s="8">
        <v>298.8505</v>
      </c>
      <c r="K18" s="8">
        <v>19.58578</v>
      </c>
      <c r="L18" s="8">
        <v>5.425043</v>
      </c>
      <c r="M18" s="10">
        <v>9.0</v>
      </c>
      <c r="N18" s="12">
        <v>18.0</v>
      </c>
      <c r="O18" s="12">
        <v>25.0</v>
      </c>
      <c r="P18" s="12">
        <v>33.0</v>
      </c>
      <c r="Q18" s="12">
        <v>28.0</v>
      </c>
      <c r="R18" s="14">
        <v>24.0</v>
      </c>
      <c r="S18" s="10">
        <v>15.0</v>
      </c>
      <c r="T18" s="10">
        <v>35.0</v>
      </c>
      <c r="U18" s="6">
        <v>26.0</v>
      </c>
      <c r="V18" s="6">
        <v>21.0</v>
      </c>
      <c r="W18" s="17">
        <v>17.0</v>
      </c>
    </row>
    <row r="19">
      <c r="A19" s="4" t="s">
        <v>30</v>
      </c>
      <c r="B19" s="8">
        <v>33.98075</v>
      </c>
      <c r="C19" s="8">
        <v>143.6953</v>
      </c>
      <c r="D19" s="8">
        <v>24.73782</v>
      </c>
      <c r="E19" s="8">
        <v>2467.178</v>
      </c>
      <c r="F19" s="8">
        <v>106.3051</v>
      </c>
      <c r="G19" s="8">
        <v>103.7067</v>
      </c>
      <c r="H19" s="8">
        <v>50.78821</v>
      </c>
      <c r="I19" s="8">
        <v>832.187</v>
      </c>
      <c r="J19" s="8">
        <v>292.123</v>
      </c>
      <c r="K19" s="8">
        <v>20.83095</v>
      </c>
      <c r="L19" s="8">
        <v>5.494581</v>
      </c>
      <c r="M19" s="10">
        <v>18.0</v>
      </c>
      <c r="N19" s="12">
        <v>16.0</v>
      </c>
      <c r="O19" s="12">
        <v>31.0</v>
      </c>
      <c r="P19" s="12">
        <v>31.0</v>
      </c>
      <c r="Q19" s="12">
        <v>23.0</v>
      </c>
      <c r="R19" s="12">
        <v>21.0</v>
      </c>
      <c r="S19" s="6">
        <v>14.0</v>
      </c>
      <c r="T19" s="10">
        <v>28.0</v>
      </c>
      <c r="U19" s="15">
        <v>25.0</v>
      </c>
      <c r="V19" s="15">
        <v>22.0</v>
      </c>
      <c r="W19" s="18">
        <v>18.0</v>
      </c>
    </row>
    <row r="20">
      <c r="A20" s="4" t="s">
        <v>31</v>
      </c>
      <c r="B20" s="8">
        <v>28.6719</v>
      </c>
      <c r="C20" s="8">
        <v>156.0549</v>
      </c>
      <c r="D20" s="8">
        <v>23.35158</v>
      </c>
      <c r="E20" s="8">
        <v>2432.698</v>
      </c>
      <c r="F20" s="8">
        <v>116.7256</v>
      </c>
      <c r="G20" s="8">
        <v>119.8065</v>
      </c>
      <c r="H20" s="8">
        <v>49.50592</v>
      </c>
      <c r="I20" s="8">
        <v>877.5313</v>
      </c>
      <c r="J20" s="8">
        <v>321.7354</v>
      </c>
      <c r="K20" s="8">
        <v>19.30709</v>
      </c>
      <c r="L20" s="8">
        <v>5.554589</v>
      </c>
      <c r="M20" s="10">
        <v>13.0</v>
      </c>
      <c r="N20" s="12">
        <v>20.0</v>
      </c>
      <c r="O20" s="12">
        <v>28.0</v>
      </c>
      <c r="P20" s="12">
        <v>24.0</v>
      </c>
      <c r="Q20" s="12">
        <v>29.0</v>
      </c>
      <c r="R20" s="14">
        <v>25.0</v>
      </c>
      <c r="S20" s="10">
        <v>13.0</v>
      </c>
      <c r="T20" s="10">
        <v>40.0</v>
      </c>
      <c r="U20" s="15">
        <v>27.0</v>
      </c>
      <c r="V20" s="15">
        <v>20.0</v>
      </c>
      <c r="W20" s="17">
        <v>19.0</v>
      </c>
    </row>
    <row r="21">
      <c r="A21" s="4" t="s">
        <v>32</v>
      </c>
      <c r="B21" s="8">
        <v>54.45892</v>
      </c>
      <c r="C21" s="8">
        <v>185.2581</v>
      </c>
      <c r="D21" s="8">
        <v>24.40416</v>
      </c>
      <c r="E21" s="8">
        <v>2337.443</v>
      </c>
      <c r="F21" s="8">
        <v>127.7282</v>
      </c>
      <c r="G21" s="8">
        <v>616.0235</v>
      </c>
      <c r="H21" s="8">
        <v>783.5073</v>
      </c>
      <c r="I21" s="8">
        <v>890.2353</v>
      </c>
      <c r="J21" s="8">
        <v>191.6373</v>
      </c>
      <c r="K21" s="8">
        <v>10.53483</v>
      </c>
      <c r="L21" s="8">
        <v>5.806275</v>
      </c>
      <c r="M21" s="10">
        <v>29.0</v>
      </c>
      <c r="N21" s="12">
        <v>30.0</v>
      </c>
      <c r="O21" s="12">
        <v>30.0</v>
      </c>
      <c r="P21" s="12">
        <v>7.0</v>
      </c>
      <c r="Q21" s="12">
        <v>36.0</v>
      </c>
      <c r="R21" s="14">
        <v>39.0</v>
      </c>
      <c r="S21" s="10">
        <v>23.0</v>
      </c>
      <c r="T21" s="10">
        <v>41.0</v>
      </c>
      <c r="U21" s="15">
        <v>19.0</v>
      </c>
      <c r="V21" s="15">
        <v>14.0</v>
      </c>
      <c r="W21" s="18">
        <v>20.0</v>
      </c>
    </row>
    <row r="22">
      <c r="A22" s="4" t="s">
        <v>33</v>
      </c>
      <c r="B22" s="8">
        <v>55.38627</v>
      </c>
      <c r="C22" s="8">
        <v>183.3517</v>
      </c>
      <c r="D22" s="8">
        <v>23.13519</v>
      </c>
      <c r="E22" s="8">
        <v>2349.39</v>
      </c>
      <c r="F22" s="8">
        <v>124.7259</v>
      </c>
      <c r="G22" s="8">
        <v>536.3023</v>
      </c>
      <c r="H22" s="8">
        <v>675.9743</v>
      </c>
      <c r="I22" s="8">
        <v>872.0759</v>
      </c>
      <c r="J22" s="8">
        <v>183.6857</v>
      </c>
      <c r="K22" s="8">
        <v>11.21881</v>
      </c>
      <c r="L22" s="8">
        <v>6.233694</v>
      </c>
      <c r="M22" s="10">
        <v>30.0</v>
      </c>
      <c r="N22" s="12">
        <v>29.0</v>
      </c>
      <c r="O22" s="12">
        <v>27.0</v>
      </c>
      <c r="P22" s="12">
        <v>9.0</v>
      </c>
      <c r="Q22" s="12">
        <v>35.0</v>
      </c>
      <c r="R22" s="14">
        <v>32.0</v>
      </c>
      <c r="S22" s="10">
        <v>17.0</v>
      </c>
      <c r="T22" s="10">
        <v>39.0</v>
      </c>
      <c r="U22" s="15">
        <v>17.0</v>
      </c>
      <c r="V22" s="15">
        <v>16.0</v>
      </c>
      <c r="W22" s="17">
        <v>21.0</v>
      </c>
    </row>
    <row r="23">
      <c r="A23" s="4" t="s">
        <v>34</v>
      </c>
      <c r="B23" s="8">
        <v>39.48793</v>
      </c>
      <c r="C23" s="8">
        <v>131.815</v>
      </c>
      <c r="D23" s="8">
        <v>13.6479</v>
      </c>
      <c r="E23" s="8">
        <v>2433.017</v>
      </c>
      <c r="F23" s="8">
        <v>100.4357</v>
      </c>
      <c r="G23" s="8">
        <v>108.7582</v>
      </c>
      <c r="H23" s="8">
        <v>38.4617</v>
      </c>
      <c r="I23" s="8">
        <v>820.5248</v>
      </c>
      <c r="J23" s="8">
        <v>224.0237</v>
      </c>
      <c r="K23" s="8">
        <v>15.79224</v>
      </c>
      <c r="L23" s="8">
        <v>6.242211</v>
      </c>
      <c r="M23" s="10">
        <v>22.0</v>
      </c>
      <c r="N23" s="14">
        <v>13.0</v>
      </c>
      <c r="O23" s="14">
        <v>20.0</v>
      </c>
      <c r="P23" s="14">
        <v>26.0</v>
      </c>
      <c r="Q23" s="14">
        <v>21.0</v>
      </c>
      <c r="R23" s="14">
        <v>22.0</v>
      </c>
      <c r="S23" s="10">
        <v>11.0</v>
      </c>
      <c r="T23" s="10">
        <v>24.0</v>
      </c>
      <c r="U23" s="15">
        <v>23.0</v>
      </c>
      <c r="V23" s="15">
        <v>18.0</v>
      </c>
      <c r="W23" s="18">
        <v>22.0</v>
      </c>
    </row>
    <row r="24">
      <c r="A24" s="4" t="s">
        <v>35</v>
      </c>
      <c r="B24" s="8">
        <v>49.21446</v>
      </c>
      <c r="C24" s="8">
        <v>167.6013</v>
      </c>
      <c r="D24" s="8">
        <v>20.4593</v>
      </c>
      <c r="E24" s="8">
        <v>2326.038</v>
      </c>
      <c r="F24" s="8">
        <v>107.3385</v>
      </c>
      <c r="G24" s="8">
        <v>624.7009</v>
      </c>
      <c r="H24" s="8">
        <v>750.0474</v>
      </c>
      <c r="I24" s="8">
        <v>823.9984</v>
      </c>
      <c r="J24" s="8">
        <v>182.9191</v>
      </c>
      <c r="K24" s="8">
        <v>10.61263</v>
      </c>
      <c r="L24" s="8">
        <v>6.268612</v>
      </c>
      <c r="M24" s="10">
        <v>26.0</v>
      </c>
      <c r="N24" s="12">
        <v>26.0</v>
      </c>
      <c r="O24" s="12">
        <v>23.0</v>
      </c>
      <c r="P24" s="12">
        <v>6.0</v>
      </c>
      <c r="Q24" s="12">
        <v>24.0</v>
      </c>
      <c r="R24" s="14">
        <v>40.0</v>
      </c>
      <c r="S24" s="10">
        <v>21.0</v>
      </c>
      <c r="T24" s="10">
        <v>25.0</v>
      </c>
      <c r="U24" s="6">
        <v>16.0</v>
      </c>
      <c r="V24" s="6">
        <v>15.0</v>
      </c>
      <c r="W24" s="17">
        <v>23.0</v>
      </c>
    </row>
    <row r="25">
      <c r="A25" s="4" t="s">
        <v>36</v>
      </c>
      <c r="B25" s="8">
        <v>48.32982</v>
      </c>
      <c r="C25" s="8">
        <v>162.2787</v>
      </c>
      <c r="D25" s="8">
        <v>20.40429</v>
      </c>
      <c r="E25" s="8">
        <v>2410.612</v>
      </c>
      <c r="F25" s="8">
        <v>112.0704</v>
      </c>
      <c r="G25" s="8">
        <v>629.7936</v>
      </c>
      <c r="H25" s="8">
        <v>806.4127</v>
      </c>
      <c r="I25" s="8">
        <v>832.0552</v>
      </c>
      <c r="J25" s="8">
        <v>178.4044</v>
      </c>
      <c r="K25" s="8">
        <v>10.06774</v>
      </c>
      <c r="L25" s="8">
        <v>6.6755</v>
      </c>
      <c r="M25" s="10">
        <v>25.0</v>
      </c>
      <c r="N25" s="12">
        <v>22.0</v>
      </c>
      <c r="O25" s="12">
        <v>22.0</v>
      </c>
      <c r="P25" s="12">
        <v>20.0</v>
      </c>
      <c r="Q25" s="12">
        <v>26.0</v>
      </c>
      <c r="R25" s="14">
        <v>41.0</v>
      </c>
      <c r="S25" s="6">
        <v>24.0</v>
      </c>
      <c r="T25" s="10">
        <v>27.0</v>
      </c>
      <c r="U25" s="15">
        <v>15.0</v>
      </c>
      <c r="V25" s="6">
        <v>13.0</v>
      </c>
      <c r="W25" s="18">
        <v>24.0</v>
      </c>
    </row>
    <row r="26">
      <c r="A26" s="4" t="s">
        <v>37</v>
      </c>
      <c r="B26" s="8">
        <v>28.56532</v>
      </c>
      <c r="C26" s="8">
        <v>157.8353</v>
      </c>
      <c r="D26" s="8">
        <v>4.957618</v>
      </c>
      <c r="E26" s="8">
        <v>2419.171</v>
      </c>
      <c r="F26" s="8">
        <v>69.80637</v>
      </c>
      <c r="G26" s="8">
        <v>61.8287</v>
      </c>
      <c r="H26" s="8">
        <v>0.0</v>
      </c>
      <c r="I26" s="8">
        <v>91.0092</v>
      </c>
      <c r="J26" s="8">
        <v>0.0</v>
      </c>
      <c r="K26" s="8">
        <v>42.40838</v>
      </c>
      <c r="L26" s="8">
        <v>14.4289</v>
      </c>
      <c r="M26" s="10">
        <v>12.0</v>
      </c>
      <c r="N26" s="14">
        <v>21.0</v>
      </c>
      <c r="O26" s="14">
        <v>1.0</v>
      </c>
      <c r="P26" s="14">
        <v>23.0</v>
      </c>
      <c r="Q26" s="14">
        <v>9.0</v>
      </c>
      <c r="R26" s="14">
        <v>1.0</v>
      </c>
      <c r="S26" s="10">
        <v>31.0</v>
      </c>
      <c r="T26" s="10">
        <v>4.0</v>
      </c>
      <c r="U26" s="10">
        <v>31.0</v>
      </c>
      <c r="V26" s="15">
        <v>26.0</v>
      </c>
      <c r="W26" s="17">
        <v>25.0</v>
      </c>
    </row>
    <row r="27">
      <c r="A27" s="4" t="s">
        <v>38</v>
      </c>
      <c r="B27" s="8">
        <v>22.66005</v>
      </c>
      <c r="C27" s="8">
        <v>216.5635</v>
      </c>
      <c r="D27" s="8">
        <v>6.091017</v>
      </c>
      <c r="E27" s="8">
        <v>2539.377</v>
      </c>
      <c r="F27" s="8">
        <v>72.54893</v>
      </c>
      <c r="G27" s="8">
        <v>65.95291</v>
      </c>
      <c r="H27" s="8">
        <v>0.0</v>
      </c>
      <c r="I27" s="8">
        <v>91.09485</v>
      </c>
      <c r="J27" s="8">
        <v>0.0</v>
      </c>
      <c r="K27" s="8">
        <v>45.52567</v>
      </c>
      <c r="L27" s="8">
        <v>14.88889</v>
      </c>
      <c r="M27" s="10">
        <v>8.0</v>
      </c>
      <c r="N27" s="14">
        <v>34.0</v>
      </c>
      <c r="O27" s="14">
        <v>2.0</v>
      </c>
      <c r="P27" s="14">
        <v>34.0</v>
      </c>
      <c r="Q27" s="14">
        <v>11.0</v>
      </c>
      <c r="R27" s="14">
        <v>3.0</v>
      </c>
      <c r="S27" s="10">
        <v>31.0</v>
      </c>
      <c r="T27" s="10">
        <v>5.0</v>
      </c>
      <c r="U27" s="10">
        <v>31.0</v>
      </c>
      <c r="V27" s="6">
        <v>29.0</v>
      </c>
      <c r="W27" s="18">
        <v>26.0</v>
      </c>
    </row>
    <row r="28">
      <c r="A28" s="4" t="s">
        <v>39</v>
      </c>
      <c r="B28" s="8">
        <v>67.0623</v>
      </c>
      <c r="C28" s="8">
        <v>169.4267</v>
      </c>
      <c r="D28" s="8">
        <v>8.311877</v>
      </c>
      <c r="E28" s="8">
        <v>2456.138</v>
      </c>
      <c r="F28" s="8">
        <v>82.36806</v>
      </c>
      <c r="G28" s="8">
        <v>73.62308</v>
      </c>
      <c r="H28" s="8">
        <v>0.0</v>
      </c>
      <c r="I28" s="8">
        <v>102.2844</v>
      </c>
      <c r="J28" s="8">
        <v>0.0</v>
      </c>
      <c r="K28" s="8">
        <v>51.5435</v>
      </c>
      <c r="L28" s="8">
        <v>16.72481</v>
      </c>
      <c r="M28" s="10">
        <v>33.0</v>
      </c>
      <c r="N28" s="14">
        <v>28.0</v>
      </c>
      <c r="O28" s="14">
        <v>14.0</v>
      </c>
      <c r="P28" s="14">
        <v>29.0</v>
      </c>
      <c r="Q28" s="14">
        <v>19.0</v>
      </c>
      <c r="R28" s="14">
        <v>8.0</v>
      </c>
      <c r="S28" s="10">
        <v>31.0</v>
      </c>
      <c r="T28" s="10">
        <v>12.0</v>
      </c>
      <c r="U28" s="10">
        <v>31.0</v>
      </c>
      <c r="V28" s="15">
        <v>34.0</v>
      </c>
      <c r="W28" s="17">
        <v>27.0</v>
      </c>
    </row>
    <row r="29">
      <c r="A29" s="4" t="s">
        <v>40</v>
      </c>
      <c r="B29" s="8">
        <v>19.03129</v>
      </c>
      <c r="C29" s="8">
        <v>155.3474</v>
      </c>
      <c r="D29" s="8">
        <v>6.424347</v>
      </c>
      <c r="E29" s="8">
        <v>2385.537</v>
      </c>
      <c r="F29" s="8">
        <v>69.61673</v>
      </c>
      <c r="G29" s="8">
        <v>62.11809</v>
      </c>
      <c r="H29" s="8">
        <v>0.0</v>
      </c>
      <c r="I29" s="8">
        <v>86.22763</v>
      </c>
      <c r="J29" s="8">
        <v>0.0</v>
      </c>
      <c r="K29" s="8">
        <v>45.31082</v>
      </c>
      <c r="L29" s="8">
        <v>16.95445</v>
      </c>
      <c r="M29" s="10">
        <v>3.0</v>
      </c>
      <c r="N29" s="14">
        <v>19.0</v>
      </c>
      <c r="O29" s="14">
        <v>3.0</v>
      </c>
      <c r="P29" s="14">
        <v>15.0</v>
      </c>
      <c r="Q29" s="14">
        <v>8.0</v>
      </c>
      <c r="R29" s="14">
        <v>2.0</v>
      </c>
      <c r="S29" s="10">
        <v>31.0</v>
      </c>
      <c r="T29" s="10">
        <v>3.0</v>
      </c>
      <c r="U29" s="10">
        <v>31.0</v>
      </c>
      <c r="V29" s="15">
        <v>28.0</v>
      </c>
      <c r="W29" s="18">
        <v>28.0</v>
      </c>
    </row>
    <row r="30">
      <c r="A30" s="4" t="s">
        <v>41</v>
      </c>
      <c r="B30" s="8">
        <v>19.91024</v>
      </c>
      <c r="C30" s="8">
        <v>163.2287</v>
      </c>
      <c r="D30" s="8">
        <v>9.699611</v>
      </c>
      <c r="E30" s="8">
        <v>2540.616</v>
      </c>
      <c r="F30" s="8">
        <v>79.24265</v>
      </c>
      <c r="G30" s="8">
        <v>67.81091</v>
      </c>
      <c r="H30" s="8">
        <v>0.0</v>
      </c>
      <c r="I30" s="8">
        <v>98.9733</v>
      </c>
      <c r="J30" s="8">
        <v>0.0</v>
      </c>
      <c r="K30" s="8">
        <v>45.67522</v>
      </c>
      <c r="L30" s="8">
        <v>17.05356</v>
      </c>
      <c r="M30" s="10">
        <v>5.0</v>
      </c>
      <c r="N30" s="14">
        <v>24.0</v>
      </c>
      <c r="O30" s="14">
        <v>15.0</v>
      </c>
      <c r="P30" s="14">
        <v>35.0</v>
      </c>
      <c r="Q30" s="14">
        <v>15.0</v>
      </c>
      <c r="R30" s="14">
        <v>4.0</v>
      </c>
      <c r="S30" s="10">
        <v>31.0</v>
      </c>
      <c r="T30" s="10">
        <v>10.0</v>
      </c>
      <c r="U30" s="10">
        <v>31.0</v>
      </c>
      <c r="V30" s="15">
        <v>30.0</v>
      </c>
      <c r="W30" s="17">
        <v>29.0</v>
      </c>
    </row>
    <row r="31">
      <c r="A31" s="4" t="s">
        <v>42</v>
      </c>
      <c r="B31" s="8">
        <v>36.00198</v>
      </c>
      <c r="C31" s="8">
        <v>204.7577</v>
      </c>
      <c r="D31" s="8">
        <v>7.292233</v>
      </c>
      <c r="E31" s="8">
        <v>2586.478</v>
      </c>
      <c r="F31" s="8">
        <v>80.06343</v>
      </c>
      <c r="G31" s="8">
        <v>71.90427</v>
      </c>
      <c r="H31" s="8">
        <v>0.0</v>
      </c>
      <c r="I31" s="8">
        <v>92.51921</v>
      </c>
      <c r="J31" s="8">
        <v>0.0</v>
      </c>
      <c r="K31" s="8">
        <v>47.26582</v>
      </c>
      <c r="L31" s="8">
        <v>17.18523</v>
      </c>
      <c r="M31" s="10">
        <v>19.0</v>
      </c>
      <c r="N31" s="14">
        <v>32.0</v>
      </c>
      <c r="O31" s="14">
        <v>6.0</v>
      </c>
      <c r="P31" s="14">
        <v>39.0</v>
      </c>
      <c r="Q31" s="14">
        <v>18.0</v>
      </c>
      <c r="R31" s="14">
        <v>6.0</v>
      </c>
      <c r="S31" s="10">
        <v>31.0</v>
      </c>
      <c r="T31" s="10">
        <v>6.0</v>
      </c>
      <c r="U31" s="10">
        <v>31.0</v>
      </c>
      <c r="V31" s="6">
        <v>31.0</v>
      </c>
      <c r="W31" s="18">
        <v>30.0</v>
      </c>
    </row>
    <row r="32">
      <c r="A32" s="4" t="s">
        <v>43</v>
      </c>
      <c r="B32" s="8">
        <v>29.14768</v>
      </c>
      <c r="C32" s="8">
        <v>162.5105</v>
      </c>
      <c r="D32" s="8">
        <v>6.554904</v>
      </c>
      <c r="E32" s="8">
        <v>2303.69</v>
      </c>
      <c r="F32" s="8">
        <v>79.91408</v>
      </c>
      <c r="G32" s="8">
        <v>70.01704</v>
      </c>
      <c r="H32" s="8">
        <v>0.0</v>
      </c>
      <c r="I32" s="8">
        <v>94.54731</v>
      </c>
      <c r="J32" s="8">
        <v>0.0</v>
      </c>
      <c r="K32" s="8">
        <v>44.85248</v>
      </c>
      <c r="L32" s="8">
        <v>17.30721</v>
      </c>
      <c r="M32" s="10">
        <v>15.0</v>
      </c>
      <c r="N32" s="14">
        <v>23.0</v>
      </c>
      <c r="O32" s="14">
        <v>4.0</v>
      </c>
      <c r="P32" s="14">
        <v>2.0</v>
      </c>
      <c r="Q32" s="14">
        <v>17.0</v>
      </c>
      <c r="R32" s="14">
        <v>5.0</v>
      </c>
      <c r="S32" s="10">
        <v>31.0</v>
      </c>
      <c r="T32" s="10">
        <v>9.0</v>
      </c>
      <c r="U32" s="10">
        <v>31.0</v>
      </c>
      <c r="V32" s="6">
        <v>27.0</v>
      </c>
      <c r="W32" s="17">
        <v>31.0</v>
      </c>
    </row>
    <row r="33">
      <c r="A33" s="4" t="s">
        <v>44</v>
      </c>
      <c r="B33" s="8">
        <v>80.44321</v>
      </c>
      <c r="C33" s="8">
        <v>270.0979</v>
      </c>
      <c r="D33" s="8">
        <v>42.55389</v>
      </c>
      <c r="E33" s="8">
        <v>2688.458</v>
      </c>
      <c r="F33" s="8">
        <v>157.3954</v>
      </c>
      <c r="G33" s="8">
        <v>570.8944</v>
      </c>
      <c r="H33" s="8">
        <v>706.9899</v>
      </c>
      <c r="I33" s="8">
        <v>856.001</v>
      </c>
      <c r="J33" s="8">
        <v>212.7647</v>
      </c>
      <c r="K33" s="8">
        <v>28.48566</v>
      </c>
      <c r="L33" s="8">
        <v>17.97449</v>
      </c>
      <c r="M33" s="10">
        <v>35.0</v>
      </c>
      <c r="N33" s="12">
        <v>40.0</v>
      </c>
      <c r="O33" s="12">
        <v>37.0</v>
      </c>
      <c r="P33" s="12">
        <v>43.0</v>
      </c>
      <c r="Q33" s="12">
        <v>41.0</v>
      </c>
      <c r="R33" s="12">
        <v>34.0</v>
      </c>
      <c r="S33" s="10">
        <v>19.0</v>
      </c>
      <c r="T33" s="10">
        <v>36.0</v>
      </c>
      <c r="U33" s="6">
        <v>22.0</v>
      </c>
      <c r="V33" s="6">
        <v>25.0</v>
      </c>
      <c r="W33" s="18">
        <v>32.0</v>
      </c>
    </row>
    <row r="34">
      <c r="A34" s="4" t="s">
        <v>45</v>
      </c>
      <c r="B34" s="8">
        <v>37.84988</v>
      </c>
      <c r="C34" s="8">
        <v>167.0055</v>
      </c>
      <c r="D34" s="8">
        <v>10.31817</v>
      </c>
      <c r="E34" s="8">
        <v>2400.223</v>
      </c>
      <c r="F34" s="8">
        <v>76.6537</v>
      </c>
      <c r="G34" s="8">
        <v>73.46955</v>
      </c>
      <c r="H34" s="8">
        <v>0.0</v>
      </c>
      <c r="I34" s="8">
        <v>92.88716</v>
      </c>
      <c r="J34" s="8">
        <v>0.0</v>
      </c>
      <c r="K34" s="8">
        <v>50.9426</v>
      </c>
      <c r="L34" s="8">
        <v>18.7347</v>
      </c>
      <c r="M34" s="10">
        <v>20.0</v>
      </c>
      <c r="N34" s="14">
        <v>25.0</v>
      </c>
      <c r="O34" s="14">
        <v>18.0</v>
      </c>
      <c r="P34" s="14">
        <v>18.0</v>
      </c>
      <c r="Q34" s="14">
        <v>14.0</v>
      </c>
      <c r="R34" s="14">
        <v>7.0</v>
      </c>
      <c r="S34" s="10">
        <v>31.0</v>
      </c>
      <c r="T34" s="10">
        <v>7.0</v>
      </c>
      <c r="U34" s="10">
        <v>31.0</v>
      </c>
      <c r="V34" s="6">
        <v>33.0</v>
      </c>
      <c r="W34" s="17">
        <v>33.0</v>
      </c>
    </row>
    <row r="35">
      <c r="A35" s="4" t="s">
        <v>46</v>
      </c>
      <c r="B35" s="8">
        <v>89.99778</v>
      </c>
      <c r="C35" s="8">
        <v>268.9836</v>
      </c>
      <c r="D35" s="8">
        <v>45.23852</v>
      </c>
      <c r="E35" s="8">
        <v>2438.226</v>
      </c>
      <c r="F35" s="8">
        <v>156.135</v>
      </c>
      <c r="G35" s="8">
        <v>613.2552</v>
      </c>
      <c r="H35" s="8">
        <v>906.3881</v>
      </c>
      <c r="I35" s="8">
        <v>847.0317</v>
      </c>
      <c r="J35" s="8">
        <v>209.664</v>
      </c>
      <c r="K35" s="8">
        <v>50.22374</v>
      </c>
      <c r="L35" s="8">
        <v>21.96099</v>
      </c>
      <c r="M35" s="10">
        <v>36.0</v>
      </c>
      <c r="N35" s="12">
        <v>39.0</v>
      </c>
      <c r="O35" s="12">
        <v>38.0</v>
      </c>
      <c r="P35" s="12">
        <v>28.0</v>
      </c>
      <c r="Q35" s="12">
        <v>40.0</v>
      </c>
      <c r="R35" s="14">
        <v>38.0</v>
      </c>
      <c r="S35" s="6">
        <v>26.0</v>
      </c>
      <c r="T35" s="10">
        <v>33.0</v>
      </c>
      <c r="U35" s="15">
        <v>21.0</v>
      </c>
      <c r="V35" s="15">
        <v>32.0</v>
      </c>
      <c r="W35" s="18">
        <v>34.0</v>
      </c>
    </row>
    <row r="36">
      <c r="A36" s="4" t="s">
        <v>47</v>
      </c>
      <c r="B36" s="8">
        <v>14.95187</v>
      </c>
      <c r="C36" s="8">
        <v>201.7844</v>
      </c>
      <c r="D36" s="8">
        <v>21.58747</v>
      </c>
      <c r="E36" s="8">
        <v>2549.489</v>
      </c>
      <c r="F36" s="8">
        <v>112.1967</v>
      </c>
      <c r="G36" s="8">
        <v>100.5163</v>
      </c>
      <c r="H36" s="8">
        <v>0.0</v>
      </c>
      <c r="I36" s="8">
        <v>121.469</v>
      </c>
      <c r="J36" s="8">
        <v>0.0</v>
      </c>
      <c r="K36" s="8">
        <v>66.30096</v>
      </c>
      <c r="L36" s="8">
        <v>30.1991</v>
      </c>
      <c r="M36" s="10">
        <v>1.0</v>
      </c>
      <c r="N36" s="14">
        <v>31.0</v>
      </c>
      <c r="O36" s="14">
        <v>26.0</v>
      </c>
      <c r="P36" s="14">
        <v>36.0</v>
      </c>
      <c r="Q36" s="14">
        <v>27.0</v>
      </c>
      <c r="R36" s="14">
        <v>19.0</v>
      </c>
      <c r="S36" s="10">
        <v>31.0</v>
      </c>
      <c r="T36" s="10">
        <v>14.0</v>
      </c>
      <c r="U36" s="10">
        <v>31.0</v>
      </c>
      <c r="V36" s="6">
        <v>37.0</v>
      </c>
      <c r="W36" s="17">
        <v>35.0</v>
      </c>
    </row>
    <row r="37">
      <c r="A37" s="4" t="s">
        <v>48</v>
      </c>
      <c r="B37" s="8">
        <v>15.63834</v>
      </c>
      <c r="C37" s="8">
        <v>209.0388</v>
      </c>
      <c r="D37" s="8">
        <v>23.73847</v>
      </c>
      <c r="E37" s="8">
        <v>2369.251</v>
      </c>
      <c r="F37" s="8">
        <v>119.0711</v>
      </c>
      <c r="G37" s="8">
        <v>109.0001</v>
      </c>
      <c r="H37" s="8">
        <v>0.0</v>
      </c>
      <c r="I37" s="8">
        <v>131.3614</v>
      </c>
      <c r="J37" s="8">
        <v>0.0</v>
      </c>
      <c r="K37" s="8">
        <v>70.65923</v>
      </c>
      <c r="L37" s="8">
        <v>30.92092</v>
      </c>
      <c r="M37" s="10">
        <v>2.0</v>
      </c>
      <c r="N37" s="14">
        <v>33.0</v>
      </c>
      <c r="O37" s="14">
        <v>29.0</v>
      </c>
      <c r="P37" s="14">
        <v>10.0</v>
      </c>
      <c r="Q37" s="14">
        <v>31.0</v>
      </c>
      <c r="R37" s="14">
        <v>23.0</v>
      </c>
      <c r="S37" s="10">
        <v>31.0</v>
      </c>
      <c r="T37" s="10">
        <v>15.0</v>
      </c>
      <c r="U37" s="10">
        <v>31.0</v>
      </c>
      <c r="V37" s="15">
        <v>38.0</v>
      </c>
      <c r="W37" s="18">
        <v>36.0</v>
      </c>
    </row>
    <row r="38">
      <c r="A38" s="4" t="s">
        <v>49</v>
      </c>
      <c r="B38" s="8">
        <v>98.63883</v>
      </c>
      <c r="C38" s="8">
        <v>265.1741</v>
      </c>
      <c r="D38" s="8">
        <v>58.25211</v>
      </c>
      <c r="E38" s="8">
        <v>2399.53</v>
      </c>
      <c r="F38" s="8">
        <v>184.3296</v>
      </c>
      <c r="G38" s="8">
        <v>571.8196</v>
      </c>
      <c r="H38" s="8">
        <v>760.5999</v>
      </c>
      <c r="I38" s="8">
        <v>905.2776</v>
      </c>
      <c r="J38" s="8">
        <v>251.816</v>
      </c>
      <c r="K38" s="8">
        <v>72.9535</v>
      </c>
      <c r="L38" s="8">
        <v>37.80361</v>
      </c>
      <c r="M38" s="10">
        <v>38.0</v>
      </c>
      <c r="N38" s="12">
        <v>38.0</v>
      </c>
      <c r="O38" s="12">
        <v>41.0</v>
      </c>
      <c r="P38" s="12">
        <v>17.0</v>
      </c>
      <c r="Q38" s="12">
        <v>42.0</v>
      </c>
      <c r="R38" s="14">
        <v>35.0</v>
      </c>
      <c r="S38" s="6">
        <v>22.0</v>
      </c>
      <c r="T38" s="10">
        <v>42.0</v>
      </c>
      <c r="U38" s="6">
        <v>24.0</v>
      </c>
      <c r="V38" s="6">
        <v>39.0</v>
      </c>
      <c r="W38" s="17">
        <v>37.0</v>
      </c>
    </row>
    <row r="39">
      <c r="A39" s="4" t="s">
        <v>50</v>
      </c>
      <c r="B39" s="8">
        <v>191.7003</v>
      </c>
      <c r="C39" s="8">
        <v>710.3994</v>
      </c>
      <c r="D39" s="8">
        <v>127.2375</v>
      </c>
      <c r="E39" s="8">
        <v>2667.107</v>
      </c>
      <c r="F39" s="8">
        <v>454.7281</v>
      </c>
      <c r="G39" s="8">
        <v>727.7332</v>
      </c>
      <c r="H39" s="8">
        <v>988.7337</v>
      </c>
      <c r="I39" s="8">
        <v>1316.47</v>
      </c>
      <c r="J39" s="8">
        <v>363.7061</v>
      </c>
      <c r="K39" s="8">
        <v>108.8779</v>
      </c>
      <c r="L39" s="8">
        <v>63.98056</v>
      </c>
      <c r="M39" s="10">
        <v>43.0</v>
      </c>
      <c r="N39" s="12">
        <v>43.0</v>
      </c>
      <c r="O39" s="12">
        <v>43.0</v>
      </c>
      <c r="P39" s="12">
        <v>41.0</v>
      </c>
      <c r="Q39" s="12">
        <v>43.0</v>
      </c>
      <c r="R39" s="14">
        <v>44.0</v>
      </c>
      <c r="S39" s="6">
        <v>28.0</v>
      </c>
      <c r="T39" s="10">
        <v>44.0</v>
      </c>
      <c r="U39" s="6">
        <v>28.0</v>
      </c>
      <c r="V39" s="15">
        <v>40.0</v>
      </c>
      <c r="W39" s="18">
        <v>38.0</v>
      </c>
    </row>
    <row r="40">
      <c r="A40" s="4" t="s">
        <v>51</v>
      </c>
      <c r="B40" s="8">
        <v>201.7475</v>
      </c>
      <c r="C40" s="8">
        <v>747.7094</v>
      </c>
      <c r="D40" s="8">
        <v>132.4996</v>
      </c>
      <c r="E40" s="8">
        <v>2841.348</v>
      </c>
      <c r="F40" s="8">
        <v>493.2003</v>
      </c>
      <c r="G40" s="8">
        <v>645.7997</v>
      </c>
      <c r="H40" s="8">
        <v>1035.356</v>
      </c>
      <c r="I40" s="8">
        <v>1314.598</v>
      </c>
      <c r="J40" s="8">
        <v>422.1127</v>
      </c>
      <c r="K40" s="8">
        <v>54.42734</v>
      </c>
      <c r="L40" s="8">
        <v>65.16178</v>
      </c>
      <c r="M40" s="10">
        <v>44.0</v>
      </c>
      <c r="N40" s="12">
        <v>44.0</v>
      </c>
      <c r="O40" s="12">
        <v>44.0</v>
      </c>
      <c r="P40" s="12">
        <v>44.0</v>
      </c>
      <c r="Q40" s="12">
        <v>44.0</v>
      </c>
      <c r="R40" s="14">
        <v>43.0</v>
      </c>
      <c r="S40" s="10">
        <v>29.0</v>
      </c>
      <c r="T40" s="10">
        <v>43.0</v>
      </c>
      <c r="U40" s="15">
        <v>29.0</v>
      </c>
      <c r="V40" s="6">
        <v>35.0</v>
      </c>
      <c r="W40" s="17">
        <v>39.0</v>
      </c>
    </row>
    <row r="41">
      <c r="A41" s="4" t="s">
        <v>52</v>
      </c>
      <c r="B41" s="8">
        <v>208.857</v>
      </c>
      <c r="C41" s="8">
        <v>793.1112</v>
      </c>
      <c r="D41" s="8">
        <v>139.2404</v>
      </c>
      <c r="E41" s="8">
        <v>2891.51</v>
      </c>
      <c r="F41" s="8">
        <v>508.8818</v>
      </c>
      <c r="G41" s="8">
        <v>877.3654</v>
      </c>
      <c r="H41" s="8">
        <v>1081.695</v>
      </c>
      <c r="I41" s="8">
        <v>1453.257</v>
      </c>
      <c r="J41" s="8">
        <v>437.6331</v>
      </c>
      <c r="K41" s="8">
        <v>60.99818</v>
      </c>
      <c r="L41" s="8">
        <v>68.67076</v>
      </c>
      <c r="M41" s="10">
        <v>45.0</v>
      </c>
      <c r="N41" s="12">
        <v>45.0</v>
      </c>
      <c r="O41" s="12">
        <v>45.0</v>
      </c>
      <c r="P41" s="12">
        <v>45.0</v>
      </c>
      <c r="Q41" s="12">
        <v>45.0</v>
      </c>
      <c r="R41" s="12">
        <v>45.0</v>
      </c>
      <c r="S41" s="6">
        <v>30.0</v>
      </c>
      <c r="T41" s="10">
        <v>45.0</v>
      </c>
      <c r="U41" s="6">
        <v>30.0</v>
      </c>
      <c r="V41" s="15">
        <v>36.0</v>
      </c>
      <c r="W41" s="18">
        <v>40.0</v>
      </c>
    </row>
    <row r="42">
      <c r="A42" s="4" t="s">
        <v>53</v>
      </c>
      <c r="B42" s="8">
        <v>94.94491</v>
      </c>
      <c r="C42" s="8">
        <v>233.8324</v>
      </c>
      <c r="D42" s="8">
        <v>35.82449</v>
      </c>
      <c r="E42" s="8">
        <v>2671.218</v>
      </c>
      <c r="F42" s="8">
        <v>118.2778</v>
      </c>
      <c r="G42" s="8">
        <v>155.2681</v>
      </c>
      <c r="H42" s="8">
        <v>0.0</v>
      </c>
      <c r="I42" s="8">
        <v>102.1362</v>
      </c>
      <c r="J42" s="8">
        <v>0.0</v>
      </c>
      <c r="K42" s="8">
        <v>130.0638</v>
      </c>
      <c r="L42" s="8">
        <v>72.66326</v>
      </c>
      <c r="M42" s="10">
        <v>37.0</v>
      </c>
      <c r="N42" s="14">
        <v>36.0</v>
      </c>
      <c r="O42" s="14">
        <v>35.0</v>
      </c>
      <c r="P42" s="14">
        <v>42.0</v>
      </c>
      <c r="Q42" s="14">
        <v>30.0</v>
      </c>
      <c r="R42" s="14">
        <v>26.0</v>
      </c>
      <c r="S42" s="10">
        <v>31.0</v>
      </c>
      <c r="T42" s="10">
        <v>11.0</v>
      </c>
      <c r="U42" s="10">
        <v>31.0</v>
      </c>
      <c r="V42" s="6">
        <v>41.0</v>
      </c>
      <c r="W42" s="17">
        <v>41.0</v>
      </c>
    </row>
    <row r="43">
      <c r="A43" s="4" t="s">
        <v>54</v>
      </c>
      <c r="B43" s="8">
        <v>113.2174</v>
      </c>
      <c r="C43" s="8">
        <v>216.6689</v>
      </c>
      <c r="D43" s="8">
        <v>34.8123</v>
      </c>
      <c r="E43" s="8">
        <v>2574.752</v>
      </c>
      <c r="F43" s="8">
        <v>119.2938</v>
      </c>
      <c r="G43" s="8">
        <v>171.8522</v>
      </c>
      <c r="H43" s="8">
        <v>0.0</v>
      </c>
      <c r="I43" s="8">
        <v>94.3011</v>
      </c>
      <c r="J43" s="8">
        <v>0.0</v>
      </c>
      <c r="K43" s="8">
        <v>140.4047</v>
      </c>
      <c r="L43" s="8">
        <v>89.61322</v>
      </c>
      <c r="M43" s="10">
        <v>40.0</v>
      </c>
      <c r="N43" s="14">
        <v>35.0</v>
      </c>
      <c r="O43" s="14">
        <v>34.0</v>
      </c>
      <c r="P43" s="14">
        <v>38.0</v>
      </c>
      <c r="Q43" s="14">
        <v>32.0</v>
      </c>
      <c r="R43" s="14">
        <v>27.0</v>
      </c>
      <c r="S43" s="10">
        <v>31.0</v>
      </c>
      <c r="T43" s="10">
        <v>8.0</v>
      </c>
      <c r="U43" s="10">
        <v>31.0</v>
      </c>
      <c r="V43" s="15">
        <v>42.0</v>
      </c>
      <c r="W43" s="18">
        <v>42.0</v>
      </c>
    </row>
    <row r="44">
      <c r="A44" s="4" t="s">
        <v>55</v>
      </c>
      <c r="B44" s="8">
        <v>122.2367</v>
      </c>
      <c r="C44" s="8">
        <v>300.5841</v>
      </c>
      <c r="D44" s="8">
        <v>51.53997</v>
      </c>
      <c r="E44" s="8">
        <v>2567.737</v>
      </c>
      <c r="F44" s="8">
        <v>136.9328</v>
      </c>
      <c r="G44" s="8">
        <v>177.1572</v>
      </c>
      <c r="H44" s="8">
        <v>0.0</v>
      </c>
      <c r="I44" s="8">
        <v>84.91733</v>
      </c>
      <c r="J44" s="8">
        <v>0.0</v>
      </c>
      <c r="K44" s="8">
        <v>144.8163</v>
      </c>
      <c r="L44" s="8">
        <v>97.45201</v>
      </c>
      <c r="M44" s="10">
        <v>41.0</v>
      </c>
      <c r="N44" s="14">
        <v>42.0</v>
      </c>
      <c r="O44" s="14">
        <v>39.0</v>
      </c>
      <c r="P44" s="14">
        <v>37.0</v>
      </c>
      <c r="Q44" s="14">
        <v>38.0</v>
      </c>
      <c r="R44" s="14">
        <v>28.0</v>
      </c>
      <c r="S44" s="10">
        <v>31.0</v>
      </c>
      <c r="T44" s="10">
        <v>2.0</v>
      </c>
      <c r="U44" s="10">
        <v>31.0</v>
      </c>
      <c r="V44" s="6">
        <v>43.0</v>
      </c>
      <c r="W44" s="17">
        <v>43.0</v>
      </c>
    </row>
    <row r="45">
      <c r="A45" s="4" t="s">
        <v>56</v>
      </c>
      <c r="B45" s="8">
        <v>123.0287</v>
      </c>
      <c r="C45" s="8">
        <v>236.7261</v>
      </c>
      <c r="D45" s="8">
        <v>53.85618</v>
      </c>
      <c r="E45" s="8">
        <v>2469.156</v>
      </c>
      <c r="F45" s="8">
        <v>136.0405</v>
      </c>
      <c r="G45" s="8">
        <v>183.3581</v>
      </c>
      <c r="H45" s="8">
        <v>0.0</v>
      </c>
      <c r="I45" s="8">
        <v>83.27151</v>
      </c>
      <c r="J45" s="8">
        <v>0.0</v>
      </c>
      <c r="K45" s="8">
        <v>148.5854</v>
      </c>
      <c r="L45" s="8">
        <v>110.1692</v>
      </c>
      <c r="M45" s="10">
        <v>42.0</v>
      </c>
      <c r="N45" s="14">
        <v>37.0</v>
      </c>
      <c r="O45" s="14">
        <v>40.0</v>
      </c>
      <c r="P45" s="14">
        <v>32.0</v>
      </c>
      <c r="Q45" s="14">
        <v>37.0</v>
      </c>
      <c r="R45" s="14">
        <v>29.0</v>
      </c>
      <c r="S45" s="10">
        <v>31.0</v>
      </c>
      <c r="T45" s="10">
        <v>1.0</v>
      </c>
      <c r="U45" s="10">
        <v>31.0</v>
      </c>
      <c r="V45" s="15">
        <v>44.0</v>
      </c>
      <c r="W45" s="18">
        <v>44.0</v>
      </c>
    </row>
    <row r="46">
      <c r="A46" s="4" t="s">
        <v>57</v>
      </c>
      <c r="B46" s="8">
        <v>103.6901</v>
      </c>
      <c r="C46" s="8">
        <v>296.3669</v>
      </c>
      <c r="D46" s="8">
        <v>78.23044</v>
      </c>
      <c r="E46" s="8">
        <v>2605.507</v>
      </c>
      <c r="F46" s="8">
        <v>145.3654</v>
      </c>
      <c r="G46" s="8">
        <v>244.8109</v>
      </c>
      <c r="H46" s="8">
        <v>0.0</v>
      </c>
      <c r="I46" s="8">
        <v>117.4576</v>
      </c>
      <c r="J46" s="8">
        <v>0.0</v>
      </c>
      <c r="K46" s="8">
        <v>191.0906</v>
      </c>
      <c r="L46" s="8">
        <v>123.3483</v>
      </c>
      <c r="M46" s="10">
        <v>39.0</v>
      </c>
      <c r="N46" s="14">
        <v>41.0</v>
      </c>
      <c r="O46" s="14">
        <v>42.0</v>
      </c>
      <c r="P46" s="14">
        <v>40.0</v>
      </c>
      <c r="Q46" s="14">
        <v>39.0</v>
      </c>
      <c r="R46" s="14">
        <v>30.0</v>
      </c>
      <c r="S46" s="10">
        <v>31.0</v>
      </c>
      <c r="T46" s="10">
        <v>13.0</v>
      </c>
      <c r="U46" s="10">
        <v>31.0</v>
      </c>
      <c r="V46" s="6">
        <v>45.0</v>
      </c>
      <c r="W46" s="17">
        <v>45.0</v>
      </c>
    </row>
  </sheetData>
  <autoFilter ref="$A$1:$W$46">
    <sortState ref="A1:W46">
      <sortCondition ref="L1:L46"/>
      <sortCondition ref="K1:K46"/>
      <sortCondition ref="J1:J46"/>
      <sortCondition ref="I1:I46"/>
      <sortCondition ref="H1:H46"/>
      <sortCondition ref="G1:G46"/>
      <sortCondition ref="F1:F46"/>
      <sortCondition ref="E1:E46"/>
      <sortCondition ref="D1:D46"/>
      <sortCondition ref="C1:C46"/>
      <sortCondition ref="B1:B46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18.57"/>
    <col customWidth="1" min="14" max="14" width="17.29"/>
    <col customWidth="1" min="15" max="15" width="16.29"/>
    <col customWidth="1" min="16" max="17" width="15.86"/>
    <col customWidth="1" min="18" max="19" width="16.0"/>
    <col customWidth="1" min="20" max="20" width="16.71"/>
    <col customWidth="1" min="21" max="23" width="16.43"/>
  </cols>
  <sheetData>
    <row r="1">
      <c r="A1" s="20" t="s">
        <v>58</v>
      </c>
      <c r="B1" s="20">
        <f>SQRT(1+1-2*1*1*cos(RADIANS(120)))</f>
        <v>1.732050808</v>
      </c>
      <c r="D1" s="9" t="s">
        <v>59</v>
      </c>
      <c r="E1" s="20">
        <f>0.5*B1*B1*SIN(RADIANS(60))</f>
        <v>1.299038106</v>
      </c>
      <c r="G1" s="21">
        <f>SIN(RADIANS(120))/2</f>
        <v>0.4330127019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>
      <c r="C2" s="24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>
      <c r="A3" s="2"/>
      <c r="B3" s="27" t="s">
        <v>60</v>
      </c>
      <c r="C3" s="28" t="s">
        <v>61</v>
      </c>
      <c r="D3" s="28" t="s">
        <v>62</v>
      </c>
      <c r="E3" s="28" t="s">
        <v>63</v>
      </c>
      <c r="F3" s="28" t="s">
        <v>64</v>
      </c>
      <c r="G3" s="28" t="s">
        <v>65</v>
      </c>
      <c r="H3" s="28" t="s">
        <v>66</v>
      </c>
      <c r="I3" s="28" t="s">
        <v>67</v>
      </c>
    </row>
    <row r="4">
      <c r="A4" s="3">
        <v>1.0</v>
      </c>
      <c r="B4" s="29" t="s">
        <v>44</v>
      </c>
      <c r="C4" s="24">
        <v>0.27</v>
      </c>
      <c r="D4" s="30">
        <v>0.45</v>
      </c>
      <c r="E4" s="30">
        <v>0.23</v>
      </c>
      <c r="F4" s="31">
        <f t="shared" ref="F4:F48" si="1">$G$1*($C4*$D4+$D4*$E4+$C4*$E4)/$E$1</f>
        <v>0.0957</v>
      </c>
      <c r="G4" s="31">
        <f t="shared" ref="G4:G48" si="2">(C4*5+D4*3+E4*3)/3</f>
        <v>1.13</v>
      </c>
      <c r="H4" s="31">
        <f t="shared" ref="H4:H48" si="3">AVERAGE(C4:E4)</f>
        <v>0.3166666667</v>
      </c>
      <c r="I4" s="31">
        <f t="shared" ref="I4:I48" si="4">$E$1-$G$1*($C4*$D4+$D4*$E4+$C4*$E4)</f>
        <v>1.174720159</v>
      </c>
    </row>
    <row r="5">
      <c r="A5" s="3">
        <v>2.0</v>
      </c>
      <c r="B5" s="29" t="s">
        <v>52</v>
      </c>
      <c r="C5" s="30">
        <v>0.0</v>
      </c>
      <c r="D5" s="30">
        <v>0.23</v>
      </c>
      <c r="E5" s="30">
        <v>0.09</v>
      </c>
      <c r="F5" s="31">
        <f t="shared" si="1"/>
        <v>0.0069</v>
      </c>
      <c r="G5" s="31">
        <f t="shared" si="2"/>
        <v>0.32</v>
      </c>
      <c r="H5" s="31">
        <f t="shared" si="3"/>
        <v>0.1066666667</v>
      </c>
      <c r="I5" s="31">
        <f t="shared" si="4"/>
        <v>1.290074743</v>
      </c>
    </row>
    <row r="6">
      <c r="A6" s="3">
        <v>3.0</v>
      </c>
      <c r="B6" s="29" t="s">
        <v>27</v>
      </c>
      <c r="C6" s="30">
        <v>0.82</v>
      </c>
      <c r="D6" s="30">
        <v>0.32</v>
      </c>
      <c r="E6" s="30">
        <v>0.27</v>
      </c>
      <c r="F6" s="31">
        <f t="shared" si="1"/>
        <v>0.1900666667</v>
      </c>
      <c r="G6" s="31">
        <f t="shared" si="2"/>
        <v>1.956666667</v>
      </c>
      <c r="H6" s="31">
        <f t="shared" si="3"/>
        <v>0.47</v>
      </c>
      <c r="I6" s="31">
        <f t="shared" si="4"/>
        <v>1.052134263</v>
      </c>
    </row>
    <row r="7">
      <c r="A7" s="3">
        <v>4.0</v>
      </c>
      <c r="B7" s="29" t="s">
        <v>32</v>
      </c>
      <c r="C7" s="30">
        <v>0.64</v>
      </c>
      <c r="D7" s="30">
        <v>0.55</v>
      </c>
      <c r="E7" s="30">
        <v>0.32</v>
      </c>
      <c r="F7" s="31">
        <f t="shared" si="1"/>
        <v>0.2442666667</v>
      </c>
      <c r="G7" s="31">
        <f t="shared" si="2"/>
        <v>1.936666667</v>
      </c>
      <c r="H7" s="31">
        <f t="shared" si="3"/>
        <v>0.5033333333</v>
      </c>
      <c r="I7" s="31">
        <f t="shared" si="4"/>
        <v>0.9817263977</v>
      </c>
      <c r="L7" s="30"/>
      <c r="M7" s="30"/>
      <c r="N7" s="30"/>
      <c r="O7" s="30"/>
    </row>
    <row r="8">
      <c r="A8" s="3">
        <v>5.0</v>
      </c>
      <c r="B8" s="29" t="s">
        <v>33</v>
      </c>
      <c r="C8" s="30">
        <v>0.77</v>
      </c>
      <c r="D8" s="30">
        <v>0.55</v>
      </c>
      <c r="E8" s="30">
        <v>0.36</v>
      </c>
      <c r="F8" s="31">
        <f t="shared" si="1"/>
        <v>0.2995666667</v>
      </c>
      <c r="G8" s="31">
        <f t="shared" si="2"/>
        <v>2.193333333</v>
      </c>
      <c r="H8" s="31">
        <f t="shared" si="3"/>
        <v>0.56</v>
      </c>
      <c r="I8" s="31">
        <f t="shared" si="4"/>
        <v>0.9098895905</v>
      </c>
    </row>
    <row r="9">
      <c r="A9" s="3">
        <v>6.0</v>
      </c>
      <c r="B9" s="29" t="s">
        <v>46</v>
      </c>
      <c r="C9" s="30">
        <v>0.25</v>
      </c>
      <c r="D9" s="30">
        <v>0.86</v>
      </c>
      <c r="E9" s="30">
        <v>0.18</v>
      </c>
      <c r="F9" s="31">
        <f t="shared" si="1"/>
        <v>0.1382666667</v>
      </c>
      <c r="G9" s="31">
        <f t="shared" si="2"/>
        <v>1.456666667</v>
      </c>
      <c r="H9" s="31">
        <f t="shared" si="3"/>
        <v>0.43</v>
      </c>
      <c r="I9" s="31">
        <f t="shared" si="4"/>
        <v>1.119424437</v>
      </c>
    </row>
    <row r="10">
      <c r="A10" s="3">
        <v>7.0</v>
      </c>
      <c r="B10" s="29" t="s">
        <v>51</v>
      </c>
      <c r="C10" s="30">
        <v>0.0</v>
      </c>
      <c r="D10" s="30">
        <v>0.68</v>
      </c>
      <c r="E10" s="30">
        <v>0.09</v>
      </c>
      <c r="F10" s="31">
        <f t="shared" si="1"/>
        <v>0.0204</v>
      </c>
      <c r="G10" s="31">
        <f t="shared" si="2"/>
        <v>0.77</v>
      </c>
      <c r="H10" s="31">
        <f t="shared" si="3"/>
        <v>0.2566666667</v>
      </c>
      <c r="I10" s="31">
        <f t="shared" si="4"/>
        <v>1.272537728</v>
      </c>
      <c r="L10" s="32" t="s">
        <v>60</v>
      </c>
      <c r="M10" s="34" t="str">
        <f t="shared" ref="M10:W10" si="5">CONCAT("rank-100M!",M11)</f>
        <v>rank-100M!M</v>
      </c>
      <c r="N10" s="34" t="str">
        <f t="shared" si="5"/>
        <v>rank-100M!N</v>
      </c>
      <c r="O10" s="34" t="str">
        <f t="shared" si="5"/>
        <v>rank-100M!O</v>
      </c>
      <c r="P10" s="34" t="str">
        <f t="shared" si="5"/>
        <v>rank-100M!P</v>
      </c>
      <c r="Q10" s="34" t="str">
        <f t="shared" si="5"/>
        <v>rank-100M!Q</v>
      </c>
      <c r="R10" s="34" t="str">
        <f t="shared" si="5"/>
        <v>rank-100M!R</v>
      </c>
      <c r="S10" s="34" t="str">
        <f t="shared" si="5"/>
        <v>rank-100M!S</v>
      </c>
      <c r="T10" s="34" t="str">
        <f t="shared" si="5"/>
        <v>rank-100M!T</v>
      </c>
      <c r="U10" s="34" t="str">
        <f t="shared" si="5"/>
        <v>rank-100M!U</v>
      </c>
      <c r="V10" s="34" t="str">
        <f t="shared" si="5"/>
        <v>rank-100M!V</v>
      </c>
      <c r="W10" s="34" t="str">
        <f t="shared" si="5"/>
        <v>rank-100M!W</v>
      </c>
      <c r="X10" s="35" t="s">
        <v>69</v>
      </c>
      <c r="Y10" s="36" t="s">
        <v>66</v>
      </c>
    </row>
    <row r="11">
      <c r="A11" s="3">
        <v>8.0</v>
      </c>
      <c r="B11" s="29" t="s">
        <v>28</v>
      </c>
      <c r="C11" s="30">
        <v>0.93</v>
      </c>
      <c r="D11" s="30">
        <v>0.95</v>
      </c>
      <c r="E11" s="30">
        <v>0.36</v>
      </c>
      <c r="F11" s="31">
        <f t="shared" si="1"/>
        <v>0.5201</v>
      </c>
      <c r="G11" s="31">
        <f t="shared" si="2"/>
        <v>2.86</v>
      </c>
      <c r="H11" s="31">
        <f t="shared" si="3"/>
        <v>0.7466666667</v>
      </c>
      <c r="I11" s="31">
        <f t="shared" si="4"/>
        <v>0.6234083869</v>
      </c>
      <c r="L11" s="37"/>
      <c r="M11" s="38" t="s">
        <v>70</v>
      </c>
      <c r="N11" s="38" t="s">
        <v>71</v>
      </c>
      <c r="O11" s="38" t="s">
        <v>72</v>
      </c>
      <c r="P11" s="38" t="s">
        <v>73</v>
      </c>
      <c r="Q11" s="38" t="s">
        <v>74</v>
      </c>
      <c r="R11" s="38" t="s">
        <v>75</v>
      </c>
      <c r="S11" s="38" t="s">
        <v>76</v>
      </c>
      <c r="T11" s="38" t="s">
        <v>77</v>
      </c>
      <c r="U11" s="38" t="s">
        <v>78</v>
      </c>
      <c r="V11" s="38" t="s">
        <v>79</v>
      </c>
      <c r="W11" s="38" t="s">
        <v>80</v>
      </c>
      <c r="X11" s="39"/>
      <c r="Y11" s="40"/>
    </row>
    <row r="12">
      <c r="A12" s="3">
        <v>9.0</v>
      </c>
      <c r="B12" s="29" t="s">
        <v>36</v>
      </c>
      <c r="C12" s="30">
        <v>0.66</v>
      </c>
      <c r="D12" s="30">
        <v>0.95</v>
      </c>
      <c r="E12" s="30">
        <v>0.27</v>
      </c>
      <c r="F12" s="31">
        <f t="shared" si="1"/>
        <v>0.3539</v>
      </c>
      <c r="G12" s="31">
        <f t="shared" si="2"/>
        <v>2.32</v>
      </c>
      <c r="H12" s="31">
        <f t="shared" si="3"/>
        <v>0.6266666667</v>
      </c>
      <c r="I12" s="31">
        <f t="shared" si="4"/>
        <v>0.8393085201</v>
      </c>
      <c r="L12" s="42" t="s">
        <v>61</v>
      </c>
      <c r="M12" s="44" t="s">
        <v>2</v>
      </c>
      <c r="N12" s="46" t="s">
        <v>3</v>
      </c>
      <c r="O12" s="46" t="s">
        <v>4</v>
      </c>
      <c r="P12" s="44" t="s">
        <v>5</v>
      </c>
      <c r="Q12" s="44" t="s">
        <v>6</v>
      </c>
      <c r="R12" s="44" t="s">
        <v>7</v>
      </c>
      <c r="S12" s="44" t="s">
        <v>8</v>
      </c>
      <c r="T12" s="44" t="s">
        <v>9</v>
      </c>
      <c r="U12" s="44" t="s">
        <v>10</v>
      </c>
      <c r="V12" s="44" t="s">
        <v>11</v>
      </c>
      <c r="W12" s="44" t="s">
        <v>12</v>
      </c>
      <c r="X12" s="48"/>
      <c r="Y12" s="51">
        <f>AVERAGE(X13:X15)</f>
        <v>3.333333333</v>
      </c>
    </row>
    <row r="13">
      <c r="A13" s="3">
        <v>10.0</v>
      </c>
      <c r="B13" s="29" t="s">
        <v>35</v>
      </c>
      <c r="C13" s="30">
        <v>0.68</v>
      </c>
      <c r="D13" s="30">
        <v>0.95</v>
      </c>
      <c r="E13" s="30">
        <v>0.36</v>
      </c>
      <c r="F13" s="31">
        <f t="shared" si="1"/>
        <v>0.4109333333</v>
      </c>
      <c r="G13" s="31">
        <f t="shared" si="2"/>
        <v>2.443333333</v>
      </c>
      <c r="H13" s="31">
        <f t="shared" si="3"/>
        <v>0.6633333333</v>
      </c>
      <c r="I13" s="31">
        <f t="shared" si="4"/>
        <v>0.7652200468</v>
      </c>
      <c r="L13" s="53" t="s">
        <v>24</v>
      </c>
      <c r="M13" s="55">
        <f>INDIRECT(CONCAT(M$10,1+MATCH($L13,'rank-100M'!$A$2:$A$46,0)))</f>
        <v>29</v>
      </c>
      <c r="N13" s="55">
        <f>INDIRECT(CONCAT(N$10,1+MATCH($L13,'rank-100M'!$A$2:$A$46,0)))</f>
        <v>20</v>
      </c>
      <c r="O13" s="55">
        <f>INDIRECT(CONCAT(O$10,1+MATCH($L13,'rank-100M'!$A$2:$A$46,0)))</f>
        <v>32</v>
      </c>
      <c r="P13" s="55">
        <f>INDIRECT(CONCAT(P$10,1+MATCH($L13,'rank-100M'!$A$2:$A$46,0)))</f>
        <v>26</v>
      </c>
      <c r="Q13" s="55">
        <f>INDIRECT(CONCAT(Q$10,1+MATCH($L13,'rank-100M'!$A$2:$A$46,0)))</f>
        <v>27</v>
      </c>
      <c r="R13" s="55">
        <f>INDIRECT(CONCAT(R$10,1+MATCH($L13,'rank-100M'!$A$2:$A$46,0)))</f>
        <v>30</v>
      </c>
      <c r="S13" s="55">
        <f>INDIRECT(CONCAT(S$10,1+MATCH($L13,'rank-100M'!$A$2:$A$46,0)))</f>
        <v>18</v>
      </c>
      <c r="T13" s="55">
        <f>INDIRECT(CONCAT(T$10,1+MATCH($L13,'rank-100M'!$A$2:$A$46,0)))</f>
        <v>41</v>
      </c>
      <c r="U13" s="55">
        <f>INDIRECT(CONCAT(U$10,1+MATCH($L13,'rank-100M'!$A$2:$A$46,0)))</f>
        <v>20</v>
      </c>
      <c r="V13" s="55">
        <f>INDIRECT(CONCAT(V$10,1+MATCH($L13,'rank-100M'!$A$2:$A$46,0)))</f>
        <v>22</v>
      </c>
      <c r="W13" s="62">
        <f>INDIRECT(CONCAT(W$10,1+MATCH($L13,'rank-100M'!$A$2:$A$46,0)))</f>
        <v>11</v>
      </c>
      <c r="X13" s="64">
        <f t="shared" ref="X13:X15" si="6">COUNTIF(M13:W13, "&lt;15")</f>
        <v>1</v>
      </c>
      <c r="Y13" s="65"/>
    </row>
    <row r="14">
      <c r="A14" s="3">
        <v>11.0</v>
      </c>
      <c r="B14" s="29" t="s">
        <v>49</v>
      </c>
      <c r="C14" s="30">
        <v>0.59</v>
      </c>
      <c r="D14" s="30">
        <v>0.18</v>
      </c>
      <c r="E14" s="30">
        <v>0.32</v>
      </c>
      <c r="F14" s="31">
        <f t="shared" si="1"/>
        <v>0.1175333333</v>
      </c>
      <c r="G14" s="31">
        <f t="shared" si="2"/>
        <v>1.483333333</v>
      </c>
      <c r="H14" s="31">
        <f t="shared" si="3"/>
        <v>0.3633333333</v>
      </c>
      <c r="I14" s="31">
        <f t="shared" si="4"/>
        <v>1.146357827</v>
      </c>
      <c r="L14" s="53" t="s">
        <v>28</v>
      </c>
      <c r="M14" s="55">
        <f>INDIRECT(CONCAT(M$10,1+MATCH($L14,'rank-100M'!$A$2:$A$46,0)))</f>
        <v>26</v>
      </c>
      <c r="N14" s="62">
        <f>INDIRECT(CONCAT(N$10,1+MATCH($L14,'rank-100M'!$A$2:$A$46,0)))</f>
        <v>14</v>
      </c>
      <c r="O14" s="55">
        <f>INDIRECT(CONCAT(O$10,1+MATCH($L14,'rank-100M'!$A$2:$A$46,0)))</f>
        <v>18</v>
      </c>
      <c r="P14" s="62">
        <f>INDIRECT(CONCAT(P$10,1+MATCH($L14,'rank-100M'!$A$2:$A$46,0)))</f>
        <v>1</v>
      </c>
      <c r="Q14" s="55">
        <f>INDIRECT(CONCAT(Q$10,1+MATCH($L14,'rank-100M'!$A$2:$A$46,0)))</f>
        <v>17</v>
      </c>
      <c r="R14" s="55">
        <f>INDIRECT(CONCAT(R$10,1+MATCH($L14,'rank-100M'!$A$2:$A$46,0)))</f>
        <v>25</v>
      </c>
      <c r="S14" s="55">
        <f>INDIRECT(CONCAT(S$10,1+MATCH($L14,'rank-100M'!$A$2:$A$46,0)))</f>
        <v>17</v>
      </c>
      <c r="T14" s="55">
        <f>INDIRECT(CONCAT(T$10,1+MATCH($L14,'rank-100M'!$A$2:$A$46,0)))</f>
        <v>17</v>
      </c>
      <c r="U14" s="62">
        <f>INDIRECT(CONCAT(U$10,1+MATCH($L14,'rank-100M'!$A$2:$A$46,0)))</f>
        <v>5</v>
      </c>
      <c r="V14" s="62">
        <f>INDIRECT(CONCAT(V$10,1+MATCH($L14,'rank-100M'!$A$2:$A$46,0)))</f>
        <v>9</v>
      </c>
      <c r="W14" s="55">
        <f>INDIRECT(CONCAT(W$10,1+MATCH($L14,'rank-100M'!$A$2:$A$46,0)))</f>
        <v>16</v>
      </c>
      <c r="X14" s="64">
        <f t="shared" si="6"/>
        <v>4</v>
      </c>
      <c r="Y14" s="65"/>
    </row>
    <row r="15">
      <c r="A15" s="3">
        <v>12.0</v>
      </c>
      <c r="B15" s="29" t="s">
        <v>50</v>
      </c>
      <c r="C15" s="30">
        <v>0.05</v>
      </c>
      <c r="D15" s="30">
        <v>0.59</v>
      </c>
      <c r="E15" s="30">
        <v>0.18</v>
      </c>
      <c r="F15" s="31">
        <f t="shared" si="1"/>
        <v>0.04823333333</v>
      </c>
      <c r="G15" s="31">
        <f t="shared" si="2"/>
        <v>0.8533333333</v>
      </c>
      <c r="H15" s="31">
        <f t="shared" si="3"/>
        <v>0.2733333333</v>
      </c>
      <c r="I15" s="31">
        <f t="shared" si="4"/>
        <v>1.236381168</v>
      </c>
      <c r="L15" s="75" t="s">
        <v>37</v>
      </c>
      <c r="M15" s="76">
        <f>INDIRECT(CONCAT(M$10,1+MATCH($L15,'rank-100M'!$A$2:$A$46,0)))</f>
        <v>15</v>
      </c>
      <c r="N15" s="76">
        <f>INDIRECT(CONCAT(N$10,1+MATCH($L15,'rank-100M'!$A$2:$A$46,0)))</f>
        <v>15</v>
      </c>
      <c r="O15" s="79">
        <f>INDIRECT(CONCAT(O$10,1+MATCH($L15,'rank-100M'!$A$2:$A$46,0)))</f>
        <v>1</v>
      </c>
      <c r="P15" s="79">
        <f>INDIRECT(CONCAT(P$10,1+MATCH($L15,'rank-100M'!$A$2:$A$46,0)))</f>
        <v>9</v>
      </c>
      <c r="Q15" s="79">
        <f>INDIRECT(CONCAT(Q$10,1+MATCH($L15,'rank-100M'!$A$2:$A$46,0)))</f>
        <v>5</v>
      </c>
      <c r="R15" s="79">
        <f>INDIRECT(CONCAT(R$10,1+MATCH($L15,'rank-100M'!$A$2:$A$46,0)))</f>
        <v>1</v>
      </c>
      <c r="S15" s="76">
        <f>INDIRECT(CONCAT(S$10,1+MATCH($L15,'rank-100M'!$A$2:$A$46,0)))</f>
        <v>31</v>
      </c>
      <c r="T15" s="79">
        <f>INDIRECT(CONCAT(T$10,1+MATCH($L15,'rank-100M'!$A$2:$A$46,0)))</f>
        <v>3</v>
      </c>
      <c r="U15" s="76">
        <f>INDIRECT(CONCAT(U$10,1+MATCH($L15,'rank-100M'!$A$2:$A$46,0)))</f>
        <v>31</v>
      </c>
      <c r="V15" s="76">
        <f>INDIRECT(CONCAT(V$10,1+MATCH($L15,'rank-100M'!$A$2:$A$46,0)))</f>
        <v>27</v>
      </c>
      <c r="W15" s="76">
        <f>INDIRECT(CONCAT(W$10,1+MATCH($L15,'rank-100M'!$A$2:$A$46,0)))</f>
        <v>26</v>
      </c>
      <c r="X15" s="85">
        <f t="shared" si="6"/>
        <v>5</v>
      </c>
      <c r="Y15" s="86"/>
    </row>
    <row r="16">
      <c r="A16" s="3">
        <v>13.0</v>
      </c>
      <c r="B16" s="29" t="s">
        <v>24</v>
      </c>
      <c r="C16" s="30">
        <v>0.98</v>
      </c>
      <c r="D16" s="30">
        <v>0.23</v>
      </c>
      <c r="E16" s="30">
        <v>0.55</v>
      </c>
      <c r="F16" s="31">
        <f t="shared" si="1"/>
        <v>0.2969666667</v>
      </c>
      <c r="G16" s="31">
        <f t="shared" si="2"/>
        <v>2.413333333</v>
      </c>
      <c r="H16" s="31">
        <f t="shared" si="3"/>
        <v>0.5866666667</v>
      </c>
      <c r="I16" s="31">
        <f t="shared" si="4"/>
        <v>0.9132670896</v>
      </c>
      <c r="L16" s="42" t="s">
        <v>62</v>
      </c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48"/>
      <c r="Y16" s="51">
        <f>AVERAGE(X17:X19)</f>
        <v>3.666666667</v>
      </c>
    </row>
    <row r="17">
      <c r="A17" s="3">
        <v>14.0</v>
      </c>
      <c r="B17" s="29" t="s">
        <v>26</v>
      </c>
      <c r="C17" s="30">
        <v>0.45</v>
      </c>
      <c r="D17" s="30">
        <v>0.0</v>
      </c>
      <c r="E17" s="30">
        <v>0.41</v>
      </c>
      <c r="F17" s="31">
        <f t="shared" si="1"/>
        <v>0.0615</v>
      </c>
      <c r="G17" s="31">
        <f t="shared" si="2"/>
        <v>1.16</v>
      </c>
      <c r="H17" s="31">
        <f t="shared" si="3"/>
        <v>0.2866666667</v>
      </c>
      <c r="I17" s="31">
        <f t="shared" si="4"/>
        <v>1.219147262</v>
      </c>
      <c r="L17" s="53" t="s">
        <v>28</v>
      </c>
      <c r="M17" s="55">
        <f>INDIRECT(CONCAT(M$10,1+MATCH($L17,'rank-100M'!$A$2:$A$46,0)))</f>
        <v>26</v>
      </c>
      <c r="N17" s="62">
        <f>INDIRECT(CONCAT(N$10,1+MATCH($L17,'rank-100M'!$A$2:$A$46,0)))</f>
        <v>14</v>
      </c>
      <c r="O17" s="55">
        <f>INDIRECT(CONCAT(O$10,1+MATCH($L17,'rank-100M'!$A$2:$A$46,0)))</f>
        <v>18</v>
      </c>
      <c r="P17" s="62">
        <f>INDIRECT(CONCAT(P$10,1+MATCH($L17,'rank-100M'!$A$2:$A$46,0)))</f>
        <v>1</v>
      </c>
      <c r="Q17" s="55">
        <f>INDIRECT(CONCAT(Q$10,1+MATCH($L17,'rank-100M'!$A$2:$A$46,0)))</f>
        <v>17</v>
      </c>
      <c r="R17" s="55">
        <f>INDIRECT(CONCAT(R$10,1+MATCH($L17,'rank-100M'!$A$2:$A$46,0)))</f>
        <v>25</v>
      </c>
      <c r="S17" s="55">
        <f>INDIRECT(CONCAT(S$10,1+MATCH($L17,'rank-100M'!$A$2:$A$46,0)))</f>
        <v>17</v>
      </c>
      <c r="T17" s="55">
        <f>INDIRECT(CONCAT(T$10,1+MATCH($L17,'rank-100M'!$A$2:$A$46,0)))</f>
        <v>17</v>
      </c>
      <c r="U17" s="62">
        <f>INDIRECT(CONCAT(U$10,1+MATCH($L17,'rank-100M'!$A$2:$A$46,0)))</f>
        <v>5</v>
      </c>
      <c r="V17" s="62">
        <f>INDIRECT(CONCAT(V$10,1+MATCH($L17,'rank-100M'!$A$2:$A$46,0)))</f>
        <v>9</v>
      </c>
      <c r="W17" s="55">
        <f>INDIRECT(CONCAT(W$10,1+MATCH($L17,'rank-100M'!$A$2:$A$46,0)))</f>
        <v>16</v>
      </c>
      <c r="X17" s="64">
        <f t="shared" ref="X17:X19" si="7">COUNTIF(M17:W17, "&lt;15")</f>
        <v>4</v>
      </c>
      <c r="Y17" s="65"/>
    </row>
    <row r="18">
      <c r="A18" s="3">
        <v>15.0</v>
      </c>
      <c r="B18" s="29" t="s">
        <v>25</v>
      </c>
      <c r="C18" s="30">
        <v>0.43</v>
      </c>
      <c r="D18" s="30">
        <v>0.0</v>
      </c>
      <c r="E18" s="30">
        <v>0.45</v>
      </c>
      <c r="F18" s="31">
        <f t="shared" si="1"/>
        <v>0.0645</v>
      </c>
      <c r="G18" s="31">
        <f t="shared" si="2"/>
        <v>1.166666667</v>
      </c>
      <c r="H18" s="31">
        <f t="shared" si="3"/>
        <v>0.2933333333</v>
      </c>
      <c r="I18" s="31">
        <f t="shared" si="4"/>
        <v>1.215250148</v>
      </c>
      <c r="L18" s="53" t="s">
        <v>35</v>
      </c>
      <c r="M18" s="55">
        <f>INDIRECT(CONCAT(M$10,1+MATCH($L18,'rank-100M'!$A$2:$A$46,0)))</f>
        <v>27</v>
      </c>
      <c r="N18" s="55">
        <f>INDIRECT(CONCAT(N$10,1+MATCH($L18,'rank-100M'!$A$2:$A$46,0)))</f>
        <v>24</v>
      </c>
      <c r="O18" s="55">
        <f>INDIRECT(CONCAT(O$10,1+MATCH($L18,'rank-100M'!$A$2:$A$46,0)))</f>
        <v>26</v>
      </c>
      <c r="P18" s="62">
        <f>INDIRECT(CONCAT(P$10,1+MATCH($L18,'rank-100M'!$A$2:$A$46,0)))</f>
        <v>2</v>
      </c>
      <c r="Q18" s="62">
        <f>INDIRECT(CONCAT(Q$10,1+MATCH($L18,'rank-100M'!$A$2:$A$46,0)))</f>
        <v>13</v>
      </c>
      <c r="R18" s="55">
        <f>INDIRECT(CONCAT(R$10,1+MATCH($L18,'rank-100M'!$A$2:$A$46,0)))</f>
        <v>27</v>
      </c>
      <c r="S18" s="55">
        <f>INDIRECT(CONCAT(S$10,1+MATCH($L18,'rank-100M'!$A$2:$A$46,0)))</f>
        <v>16</v>
      </c>
      <c r="T18" s="55">
        <f>INDIRECT(CONCAT(T$10,1+MATCH($L18,'rank-100M'!$A$2:$A$46,0)))</f>
        <v>24</v>
      </c>
      <c r="U18" s="62">
        <f>INDIRECT(CONCAT(U$10,1+MATCH($L18,'rank-100M'!$A$2:$A$46,0)))</f>
        <v>7</v>
      </c>
      <c r="V18" s="62">
        <f>INDIRECT(CONCAT(V$10,1+MATCH($L18,'rank-100M'!$A$2:$A$46,0)))</f>
        <v>14</v>
      </c>
      <c r="W18" s="55">
        <f>INDIRECT(CONCAT(W$10,1+MATCH($L18,'rank-100M'!$A$2:$A$46,0)))</f>
        <v>19</v>
      </c>
      <c r="X18" s="64">
        <f t="shared" si="7"/>
        <v>4</v>
      </c>
      <c r="Y18" s="65"/>
    </row>
    <row r="19">
      <c r="A19" s="3">
        <v>16.0</v>
      </c>
      <c r="B19" s="29" t="s">
        <v>20</v>
      </c>
      <c r="C19" s="30">
        <v>0.3</v>
      </c>
      <c r="D19" s="30">
        <v>0.36</v>
      </c>
      <c r="E19" s="30">
        <v>0.73</v>
      </c>
      <c r="F19" s="31">
        <f t="shared" si="1"/>
        <v>0.1966</v>
      </c>
      <c r="G19" s="31">
        <f t="shared" si="2"/>
        <v>1.59</v>
      </c>
      <c r="H19" s="31">
        <f t="shared" si="3"/>
        <v>0.4633333333</v>
      </c>
      <c r="I19" s="31">
        <f t="shared" si="4"/>
        <v>1.043647214</v>
      </c>
      <c r="L19" s="90" t="s">
        <v>36</v>
      </c>
      <c r="M19" s="76">
        <f>INDIRECT(CONCAT(M$10,1+MATCH($L19,'rank-100M'!$A$2:$A$46,0)))</f>
        <v>23</v>
      </c>
      <c r="N19" s="76">
        <f>INDIRECT(CONCAT(N$10,1+MATCH($L19,'rank-100M'!$A$2:$A$46,0)))</f>
        <v>23</v>
      </c>
      <c r="O19" s="76">
        <f>INDIRECT(CONCAT(O$10,1+MATCH($L19,'rank-100M'!$A$2:$A$46,0)))</f>
        <v>24</v>
      </c>
      <c r="P19" s="79">
        <f>INDIRECT(CONCAT(P$10,1+MATCH($L19,'rank-100M'!$A$2:$A$46,0)))</f>
        <v>4</v>
      </c>
      <c r="Q19" s="76">
        <f>INDIRECT(CONCAT(Q$10,1+MATCH($L19,'rank-100M'!$A$2:$A$46,0)))</f>
        <v>24</v>
      </c>
      <c r="R19" s="76">
        <f>INDIRECT(CONCAT(R$10,1+MATCH($L19,'rank-100M'!$A$2:$A$46,0)))</f>
        <v>26</v>
      </c>
      <c r="S19" s="76">
        <f>INDIRECT(CONCAT(S$10,1+MATCH($L19,'rank-100M'!$A$2:$A$46,0)))</f>
        <v>19</v>
      </c>
      <c r="T19" s="76">
        <f>INDIRECT(CONCAT(T$10,1+MATCH($L19,'rank-100M'!$A$2:$A$46,0)))</f>
        <v>23</v>
      </c>
      <c r="U19" s="79">
        <f>INDIRECT(CONCAT(U$10,1+MATCH($L19,'rank-100M'!$A$2:$A$46,0)))</f>
        <v>8</v>
      </c>
      <c r="V19" s="79">
        <f>INDIRECT(CONCAT(V$10,1+MATCH($L19,'rank-100M'!$A$2:$A$46,0)))</f>
        <v>13</v>
      </c>
      <c r="W19" s="76">
        <f>INDIRECT(CONCAT(W$10,1+MATCH($L19,'rank-100M'!$A$2:$A$46,0)))</f>
        <v>21</v>
      </c>
      <c r="X19" s="85">
        <f t="shared" si="7"/>
        <v>3</v>
      </c>
      <c r="Y19" s="86"/>
    </row>
    <row r="20">
      <c r="A20" s="3">
        <v>17.0</v>
      </c>
      <c r="B20" s="29" t="s">
        <v>31</v>
      </c>
      <c r="C20" s="30">
        <v>0.23</v>
      </c>
      <c r="D20" s="30">
        <v>0.55</v>
      </c>
      <c r="E20" s="30">
        <v>0.77</v>
      </c>
      <c r="F20" s="31">
        <f t="shared" si="1"/>
        <v>0.2423666667</v>
      </c>
      <c r="G20" s="31">
        <f t="shared" si="2"/>
        <v>1.703333333</v>
      </c>
      <c r="H20" s="31">
        <f t="shared" si="3"/>
        <v>0.5166666667</v>
      </c>
      <c r="I20" s="31">
        <f t="shared" si="4"/>
        <v>0.9841945701</v>
      </c>
      <c r="L20" s="42" t="s">
        <v>63</v>
      </c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48"/>
      <c r="Y20" s="51">
        <f>AVERAGE(X21:X23)</f>
        <v>4.333333333</v>
      </c>
    </row>
    <row r="21">
      <c r="A21" s="3">
        <v>18.0</v>
      </c>
      <c r="B21" s="29" t="s">
        <v>14</v>
      </c>
      <c r="C21" s="30">
        <v>0.77</v>
      </c>
      <c r="D21" s="30">
        <v>0.59</v>
      </c>
      <c r="E21" s="30">
        <v>0.68</v>
      </c>
      <c r="F21" s="31">
        <f t="shared" si="1"/>
        <v>0.4597</v>
      </c>
      <c r="G21" s="31">
        <f t="shared" si="2"/>
        <v>2.553333333</v>
      </c>
      <c r="H21" s="31">
        <f t="shared" si="3"/>
        <v>0.68</v>
      </c>
      <c r="I21" s="31">
        <f t="shared" si="4"/>
        <v>0.7018702885</v>
      </c>
      <c r="L21" s="53" t="s">
        <v>30</v>
      </c>
      <c r="M21" s="62">
        <f>INDIRECT(CONCAT(M$10,1+MATCH($L21,'rank-100M'!$A$2:$A$46,0)))</f>
        <v>5</v>
      </c>
      <c r="N21" s="55">
        <f>INDIRECT(CONCAT(N$10,1+MATCH($L21,'rank-100M'!$A$2:$A$46,0)))</f>
        <v>22</v>
      </c>
      <c r="O21" s="55">
        <f>INDIRECT(CONCAT(O$10,1+MATCH($L21,'rank-100M'!$A$2:$A$46,0)))</f>
        <v>29</v>
      </c>
      <c r="P21" s="55">
        <f>INDIRECT(CONCAT(P$10,1+MATCH($L21,'rank-100M'!$A$2:$A$46,0)))</f>
        <v>32</v>
      </c>
      <c r="Q21" s="55">
        <f>INDIRECT(CONCAT(Q$10,1+MATCH($L21,'rank-100M'!$A$2:$A$46,0)))</f>
        <v>18</v>
      </c>
      <c r="R21" s="55">
        <f>INDIRECT(CONCAT(R$10,1+MATCH($L21,'rank-100M'!$A$2:$A$46,0)))</f>
        <v>19</v>
      </c>
      <c r="S21" s="62">
        <f>INDIRECT(CONCAT(S$10,1+MATCH($L21,'rank-100M'!$A$2:$A$46,0)))</f>
        <v>11</v>
      </c>
      <c r="T21" s="55">
        <f>INDIRECT(CONCAT(T$10,1+MATCH($L21,'rank-100M'!$A$2:$A$46,0)))</f>
        <v>19</v>
      </c>
      <c r="U21" s="55">
        <f>INDIRECT(CONCAT(U$10,1+MATCH($L21,'rank-100M'!$A$2:$A$46,0)))</f>
        <v>25</v>
      </c>
      <c r="V21" s="55">
        <f>INDIRECT(CONCAT(V$10,1+MATCH($L21,'rank-100M'!$A$2:$A$46,0)))</f>
        <v>17</v>
      </c>
      <c r="W21" s="55">
        <f>INDIRECT(CONCAT(W$10,1+MATCH($L21,'rank-100M'!$A$2:$A$46,0)))</f>
        <v>15</v>
      </c>
      <c r="X21" s="64">
        <f t="shared" ref="X21:X23" si="8">COUNTIF(M21:W21, "&lt;15")</f>
        <v>2</v>
      </c>
      <c r="Y21" s="65"/>
    </row>
    <row r="22">
      <c r="A22" s="3">
        <v>19.0</v>
      </c>
      <c r="B22" s="29" t="s">
        <v>17</v>
      </c>
      <c r="C22" s="30">
        <v>0.7</v>
      </c>
      <c r="D22" s="30">
        <v>0.59</v>
      </c>
      <c r="E22" s="30">
        <v>0.68</v>
      </c>
      <c r="F22" s="31">
        <f t="shared" si="1"/>
        <v>0.4300666667</v>
      </c>
      <c r="G22" s="31">
        <f t="shared" si="2"/>
        <v>2.436666667</v>
      </c>
      <c r="H22" s="31">
        <f t="shared" si="3"/>
        <v>0.6566666667</v>
      </c>
      <c r="I22" s="31">
        <f t="shared" si="4"/>
        <v>0.7403651177</v>
      </c>
      <c r="L22" s="53" t="s">
        <v>21</v>
      </c>
      <c r="M22" s="55">
        <f>INDIRECT(CONCAT(M$10,1+MATCH($L22,'rank-100M'!$A$2:$A$46,0)))</f>
        <v>18</v>
      </c>
      <c r="N22" s="55">
        <f>INDIRECT(CONCAT(N$10,1+MATCH($L22,'rank-100M'!$A$2:$A$46,0)))</f>
        <v>17</v>
      </c>
      <c r="O22" s="55">
        <f>INDIRECT(CONCAT(O$10,1+MATCH($L22,'rank-100M'!$A$2:$A$46,0)))</f>
        <v>17</v>
      </c>
      <c r="P22" s="55">
        <f>INDIRECT(CONCAT(P$10,1+MATCH($L22,'rank-100M'!$A$2:$A$46,0)))</f>
        <v>41</v>
      </c>
      <c r="Q22" s="62">
        <f>INDIRECT(CONCAT(Q$10,1+MATCH($L22,'rank-100M'!$A$2:$A$46,0)))</f>
        <v>9</v>
      </c>
      <c r="R22" s="55">
        <f>INDIRECT(CONCAT(R$10,1+MATCH($L22,'rank-100M'!$A$2:$A$46,0)))</f>
        <v>18</v>
      </c>
      <c r="S22" s="62">
        <f>INDIRECT(CONCAT(S$10,1+MATCH($L22,'rank-100M'!$A$2:$A$46,0)))</f>
        <v>12</v>
      </c>
      <c r="T22" s="55">
        <f>INDIRECT(CONCAT(T$10,1+MATCH($L22,'rank-100M'!$A$2:$A$46,0)))</f>
        <v>30</v>
      </c>
      <c r="U22" s="62">
        <f>INDIRECT(CONCAT(U$10,1+MATCH($L22,'rank-100M'!$A$2:$A$46,0)))</f>
        <v>14</v>
      </c>
      <c r="V22" s="62">
        <f>INDIRECT(CONCAT(V$10,1+MATCH($L22,'rank-100M'!$A$2:$A$46,0)))</f>
        <v>12</v>
      </c>
      <c r="W22" s="62">
        <f>INDIRECT(CONCAT(W$10,1+MATCH($L22,'rank-100M'!$A$2:$A$46,0)))</f>
        <v>9</v>
      </c>
      <c r="X22" s="64">
        <f t="shared" si="8"/>
        <v>5</v>
      </c>
      <c r="Y22" s="65"/>
    </row>
    <row r="23">
      <c r="A23" s="3">
        <v>20.0</v>
      </c>
      <c r="B23" s="29" t="s">
        <v>18</v>
      </c>
      <c r="C23" s="30">
        <v>0.52</v>
      </c>
      <c r="D23" s="30">
        <v>0.55</v>
      </c>
      <c r="E23" s="30">
        <v>0.64</v>
      </c>
      <c r="F23" s="31">
        <f t="shared" si="1"/>
        <v>0.3236</v>
      </c>
      <c r="G23" s="31">
        <f t="shared" si="2"/>
        <v>2.056666667</v>
      </c>
      <c r="H23" s="31">
        <f t="shared" si="3"/>
        <v>0.57</v>
      </c>
      <c r="I23" s="31">
        <f t="shared" si="4"/>
        <v>0.8786693747</v>
      </c>
      <c r="L23" s="90" t="s">
        <v>23</v>
      </c>
      <c r="M23" s="79">
        <f>INDIRECT(CONCAT(M$10,1+MATCH($L23,'rank-100M'!$A$2:$A$46,0)))</f>
        <v>12</v>
      </c>
      <c r="N23" s="79">
        <f>INDIRECT(CONCAT(N$10,1+MATCH($L23,'rank-100M'!$A$2:$A$46,0)))</f>
        <v>6</v>
      </c>
      <c r="O23" s="76">
        <f>INDIRECT(CONCAT(O$10,1+MATCH($L23,'rank-100M'!$A$2:$A$46,0)))</f>
        <v>23</v>
      </c>
      <c r="P23" s="76">
        <f>INDIRECT(CONCAT(P$10,1+MATCH($L23,'rank-100M'!$A$2:$A$46,0)))</f>
        <v>44</v>
      </c>
      <c r="Q23" s="76">
        <f>INDIRECT(CONCAT(Q$10,1+MATCH($L23,'rank-100M'!$A$2:$A$46,0)))</f>
        <v>23</v>
      </c>
      <c r="R23" s="76">
        <f>INDIRECT(CONCAT(R$10,1+MATCH($L23,'rank-100M'!$A$2:$A$46,0)))</f>
        <v>22</v>
      </c>
      <c r="S23" s="79">
        <f>INDIRECT(CONCAT(S$10,1+MATCH($L23,'rank-100M'!$A$2:$A$46,0)))</f>
        <v>14</v>
      </c>
      <c r="T23" s="76">
        <f>INDIRECT(CONCAT(T$10,1+MATCH($L23,'rank-100M'!$A$2:$A$46,0)))</f>
        <v>36</v>
      </c>
      <c r="U23" s="79">
        <f>INDIRECT(CONCAT(U$10,1+MATCH($L23,'rank-100M'!$A$2:$A$46,0)))</f>
        <v>4</v>
      </c>
      <c r="V23" s="79">
        <f>INDIRECT(CONCAT(V$10,1+MATCH($L23,'rank-100M'!$A$2:$A$46,0)))</f>
        <v>7</v>
      </c>
      <c r="W23" s="79">
        <f>INDIRECT(CONCAT(W$10,1+MATCH($L23,'rank-100M'!$A$2:$A$46,0)))</f>
        <v>10</v>
      </c>
      <c r="X23" s="85">
        <f t="shared" si="8"/>
        <v>6</v>
      </c>
      <c r="Y23" s="86"/>
    </row>
    <row r="24">
      <c r="A24" s="3">
        <v>21.0</v>
      </c>
      <c r="B24" s="29" t="s">
        <v>19</v>
      </c>
      <c r="C24" s="30">
        <v>0.39</v>
      </c>
      <c r="D24" s="30">
        <v>0.86</v>
      </c>
      <c r="E24" s="30">
        <v>0.73</v>
      </c>
      <c r="F24" s="31">
        <f t="shared" si="1"/>
        <v>0.4159666667</v>
      </c>
      <c r="G24" s="31">
        <f t="shared" si="2"/>
        <v>2.24</v>
      </c>
      <c r="H24" s="31">
        <f t="shared" si="3"/>
        <v>0.66</v>
      </c>
      <c r="I24" s="31">
        <f t="shared" si="4"/>
        <v>0.758681555</v>
      </c>
      <c r="L24" s="42" t="s">
        <v>66</v>
      </c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48"/>
      <c r="Y24" s="51">
        <f>AVERAGE(X25:X27)</f>
        <v>7</v>
      </c>
    </row>
    <row r="25">
      <c r="A25" s="3">
        <v>22.0</v>
      </c>
      <c r="B25" s="29" t="s">
        <v>29</v>
      </c>
      <c r="C25" s="30">
        <v>0.2</v>
      </c>
      <c r="D25" s="30">
        <v>0.59</v>
      </c>
      <c r="E25" s="30">
        <v>0.77</v>
      </c>
      <c r="F25" s="31">
        <f t="shared" si="1"/>
        <v>0.2421</v>
      </c>
      <c r="G25" s="31">
        <f t="shared" si="2"/>
        <v>1.693333333</v>
      </c>
      <c r="H25" s="31">
        <f t="shared" si="3"/>
        <v>0.52</v>
      </c>
      <c r="I25" s="31">
        <f t="shared" si="4"/>
        <v>0.9845409803</v>
      </c>
      <c r="L25" s="104" t="s">
        <v>13</v>
      </c>
      <c r="M25" s="62">
        <f>INDIRECT(CONCAT(M$10,1+MATCH($L25,'rank-100M'!$A$2:$A$46,0)))</f>
        <v>9</v>
      </c>
      <c r="N25" s="62">
        <f>INDIRECT(CONCAT(N$10,1+MATCH($L25,'rank-100M'!$A$2:$A$46,0)))</f>
        <v>10</v>
      </c>
      <c r="O25" s="62">
        <f>INDIRECT(CONCAT(O$10,1+MATCH($L25,'rank-100M'!$A$2:$A$46,0)))</f>
        <v>12</v>
      </c>
      <c r="P25" s="55">
        <f>INDIRECT(CONCAT(P$10,1+MATCH($L25,'rank-100M'!$A$2:$A$46,0)))</f>
        <v>27</v>
      </c>
      <c r="Q25" s="62">
        <f>INDIRECT(CONCAT(Q$10,1+MATCH($L25,'rank-100M'!$A$2:$A$46,0)))</f>
        <v>2</v>
      </c>
      <c r="R25" s="62">
        <f>INDIRECT(CONCAT(R$10,1+MATCH($L25,'rank-100M'!$A$2:$A$46,0)))</f>
        <v>7</v>
      </c>
      <c r="S25" s="62">
        <f>INDIRECT(CONCAT(S$10,1+MATCH($L25,'rank-100M'!$A$2:$A$46,0)))</f>
        <v>6</v>
      </c>
      <c r="T25" s="55">
        <f>INDIRECT(CONCAT(T$10,1+MATCH($L25,'rank-100M'!$A$2:$A$46,0)))</f>
        <v>18</v>
      </c>
      <c r="U25" s="62">
        <f>INDIRECT(CONCAT(U$10,1+MATCH($L25,'rank-100M'!$A$2:$A$46,0)))</f>
        <v>1</v>
      </c>
      <c r="V25" s="62">
        <f>INDIRECT(CONCAT(V$10,1+MATCH($L25,'rank-100M'!$A$2:$A$46,0)))</f>
        <v>8</v>
      </c>
      <c r="W25" s="62">
        <f>INDIRECT(CONCAT(W$10,1+MATCH($L25,'rank-100M'!$A$2:$A$46,0)))</f>
        <v>2</v>
      </c>
      <c r="X25" s="64">
        <f t="shared" ref="X25:X27" si="9">COUNTIF(M25:W25, "&lt;15")</f>
        <v>9</v>
      </c>
      <c r="Y25" s="65"/>
    </row>
    <row r="26">
      <c r="A26" s="3">
        <v>23.0</v>
      </c>
      <c r="B26" s="29" t="s">
        <v>16</v>
      </c>
      <c r="C26" s="30">
        <v>0.57</v>
      </c>
      <c r="D26" s="30">
        <v>0.73</v>
      </c>
      <c r="E26" s="30">
        <v>0.68</v>
      </c>
      <c r="F26" s="31">
        <f t="shared" si="1"/>
        <v>0.4333666667</v>
      </c>
      <c r="G26" s="31">
        <f t="shared" si="2"/>
        <v>2.36</v>
      </c>
      <c r="H26" s="31">
        <f t="shared" si="3"/>
        <v>0.66</v>
      </c>
      <c r="I26" s="31">
        <f t="shared" si="4"/>
        <v>0.7360782919</v>
      </c>
      <c r="L26" s="53" t="s">
        <v>28</v>
      </c>
      <c r="M26" s="55">
        <f>INDIRECT(CONCAT(M$10,1+MATCH($L26,'rank-100M'!$A$2:$A$46,0)))</f>
        <v>26</v>
      </c>
      <c r="N26" s="62">
        <f>INDIRECT(CONCAT(N$10,1+MATCH($L26,'rank-100M'!$A$2:$A$46,0)))</f>
        <v>14</v>
      </c>
      <c r="O26" s="55">
        <f>INDIRECT(CONCAT(O$10,1+MATCH($L26,'rank-100M'!$A$2:$A$46,0)))</f>
        <v>18</v>
      </c>
      <c r="P26" s="62">
        <f>INDIRECT(CONCAT(P$10,1+MATCH($L26,'rank-100M'!$A$2:$A$46,0)))</f>
        <v>1</v>
      </c>
      <c r="Q26" s="55">
        <f>INDIRECT(CONCAT(Q$10,1+MATCH($L26,'rank-100M'!$A$2:$A$46,0)))</f>
        <v>17</v>
      </c>
      <c r="R26" s="55">
        <f>INDIRECT(CONCAT(R$10,1+MATCH($L26,'rank-100M'!$A$2:$A$46,0)))</f>
        <v>25</v>
      </c>
      <c r="S26" s="55">
        <f>INDIRECT(CONCAT(S$10,1+MATCH($L26,'rank-100M'!$A$2:$A$46,0)))</f>
        <v>17</v>
      </c>
      <c r="T26" s="55">
        <f>INDIRECT(CONCAT(T$10,1+MATCH($L26,'rank-100M'!$A$2:$A$46,0)))</f>
        <v>17</v>
      </c>
      <c r="U26" s="62">
        <f>INDIRECT(CONCAT(U$10,1+MATCH($L26,'rank-100M'!$A$2:$A$46,0)))</f>
        <v>5</v>
      </c>
      <c r="V26" s="62">
        <f>INDIRECT(CONCAT(V$10,1+MATCH($L26,'rank-100M'!$A$2:$A$46,0)))</f>
        <v>9</v>
      </c>
      <c r="W26" s="55">
        <f>INDIRECT(CONCAT(W$10,1+MATCH($L26,'rank-100M'!$A$2:$A$46,0)))</f>
        <v>16</v>
      </c>
      <c r="X26" s="64">
        <f t="shared" si="9"/>
        <v>4</v>
      </c>
      <c r="Y26" s="65"/>
    </row>
    <row r="27">
      <c r="A27" s="3">
        <v>24.0</v>
      </c>
      <c r="B27" s="29" t="s">
        <v>13</v>
      </c>
      <c r="C27" s="30">
        <v>0.75</v>
      </c>
      <c r="D27" s="30">
        <v>0.77</v>
      </c>
      <c r="E27" s="30">
        <v>0.73</v>
      </c>
      <c r="F27" s="31">
        <f t="shared" si="1"/>
        <v>0.5623666667</v>
      </c>
      <c r="G27" s="31">
        <f t="shared" si="2"/>
        <v>2.75</v>
      </c>
      <c r="H27" s="31">
        <f t="shared" si="3"/>
        <v>0.75</v>
      </c>
      <c r="I27" s="31">
        <f t="shared" si="4"/>
        <v>0.5685023763</v>
      </c>
      <c r="L27" s="90" t="s">
        <v>15</v>
      </c>
      <c r="M27" s="76">
        <f>INDIRECT(CONCAT(M$10,1+MATCH($L27,'rank-100M'!$A$2:$A$46,0)))</f>
        <v>16</v>
      </c>
      <c r="N27" s="79">
        <f>INDIRECT(CONCAT(N$10,1+MATCH($L27,'rank-100M'!$A$2:$A$46,0)))</f>
        <v>2</v>
      </c>
      <c r="O27" s="79">
        <f>INDIRECT(CONCAT(O$10,1+MATCH($L27,'rank-100M'!$A$2:$A$46,0)))</f>
        <v>10</v>
      </c>
      <c r="P27" s="76">
        <f>INDIRECT(CONCAT(P$10,1+MATCH($L27,'rank-100M'!$A$2:$A$46,0)))</f>
        <v>28</v>
      </c>
      <c r="Q27" s="79">
        <f>INDIRECT(CONCAT(Q$10,1+MATCH($L27,'rank-100M'!$A$2:$A$46,0)))</f>
        <v>14</v>
      </c>
      <c r="R27" s="79">
        <f>INDIRECT(CONCAT(R$10,1+MATCH($L27,'rank-100M'!$A$2:$A$46,0)))</f>
        <v>14</v>
      </c>
      <c r="S27" s="79">
        <f>INDIRECT(CONCAT(S$10,1+MATCH($L27,'rank-100M'!$A$2:$A$46,0)))</f>
        <v>7</v>
      </c>
      <c r="T27" s="76">
        <f>INDIRECT(CONCAT(T$10,1+MATCH($L27,'rank-100M'!$A$2:$A$46,0)))</f>
        <v>16</v>
      </c>
      <c r="U27" s="79">
        <f>INDIRECT(CONCAT(U$10,1+MATCH($L27,'rank-100M'!$A$2:$A$46,0)))</f>
        <v>2</v>
      </c>
      <c r="V27" s="79">
        <f>INDIRECT(CONCAT(V$10,1+MATCH($L27,'rank-100M'!$A$2:$A$46,0)))</f>
        <v>6</v>
      </c>
      <c r="W27" s="79">
        <f>INDIRECT(CONCAT(W$10,1+MATCH($L27,'rank-100M'!$A$2:$A$46,0)))</f>
        <v>4</v>
      </c>
      <c r="X27" s="85">
        <f t="shared" si="9"/>
        <v>8</v>
      </c>
      <c r="Y27" s="86"/>
    </row>
    <row r="28">
      <c r="A28" s="3">
        <v>25.0</v>
      </c>
      <c r="B28" s="29" t="s">
        <v>15</v>
      </c>
      <c r="C28" s="30">
        <v>0.61</v>
      </c>
      <c r="D28" s="30">
        <v>0.91</v>
      </c>
      <c r="E28" s="30">
        <v>0.68</v>
      </c>
      <c r="F28" s="31">
        <f t="shared" si="1"/>
        <v>0.5295666667</v>
      </c>
      <c r="G28" s="31">
        <f t="shared" si="2"/>
        <v>2.606666667</v>
      </c>
      <c r="H28" s="31">
        <f t="shared" si="3"/>
        <v>0.7333333333</v>
      </c>
      <c r="I28" s="31">
        <f t="shared" si="4"/>
        <v>0.6111108262</v>
      </c>
      <c r="L28" s="42" t="s">
        <v>65</v>
      </c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48"/>
      <c r="Y28" s="51">
        <f>AVERAGE(X29:X31)</f>
        <v>6</v>
      </c>
    </row>
    <row r="29">
      <c r="A29" s="3">
        <v>26.0</v>
      </c>
      <c r="B29" s="29" t="s">
        <v>21</v>
      </c>
      <c r="C29" s="30">
        <v>0.73</v>
      </c>
      <c r="D29" s="30">
        <v>0.27</v>
      </c>
      <c r="E29" s="30">
        <v>0.86</v>
      </c>
      <c r="F29" s="31">
        <f t="shared" si="1"/>
        <v>0.3523666667</v>
      </c>
      <c r="G29" s="31">
        <f t="shared" si="2"/>
        <v>2.346666667</v>
      </c>
      <c r="H29" s="31">
        <f t="shared" si="3"/>
        <v>0.62</v>
      </c>
      <c r="I29" s="31">
        <f t="shared" si="4"/>
        <v>0.8413003785</v>
      </c>
      <c r="L29" s="53" t="s">
        <v>28</v>
      </c>
      <c r="M29" s="55">
        <f>INDIRECT(CONCAT(M$10,1+MATCH($L29,'rank-100M'!$A$2:$A$46,0)))</f>
        <v>26</v>
      </c>
      <c r="N29" s="62">
        <f>INDIRECT(CONCAT(N$10,1+MATCH($L29,'rank-100M'!$A$2:$A$46,0)))</f>
        <v>14</v>
      </c>
      <c r="O29" s="55">
        <f>INDIRECT(CONCAT(O$10,1+MATCH($L29,'rank-100M'!$A$2:$A$46,0)))</f>
        <v>18</v>
      </c>
      <c r="P29" s="62">
        <f>INDIRECT(CONCAT(P$10,1+MATCH($L29,'rank-100M'!$A$2:$A$46,0)))</f>
        <v>1</v>
      </c>
      <c r="Q29" s="55">
        <f>INDIRECT(CONCAT(Q$10,1+MATCH($L29,'rank-100M'!$A$2:$A$46,0)))</f>
        <v>17</v>
      </c>
      <c r="R29" s="55">
        <f>INDIRECT(CONCAT(R$10,1+MATCH($L29,'rank-100M'!$A$2:$A$46,0)))</f>
        <v>25</v>
      </c>
      <c r="S29" s="55">
        <f>INDIRECT(CONCAT(S$10,1+MATCH($L29,'rank-100M'!$A$2:$A$46,0)))</f>
        <v>17</v>
      </c>
      <c r="T29" s="55">
        <f>INDIRECT(CONCAT(T$10,1+MATCH($L29,'rank-100M'!$A$2:$A$46,0)))</f>
        <v>17</v>
      </c>
      <c r="U29" s="62">
        <f>INDIRECT(CONCAT(U$10,1+MATCH($L29,'rank-100M'!$A$2:$A$46,0)))</f>
        <v>5</v>
      </c>
      <c r="V29" s="62">
        <f>INDIRECT(CONCAT(V$10,1+MATCH($L29,'rank-100M'!$A$2:$A$46,0)))</f>
        <v>9</v>
      </c>
      <c r="W29" s="55">
        <f>INDIRECT(CONCAT(W$10,1+MATCH($L29,'rank-100M'!$A$2:$A$46,0)))</f>
        <v>16</v>
      </c>
      <c r="X29" s="64">
        <f t="shared" ref="X29:X31" si="10">COUNTIF(M29:W29, "&lt;15")</f>
        <v>4</v>
      </c>
      <c r="Y29" s="65"/>
    </row>
    <row r="30">
      <c r="A30" s="3">
        <v>27.0</v>
      </c>
      <c r="B30" s="29" t="s">
        <v>30</v>
      </c>
      <c r="C30" s="30">
        <v>0.57</v>
      </c>
      <c r="D30" s="30">
        <v>0.41</v>
      </c>
      <c r="E30" s="30">
        <v>0.91</v>
      </c>
      <c r="F30" s="31">
        <f t="shared" si="1"/>
        <v>0.3751666667</v>
      </c>
      <c r="G30" s="31">
        <f t="shared" si="2"/>
        <v>2.27</v>
      </c>
      <c r="H30" s="31">
        <f t="shared" si="3"/>
        <v>0.63</v>
      </c>
      <c r="I30" s="31">
        <f t="shared" si="4"/>
        <v>0.8116823097</v>
      </c>
      <c r="L30" s="53" t="s">
        <v>13</v>
      </c>
      <c r="M30" s="62">
        <f>INDIRECT(CONCAT(M$10,1+MATCH($L30,'rank-100M'!$A$2:$A$46,0)))</f>
        <v>9</v>
      </c>
      <c r="N30" s="62">
        <f>INDIRECT(CONCAT(N$10,1+MATCH($L30,'rank-100M'!$A$2:$A$46,0)))</f>
        <v>10</v>
      </c>
      <c r="O30" s="62">
        <f>INDIRECT(CONCAT(O$10,1+MATCH($L30,'rank-100M'!$A$2:$A$46,0)))</f>
        <v>12</v>
      </c>
      <c r="P30" s="55">
        <f>INDIRECT(CONCAT(P$10,1+MATCH($L30,'rank-100M'!$A$2:$A$46,0)))</f>
        <v>27</v>
      </c>
      <c r="Q30" s="62">
        <f>INDIRECT(CONCAT(Q$10,1+MATCH($L30,'rank-100M'!$A$2:$A$46,0)))</f>
        <v>2</v>
      </c>
      <c r="R30" s="62">
        <f>INDIRECT(CONCAT(R$10,1+MATCH($L30,'rank-100M'!$A$2:$A$46,0)))</f>
        <v>7</v>
      </c>
      <c r="S30" s="62">
        <f>INDIRECT(CONCAT(S$10,1+MATCH($L30,'rank-100M'!$A$2:$A$46,0)))</f>
        <v>6</v>
      </c>
      <c r="T30" s="55">
        <f>INDIRECT(CONCAT(T$10,1+MATCH($L30,'rank-100M'!$A$2:$A$46,0)))</f>
        <v>18</v>
      </c>
      <c r="U30" s="62">
        <f>INDIRECT(CONCAT(U$10,1+MATCH($L30,'rank-100M'!$A$2:$A$46,0)))</f>
        <v>1</v>
      </c>
      <c r="V30" s="62">
        <f>INDIRECT(CONCAT(V$10,1+MATCH($L30,'rank-100M'!$A$2:$A$46,0)))</f>
        <v>8</v>
      </c>
      <c r="W30" s="62">
        <f>INDIRECT(CONCAT(W$10,1+MATCH($L30,'rank-100M'!$A$2:$A$46,0)))</f>
        <v>2</v>
      </c>
      <c r="X30" s="64">
        <f t="shared" si="10"/>
        <v>9</v>
      </c>
      <c r="Y30" s="65"/>
    </row>
    <row r="31">
      <c r="A31" s="3">
        <v>28.0</v>
      </c>
      <c r="B31" s="29" t="s">
        <v>22</v>
      </c>
      <c r="C31" s="30">
        <v>0.39</v>
      </c>
      <c r="D31" s="30">
        <v>0.18</v>
      </c>
      <c r="E31" s="30">
        <v>0.77</v>
      </c>
      <c r="F31" s="31">
        <f t="shared" si="1"/>
        <v>0.1697</v>
      </c>
      <c r="G31" s="31">
        <f t="shared" si="2"/>
        <v>1.6</v>
      </c>
      <c r="H31" s="31">
        <f t="shared" si="3"/>
        <v>0.4466666667</v>
      </c>
      <c r="I31" s="31">
        <f t="shared" si="4"/>
        <v>1.078591339</v>
      </c>
      <c r="L31" s="75" t="s">
        <v>37</v>
      </c>
      <c r="M31" s="76">
        <f>INDIRECT(CONCAT(M$10,1+MATCH($L31,'rank-100M'!$A$2:$A$46,0)))</f>
        <v>15</v>
      </c>
      <c r="N31" s="76">
        <f>INDIRECT(CONCAT(N$10,1+MATCH($L31,'rank-100M'!$A$2:$A$46,0)))</f>
        <v>15</v>
      </c>
      <c r="O31" s="79">
        <f>INDIRECT(CONCAT(O$10,1+MATCH($L31,'rank-100M'!$A$2:$A$46,0)))</f>
        <v>1</v>
      </c>
      <c r="P31" s="79">
        <f>INDIRECT(CONCAT(P$10,1+MATCH($L31,'rank-100M'!$A$2:$A$46,0)))</f>
        <v>9</v>
      </c>
      <c r="Q31" s="79">
        <f>INDIRECT(CONCAT(Q$10,1+MATCH($L31,'rank-100M'!$A$2:$A$46,0)))</f>
        <v>5</v>
      </c>
      <c r="R31" s="79">
        <f>INDIRECT(CONCAT(R$10,1+MATCH($L31,'rank-100M'!$A$2:$A$46,0)))</f>
        <v>1</v>
      </c>
      <c r="S31" s="76">
        <f>INDIRECT(CONCAT(S$10,1+MATCH($L31,'rank-100M'!$A$2:$A$46,0)))</f>
        <v>31</v>
      </c>
      <c r="T31" s="79">
        <f>INDIRECT(CONCAT(T$10,1+MATCH($L31,'rank-100M'!$A$2:$A$46,0)))</f>
        <v>3</v>
      </c>
      <c r="U31" s="76">
        <f>INDIRECT(CONCAT(U$10,1+MATCH($L31,'rank-100M'!$A$2:$A$46,0)))</f>
        <v>31</v>
      </c>
      <c r="V31" s="76">
        <f>INDIRECT(CONCAT(V$10,1+MATCH($L31,'rank-100M'!$A$2:$A$46,0)))</f>
        <v>27</v>
      </c>
      <c r="W31" s="76">
        <f>INDIRECT(CONCAT(W$10,1+MATCH($L31,'rank-100M'!$A$2:$A$46,0)))</f>
        <v>26</v>
      </c>
      <c r="X31" s="85">
        <f t="shared" si="10"/>
        <v>5</v>
      </c>
      <c r="Y31" s="86"/>
    </row>
    <row r="32">
      <c r="A32" s="3">
        <v>29.0</v>
      </c>
      <c r="B32" s="29" t="s">
        <v>23</v>
      </c>
      <c r="C32" s="30">
        <v>0.57</v>
      </c>
      <c r="D32" s="30">
        <v>0.14</v>
      </c>
      <c r="E32" s="30">
        <v>0.86</v>
      </c>
      <c r="F32" s="31">
        <f t="shared" si="1"/>
        <v>0.2301333333</v>
      </c>
      <c r="G32" s="31">
        <f t="shared" si="2"/>
        <v>1.95</v>
      </c>
      <c r="H32" s="31">
        <f t="shared" si="3"/>
        <v>0.5233333333</v>
      </c>
      <c r="I32" s="31">
        <f t="shared" si="4"/>
        <v>1.000086136</v>
      </c>
      <c r="L32" s="42" t="s">
        <v>64</v>
      </c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48"/>
      <c r="Y32" s="51">
        <f>AVERAGE(X33:X35)</f>
        <v>7</v>
      </c>
    </row>
    <row r="33">
      <c r="A33" s="3">
        <v>30.0</v>
      </c>
      <c r="B33" s="29" t="s">
        <v>34</v>
      </c>
      <c r="C33" s="30">
        <v>0.25</v>
      </c>
      <c r="D33" s="30">
        <v>0.05</v>
      </c>
      <c r="E33" s="30">
        <v>0.82</v>
      </c>
      <c r="F33" s="31">
        <f t="shared" si="1"/>
        <v>0.08616666667</v>
      </c>
      <c r="G33" s="31">
        <f t="shared" si="2"/>
        <v>1.286666667</v>
      </c>
      <c r="H33" s="31">
        <f t="shared" si="3"/>
        <v>0.3733333333</v>
      </c>
      <c r="I33" s="31">
        <f t="shared" si="4"/>
        <v>1.187104322</v>
      </c>
      <c r="L33" s="53" t="s">
        <v>13</v>
      </c>
      <c r="M33" s="62">
        <f>INDIRECT(CONCAT(M$10,1+MATCH($L33,'rank-100M'!$A$2:$A$46,0)))</f>
        <v>9</v>
      </c>
      <c r="N33" s="62">
        <f>INDIRECT(CONCAT(N$10,1+MATCH($L33,'rank-100M'!$A$2:$A$46,0)))</f>
        <v>10</v>
      </c>
      <c r="O33" s="62">
        <f>INDIRECT(CONCAT(O$10,1+MATCH($L33,'rank-100M'!$A$2:$A$46,0)))</f>
        <v>12</v>
      </c>
      <c r="P33" s="55">
        <f>INDIRECT(CONCAT(P$10,1+MATCH($L33,'rank-100M'!$A$2:$A$46,0)))</f>
        <v>27</v>
      </c>
      <c r="Q33" s="62">
        <f>INDIRECT(CONCAT(Q$10,1+MATCH($L33,'rank-100M'!$A$2:$A$46,0)))</f>
        <v>2</v>
      </c>
      <c r="R33" s="62">
        <f>INDIRECT(CONCAT(R$10,1+MATCH($L33,'rank-100M'!$A$2:$A$46,0)))</f>
        <v>7</v>
      </c>
      <c r="S33" s="62">
        <f>INDIRECT(CONCAT(S$10,1+MATCH($L33,'rank-100M'!$A$2:$A$46,0)))</f>
        <v>6</v>
      </c>
      <c r="T33" s="55">
        <f>INDIRECT(CONCAT(T$10,1+MATCH($L33,'rank-100M'!$A$2:$A$46,0)))</f>
        <v>18</v>
      </c>
      <c r="U33" s="62">
        <f>INDIRECT(CONCAT(U$10,1+MATCH($L33,'rank-100M'!$A$2:$A$46,0)))</f>
        <v>1</v>
      </c>
      <c r="V33" s="62">
        <f>INDIRECT(CONCAT(V$10,1+MATCH($L33,'rank-100M'!$A$2:$A$46,0)))</f>
        <v>8</v>
      </c>
      <c r="W33" s="62">
        <f>INDIRECT(CONCAT(W$10,1+MATCH($L33,'rank-100M'!$A$2:$A$46,0)))</f>
        <v>2</v>
      </c>
      <c r="X33" s="64">
        <f t="shared" ref="X33:X35" si="11">COUNTIF(M33:W33, "&lt;15")</f>
        <v>9</v>
      </c>
      <c r="Y33" s="65"/>
    </row>
    <row r="34">
      <c r="A34" s="3">
        <v>31.0</v>
      </c>
      <c r="B34" s="29" t="s">
        <v>39</v>
      </c>
      <c r="C34" s="30">
        <v>0.416666666666666</v>
      </c>
      <c r="D34" s="30">
        <v>0.777777777777777</v>
      </c>
      <c r="E34" s="30">
        <v>0.55</v>
      </c>
      <c r="F34" s="31">
        <f t="shared" si="1"/>
        <v>0.3270061728</v>
      </c>
      <c r="G34" s="31">
        <f t="shared" si="2"/>
        <v>2.022222222</v>
      </c>
      <c r="H34" s="31">
        <f t="shared" si="3"/>
        <v>0.5814814815</v>
      </c>
      <c r="I34" s="31">
        <f t="shared" si="4"/>
        <v>0.8742446264</v>
      </c>
      <c r="L34" s="53" t="s">
        <v>15</v>
      </c>
      <c r="M34" s="55">
        <f>INDIRECT(CONCAT(M$10,1+MATCH($L34,'rank-100M'!$A$2:$A$46,0)))</f>
        <v>16</v>
      </c>
      <c r="N34" s="62">
        <f>INDIRECT(CONCAT(N$10,1+MATCH($L34,'rank-100M'!$A$2:$A$46,0)))</f>
        <v>2</v>
      </c>
      <c r="O34" s="62">
        <f>INDIRECT(CONCAT(O$10,1+MATCH($L34,'rank-100M'!$A$2:$A$46,0)))</f>
        <v>10</v>
      </c>
      <c r="P34" s="55">
        <f>INDIRECT(CONCAT(P$10,1+MATCH($L34,'rank-100M'!$A$2:$A$46,0)))</f>
        <v>28</v>
      </c>
      <c r="Q34" s="62">
        <f>INDIRECT(CONCAT(Q$10,1+MATCH($L34,'rank-100M'!$A$2:$A$46,0)))</f>
        <v>14</v>
      </c>
      <c r="R34" s="62">
        <f>INDIRECT(CONCAT(R$10,1+MATCH($L34,'rank-100M'!$A$2:$A$46,0)))</f>
        <v>14</v>
      </c>
      <c r="S34" s="62">
        <f>INDIRECT(CONCAT(S$10,1+MATCH($L34,'rank-100M'!$A$2:$A$46,0)))</f>
        <v>7</v>
      </c>
      <c r="T34" s="55">
        <f>INDIRECT(CONCAT(T$10,1+MATCH($L34,'rank-100M'!$A$2:$A$46,0)))</f>
        <v>16</v>
      </c>
      <c r="U34" s="62">
        <f>INDIRECT(CONCAT(U$10,1+MATCH($L34,'rank-100M'!$A$2:$A$46,0)))</f>
        <v>2</v>
      </c>
      <c r="V34" s="62">
        <f>INDIRECT(CONCAT(V$10,1+MATCH($L34,'rank-100M'!$A$2:$A$46,0)))</f>
        <v>6</v>
      </c>
      <c r="W34" s="62">
        <f>INDIRECT(CONCAT(W$10,1+MATCH($L34,'rank-100M'!$A$2:$A$46,0)))</f>
        <v>4</v>
      </c>
      <c r="X34" s="64">
        <f t="shared" si="11"/>
        <v>8</v>
      </c>
      <c r="Y34" s="65"/>
    </row>
    <row r="35">
      <c r="A35" s="3">
        <v>32.0</v>
      </c>
      <c r="B35" s="29" t="s">
        <v>48</v>
      </c>
      <c r="C35" s="30">
        <v>0.138888888888888</v>
      </c>
      <c r="D35" s="30">
        <v>0.5</v>
      </c>
      <c r="E35" s="30">
        <v>0.64</v>
      </c>
      <c r="F35" s="31">
        <f t="shared" si="1"/>
        <v>0.1594444444</v>
      </c>
      <c r="G35" s="31">
        <f t="shared" si="2"/>
        <v>1.371481481</v>
      </c>
      <c r="H35" s="31">
        <f t="shared" si="3"/>
        <v>0.4262962963</v>
      </c>
      <c r="I35" s="31">
        <f t="shared" si="4"/>
        <v>1.091913697</v>
      </c>
      <c r="L35" s="90" t="s">
        <v>28</v>
      </c>
      <c r="M35" s="76">
        <f>INDIRECT(CONCAT(M$10,1+MATCH($L35,'rank-100M'!$A$2:$A$46,0)))</f>
        <v>26</v>
      </c>
      <c r="N35" s="79">
        <f>INDIRECT(CONCAT(N$10,1+MATCH($L35,'rank-100M'!$A$2:$A$46,0)))</f>
        <v>14</v>
      </c>
      <c r="O35" s="76">
        <f>INDIRECT(CONCAT(O$10,1+MATCH($L35,'rank-100M'!$A$2:$A$46,0)))</f>
        <v>18</v>
      </c>
      <c r="P35" s="79">
        <f>INDIRECT(CONCAT(P$10,1+MATCH($L35,'rank-100M'!$A$2:$A$46,0)))</f>
        <v>1</v>
      </c>
      <c r="Q35" s="76">
        <f>INDIRECT(CONCAT(Q$10,1+MATCH($L35,'rank-100M'!$A$2:$A$46,0)))</f>
        <v>17</v>
      </c>
      <c r="R35" s="76">
        <f>INDIRECT(CONCAT(R$10,1+MATCH($L35,'rank-100M'!$A$2:$A$46,0)))</f>
        <v>25</v>
      </c>
      <c r="S35" s="76">
        <f>INDIRECT(CONCAT(S$10,1+MATCH($L35,'rank-100M'!$A$2:$A$46,0)))</f>
        <v>17</v>
      </c>
      <c r="T35" s="76">
        <f>INDIRECT(CONCAT(T$10,1+MATCH($L35,'rank-100M'!$A$2:$A$46,0)))</f>
        <v>17</v>
      </c>
      <c r="U35" s="79">
        <f>INDIRECT(CONCAT(U$10,1+MATCH($L35,'rank-100M'!$A$2:$A$46,0)))</f>
        <v>5</v>
      </c>
      <c r="V35" s="79">
        <f>INDIRECT(CONCAT(V$10,1+MATCH($L35,'rank-100M'!$A$2:$A$46,0)))</f>
        <v>9</v>
      </c>
      <c r="W35" s="76">
        <f>INDIRECT(CONCAT(W$10,1+MATCH($L35,'rank-100M'!$A$2:$A$46,0)))</f>
        <v>16</v>
      </c>
      <c r="X35" s="85">
        <f t="shared" si="11"/>
        <v>4</v>
      </c>
      <c r="Y35" s="86"/>
    </row>
    <row r="36">
      <c r="A36" s="3">
        <v>33.0</v>
      </c>
      <c r="B36" s="29" t="s">
        <v>43</v>
      </c>
      <c r="C36" s="30">
        <v>0.666666666666666</v>
      </c>
      <c r="D36" s="30">
        <v>0.555555555555555</v>
      </c>
      <c r="E36" s="30">
        <v>0.55</v>
      </c>
      <c r="F36" s="31">
        <f t="shared" si="1"/>
        <v>0.3475308642</v>
      </c>
      <c r="G36" s="31">
        <f t="shared" si="2"/>
        <v>2.216666667</v>
      </c>
      <c r="H36" s="31">
        <f t="shared" si="3"/>
        <v>0.5907407407</v>
      </c>
      <c r="I36" s="31">
        <f t="shared" si="4"/>
        <v>0.8475822702</v>
      </c>
      <c r="L36" s="114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16"/>
    </row>
    <row r="37">
      <c r="A37" s="3">
        <v>34.0</v>
      </c>
      <c r="B37" s="29" t="s">
        <v>41</v>
      </c>
      <c r="C37" s="30">
        <v>0.833333333333333</v>
      </c>
      <c r="D37" s="30">
        <v>0.555555555555555</v>
      </c>
      <c r="E37" s="30">
        <v>0.5</v>
      </c>
      <c r="F37" s="31">
        <f t="shared" si="1"/>
        <v>0.3858024691</v>
      </c>
      <c r="G37" s="31">
        <f t="shared" si="2"/>
        <v>2.444444444</v>
      </c>
      <c r="H37" s="31">
        <f t="shared" si="3"/>
        <v>0.6296296296</v>
      </c>
      <c r="I37" s="31">
        <f t="shared" si="4"/>
        <v>0.797865997</v>
      </c>
      <c r="L37" s="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20"/>
    </row>
    <row r="38">
      <c r="A38" s="3">
        <v>35.0</v>
      </c>
      <c r="B38" s="29" t="s">
        <v>42</v>
      </c>
      <c r="C38" s="30">
        <v>0.444444444444444</v>
      </c>
      <c r="D38" s="30">
        <v>0.555555555555555</v>
      </c>
      <c r="E38" s="30">
        <v>0.5</v>
      </c>
      <c r="F38" s="31">
        <f t="shared" si="1"/>
        <v>0.2489711934</v>
      </c>
      <c r="G38" s="31">
        <f t="shared" si="2"/>
        <v>1.796296296</v>
      </c>
      <c r="H38" s="31">
        <f t="shared" si="3"/>
        <v>0.5</v>
      </c>
      <c r="I38" s="31">
        <f t="shared" si="4"/>
        <v>0.9756150382</v>
      </c>
      <c r="L38" s="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20"/>
    </row>
    <row r="39">
      <c r="A39" s="3">
        <v>36.0</v>
      </c>
      <c r="B39" s="29" t="s">
        <v>45</v>
      </c>
      <c r="C39" s="30">
        <v>0.277777777777777</v>
      </c>
      <c r="D39" s="30">
        <v>0.611111111111111</v>
      </c>
      <c r="E39" s="30">
        <v>0.59</v>
      </c>
      <c r="F39" s="31">
        <f t="shared" si="1"/>
        <v>0.231399177</v>
      </c>
      <c r="G39" s="31">
        <f t="shared" si="2"/>
        <v>1.664074074</v>
      </c>
      <c r="H39" s="31">
        <f t="shared" si="3"/>
        <v>0.492962963</v>
      </c>
      <c r="I39" s="31">
        <f t="shared" si="4"/>
        <v>0.9984417572</v>
      </c>
      <c r="L39" s="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20"/>
    </row>
    <row r="40">
      <c r="A40" s="3">
        <v>37.0</v>
      </c>
      <c r="B40" s="29" t="s">
        <v>47</v>
      </c>
      <c r="C40" s="30">
        <v>0.138888888888888</v>
      </c>
      <c r="D40" s="30">
        <v>0.944444444444444</v>
      </c>
      <c r="E40" s="30">
        <v>0.64</v>
      </c>
      <c r="F40" s="31">
        <f t="shared" si="1"/>
        <v>0.2748353909</v>
      </c>
      <c r="G40" s="31">
        <f t="shared" si="2"/>
        <v>1.815925926</v>
      </c>
      <c r="H40" s="31">
        <f t="shared" si="3"/>
        <v>0.5744444444</v>
      </c>
      <c r="I40" s="31">
        <f t="shared" si="4"/>
        <v>0.94201646</v>
      </c>
    </row>
    <row r="41">
      <c r="A41" s="3">
        <v>38.0</v>
      </c>
      <c r="B41" s="29" t="s">
        <v>37</v>
      </c>
      <c r="C41" s="30">
        <v>0.861111111111111</v>
      </c>
      <c r="D41" s="30">
        <v>0.833333333333333</v>
      </c>
      <c r="E41" s="30">
        <v>0.45</v>
      </c>
      <c r="F41" s="31">
        <f t="shared" si="1"/>
        <v>0.4933641975</v>
      </c>
      <c r="G41" s="31">
        <f t="shared" si="2"/>
        <v>2.718518519</v>
      </c>
      <c r="H41" s="31">
        <f t="shared" si="3"/>
        <v>0.7148148148</v>
      </c>
      <c r="I41" s="31">
        <f t="shared" si="4"/>
        <v>0.6581392131</v>
      </c>
    </row>
    <row r="42">
      <c r="A42" s="3">
        <v>39.0</v>
      </c>
      <c r="B42" s="29" t="s">
        <v>40</v>
      </c>
      <c r="C42" s="30">
        <v>0.75</v>
      </c>
      <c r="D42" s="30">
        <v>0.833333333333333</v>
      </c>
      <c r="E42" s="30">
        <v>0.5</v>
      </c>
      <c r="F42" s="31">
        <f t="shared" si="1"/>
        <v>0.4722222222</v>
      </c>
      <c r="G42" s="31">
        <f t="shared" si="2"/>
        <v>2.583333333</v>
      </c>
      <c r="H42" s="31">
        <f t="shared" si="3"/>
        <v>0.6944444444</v>
      </c>
      <c r="I42" s="31">
        <f t="shared" si="4"/>
        <v>0.6856034447</v>
      </c>
    </row>
    <row r="43">
      <c r="A43" s="3">
        <v>40.0</v>
      </c>
      <c r="B43" s="29" t="s">
        <v>38</v>
      </c>
      <c r="C43" s="30">
        <v>0.472222222222222</v>
      </c>
      <c r="D43" s="30">
        <v>0.833333333333333</v>
      </c>
      <c r="E43" s="30">
        <v>0.45</v>
      </c>
      <c r="F43" s="31">
        <f t="shared" si="1"/>
        <v>0.3270061728</v>
      </c>
      <c r="G43" s="31">
        <f t="shared" si="2"/>
        <v>2.07037037</v>
      </c>
      <c r="H43" s="31">
        <f t="shared" si="3"/>
        <v>0.5851851852</v>
      </c>
      <c r="I43" s="31">
        <f t="shared" si="4"/>
        <v>0.8742446264</v>
      </c>
    </row>
    <row r="44">
      <c r="A44" s="3">
        <v>41.0</v>
      </c>
      <c r="B44" s="29" t="s">
        <v>53</v>
      </c>
      <c r="C44" s="30">
        <v>0.861111111111111</v>
      </c>
      <c r="D44" s="30">
        <v>0.111111111111111</v>
      </c>
      <c r="E44" s="30">
        <v>0.32</v>
      </c>
      <c r="F44" s="31">
        <f t="shared" si="1"/>
        <v>0.1355967078</v>
      </c>
      <c r="G44" s="31">
        <f t="shared" si="2"/>
        <v>1.866296296</v>
      </c>
      <c r="H44" s="31">
        <f t="shared" si="3"/>
        <v>0.4307407407</v>
      </c>
      <c r="I44" s="31">
        <f t="shared" si="4"/>
        <v>1.122892815</v>
      </c>
    </row>
    <row r="45">
      <c r="A45" s="3">
        <v>42.0</v>
      </c>
      <c r="B45" s="29" t="s">
        <v>57</v>
      </c>
      <c r="C45" s="30">
        <v>0.5</v>
      </c>
      <c r="D45" s="30">
        <v>0.0555555555555555</v>
      </c>
      <c r="E45" s="30">
        <v>0.41</v>
      </c>
      <c r="F45" s="31">
        <f t="shared" si="1"/>
        <v>0.08518518519</v>
      </c>
      <c r="G45" s="31">
        <f t="shared" si="2"/>
        <v>1.298888889</v>
      </c>
      <c r="H45" s="31">
        <f t="shared" si="3"/>
        <v>0.3218518519</v>
      </c>
      <c r="I45" s="31">
        <f t="shared" si="4"/>
        <v>1.188379304</v>
      </c>
    </row>
    <row r="46">
      <c r="A46" s="3">
        <v>43.0</v>
      </c>
      <c r="B46" s="29" t="s">
        <v>54</v>
      </c>
      <c r="C46" s="30">
        <v>0.555555555555555</v>
      </c>
      <c r="D46" s="30">
        <v>0.111111111111111</v>
      </c>
      <c r="E46" s="30">
        <v>0.18</v>
      </c>
      <c r="F46" s="31">
        <f t="shared" si="1"/>
        <v>0.06057613169</v>
      </c>
      <c r="G46" s="31">
        <f t="shared" si="2"/>
        <v>1.217037037</v>
      </c>
      <c r="H46" s="31">
        <f t="shared" si="3"/>
        <v>0.2822222222</v>
      </c>
      <c r="I46" s="31">
        <f t="shared" si="4"/>
        <v>1.220347402</v>
      </c>
    </row>
    <row r="47">
      <c r="A47" s="3">
        <v>44.0</v>
      </c>
      <c r="B47" s="29" t="s">
        <v>56</v>
      </c>
      <c r="C47" s="30">
        <v>0.277777777777777</v>
      </c>
      <c r="D47" s="30">
        <v>0.111111111111111</v>
      </c>
      <c r="E47" s="30">
        <v>0.23</v>
      </c>
      <c r="F47" s="31">
        <f t="shared" si="1"/>
        <v>0.04010288066</v>
      </c>
      <c r="G47" s="31">
        <f t="shared" si="2"/>
        <v>0.8040740741</v>
      </c>
      <c r="H47" s="31">
        <f t="shared" si="3"/>
        <v>0.2062962963</v>
      </c>
      <c r="I47" s="31">
        <f t="shared" si="4"/>
        <v>1.246942936</v>
      </c>
    </row>
    <row r="48">
      <c r="A48" s="3">
        <v>45.0</v>
      </c>
      <c r="B48" s="29" t="s">
        <v>55</v>
      </c>
      <c r="C48" s="30">
        <v>0.305555555555555</v>
      </c>
      <c r="D48" s="30">
        <v>0.111111111111111</v>
      </c>
      <c r="E48" s="30">
        <v>0.23</v>
      </c>
      <c r="F48" s="31">
        <f t="shared" si="1"/>
        <v>0.04326131687</v>
      </c>
      <c r="G48" s="31">
        <f t="shared" si="2"/>
        <v>0.8503703704</v>
      </c>
      <c r="H48" s="31">
        <f t="shared" si="3"/>
        <v>0.2155555556</v>
      </c>
      <c r="I48" s="31">
        <f t="shared" si="4"/>
        <v>1.242840007</v>
      </c>
    </row>
    <row r="51">
      <c r="A51" s="2"/>
      <c r="B51" s="2" t="s">
        <v>1</v>
      </c>
      <c r="C51" s="114" t="s">
        <v>61</v>
      </c>
      <c r="D51" s="114" t="s">
        <v>62</v>
      </c>
      <c r="E51" s="114" t="s">
        <v>63</v>
      </c>
      <c r="F51" s="114" t="s">
        <v>64</v>
      </c>
      <c r="G51" s="114" t="s">
        <v>65</v>
      </c>
      <c r="H51" s="114" t="s">
        <v>66</v>
      </c>
      <c r="I51" s="114" t="s">
        <v>67</v>
      </c>
    </row>
    <row r="52">
      <c r="A52" s="3">
        <v>1.0</v>
      </c>
      <c r="B52" s="3" t="s">
        <v>44</v>
      </c>
      <c r="C52" s="30">
        <v>0.3</v>
      </c>
      <c r="D52" s="30">
        <v>0.5</v>
      </c>
      <c r="E52" s="30">
        <v>0.181818181818181</v>
      </c>
      <c r="F52" s="31">
        <f t="shared" ref="F52:F96" si="12">$G$1*($C52*$D52+$D52*$E52+$C52*$E52)/$E$1</f>
        <v>0.09848484848</v>
      </c>
      <c r="G52" s="31">
        <f t="shared" ref="G52:G96" si="13">(C52*5+D52*3+E52*3)/3</f>
        <v>1.181818182</v>
      </c>
      <c r="H52" s="31">
        <f t="shared" ref="H52:H96" si="14">AVERAGE(C52:E52)</f>
        <v>0.3272727273</v>
      </c>
      <c r="I52" s="31">
        <f t="shared" ref="I52:I96" si="15">$E$1-$G$1*($C52*$D52+$D52*$E52+$C52*$E52)</f>
        <v>1.171102535</v>
      </c>
    </row>
    <row r="53">
      <c r="A53" s="3">
        <v>2.0</v>
      </c>
      <c r="B53" s="3" t="s">
        <v>52</v>
      </c>
      <c r="C53" s="30">
        <v>0.0</v>
      </c>
      <c r="D53" s="30">
        <v>0.23</v>
      </c>
      <c r="E53" s="30">
        <v>0.0909090909090909</v>
      </c>
      <c r="F53" s="31">
        <f t="shared" si="12"/>
        <v>0.00696969697</v>
      </c>
      <c r="G53" s="31">
        <f t="shared" si="13"/>
        <v>0.3209090909</v>
      </c>
      <c r="H53" s="31">
        <f t="shared" si="14"/>
        <v>0.106969697</v>
      </c>
      <c r="I53" s="31">
        <f t="shared" si="15"/>
        <v>1.289984204</v>
      </c>
    </row>
    <row r="54">
      <c r="A54" s="3">
        <v>3.0</v>
      </c>
      <c r="B54" s="3" t="s">
        <v>27</v>
      </c>
      <c r="C54" s="30">
        <v>0.82</v>
      </c>
      <c r="D54" s="30">
        <v>0.27</v>
      </c>
      <c r="E54" s="30">
        <v>0.227272727272727</v>
      </c>
      <c r="F54" s="31">
        <f t="shared" si="12"/>
        <v>0.1563757576</v>
      </c>
      <c r="G54" s="31">
        <f t="shared" si="13"/>
        <v>1.863939394</v>
      </c>
      <c r="H54" s="31">
        <f t="shared" si="14"/>
        <v>0.4390909091</v>
      </c>
      <c r="I54" s="31">
        <f t="shared" si="15"/>
        <v>1.095900038</v>
      </c>
    </row>
    <row r="55">
      <c r="A55" s="3">
        <v>4.0</v>
      </c>
      <c r="B55" s="3" t="s">
        <v>32</v>
      </c>
      <c r="C55" s="30">
        <v>0.82</v>
      </c>
      <c r="D55" s="30">
        <v>0.5</v>
      </c>
      <c r="E55" s="30">
        <v>0.318181818181818</v>
      </c>
      <c r="F55" s="31">
        <f t="shared" si="12"/>
        <v>0.2766666667</v>
      </c>
      <c r="G55" s="31">
        <f t="shared" si="13"/>
        <v>2.184848485</v>
      </c>
      <c r="H55" s="31">
        <f t="shared" si="14"/>
        <v>0.5460606061</v>
      </c>
      <c r="I55" s="31">
        <f t="shared" si="15"/>
        <v>0.9396375631</v>
      </c>
    </row>
    <row r="56">
      <c r="A56" s="3">
        <v>5.0</v>
      </c>
      <c r="B56" s="3" t="s">
        <v>33</v>
      </c>
      <c r="C56" s="30">
        <v>0.57</v>
      </c>
      <c r="D56" s="30">
        <v>0.36</v>
      </c>
      <c r="E56" s="30">
        <v>0.181818181818181</v>
      </c>
      <c r="F56" s="31">
        <f t="shared" si="12"/>
        <v>0.1247636364</v>
      </c>
      <c r="G56" s="31">
        <f t="shared" si="13"/>
        <v>1.491818182</v>
      </c>
      <c r="H56" s="31">
        <f t="shared" si="14"/>
        <v>0.3706060606</v>
      </c>
      <c r="I56" s="31">
        <f t="shared" si="15"/>
        <v>1.136965388</v>
      </c>
    </row>
    <row r="57">
      <c r="A57" s="3">
        <v>6.0</v>
      </c>
      <c r="B57" s="3" t="s">
        <v>46</v>
      </c>
      <c r="C57" s="30">
        <v>0.25</v>
      </c>
      <c r="D57" s="30">
        <v>0.77</v>
      </c>
      <c r="E57" s="30">
        <v>0.181818181818181</v>
      </c>
      <c r="F57" s="31">
        <f t="shared" si="12"/>
        <v>0.1259848485</v>
      </c>
      <c r="G57" s="31">
        <f t="shared" si="13"/>
        <v>1.368484848</v>
      </c>
      <c r="H57" s="31">
        <f t="shared" si="14"/>
        <v>0.4006060606</v>
      </c>
      <c r="I57" s="31">
        <f t="shared" si="15"/>
        <v>1.135378987</v>
      </c>
    </row>
    <row r="58">
      <c r="A58" s="3">
        <v>7.0</v>
      </c>
      <c r="B58" s="3" t="s">
        <v>51</v>
      </c>
      <c r="C58" s="30">
        <v>0.0</v>
      </c>
      <c r="D58" s="30">
        <v>0.77</v>
      </c>
      <c r="E58" s="30">
        <v>0.0909090909090909</v>
      </c>
      <c r="F58" s="31">
        <f t="shared" si="12"/>
        <v>0.02333333333</v>
      </c>
      <c r="G58" s="31">
        <f t="shared" si="13"/>
        <v>0.8609090909</v>
      </c>
      <c r="H58" s="31">
        <f t="shared" si="14"/>
        <v>0.286969697</v>
      </c>
      <c r="I58" s="31">
        <f t="shared" si="15"/>
        <v>1.268727217</v>
      </c>
      <c r="L58" s="32" t="s">
        <v>1</v>
      </c>
      <c r="M58" s="34" t="str">
        <f t="shared" ref="M58:W58" si="16">CONCAT("rank-250M!",M59)</f>
        <v>rank-250M!M</v>
      </c>
      <c r="N58" s="34" t="str">
        <f t="shared" si="16"/>
        <v>rank-250M!N</v>
      </c>
      <c r="O58" s="34" t="str">
        <f t="shared" si="16"/>
        <v>rank-250M!O</v>
      </c>
      <c r="P58" s="34" t="str">
        <f t="shared" si="16"/>
        <v>rank-250M!P</v>
      </c>
      <c r="Q58" s="34" t="str">
        <f t="shared" si="16"/>
        <v>rank-250M!Q</v>
      </c>
      <c r="R58" s="34" t="str">
        <f t="shared" si="16"/>
        <v>rank-250M!R</v>
      </c>
      <c r="S58" s="34" t="str">
        <f t="shared" si="16"/>
        <v>rank-250M!S</v>
      </c>
      <c r="T58" s="34" t="str">
        <f t="shared" si="16"/>
        <v>rank-250M!T</v>
      </c>
      <c r="U58" s="34" t="str">
        <f t="shared" si="16"/>
        <v>rank-250M!U</v>
      </c>
      <c r="V58" s="34" t="str">
        <f t="shared" si="16"/>
        <v>rank-250M!V</v>
      </c>
      <c r="W58" s="34" t="str">
        <f t="shared" si="16"/>
        <v>rank-250M!W</v>
      </c>
      <c r="X58" s="117" t="s">
        <v>69</v>
      </c>
      <c r="Y58" s="118" t="s">
        <v>66</v>
      </c>
    </row>
    <row r="59">
      <c r="A59" s="3">
        <v>8.0</v>
      </c>
      <c r="B59" s="3" t="s">
        <v>28</v>
      </c>
      <c r="C59" s="30">
        <v>0.89</v>
      </c>
      <c r="D59" s="30">
        <v>0.82</v>
      </c>
      <c r="E59" s="30">
        <v>0.272727272727272</v>
      </c>
      <c r="F59" s="31">
        <f t="shared" si="12"/>
        <v>0.3987212121</v>
      </c>
      <c r="G59" s="31">
        <f t="shared" si="13"/>
        <v>2.576060606</v>
      </c>
      <c r="H59" s="31">
        <f t="shared" si="14"/>
        <v>0.6609090909</v>
      </c>
      <c r="I59" s="31">
        <f t="shared" si="15"/>
        <v>0.7810840576</v>
      </c>
      <c r="L59" s="37"/>
      <c r="M59" s="38" t="s">
        <v>70</v>
      </c>
      <c r="N59" s="38" t="s">
        <v>71</v>
      </c>
      <c r="O59" s="38" t="s">
        <v>72</v>
      </c>
      <c r="P59" s="38" t="s">
        <v>73</v>
      </c>
      <c r="Q59" s="38" t="s">
        <v>74</v>
      </c>
      <c r="R59" s="38" t="s">
        <v>75</v>
      </c>
      <c r="S59" s="38" t="s">
        <v>76</v>
      </c>
      <c r="T59" s="38" t="s">
        <v>77</v>
      </c>
      <c r="U59" s="38" t="s">
        <v>78</v>
      </c>
      <c r="V59" s="38" t="s">
        <v>79</v>
      </c>
      <c r="W59" s="38" t="s">
        <v>80</v>
      </c>
      <c r="X59" s="39"/>
      <c r="Y59" s="40"/>
    </row>
    <row r="60">
      <c r="A60" s="3">
        <v>9.0</v>
      </c>
      <c r="B60" s="3" t="s">
        <v>36</v>
      </c>
      <c r="C60" s="30">
        <v>0.68</v>
      </c>
      <c r="D60" s="30">
        <v>0.86</v>
      </c>
      <c r="E60" s="30">
        <v>0.227272727272727</v>
      </c>
      <c r="F60" s="31">
        <f t="shared" si="12"/>
        <v>0.3116</v>
      </c>
      <c r="G60" s="31">
        <f t="shared" si="13"/>
        <v>2.220606061</v>
      </c>
      <c r="H60" s="31">
        <f t="shared" si="14"/>
        <v>0.5890909091</v>
      </c>
      <c r="I60" s="31">
        <f t="shared" si="15"/>
        <v>0.8942578319</v>
      </c>
      <c r="L60" s="42" t="s">
        <v>61</v>
      </c>
      <c r="M60" s="44" t="s">
        <v>2</v>
      </c>
      <c r="N60" s="46" t="s">
        <v>3</v>
      </c>
      <c r="O60" s="46" t="s">
        <v>4</v>
      </c>
      <c r="P60" s="44" t="s">
        <v>5</v>
      </c>
      <c r="Q60" s="44" t="s">
        <v>6</v>
      </c>
      <c r="R60" s="44" t="s">
        <v>7</v>
      </c>
      <c r="S60" s="44" t="s">
        <v>8</v>
      </c>
      <c r="T60" s="44" t="s">
        <v>9</v>
      </c>
      <c r="U60" s="44" t="s">
        <v>10</v>
      </c>
      <c r="V60" s="44" t="s">
        <v>11</v>
      </c>
      <c r="W60" s="44" t="s">
        <v>12</v>
      </c>
      <c r="X60" s="48"/>
      <c r="Y60" s="51">
        <f>AVERAGE(X61:X63)</f>
        <v>5.333333333</v>
      </c>
    </row>
    <row r="61">
      <c r="A61" s="3">
        <v>10.0</v>
      </c>
      <c r="B61" s="3" t="s">
        <v>35</v>
      </c>
      <c r="C61" s="30">
        <v>0.68</v>
      </c>
      <c r="D61" s="30">
        <v>1.0</v>
      </c>
      <c r="E61" s="30">
        <v>0.318181818181818</v>
      </c>
      <c r="F61" s="31">
        <f t="shared" si="12"/>
        <v>0.4048484848</v>
      </c>
      <c r="G61" s="31">
        <f t="shared" si="13"/>
        <v>2.451515152</v>
      </c>
      <c r="H61" s="31">
        <f t="shared" si="14"/>
        <v>0.6660606061</v>
      </c>
      <c r="I61" s="31">
        <f t="shared" si="15"/>
        <v>0.7731244968</v>
      </c>
      <c r="L61" s="119" t="s">
        <v>24</v>
      </c>
      <c r="M61" s="55">
        <f>INDIRECT(CONCAT(M$58,1+MATCH($L61,'rank-250M'!$A$2:$A$46,0)))</f>
        <v>29</v>
      </c>
      <c r="N61" s="55">
        <f>INDIRECT(CONCAT(N$58,1+MATCH($L61,'rank-250M'!$A$2:$A$46,0)))</f>
        <v>18</v>
      </c>
      <c r="O61" s="55">
        <f>INDIRECT(CONCAT(O$58,1+MATCH($L61,'rank-250M'!$A$2:$A$46,0)))</f>
        <v>33</v>
      </c>
      <c r="P61" s="62">
        <f>INDIRECT(CONCAT(P$58,1+MATCH($L61,'rank-250M'!$A$2:$A$46,0)))</f>
        <v>5</v>
      </c>
      <c r="Q61" s="55">
        <f>INDIRECT(CONCAT(Q$58,1+MATCH($L61,'rank-250M'!$A$2:$A$46,0)))</f>
        <v>30</v>
      </c>
      <c r="R61" s="55">
        <f>INDIRECT(CONCAT(R$58,1+MATCH($L61,'rank-250M'!$A$2:$A$46,0)))</f>
        <v>36</v>
      </c>
      <c r="S61" s="55">
        <f>INDIRECT(CONCAT(S$58,1+MATCH($L61,'rank-250M'!$A$2:$A$46,0)))</f>
        <v>16</v>
      </c>
      <c r="T61" s="55">
        <f>INDIRECT(CONCAT(T$58,1+MATCH($L61,'rank-250M'!$A$2:$A$46,0)))</f>
        <v>39</v>
      </c>
      <c r="U61" s="55">
        <f>INDIRECT(CONCAT(U$58,1+MATCH($L61,'rank-250M'!$A$2:$A$46,0)))</f>
        <v>17</v>
      </c>
      <c r="V61" s="55">
        <f>INDIRECT(CONCAT(V$58,1+MATCH($L61,'rank-250M'!$A$2:$A$46,0)))</f>
        <v>19</v>
      </c>
      <c r="W61" s="62">
        <f>INDIRECT(CONCAT(W$58,1+MATCH($L61,'rank-250M'!$A$2:$A$46,0)))</f>
        <v>12</v>
      </c>
      <c r="X61" s="64">
        <f t="shared" ref="X61:X63" si="17">COUNTIF(M61:W61, "&lt;15")</f>
        <v>2</v>
      </c>
      <c r="Y61" s="65"/>
    </row>
    <row r="62">
      <c r="A62" s="3">
        <v>11.0</v>
      </c>
      <c r="B62" s="3" t="s">
        <v>49</v>
      </c>
      <c r="C62" s="30">
        <v>0.27</v>
      </c>
      <c r="D62" s="30">
        <v>0.23</v>
      </c>
      <c r="E62" s="30">
        <v>0.227272727272727</v>
      </c>
      <c r="F62" s="31">
        <f t="shared" si="12"/>
        <v>0.05857878788</v>
      </c>
      <c r="G62" s="31">
        <f t="shared" si="13"/>
        <v>0.9072727273</v>
      </c>
      <c r="H62" s="31">
        <f t="shared" si="14"/>
        <v>0.2424242424</v>
      </c>
      <c r="I62" s="31">
        <f t="shared" si="15"/>
        <v>1.222942028</v>
      </c>
      <c r="L62" s="119" t="s">
        <v>28</v>
      </c>
      <c r="M62" s="55">
        <f>INDIRECT(CONCAT(M$58,1+MATCH($L62,'rank-250M'!$A$2:$A$46,0)))</f>
        <v>20</v>
      </c>
      <c r="N62" s="62">
        <f>INDIRECT(CONCAT(N$58,1+MATCH($L62,'rank-250M'!$A$2:$A$46,0)))</f>
        <v>13</v>
      </c>
      <c r="O62" s="55">
        <f>INDIRECT(CONCAT(O$58,1+MATCH($L62,'rank-250M'!$A$2:$A$46,0)))</f>
        <v>20</v>
      </c>
      <c r="P62" s="62">
        <f>INDIRECT(CONCAT(P$58,1+MATCH($L62,'rank-250M'!$A$2:$A$46,0)))</f>
        <v>4</v>
      </c>
      <c r="Q62" s="55">
        <f>INDIRECT(CONCAT(Q$58,1+MATCH($L62,'rank-250M'!$A$2:$A$46,0)))</f>
        <v>20</v>
      </c>
      <c r="R62" s="55">
        <f>INDIRECT(CONCAT(R$58,1+MATCH($L62,'rank-250M'!$A$2:$A$46,0)))</f>
        <v>37</v>
      </c>
      <c r="S62" s="55">
        <f>INDIRECT(CONCAT(S$58,1+MATCH($L62,'rank-250M'!$A$2:$A$46,0)))</f>
        <v>20</v>
      </c>
      <c r="T62" s="55">
        <f>INDIRECT(CONCAT(T$58,1+MATCH($L62,'rank-250M'!$A$2:$A$46,0)))</f>
        <v>21</v>
      </c>
      <c r="U62" s="62">
        <f>INDIRECT(CONCAT(U$58,1+MATCH($L62,'rank-250M'!$A$2:$A$46,0)))</f>
        <v>7</v>
      </c>
      <c r="V62" s="62">
        <f>INDIRECT(CONCAT(V$58,1+MATCH($L62,'rank-250M'!$A$2:$A$46,0)))</f>
        <v>11</v>
      </c>
      <c r="W62" s="55">
        <f>INDIRECT(CONCAT(W$58,1+MATCH($L62,'rank-250M'!$A$2:$A$46,0)))</f>
        <v>16</v>
      </c>
      <c r="X62" s="64">
        <f t="shared" si="17"/>
        <v>4</v>
      </c>
      <c r="Y62" s="65"/>
    </row>
    <row r="63">
      <c r="A63" s="3">
        <v>12.0</v>
      </c>
      <c r="B63" s="3" t="s">
        <v>50</v>
      </c>
      <c r="C63" s="30">
        <v>0.0</v>
      </c>
      <c r="D63" s="30">
        <v>0.5</v>
      </c>
      <c r="E63" s="30">
        <v>0.181818181818181</v>
      </c>
      <c r="F63" s="31">
        <f t="shared" si="12"/>
        <v>0.0303030303</v>
      </c>
      <c r="G63" s="31">
        <f t="shared" si="13"/>
        <v>0.6818181818</v>
      </c>
      <c r="H63" s="31">
        <f t="shared" si="14"/>
        <v>0.2272727273</v>
      </c>
      <c r="I63" s="31">
        <f t="shared" si="15"/>
        <v>1.259673315</v>
      </c>
      <c r="L63" s="75" t="s">
        <v>13</v>
      </c>
      <c r="M63" s="79">
        <f>INDIRECT(CONCAT(M$58,1+MATCH($L63,'rank-250M'!$A$2:$A$46,0)))</f>
        <v>7</v>
      </c>
      <c r="N63" s="79">
        <f>INDIRECT(CONCAT(N$58,1+MATCH($L63,'rank-250M'!$A$2:$A$46,0)))</f>
        <v>1</v>
      </c>
      <c r="O63" s="79">
        <f>INDIRECT(CONCAT(O$58,1+MATCH($L63,'rank-250M'!$A$2:$A$46,0)))</f>
        <v>7</v>
      </c>
      <c r="P63" s="79">
        <f>INDIRECT(CONCAT(P$58,1+MATCH($L63,'rank-250M'!$A$2:$A$46,0)))</f>
        <v>7</v>
      </c>
      <c r="Q63" s="79">
        <f>INDIRECT(CONCAT(Q$58,1+MATCH($L63,'rank-250M'!$A$2:$A$46,0)))</f>
        <v>1</v>
      </c>
      <c r="R63" s="79">
        <f>INDIRECT(CONCAT(R$58,1+MATCH($L63,'rank-250M'!$A$2:$A$46,0)))</f>
        <v>11</v>
      </c>
      <c r="S63" s="79">
        <f>INDIRECT(CONCAT(S$58,1+MATCH($L63,'rank-250M'!$A$2:$A$46,0)))</f>
        <v>1</v>
      </c>
      <c r="T63" s="76">
        <f>INDIRECT(CONCAT(T$58,1+MATCH($L63,'rank-250M'!$A$2:$A$46,0)))</f>
        <v>19</v>
      </c>
      <c r="U63" s="79">
        <f>INDIRECT(CONCAT(U$58,1+MATCH($L63,'rank-250M'!$A$2:$A$46,0)))</f>
        <v>4</v>
      </c>
      <c r="V63" s="79">
        <f>INDIRECT(CONCAT(V$58,1+MATCH($L63,'rank-250M'!$A$2:$A$46,0)))</f>
        <v>4</v>
      </c>
      <c r="W63" s="79">
        <f>INDIRECT(CONCAT(W$58,1+MATCH($L63,'rank-250M'!$A$2:$A$46,0)))</f>
        <v>1</v>
      </c>
      <c r="X63" s="85">
        <f t="shared" si="17"/>
        <v>10</v>
      </c>
      <c r="Y63" s="86"/>
    </row>
    <row r="64">
      <c r="A64" s="3">
        <v>13.0</v>
      </c>
      <c r="B64" s="3" t="s">
        <v>24</v>
      </c>
      <c r="C64" s="30">
        <v>0.98</v>
      </c>
      <c r="D64" s="30">
        <v>0.41</v>
      </c>
      <c r="E64" s="30">
        <v>0.454545454545454</v>
      </c>
      <c r="F64" s="31">
        <f t="shared" si="12"/>
        <v>0.3445393939</v>
      </c>
      <c r="G64" s="31">
        <f t="shared" si="13"/>
        <v>2.497878788</v>
      </c>
      <c r="H64" s="31">
        <f t="shared" si="14"/>
        <v>0.6148484848</v>
      </c>
      <c r="I64" s="31">
        <f t="shared" si="15"/>
        <v>0.851468304</v>
      </c>
      <c r="L64" s="42" t="s">
        <v>62</v>
      </c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48"/>
      <c r="Y64" s="51">
        <f>AVERAGE(X65:X67)</f>
        <v>6</v>
      </c>
    </row>
    <row r="65">
      <c r="A65" s="3">
        <v>14.0</v>
      </c>
      <c r="B65" s="3" t="s">
        <v>26</v>
      </c>
      <c r="C65" s="30">
        <v>0.66</v>
      </c>
      <c r="D65" s="30">
        <v>0.14</v>
      </c>
      <c r="E65" s="30">
        <v>0.409090909090909</v>
      </c>
      <c r="F65" s="31">
        <f t="shared" si="12"/>
        <v>0.1398909091</v>
      </c>
      <c r="G65" s="31">
        <f t="shared" si="13"/>
        <v>1.649090909</v>
      </c>
      <c r="H65" s="31">
        <f t="shared" si="14"/>
        <v>0.403030303</v>
      </c>
      <c r="I65" s="31">
        <f t="shared" si="15"/>
        <v>1.117314484</v>
      </c>
      <c r="L65" s="119" t="s">
        <v>35</v>
      </c>
      <c r="M65" s="55">
        <f>INDIRECT(CONCAT(M$58,1+MATCH($L65,'rank-250M'!$A$2:$A$46,0)))</f>
        <v>31</v>
      </c>
      <c r="N65" s="55">
        <f>INDIRECT(CONCAT(N$58,1+MATCH($L65,'rank-250M'!$A$2:$A$46,0)))</f>
        <v>24</v>
      </c>
      <c r="O65" s="55">
        <f>INDIRECT(CONCAT(O$58,1+MATCH($L65,'rank-250M'!$A$2:$A$46,0)))</f>
        <v>22</v>
      </c>
      <c r="P65" s="62">
        <f>INDIRECT(CONCAT(P$58,1+MATCH($L65,'rank-250M'!$A$2:$A$46,0)))</f>
        <v>1</v>
      </c>
      <c r="Q65" s="55">
        <f>INDIRECT(CONCAT(Q$58,1+MATCH($L65,'rank-250M'!$A$2:$A$46,0)))</f>
        <v>21</v>
      </c>
      <c r="R65" s="55">
        <f>INDIRECT(CONCAT(R$58,1+MATCH($L65,'rank-250M'!$A$2:$A$46,0)))</f>
        <v>31</v>
      </c>
      <c r="S65" s="55">
        <f>INDIRECT(CONCAT(S$58,1+MATCH($L65,'rank-250M'!$A$2:$A$46,0)))</f>
        <v>18</v>
      </c>
      <c r="T65" s="55">
        <f>INDIRECT(CONCAT(T$58,1+MATCH($L65,'rank-250M'!$A$2:$A$46,0)))</f>
        <v>28</v>
      </c>
      <c r="U65" s="62">
        <f>INDIRECT(CONCAT(U$58,1+MATCH($L65,'rank-250M'!$A$2:$A$46,0)))</f>
        <v>9</v>
      </c>
      <c r="V65" s="62">
        <f>INDIRECT(CONCAT(V$58,1+MATCH($L65,'rank-250M'!$A$2:$A$46,0)))</f>
        <v>13</v>
      </c>
      <c r="W65" s="55">
        <f>INDIRECT(CONCAT(W$58,1+MATCH($L65,'rank-250M'!$A$2:$A$46,0)))</f>
        <v>18</v>
      </c>
      <c r="X65" s="64">
        <f t="shared" ref="X65:X67" si="18">COUNTIF(M65:W65, "&lt;15")</f>
        <v>3</v>
      </c>
      <c r="Y65" s="65"/>
    </row>
    <row r="66">
      <c r="A66" s="3">
        <v>15.0</v>
      </c>
      <c r="B66" s="3" t="s">
        <v>25</v>
      </c>
      <c r="C66" s="30">
        <v>0.59</v>
      </c>
      <c r="D66" s="30">
        <v>0.14</v>
      </c>
      <c r="E66" s="30">
        <v>0.5</v>
      </c>
      <c r="F66" s="31">
        <f t="shared" si="12"/>
        <v>0.1492</v>
      </c>
      <c r="G66" s="31">
        <f t="shared" si="13"/>
        <v>1.623333333</v>
      </c>
      <c r="H66" s="31">
        <f t="shared" si="14"/>
        <v>0.41</v>
      </c>
      <c r="I66" s="31">
        <f t="shared" si="15"/>
        <v>1.10522162</v>
      </c>
      <c r="L66" s="119" t="s">
        <v>16</v>
      </c>
      <c r="M66" s="62">
        <f>INDIRECT(CONCAT(M$58,1+MATCH($L66,'rank-250M'!$A$2:$A$46,0)))</f>
        <v>12</v>
      </c>
      <c r="N66" s="62">
        <f>INDIRECT(CONCAT(N$58,1+MATCH($L66,'rank-250M'!$A$2:$A$46,0)))</f>
        <v>3</v>
      </c>
      <c r="O66" s="62">
        <f>INDIRECT(CONCAT(O$58,1+MATCH($L66,'rank-250M'!$A$2:$A$46,0)))</f>
        <v>8</v>
      </c>
      <c r="P66" s="62">
        <f>INDIRECT(CONCAT(P$58,1+MATCH($L66,'rank-250M'!$A$2:$A$46,0)))</f>
        <v>3</v>
      </c>
      <c r="Q66" s="62">
        <f>INDIRECT(CONCAT(Q$58,1+MATCH($L66,'rank-250M'!$A$2:$A$46,0)))</f>
        <v>6</v>
      </c>
      <c r="R66" s="62">
        <f>INDIRECT(CONCAT(R$58,1+MATCH($L66,'rank-250M'!$A$2:$A$46,0)))</f>
        <v>9</v>
      </c>
      <c r="S66" s="62">
        <f>INDIRECT(CONCAT(S$58,1+MATCH($L66,'rank-250M'!$A$2:$A$46,0)))</f>
        <v>3</v>
      </c>
      <c r="T66" s="55">
        <f>INDIRECT(CONCAT(T$58,1+MATCH($L66,'rank-250M'!$A$2:$A$46,0)))</f>
        <v>17</v>
      </c>
      <c r="U66" s="62">
        <f>INDIRECT(CONCAT(U$58,1+MATCH($L66,'rank-250M'!$A$2:$A$46,0)))</f>
        <v>3</v>
      </c>
      <c r="V66" s="62">
        <f>INDIRECT(CONCAT(V$58,1+MATCH($L66,'rank-250M'!$A$2:$A$46,0)))</f>
        <v>2</v>
      </c>
      <c r="W66" s="62">
        <f>INDIRECT(CONCAT(W$58,1+MATCH($L66,'rank-250M'!$A$2:$A$46,0)))</f>
        <v>3</v>
      </c>
      <c r="X66" s="64">
        <f t="shared" si="18"/>
        <v>10</v>
      </c>
      <c r="Y66" s="65"/>
    </row>
    <row r="67">
      <c r="A67" s="3">
        <v>16.0</v>
      </c>
      <c r="B67" s="3" t="s">
        <v>20</v>
      </c>
      <c r="C67" s="30">
        <v>0.34</v>
      </c>
      <c r="D67" s="30">
        <v>0.18</v>
      </c>
      <c r="E67" s="30">
        <v>0.863636363636363</v>
      </c>
      <c r="F67" s="31">
        <f t="shared" si="12"/>
        <v>0.1700969697</v>
      </c>
      <c r="G67" s="31">
        <f t="shared" si="13"/>
        <v>1.61030303</v>
      </c>
      <c r="H67" s="31">
        <f t="shared" si="14"/>
        <v>0.4612121212</v>
      </c>
      <c r="I67" s="31">
        <f t="shared" si="15"/>
        <v>1.07807566</v>
      </c>
      <c r="L67" s="75" t="s">
        <v>37</v>
      </c>
      <c r="M67" s="79">
        <f>INDIRECT(CONCAT(M$58,1+MATCH($L67,'rank-250M'!$A$2:$A$46,0)))</f>
        <v>13</v>
      </c>
      <c r="N67" s="76">
        <f>INDIRECT(CONCAT(N$58,1+MATCH($L67,'rank-250M'!$A$2:$A$46,0)))</f>
        <v>20</v>
      </c>
      <c r="O67" s="79">
        <f>INDIRECT(CONCAT(O$58,1+MATCH($L67,'rank-250M'!$A$2:$A$46,0)))</f>
        <v>2</v>
      </c>
      <c r="P67" s="76">
        <f>INDIRECT(CONCAT(P$58,1+MATCH($L67,'rank-250M'!$A$2:$A$46,0)))</f>
        <v>32</v>
      </c>
      <c r="Q67" s="79">
        <f>INDIRECT(CONCAT(Q$58,1+MATCH($L67,'rank-250M'!$A$2:$A$46,0)))</f>
        <v>8</v>
      </c>
      <c r="R67" s="79">
        <f>INDIRECT(CONCAT(R$58,1+MATCH($L67,'rank-250M'!$A$2:$A$46,0)))</f>
        <v>1</v>
      </c>
      <c r="S67" s="76">
        <f>INDIRECT(CONCAT(S$58,1+MATCH($L67,'rank-250M'!$A$2:$A$46,0)))</f>
        <v>31</v>
      </c>
      <c r="T67" s="79">
        <f>INDIRECT(CONCAT(T$58,1+MATCH($L67,'rank-250M'!$A$2:$A$46,0)))</f>
        <v>5</v>
      </c>
      <c r="U67" s="76">
        <f>INDIRECT(CONCAT(U$58,1+MATCH($L67,'rank-250M'!$A$2:$A$46,0)))</f>
        <v>31</v>
      </c>
      <c r="V67" s="76">
        <f>INDIRECT(CONCAT(V$58,1+MATCH($L67,'rank-250M'!$A$2:$A$46,0)))</f>
        <v>25</v>
      </c>
      <c r="W67" s="76">
        <f>INDIRECT(CONCAT(W$58,1+MATCH($L67,'rank-250M'!$A$2:$A$46,0)))</f>
        <v>26</v>
      </c>
      <c r="X67" s="85">
        <f t="shared" si="18"/>
        <v>5</v>
      </c>
      <c r="Y67" s="86"/>
    </row>
    <row r="68">
      <c r="A68" s="3">
        <v>17.0</v>
      </c>
      <c r="B68" s="3" t="s">
        <v>31</v>
      </c>
      <c r="C68" s="30">
        <v>0.14</v>
      </c>
      <c r="D68" s="30">
        <v>0.41</v>
      </c>
      <c r="E68" s="30">
        <v>0.863636363636363</v>
      </c>
      <c r="F68" s="31">
        <f t="shared" si="12"/>
        <v>0.1774666667</v>
      </c>
      <c r="G68" s="31">
        <f t="shared" si="13"/>
        <v>1.506969697</v>
      </c>
      <c r="H68" s="31">
        <f t="shared" si="14"/>
        <v>0.4712121212</v>
      </c>
      <c r="I68" s="31">
        <f t="shared" si="15"/>
        <v>1.068502143</v>
      </c>
      <c r="L68" s="42" t="s">
        <v>63</v>
      </c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48"/>
      <c r="Y68" s="51">
        <f>AVERAGE(X69:X71)</f>
        <v>5.666666667</v>
      </c>
    </row>
    <row r="69">
      <c r="A69" s="3">
        <v>18.0</v>
      </c>
      <c r="B69" s="3" t="s">
        <v>14</v>
      </c>
      <c r="C69" s="30">
        <v>0.61</v>
      </c>
      <c r="D69" s="30">
        <v>0.23</v>
      </c>
      <c r="E69" s="30">
        <v>0.818181818181818</v>
      </c>
      <c r="F69" s="31">
        <f t="shared" si="12"/>
        <v>0.2758575758</v>
      </c>
      <c r="G69" s="31">
        <f t="shared" si="13"/>
        <v>2.064848485</v>
      </c>
      <c r="H69" s="31">
        <f t="shared" si="14"/>
        <v>0.5527272727</v>
      </c>
      <c r="I69" s="31">
        <f t="shared" si="15"/>
        <v>0.940688603</v>
      </c>
      <c r="L69" s="119" t="s">
        <v>21</v>
      </c>
      <c r="M69" s="62">
        <f>INDIRECT(CONCAT(M$58,1+MATCH($L69,'rank-250M'!$A$2:$A$46,0)))</f>
        <v>14</v>
      </c>
      <c r="N69" s="62">
        <f>INDIRECT(CONCAT(N$58,1+MATCH($L69,'rank-250M'!$A$2:$A$46,0)))</f>
        <v>7</v>
      </c>
      <c r="O69" s="55">
        <f>INDIRECT(CONCAT(O$58,1+MATCH($L69,'rank-250M'!$A$2:$A$46,0)))</f>
        <v>15</v>
      </c>
      <c r="P69" s="62">
        <f>INDIRECT(CONCAT(P$58,1+MATCH($L69,'rank-250M'!$A$2:$A$46,0)))</f>
        <v>11</v>
      </c>
      <c r="Q69" s="62">
        <f>INDIRECT(CONCAT(Q$58,1+MATCH($L69,'rank-250M'!$A$2:$A$46,0)))</f>
        <v>3</v>
      </c>
      <c r="R69" s="62">
        <f>INDIRECT(CONCAT(R$58,1+MATCH($L69,'rank-250M'!$A$2:$A$46,0)))</f>
        <v>10</v>
      </c>
      <c r="S69" s="62">
        <f>INDIRECT(CONCAT(S$58,1+MATCH($L69,'rank-250M'!$A$2:$A$46,0)))</f>
        <v>11</v>
      </c>
      <c r="T69" s="55">
        <f>INDIRECT(CONCAT(T$58,1+MATCH($L69,'rank-250M'!$A$2:$A$46,0)))</f>
        <v>16</v>
      </c>
      <c r="U69" s="62">
        <f>INDIRECT(CONCAT(U$58,1+MATCH($L69,'rank-250M'!$A$2:$A$46,0)))</f>
        <v>11</v>
      </c>
      <c r="V69" s="62">
        <f>INDIRECT(CONCAT(V$58,1+MATCH($L69,'rank-250M'!$A$2:$A$46,0)))</f>
        <v>12</v>
      </c>
      <c r="W69" s="62">
        <f>INDIRECT(CONCAT(W$58,1+MATCH($L69,'rank-250M'!$A$2:$A$46,0)))</f>
        <v>9</v>
      </c>
      <c r="X69" s="64">
        <f t="shared" ref="X69:X71" si="19">COUNTIF(M69:W69, "&lt;15")</f>
        <v>9</v>
      </c>
      <c r="Y69" s="65"/>
    </row>
    <row r="70">
      <c r="A70" s="3">
        <v>19.0</v>
      </c>
      <c r="B70" s="3" t="s">
        <v>17</v>
      </c>
      <c r="C70" s="30">
        <v>0.8</v>
      </c>
      <c r="D70" s="30">
        <v>0.32</v>
      </c>
      <c r="E70" s="30">
        <v>0.727272727272727</v>
      </c>
      <c r="F70" s="31">
        <f t="shared" si="12"/>
        <v>0.3568484848</v>
      </c>
      <c r="G70" s="31">
        <f t="shared" si="13"/>
        <v>2.380606061</v>
      </c>
      <c r="H70" s="31">
        <f t="shared" si="14"/>
        <v>0.6157575758</v>
      </c>
      <c r="I70" s="31">
        <f t="shared" si="15"/>
        <v>0.8354783259</v>
      </c>
      <c r="L70" s="119" t="s">
        <v>30</v>
      </c>
      <c r="M70" s="62">
        <f>INDIRECT(CONCAT(M$58,1+MATCH($L70,'rank-250M'!$A$2:$A$46,0)))</f>
        <v>10</v>
      </c>
      <c r="N70" s="62">
        <f>INDIRECT(CONCAT(N$58,1+MATCH($L70,'rank-250M'!$A$2:$A$46,0)))</f>
        <v>14</v>
      </c>
      <c r="O70" s="55">
        <f>INDIRECT(CONCAT(O$58,1+MATCH($L70,'rank-250M'!$A$2:$A$46,0)))</f>
        <v>31</v>
      </c>
      <c r="P70" s="55">
        <f>INDIRECT(CONCAT(P$58,1+MATCH($L70,'rank-250M'!$A$2:$A$46,0)))</f>
        <v>33</v>
      </c>
      <c r="Q70" s="55">
        <f>INDIRECT(CONCAT(Q$58,1+MATCH($L70,'rank-250M'!$A$2:$A$46,0)))</f>
        <v>24</v>
      </c>
      <c r="R70" s="55">
        <f>INDIRECT(CONCAT(R$58,1+MATCH($L70,'rank-250M'!$A$2:$A$46,0)))</f>
        <v>20</v>
      </c>
      <c r="S70" s="62">
        <f>INDIRECT(CONCAT(S$58,1+MATCH($L70,'rank-250M'!$A$2:$A$46,0)))</f>
        <v>14</v>
      </c>
      <c r="T70" s="55">
        <f>INDIRECT(CONCAT(T$58,1+MATCH($L70,'rank-250M'!$A$2:$A$46,0)))</f>
        <v>26</v>
      </c>
      <c r="U70" s="55">
        <f>INDIRECT(CONCAT(U$58,1+MATCH($L70,'rank-250M'!$A$2:$A$46,0)))</f>
        <v>26</v>
      </c>
      <c r="V70" s="55">
        <f>INDIRECT(CONCAT(V$58,1+MATCH($L70,'rank-250M'!$A$2:$A$46,0)))</f>
        <v>22</v>
      </c>
      <c r="W70" s="55">
        <f>INDIRECT(CONCAT(W$58,1+MATCH($L70,'rank-250M'!$A$2:$A$46,0)))</f>
        <v>17</v>
      </c>
      <c r="X70" s="64">
        <f t="shared" si="19"/>
        <v>3</v>
      </c>
      <c r="Y70" s="65"/>
    </row>
    <row r="71">
      <c r="A71" s="3">
        <v>20.0</v>
      </c>
      <c r="B71" s="3" t="s">
        <v>18</v>
      </c>
      <c r="C71" s="30">
        <v>0.61</v>
      </c>
      <c r="D71" s="30">
        <v>0.45</v>
      </c>
      <c r="E71" s="30">
        <v>0.818181818181818</v>
      </c>
      <c r="F71" s="31">
        <f t="shared" si="12"/>
        <v>0.3805909091</v>
      </c>
      <c r="G71" s="31">
        <f t="shared" si="13"/>
        <v>2.284848485</v>
      </c>
      <c r="H71" s="31">
        <f t="shared" si="14"/>
        <v>0.6260606061</v>
      </c>
      <c r="I71" s="31">
        <f t="shared" si="15"/>
        <v>0.8046360121</v>
      </c>
      <c r="L71" s="75" t="s">
        <v>22</v>
      </c>
      <c r="M71" s="76">
        <f>INDIRECT(CONCAT(M$58,1+MATCH($L71,'rank-250M'!$A$2:$A$46,0)))</f>
        <v>17</v>
      </c>
      <c r="N71" s="79">
        <f>INDIRECT(CONCAT(N$58,1+MATCH($L71,'rank-250M'!$A$2:$A$46,0)))</f>
        <v>5</v>
      </c>
      <c r="O71" s="76">
        <f>INDIRECT(CONCAT(O$58,1+MATCH($L71,'rank-250M'!$A$2:$A$46,0)))</f>
        <v>19</v>
      </c>
      <c r="P71" s="76">
        <f>INDIRECT(CONCAT(P$58,1+MATCH($L71,'rank-250M'!$A$2:$A$46,0)))</f>
        <v>21</v>
      </c>
      <c r="Q71" s="79">
        <f>INDIRECT(CONCAT(Q$58,1+MATCH($L71,'rank-250M'!$A$2:$A$46,0)))</f>
        <v>12</v>
      </c>
      <c r="R71" s="76">
        <f>INDIRECT(CONCAT(R$58,1+MATCH($L71,'rank-250M'!$A$2:$A$46,0)))</f>
        <v>24</v>
      </c>
      <c r="S71" s="76">
        <f>INDIRECT(CONCAT(S$58,1+MATCH($L71,'rank-250M'!$A$2:$A$46,0)))</f>
        <v>15</v>
      </c>
      <c r="T71" s="76">
        <f>INDIRECT(CONCAT(T$58,1+MATCH($L71,'rank-250M'!$A$2:$A$46,0)))</f>
        <v>35</v>
      </c>
      <c r="U71" s="79">
        <f>INDIRECT(CONCAT(U$58,1+MATCH($L71,'rank-250M'!$A$2:$A$46,0)))</f>
        <v>1</v>
      </c>
      <c r="V71" s="79">
        <f>INDIRECT(CONCAT(V$58,1+MATCH($L71,'rank-250M'!$A$2:$A$46,0)))</f>
        <v>1</v>
      </c>
      <c r="W71" s="79">
        <f>INDIRECT(CONCAT(W$58,1+MATCH($L71,'rank-250M'!$A$2:$A$46,0)))</f>
        <v>10</v>
      </c>
      <c r="X71" s="85">
        <f t="shared" si="19"/>
        <v>5</v>
      </c>
      <c r="Y71" s="86"/>
    </row>
    <row r="72">
      <c r="A72" s="3">
        <v>21.0</v>
      </c>
      <c r="B72" s="3" t="s">
        <v>19</v>
      </c>
      <c r="C72" s="30">
        <v>0.25</v>
      </c>
      <c r="D72" s="30">
        <v>0.68</v>
      </c>
      <c r="E72" s="30">
        <v>0.727272727272727</v>
      </c>
      <c r="F72" s="31">
        <f t="shared" si="12"/>
        <v>0.2821212121</v>
      </c>
      <c r="G72" s="31">
        <f t="shared" si="13"/>
        <v>1.823939394</v>
      </c>
      <c r="H72" s="31">
        <f t="shared" si="14"/>
        <v>0.5524242424</v>
      </c>
      <c r="I72" s="31">
        <f t="shared" si="15"/>
        <v>0.9325519007</v>
      </c>
      <c r="L72" s="42" t="s">
        <v>66</v>
      </c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48"/>
      <c r="Y72" s="51">
        <f>AVERAGE(X73:X75)</f>
        <v>9.666666667</v>
      </c>
    </row>
    <row r="73">
      <c r="A73" s="3">
        <v>22.0</v>
      </c>
      <c r="B73" s="3" t="s">
        <v>29</v>
      </c>
      <c r="C73" s="30">
        <v>0.11</v>
      </c>
      <c r="D73" s="30">
        <v>0.68</v>
      </c>
      <c r="E73" s="30">
        <v>0.818181818181818</v>
      </c>
      <c r="F73" s="31">
        <f t="shared" si="12"/>
        <v>0.2403878788</v>
      </c>
      <c r="G73" s="31">
        <f t="shared" si="13"/>
        <v>1.681515152</v>
      </c>
      <c r="H73" s="31">
        <f t="shared" si="14"/>
        <v>0.5360606061</v>
      </c>
      <c r="I73" s="31">
        <f t="shared" si="15"/>
        <v>0.986765091</v>
      </c>
      <c r="L73" s="119" t="s">
        <v>13</v>
      </c>
      <c r="M73" s="62">
        <f>INDIRECT(CONCAT(M$58,1+MATCH($L73,'rank-250M'!$A$2:$A$46,0)))</f>
        <v>7</v>
      </c>
      <c r="N73" s="62">
        <f>INDIRECT(CONCAT(N$58,1+MATCH($L73,'rank-250M'!$A$2:$A$46,0)))</f>
        <v>1</v>
      </c>
      <c r="O73" s="62">
        <f>INDIRECT(CONCAT(O$58,1+MATCH($L73,'rank-250M'!$A$2:$A$46,0)))</f>
        <v>7</v>
      </c>
      <c r="P73" s="62">
        <f>INDIRECT(CONCAT(P$58,1+MATCH($L73,'rank-250M'!$A$2:$A$46,0)))</f>
        <v>7</v>
      </c>
      <c r="Q73" s="62">
        <f>INDIRECT(CONCAT(Q$58,1+MATCH($L73,'rank-250M'!$A$2:$A$46,0)))</f>
        <v>1</v>
      </c>
      <c r="R73" s="62">
        <f>INDIRECT(CONCAT(R$58,1+MATCH($L73,'rank-250M'!$A$2:$A$46,0)))</f>
        <v>11</v>
      </c>
      <c r="S73" s="62">
        <f>INDIRECT(CONCAT(S$58,1+MATCH($L73,'rank-250M'!$A$2:$A$46,0)))</f>
        <v>1</v>
      </c>
      <c r="T73" s="55">
        <f>INDIRECT(CONCAT(T$58,1+MATCH($L73,'rank-250M'!$A$2:$A$46,0)))</f>
        <v>19</v>
      </c>
      <c r="U73" s="62">
        <f>INDIRECT(CONCAT(U$58,1+MATCH($L73,'rank-250M'!$A$2:$A$46,0)))</f>
        <v>4</v>
      </c>
      <c r="V73" s="62">
        <f>INDIRECT(CONCAT(V$58,1+MATCH($L73,'rank-250M'!$A$2:$A$46,0)))</f>
        <v>4</v>
      </c>
      <c r="W73" s="62">
        <f>INDIRECT(CONCAT(W$58,1+MATCH($L73,'rank-250M'!$A$2:$A$46,0)))</f>
        <v>1</v>
      </c>
      <c r="X73" s="64">
        <f t="shared" ref="X73:X75" si="20">COUNTIF(M73:W73, "&lt;15")</f>
        <v>10</v>
      </c>
      <c r="Y73" s="65"/>
    </row>
    <row r="74">
      <c r="A74" s="3">
        <v>23.0</v>
      </c>
      <c r="B74" s="3" t="s">
        <v>16</v>
      </c>
      <c r="C74" s="30">
        <v>0.75</v>
      </c>
      <c r="D74" s="30">
        <v>0.91</v>
      </c>
      <c r="E74" s="30">
        <v>0.863636363636363</v>
      </c>
      <c r="F74" s="31">
        <f t="shared" si="12"/>
        <v>0.7053787879</v>
      </c>
      <c r="G74" s="31">
        <f t="shared" si="13"/>
        <v>3.023636364</v>
      </c>
      <c r="H74" s="31">
        <f t="shared" si="14"/>
        <v>0.8412121212</v>
      </c>
      <c r="I74" s="31">
        <f t="shared" si="15"/>
        <v>0.3827241813</v>
      </c>
      <c r="L74" s="119" t="s">
        <v>16</v>
      </c>
      <c r="M74" s="62">
        <f>INDIRECT(CONCAT(M$58,1+MATCH($L74,'rank-250M'!$A$2:$A$46,0)))</f>
        <v>12</v>
      </c>
      <c r="N74" s="62">
        <f>INDIRECT(CONCAT(N$58,1+MATCH($L74,'rank-250M'!$A$2:$A$46,0)))</f>
        <v>3</v>
      </c>
      <c r="O74" s="62">
        <f>INDIRECT(CONCAT(O$58,1+MATCH($L74,'rank-250M'!$A$2:$A$46,0)))</f>
        <v>8</v>
      </c>
      <c r="P74" s="62">
        <f>INDIRECT(CONCAT(P$58,1+MATCH($L74,'rank-250M'!$A$2:$A$46,0)))</f>
        <v>3</v>
      </c>
      <c r="Q74" s="62">
        <f>INDIRECT(CONCAT(Q$58,1+MATCH($L74,'rank-250M'!$A$2:$A$46,0)))</f>
        <v>6</v>
      </c>
      <c r="R74" s="62">
        <f>INDIRECT(CONCAT(R$58,1+MATCH($L74,'rank-250M'!$A$2:$A$46,0)))</f>
        <v>9</v>
      </c>
      <c r="S74" s="62">
        <f>INDIRECT(CONCAT(S$58,1+MATCH($L74,'rank-250M'!$A$2:$A$46,0)))</f>
        <v>3</v>
      </c>
      <c r="T74" s="55">
        <f>INDIRECT(CONCAT(T$58,1+MATCH($L74,'rank-250M'!$A$2:$A$46,0)))</f>
        <v>17</v>
      </c>
      <c r="U74" s="62">
        <f>INDIRECT(CONCAT(U$58,1+MATCH($L74,'rank-250M'!$A$2:$A$46,0)))</f>
        <v>3</v>
      </c>
      <c r="V74" s="62">
        <f>INDIRECT(CONCAT(V$58,1+MATCH($L74,'rank-250M'!$A$2:$A$46,0)))</f>
        <v>2</v>
      </c>
      <c r="W74" s="62">
        <f>INDIRECT(CONCAT(W$58,1+MATCH($L74,'rank-250M'!$A$2:$A$46,0)))</f>
        <v>3</v>
      </c>
      <c r="X74" s="64">
        <f t="shared" si="20"/>
        <v>10</v>
      </c>
      <c r="Y74" s="65"/>
    </row>
    <row r="75">
      <c r="A75" s="3">
        <v>24.0</v>
      </c>
      <c r="B75" s="3" t="s">
        <v>13</v>
      </c>
      <c r="C75" s="30">
        <v>0.86</v>
      </c>
      <c r="D75" s="30">
        <v>0.86</v>
      </c>
      <c r="E75" s="30">
        <v>0.818181818181818</v>
      </c>
      <c r="F75" s="31">
        <f t="shared" si="12"/>
        <v>0.7156242424</v>
      </c>
      <c r="G75" s="31">
        <f t="shared" si="13"/>
        <v>3.111515152</v>
      </c>
      <c r="H75" s="31">
        <f t="shared" si="14"/>
        <v>0.8460606061</v>
      </c>
      <c r="I75" s="31">
        <f t="shared" si="15"/>
        <v>0.3694149454</v>
      </c>
      <c r="L75" s="75" t="s">
        <v>21</v>
      </c>
      <c r="M75" s="79">
        <f>INDIRECT(CONCAT(M$58,1+MATCH($L75,'rank-250M'!$A$2:$A$46,0)))</f>
        <v>14</v>
      </c>
      <c r="N75" s="79">
        <f>INDIRECT(CONCAT(N$58,1+MATCH($L75,'rank-250M'!$A$2:$A$46,0)))</f>
        <v>7</v>
      </c>
      <c r="O75" s="76">
        <f>INDIRECT(CONCAT(O$58,1+MATCH($L75,'rank-250M'!$A$2:$A$46,0)))</f>
        <v>15</v>
      </c>
      <c r="P75" s="79">
        <f>INDIRECT(CONCAT(P$58,1+MATCH($L75,'rank-250M'!$A$2:$A$46,0)))</f>
        <v>11</v>
      </c>
      <c r="Q75" s="79">
        <f>INDIRECT(CONCAT(Q$58,1+MATCH($L75,'rank-250M'!$A$2:$A$46,0)))</f>
        <v>3</v>
      </c>
      <c r="R75" s="79">
        <f>INDIRECT(CONCAT(R$58,1+MATCH($L75,'rank-250M'!$A$2:$A$46,0)))</f>
        <v>10</v>
      </c>
      <c r="S75" s="79">
        <f>INDIRECT(CONCAT(S$58,1+MATCH($L75,'rank-250M'!$A$2:$A$46,0)))</f>
        <v>11</v>
      </c>
      <c r="T75" s="76">
        <f>INDIRECT(CONCAT(T$58,1+MATCH($L75,'rank-250M'!$A$2:$A$46,0)))</f>
        <v>16</v>
      </c>
      <c r="U75" s="79">
        <f>INDIRECT(CONCAT(U$58,1+MATCH($L75,'rank-250M'!$A$2:$A$46,0)))</f>
        <v>11</v>
      </c>
      <c r="V75" s="79">
        <f>INDIRECT(CONCAT(V$58,1+MATCH($L75,'rank-250M'!$A$2:$A$46,0)))</f>
        <v>12</v>
      </c>
      <c r="W75" s="79">
        <f>INDIRECT(CONCAT(W$58,1+MATCH($L75,'rank-250M'!$A$2:$A$46,0)))</f>
        <v>9</v>
      </c>
      <c r="X75" s="85">
        <f t="shared" si="20"/>
        <v>9</v>
      </c>
      <c r="Y75" s="86"/>
    </row>
    <row r="76">
      <c r="A76" s="3">
        <v>25.0</v>
      </c>
      <c r="B76" s="3" t="s">
        <v>15</v>
      </c>
      <c r="C76" s="30">
        <v>0.52</v>
      </c>
      <c r="D76" s="30">
        <v>0.86</v>
      </c>
      <c r="E76" s="30">
        <v>0.772727272727272</v>
      </c>
      <c r="F76" s="31">
        <f t="shared" si="12"/>
        <v>0.5045212121</v>
      </c>
      <c r="G76" s="31">
        <f t="shared" si="13"/>
        <v>2.499393939</v>
      </c>
      <c r="H76" s="31">
        <f t="shared" si="14"/>
        <v>0.7175757576</v>
      </c>
      <c r="I76" s="31">
        <f t="shared" si="15"/>
        <v>0.643645826</v>
      </c>
      <c r="L76" s="42" t="s">
        <v>65</v>
      </c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48"/>
      <c r="Y76" s="51">
        <f>AVERAGE(X77:X79)</f>
        <v>9.666666667</v>
      </c>
    </row>
    <row r="77">
      <c r="A77" s="3">
        <v>26.0</v>
      </c>
      <c r="B77" s="3" t="s">
        <v>21</v>
      </c>
      <c r="C77" s="30">
        <v>0.75</v>
      </c>
      <c r="D77" s="30">
        <v>0.64</v>
      </c>
      <c r="E77" s="30">
        <v>0.954545454545454</v>
      </c>
      <c r="F77" s="31">
        <f t="shared" si="12"/>
        <v>0.6022727273</v>
      </c>
      <c r="G77" s="31">
        <f t="shared" si="13"/>
        <v>2.844545455</v>
      </c>
      <c r="H77" s="31">
        <f t="shared" si="14"/>
        <v>0.7815151515</v>
      </c>
      <c r="I77" s="31">
        <f t="shared" si="15"/>
        <v>0.5166628829</v>
      </c>
      <c r="L77" s="119" t="s">
        <v>13</v>
      </c>
      <c r="M77" s="62">
        <f>INDIRECT(CONCAT(M$58,1+MATCH($L77,'rank-250M'!$A$2:$A$46,0)))</f>
        <v>7</v>
      </c>
      <c r="N77" s="62">
        <f>INDIRECT(CONCAT(N$58,1+MATCH($L77,'rank-250M'!$A$2:$A$46,0)))</f>
        <v>1</v>
      </c>
      <c r="O77" s="62">
        <f>INDIRECT(CONCAT(O$58,1+MATCH($L77,'rank-250M'!$A$2:$A$46,0)))</f>
        <v>7</v>
      </c>
      <c r="P77" s="62">
        <f>INDIRECT(CONCAT(P$58,1+MATCH($L77,'rank-250M'!$A$2:$A$46,0)))</f>
        <v>7</v>
      </c>
      <c r="Q77" s="62">
        <f>INDIRECT(CONCAT(Q$58,1+MATCH($L77,'rank-250M'!$A$2:$A$46,0)))</f>
        <v>1</v>
      </c>
      <c r="R77" s="62">
        <f>INDIRECT(CONCAT(R$58,1+MATCH($L77,'rank-250M'!$A$2:$A$46,0)))</f>
        <v>11</v>
      </c>
      <c r="S77" s="62">
        <f>INDIRECT(CONCAT(S$58,1+MATCH($L77,'rank-250M'!$A$2:$A$46,0)))</f>
        <v>1</v>
      </c>
      <c r="T77" s="55">
        <f>INDIRECT(CONCAT(T$58,1+MATCH($L77,'rank-250M'!$A$2:$A$46,0)))</f>
        <v>19</v>
      </c>
      <c r="U77" s="62">
        <f>INDIRECT(CONCAT(U$58,1+MATCH($L77,'rank-250M'!$A$2:$A$46,0)))</f>
        <v>4</v>
      </c>
      <c r="V77" s="62">
        <f>INDIRECT(CONCAT(V$58,1+MATCH($L77,'rank-250M'!$A$2:$A$46,0)))</f>
        <v>4</v>
      </c>
      <c r="W77" s="62">
        <f>INDIRECT(CONCAT(W$58,1+MATCH($L77,'rank-250M'!$A$2:$A$46,0)))</f>
        <v>1</v>
      </c>
      <c r="X77" s="64">
        <f t="shared" ref="X77:X79" si="21">COUNTIF(M77:W77, "&lt;15")</f>
        <v>10</v>
      </c>
      <c r="Y77" s="65"/>
    </row>
    <row r="78">
      <c r="A78" s="3">
        <v>27.0</v>
      </c>
      <c r="B78" s="3" t="s">
        <v>30</v>
      </c>
      <c r="C78" s="30">
        <v>0.23</v>
      </c>
      <c r="D78" s="30">
        <v>0.41</v>
      </c>
      <c r="E78" s="30">
        <v>0.954545454545454</v>
      </c>
      <c r="F78" s="31">
        <f t="shared" si="12"/>
        <v>0.235069697</v>
      </c>
      <c r="G78" s="31">
        <f t="shared" si="13"/>
        <v>1.747878788</v>
      </c>
      <c r="H78" s="31">
        <f t="shared" si="14"/>
        <v>0.5315151515</v>
      </c>
      <c r="I78" s="31">
        <f t="shared" si="15"/>
        <v>0.9936736118</v>
      </c>
      <c r="L78" s="119" t="s">
        <v>16</v>
      </c>
      <c r="M78" s="62">
        <f>INDIRECT(CONCAT(M$58,1+MATCH($L78,'rank-250M'!$A$2:$A$46,0)))</f>
        <v>12</v>
      </c>
      <c r="N78" s="62">
        <f>INDIRECT(CONCAT(N$58,1+MATCH($L78,'rank-250M'!$A$2:$A$46,0)))</f>
        <v>3</v>
      </c>
      <c r="O78" s="62">
        <f>INDIRECT(CONCAT(O$58,1+MATCH($L78,'rank-250M'!$A$2:$A$46,0)))</f>
        <v>8</v>
      </c>
      <c r="P78" s="62">
        <f>INDIRECT(CONCAT(P$58,1+MATCH($L78,'rank-250M'!$A$2:$A$46,0)))</f>
        <v>3</v>
      </c>
      <c r="Q78" s="62">
        <f>INDIRECT(CONCAT(Q$58,1+MATCH($L78,'rank-250M'!$A$2:$A$46,0)))</f>
        <v>6</v>
      </c>
      <c r="R78" s="62">
        <f>INDIRECT(CONCAT(R$58,1+MATCH($L78,'rank-250M'!$A$2:$A$46,0)))</f>
        <v>9</v>
      </c>
      <c r="S78" s="62">
        <f>INDIRECT(CONCAT(S$58,1+MATCH($L78,'rank-250M'!$A$2:$A$46,0)))</f>
        <v>3</v>
      </c>
      <c r="T78" s="55">
        <f>INDIRECT(CONCAT(T$58,1+MATCH($L78,'rank-250M'!$A$2:$A$46,0)))</f>
        <v>17</v>
      </c>
      <c r="U78" s="62">
        <f>INDIRECT(CONCAT(U$58,1+MATCH($L78,'rank-250M'!$A$2:$A$46,0)))</f>
        <v>3</v>
      </c>
      <c r="V78" s="62">
        <f>INDIRECT(CONCAT(V$58,1+MATCH($L78,'rank-250M'!$A$2:$A$46,0)))</f>
        <v>2</v>
      </c>
      <c r="W78" s="62">
        <f>INDIRECT(CONCAT(W$58,1+MATCH($L78,'rank-250M'!$A$2:$A$46,0)))</f>
        <v>3</v>
      </c>
      <c r="X78" s="64">
        <f t="shared" si="21"/>
        <v>10</v>
      </c>
      <c r="Y78" s="65"/>
    </row>
    <row r="79">
      <c r="A79" s="3">
        <v>28.0</v>
      </c>
      <c r="B79" s="3" t="s">
        <v>22</v>
      </c>
      <c r="C79" s="30">
        <v>0.48</v>
      </c>
      <c r="D79" s="30">
        <v>0.36</v>
      </c>
      <c r="E79" s="30">
        <v>0.909090909090909</v>
      </c>
      <c r="F79" s="31">
        <f t="shared" si="12"/>
        <v>0.3121454545</v>
      </c>
      <c r="G79" s="31">
        <f t="shared" si="13"/>
        <v>2.069090909</v>
      </c>
      <c r="H79" s="31">
        <f t="shared" si="14"/>
        <v>0.583030303</v>
      </c>
      <c r="I79" s="31">
        <f t="shared" si="15"/>
        <v>0.8935492657</v>
      </c>
      <c r="L79" s="75" t="s">
        <v>21</v>
      </c>
      <c r="M79" s="79">
        <f>INDIRECT(CONCAT(M$58,1+MATCH($L79,'rank-250M'!$A$2:$A$46,0)))</f>
        <v>14</v>
      </c>
      <c r="N79" s="79">
        <f>INDIRECT(CONCAT(N$58,1+MATCH($L79,'rank-250M'!$A$2:$A$46,0)))</f>
        <v>7</v>
      </c>
      <c r="O79" s="76">
        <f>INDIRECT(CONCAT(O$58,1+MATCH($L79,'rank-250M'!$A$2:$A$46,0)))</f>
        <v>15</v>
      </c>
      <c r="P79" s="79">
        <f>INDIRECT(CONCAT(P$58,1+MATCH($L79,'rank-250M'!$A$2:$A$46,0)))</f>
        <v>11</v>
      </c>
      <c r="Q79" s="79">
        <f>INDIRECT(CONCAT(Q$58,1+MATCH($L79,'rank-250M'!$A$2:$A$46,0)))</f>
        <v>3</v>
      </c>
      <c r="R79" s="79">
        <f>INDIRECT(CONCAT(R$58,1+MATCH($L79,'rank-250M'!$A$2:$A$46,0)))</f>
        <v>10</v>
      </c>
      <c r="S79" s="79">
        <f>INDIRECT(CONCAT(S$58,1+MATCH($L79,'rank-250M'!$A$2:$A$46,0)))</f>
        <v>11</v>
      </c>
      <c r="T79" s="76">
        <f>INDIRECT(CONCAT(T$58,1+MATCH($L79,'rank-250M'!$A$2:$A$46,0)))</f>
        <v>16</v>
      </c>
      <c r="U79" s="79">
        <f>INDIRECT(CONCAT(U$58,1+MATCH($L79,'rank-250M'!$A$2:$A$46,0)))</f>
        <v>11</v>
      </c>
      <c r="V79" s="79">
        <f>INDIRECT(CONCAT(V$58,1+MATCH($L79,'rank-250M'!$A$2:$A$46,0)))</f>
        <v>12</v>
      </c>
      <c r="W79" s="79">
        <f>INDIRECT(CONCAT(W$58,1+MATCH($L79,'rank-250M'!$A$2:$A$46,0)))</f>
        <v>9</v>
      </c>
      <c r="X79" s="85">
        <f t="shared" si="21"/>
        <v>9</v>
      </c>
      <c r="Y79" s="86"/>
    </row>
    <row r="80">
      <c r="A80" s="3">
        <v>29.0</v>
      </c>
      <c r="B80" s="3" t="s">
        <v>23</v>
      </c>
      <c r="C80" s="30">
        <v>0.68</v>
      </c>
      <c r="D80" s="30">
        <v>0.32</v>
      </c>
      <c r="E80" s="30">
        <v>0.863636363636363</v>
      </c>
      <c r="F80" s="31">
        <f t="shared" si="12"/>
        <v>0.3604121212</v>
      </c>
      <c r="G80" s="31">
        <f t="shared" si="13"/>
        <v>2.316969697</v>
      </c>
      <c r="H80" s="31">
        <f t="shared" si="14"/>
        <v>0.6212121212</v>
      </c>
      <c r="I80" s="31">
        <f t="shared" si="15"/>
        <v>0.8308490265</v>
      </c>
      <c r="L80" s="42" t="s">
        <v>64</v>
      </c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48"/>
      <c r="Y80" s="51">
        <f>AVERAGE(X81:X83)</f>
        <v>9.666666667</v>
      </c>
    </row>
    <row r="81">
      <c r="A81" s="3">
        <v>30.0</v>
      </c>
      <c r="B81" s="3" t="s">
        <v>34</v>
      </c>
      <c r="C81" s="30">
        <v>0.36</v>
      </c>
      <c r="D81" s="30">
        <v>0.18</v>
      </c>
      <c r="E81" s="30">
        <v>0.863636363636363</v>
      </c>
      <c r="F81" s="31">
        <f t="shared" si="12"/>
        <v>0.1770545455</v>
      </c>
      <c r="G81" s="31">
        <f t="shared" si="13"/>
        <v>1.643636364</v>
      </c>
      <c r="H81" s="31">
        <f t="shared" si="14"/>
        <v>0.4678787879</v>
      </c>
      <c r="I81" s="31">
        <f t="shared" si="15"/>
        <v>1.069037504</v>
      </c>
      <c r="L81" s="119" t="s">
        <v>13</v>
      </c>
      <c r="M81" s="62">
        <f>INDIRECT(CONCAT(M$58,1+MATCH($L81,'rank-250M'!$A$2:$A$46,0)))</f>
        <v>7</v>
      </c>
      <c r="N81" s="62">
        <f>INDIRECT(CONCAT(N$58,1+MATCH($L81,'rank-250M'!$A$2:$A$46,0)))</f>
        <v>1</v>
      </c>
      <c r="O81" s="62">
        <f>INDIRECT(CONCAT(O$58,1+MATCH($L81,'rank-250M'!$A$2:$A$46,0)))</f>
        <v>7</v>
      </c>
      <c r="P81" s="62">
        <f>INDIRECT(CONCAT(P$58,1+MATCH($L81,'rank-250M'!$A$2:$A$46,0)))</f>
        <v>7</v>
      </c>
      <c r="Q81" s="62">
        <f>INDIRECT(CONCAT(Q$58,1+MATCH($L81,'rank-250M'!$A$2:$A$46,0)))</f>
        <v>1</v>
      </c>
      <c r="R81" s="62">
        <f>INDIRECT(CONCAT(R$58,1+MATCH($L81,'rank-250M'!$A$2:$A$46,0)))</f>
        <v>11</v>
      </c>
      <c r="S81" s="62">
        <f>INDIRECT(CONCAT(S$58,1+MATCH($L81,'rank-250M'!$A$2:$A$46,0)))</f>
        <v>1</v>
      </c>
      <c r="T81" s="55">
        <f>INDIRECT(CONCAT(T$58,1+MATCH($L81,'rank-250M'!$A$2:$A$46,0)))</f>
        <v>19</v>
      </c>
      <c r="U81" s="62">
        <f>INDIRECT(CONCAT(U$58,1+MATCH($L81,'rank-250M'!$A$2:$A$46,0)))</f>
        <v>4</v>
      </c>
      <c r="V81" s="62">
        <f>INDIRECT(CONCAT(V$58,1+MATCH($L81,'rank-250M'!$A$2:$A$46,0)))</f>
        <v>4</v>
      </c>
      <c r="W81" s="62">
        <f>INDIRECT(CONCAT(W$58,1+MATCH($L81,'rank-250M'!$A$2:$A$46,0)))</f>
        <v>1</v>
      </c>
      <c r="X81" s="64">
        <f t="shared" ref="X81:X83" si="22">COUNTIF(M81:W81, "&lt;15")</f>
        <v>10</v>
      </c>
      <c r="Y81" s="65"/>
    </row>
    <row r="82">
      <c r="A82" s="3">
        <v>31.0</v>
      </c>
      <c r="B82" s="3" t="s">
        <v>39</v>
      </c>
      <c r="C82" s="30">
        <v>0.305555555555555</v>
      </c>
      <c r="D82" s="30">
        <v>0.444444444444444</v>
      </c>
      <c r="E82" s="30">
        <v>0.454545454545454</v>
      </c>
      <c r="F82" s="31">
        <f t="shared" si="12"/>
        <v>0.1589038533</v>
      </c>
      <c r="G82" s="31">
        <f t="shared" si="13"/>
        <v>1.408249158</v>
      </c>
      <c r="H82" s="31">
        <f t="shared" si="14"/>
        <v>0.4015151515</v>
      </c>
      <c r="I82" s="31">
        <f t="shared" si="15"/>
        <v>1.092615945</v>
      </c>
      <c r="L82" s="119" t="s">
        <v>16</v>
      </c>
      <c r="M82" s="62">
        <f>INDIRECT(CONCAT(M$58,1+MATCH($L82,'rank-250M'!$A$2:$A$46,0)))</f>
        <v>12</v>
      </c>
      <c r="N82" s="62">
        <f>INDIRECT(CONCAT(N$58,1+MATCH($L82,'rank-250M'!$A$2:$A$46,0)))</f>
        <v>3</v>
      </c>
      <c r="O82" s="62">
        <f>INDIRECT(CONCAT(O$58,1+MATCH($L82,'rank-250M'!$A$2:$A$46,0)))</f>
        <v>8</v>
      </c>
      <c r="P82" s="62">
        <f>INDIRECT(CONCAT(P$58,1+MATCH($L82,'rank-250M'!$A$2:$A$46,0)))</f>
        <v>3</v>
      </c>
      <c r="Q82" s="62">
        <f>INDIRECT(CONCAT(Q$58,1+MATCH($L82,'rank-250M'!$A$2:$A$46,0)))</f>
        <v>6</v>
      </c>
      <c r="R82" s="62">
        <f>INDIRECT(CONCAT(R$58,1+MATCH($L82,'rank-250M'!$A$2:$A$46,0)))</f>
        <v>9</v>
      </c>
      <c r="S82" s="62">
        <f>INDIRECT(CONCAT(S$58,1+MATCH($L82,'rank-250M'!$A$2:$A$46,0)))</f>
        <v>3</v>
      </c>
      <c r="T82" s="55">
        <f>INDIRECT(CONCAT(T$58,1+MATCH($L82,'rank-250M'!$A$2:$A$46,0)))</f>
        <v>17</v>
      </c>
      <c r="U82" s="62">
        <f>INDIRECT(CONCAT(U$58,1+MATCH($L82,'rank-250M'!$A$2:$A$46,0)))</f>
        <v>3</v>
      </c>
      <c r="V82" s="62">
        <f>INDIRECT(CONCAT(V$58,1+MATCH($L82,'rank-250M'!$A$2:$A$46,0)))</f>
        <v>2</v>
      </c>
      <c r="W82" s="62">
        <f>INDIRECT(CONCAT(W$58,1+MATCH($L82,'rank-250M'!$A$2:$A$46,0)))</f>
        <v>3</v>
      </c>
      <c r="X82" s="64">
        <f t="shared" si="22"/>
        <v>10</v>
      </c>
      <c r="Y82" s="65"/>
    </row>
    <row r="83">
      <c r="A83" s="3">
        <v>32.0</v>
      </c>
      <c r="B83" s="3" t="s">
        <v>48</v>
      </c>
      <c r="C83" s="30">
        <v>0.194444444444444</v>
      </c>
      <c r="D83" s="30">
        <v>0.555555555555555</v>
      </c>
      <c r="E83" s="30">
        <v>0.545454545454545</v>
      </c>
      <c r="F83" s="31">
        <f t="shared" si="12"/>
        <v>0.1723718668</v>
      </c>
      <c r="G83" s="31">
        <f t="shared" si="13"/>
        <v>1.425084175</v>
      </c>
      <c r="H83" s="31">
        <f t="shared" si="14"/>
        <v>0.4318181818</v>
      </c>
      <c r="I83" s="31">
        <f t="shared" si="15"/>
        <v>1.075120482</v>
      </c>
      <c r="L83" s="75" t="s">
        <v>21</v>
      </c>
      <c r="M83" s="79">
        <f>INDIRECT(CONCAT(M$58,1+MATCH($L83,'rank-250M'!$A$2:$A$46,0)))</f>
        <v>14</v>
      </c>
      <c r="N83" s="79">
        <f>INDIRECT(CONCAT(N$58,1+MATCH($L83,'rank-250M'!$A$2:$A$46,0)))</f>
        <v>7</v>
      </c>
      <c r="O83" s="76">
        <f>INDIRECT(CONCAT(O$58,1+MATCH($L83,'rank-250M'!$A$2:$A$46,0)))</f>
        <v>15</v>
      </c>
      <c r="P83" s="79">
        <f>INDIRECT(CONCAT(P$58,1+MATCH($L83,'rank-250M'!$A$2:$A$46,0)))</f>
        <v>11</v>
      </c>
      <c r="Q83" s="79">
        <f>INDIRECT(CONCAT(Q$58,1+MATCH($L83,'rank-250M'!$A$2:$A$46,0)))</f>
        <v>3</v>
      </c>
      <c r="R83" s="79">
        <f>INDIRECT(CONCAT(R$58,1+MATCH($L83,'rank-250M'!$A$2:$A$46,0)))</f>
        <v>10</v>
      </c>
      <c r="S83" s="79">
        <f>INDIRECT(CONCAT(S$58,1+MATCH($L83,'rank-250M'!$A$2:$A$46,0)))</f>
        <v>11</v>
      </c>
      <c r="T83" s="76">
        <f>INDIRECT(CONCAT(T$58,1+MATCH($L83,'rank-250M'!$A$2:$A$46,0)))</f>
        <v>16</v>
      </c>
      <c r="U83" s="79">
        <f>INDIRECT(CONCAT(U$58,1+MATCH($L83,'rank-250M'!$A$2:$A$46,0)))</f>
        <v>11</v>
      </c>
      <c r="V83" s="79">
        <f>INDIRECT(CONCAT(V$58,1+MATCH($L83,'rank-250M'!$A$2:$A$46,0)))</f>
        <v>12</v>
      </c>
      <c r="W83" s="79">
        <f>INDIRECT(CONCAT(W$58,1+MATCH($L83,'rank-250M'!$A$2:$A$46,0)))</f>
        <v>9</v>
      </c>
      <c r="X83" s="85">
        <f t="shared" si="22"/>
        <v>9</v>
      </c>
      <c r="Y83" s="86"/>
    </row>
    <row r="84">
      <c r="A84" s="3">
        <v>33.0</v>
      </c>
      <c r="B84" s="3" t="s">
        <v>43</v>
      </c>
      <c r="C84" s="30">
        <v>0.611111111111111</v>
      </c>
      <c r="D84" s="30">
        <v>0.444444444444444</v>
      </c>
      <c r="E84" s="30">
        <v>0.454545454545454</v>
      </c>
      <c r="F84" s="31">
        <f t="shared" si="12"/>
        <v>0.2504676394</v>
      </c>
      <c r="G84" s="31">
        <f t="shared" si="13"/>
        <v>1.917508418</v>
      </c>
      <c r="H84" s="31">
        <f t="shared" si="14"/>
        <v>0.5033670034</v>
      </c>
      <c r="I84" s="31">
        <f t="shared" si="15"/>
        <v>0.9736710979</v>
      </c>
      <c r="L84" s="114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16"/>
    </row>
    <row r="85">
      <c r="A85" s="3">
        <v>34.0</v>
      </c>
      <c r="B85" s="3" t="s">
        <v>41</v>
      </c>
      <c r="C85" s="30">
        <v>0.666666666666666</v>
      </c>
      <c r="D85" s="30">
        <v>0.5</v>
      </c>
      <c r="E85" s="30">
        <v>0.454545454545454</v>
      </c>
      <c r="F85" s="31">
        <f t="shared" si="12"/>
        <v>0.2878787879</v>
      </c>
      <c r="G85" s="31">
        <f t="shared" si="13"/>
        <v>2.065656566</v>
      </c>
      <c r="H85" s="31">
        <f t="shared" si="14"/>
        <v>0.5404040404</v>
      </c>
      <c r="I85" s="31">
        <f t="shared" si="15"/>
        <v>0.9250725904</v>
      </c>
      <c r="L85" s="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20"/>
    </row>
    <row r="86">
      <c r="A86" s="3">
        <v>35.0</v>
      </c>
      <c r="B86" s="3" t="s">
        <v>42</v>
      </c>
      <c r="C86" s="30">
        <v>0.722222222222222</v>
      </c>
      <c r="D86" s="30">
        <v>0.666666666666666</v>
      </c>
      <c r="E86" s="30">
        <v>0.5</v>
      </c>
      <c r="F86" s="31">
        <f t="shared" si="12"/>
        <v>0.3919753086</v>
      </c>
      <c r="G86" s="31">
        <f t="shared" si="13"/>
        <v>2.37037037</v>
      </c>
      <c r="H86" s="31">
        <f t="shared" si="14"/>
        <v>0.6296296296</v>
      </c>
      <c r="I86" s="31">
        <f t="shared" si="15"/>
        <v>0.7898472433</v>
      </c>
      <c r="L86" s="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20"/>
    </row>
    <row r="87">
      <c r="A87" s="3">
        <v>36.0</v>
      </c>
      <c r="B87" s="3" t="s">
        <v>45</v>
      </c>
      <c r="C87" s="30">
        <v>0.388888888888888</v>
      </c>
      <c r="D87" s="30">
        <v>0.888888888888888</v>
      </c>
      <c r="E87" s="30">
        <v>0.59090909090909</v>
      </c>
      <c r="F87" s="31">
        <f t="shared" si="12"/>
        <v>0.3669098391</v>
      </c>
      <c r="G87" s="31">
        <f t="shared" si="13"/>
        <v>2.127946128</v>
      </c>
      <c r="H87" s="31">
        <f t="shared" si="14"/>
        <v>0.6228956229</v>
      </c>
      <c r="I87" s="31">
        <f t="shared" si="15"/>
        <v>0.8224082433</v>
      </c>
      <c r="L87" s="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20"/>
    </row>
    <row r="88">
      <c r="A88" s="3">
        <v>37.0</v>
      </c>
      <c r="B88" s="3" t="s">
        <v>47</v>
      </c>
      <c r="C88" s="30">
        <v>0.111111111111111</v>
      </c>
      <c r="D88" s="30">
        <v>0.888888888888888</v>
      </c>
      <c r="E88" s="30">
        <v>0.59090909090909</v>
      </c>
      <c r="F88" s="31">
        <f t="shared" si="12"/>
        <v>0.2298915077</v>
      </c>
      <c r="G88" s="31">
        <f t="shared" si="13"/>
        <v>1.664983165</v>
      </c>
      <c r="H88" s="31">
        <f t="shared" si="14"/>
        <v>0.5303030303</v>
      </c>
      <c r="I88" s="31">
        <f t="shared" si="15"/>
        <v>1.000400277</v>
      </c>
    </row>
    <row r="89">
      <c r="A89" s="3">
        <v>38.0</v>
      </c>
      <c r="B89" s="3" t="s">
        <v>37</v>
      </c>
      <c r="C89" s="30">
        <v>0.777777777777777</v>
      </c>
      <c r="D89" s="30">
        <v>0.888888888888888</v>
      </c>
      <c r="E89" s="30">
        <v>0.363636363636363</v>
      </c>
      <c r="F89" s="31">
        <f t="shared" si="12"/>
        <v>0.4324728769</v>
      </c>
      <c r="G89" s="31">
        <f t="shared" si="13"/>
        <v>2.548821549</v>
      </c>
      <c r="H89" s="31">
        <f t="shared" si="14"/>
        <v>0.6767676768</v>
      </c>
      <c r="I89" s="31">
        <f t="shared" si="15"/>
        <v>0.7372393589</v>
      </c>
    </row>
    <row r="90">
      <c r="A90" s="3">
        <v>39.0</v>
      </c>
      <c r="B90" s="3" t="s">
        <v>40</v>
      </c>
      <c r="C90" s="30">
        <v>0.722222222222222</v>
      </c>
      <c r="D90" s="30">
        <v>0.833333333333333</v>
      </c>
      <c r="E90" s="30">
        <v>0.454545454545454</v>
      </c>
      <c r="F90" s="31">
        <f t="shared" si="12"/>
        <v>0.4363075196</v>
      </c>
      <c r="G90" s="31">
        <f t="shared" si="13"/>
        <v>2.491582492</v>
      </c>
      <c r="H90" s="31">
        <f t="shared" si="14"/>
        <v>0.67003367</v>
      </c>
      <c r="I90" s="31">
        <f t="shared" si="15"/>
        <v>0.7322580119</v>
      </c>
    </row>
    <row r="91">
      <c r="A91" s="3">
        <v>40.0</v>
      </c>
      <c r="B91" s="3" t="s">
        <v>38</v>
      </c>
      <c r="C91" s="30">
        <v>0.5</v>
      </c>
      <c r="D91" s="30">
        <v>0.722222222222222</v>
      </c>
      <c r="E91" s="30">
        <v>0.409090909090909</v>
      </c>
      <c r="F91" s="31">
        <f t="shared" si="12"/>
        <v>0.287037037</v>
      </c>
      <c r="G91" s="31">
        <f t="shared" si="13"/>
        <v>1.964646465</v>
      </c>
      <c r="H91" s="31">
        <f t="shared" si="14"/>
        <v>0.5437710438</v>
      </c>
      <c r="I91" s="31">
        <f t="shared" si="15"/>
        <v>0.9261660568</v>
      </c>
    </row>
    <row r="92">
      <c r="A92" s="3">
        <v>41.0</v>
      </c>
      <c r="B92" s="3" t="s">
        <v>53</v>
      </c>
      <c r="C92" s="30">
        <v>0.805555555555555</v>
      </c>
      <c r="D92" s="30">
        <v>0.166666666666666</v>
      </c>
      <c r="E92" s="30">
        <v>0.318181818181818</v>
      </c>
      <c r="F92" s="31">
        <f t="shared" si="12"/>
        <v>0.1478675645</v>
      </c>
      <c r="G92" s="31">
        <f t="shared" si="13"/>
        <v>1.827441077</v>
      </c>
      <c r="H92" s="31">
        <f t="shared" si="14"/>
        <v>0.4301346801</v>
      </c>
      <c r="I92" s="31">
        <f t="shared" si="15"/>
        <v>1.106952505</v>
      </c>
    </row>
    <row r="93">
      <c r="A93" s="3">
        <v>42.0</v>
      </c>
      <c r="B93" s="3" t="s">
        <v>57</v>
      </c>
      <c r="C93" s="30">
        <v>0.333333333333333</v>
      </c>
      <c r="D93" s="30">
        <v>0.0555555555555555</v>
      </c>
      <c r="E93" s="30">
        <v>0.363636363636363</v>
      </c>
      <c r="F93" s="31">
        <f t="shared" si="12"/>
        <v>0.05331088664</v>
      </c>
      <c r="G93" s="31">
        <f t="shared" si="13"/>
        <v>0.9747474747</v>
      </c>
      <c r="H93" s="31">
        <f t="shared" si="14"/>
        <v>0.2508417508</v>
      </c>
      <c r="I93" s="31">
        <f t="shared" si="15"/>
        <v>1.229785232</v>
      </c>
    </row>
    <row r="94">
      <c r="A94" s="3">
        <v>43.0</v>
      </c>
      <c r="B94" s="3" t="s">
        <v>54</v>
      </c>
      <c r="C94" s="30">
        <v>0.722222222222222</v>
      </c>
      <c r="D94" s="30">
        <v>0.166666666666666</v>
      </c>
      <c r="E94" s="30">
        <v>0.136363636363636</v>
      </c>
      <c r="F94" s="31">
        <f t="shared" si="12"/>
        <v>0.08052749719</v>
      </c>
      <c r="G94" s="31">
        <f t="shared" si="13"/>
        <v>1.506734007</v>
      </c>
      <c r="H94" s="31">
        <f t="shared" si="14"/>
        <v>0.3417508418</v>
      </c>
      <c r="I94" s="31">
        <f t="shared" si="15"/>
        <v>1.194429818</v>
      </c>
    </row>
    <row r="95">
      <c r="A95" s="3">
        <v>44.0</v>
      </c>
      <c r="B95" s="3" t="s">
        <v>56</v>
      </c>
      <c r="C95" s="30">
        <v>0.5</v>
      </c>
      <c r="D95" s="30">
        <v>0.166666666666666</v>
      </c>
      <c r="E95" s="30">
        <v>0.227272727272727</v>
      </c>
      <c r="F95" s="31">
        <f t="shared" si="12"/>
        <v>0.07828282828</v>
      </c>
      <c r="G95" s="31">
        <f t="shared" si="13"/>
        <v>1.227272727</v>
      </c>
      <c r="H95" s="31">
        <f t="shared" si="14"/>
        <v>0.297979798</v>
      </c>
      <c r="I95" s="31">
        <f t="shared" si="15"/>
        <v>1.197345729</v>
      </c>
    </row>
    <row r="96">
      <c r="A96" s="3">
        <v>45.0</v>
      </c>
      <c r="B96" s="3" t="s">
        <v>55</v>
      </c>
      <c r="C96" s="30">
        <v>0.138888888888888</v>
      </c>
      <c r="D96" s="30">
        <v>0.111111111111111</v>
      </c>
      <c r="E96" s="30">
        <v>0.136363636363636</v>
      </c>
      <c r="F96" s="31">
        <f t="shared" si="12"/>
        <v>0.01650766929</v>
      </c>
      <c r="G96" s="31">
        <f t="shared" si="13"/>
        <v>0.478956229</v>
      </c>
      <c r="H96" s="31">
        <f t="shared" si="14"/>
        <v>0.1287878788</v>
      </c>
      <c r="I96" s="31">
        <f t="shared" si="15"/>
        <v>1.277594014</v>
      </c>
    </row>
    <row r="99">
      <c r="A99" s="120"/>
      <c r="B99" s="2" t="s">
        <v>0</v>
      </c>
      <c r="C99" s="28" t="s">
        <v>61</v>
      </c>
      <c r="D99" s="28" t="s">
        <v>62</v>
      </c>
      <c r="E99" s="28" t="s">
        <v>63</v>
      </c>
      <c r="F99" s="28" t="s">
        <v>64</v>
      </c>
      <c r="G99" s="28" t="s">
        <v>65</v>
      </c>
      <c r="H99" s="28" t="s">
        <v>66</v>
      </c>
      <c r="I99" s="114" t="s">
        <v>67</v>
      </c>
    </row>
    <row r="100">
      <c r="A100" s="29">
        <v>1.0</v>
      </c>
      <c r="B100" s="29" t="s">
        <v>44</v>
      </c>
      <c r="C100" s="30">
        <v>0.41</v>
      </c>
      <c r="D100" s="30">
        <v>0.68</v>
      </c>
      <c r="E100" s="30">
        <v>0.14</v>
      </c>
      <c r="F100" s="31">
        <f t="shared" ref="F100:F144" si="23">$G$1*($C100*$D100+$D100*$E100+$C100*$E100)/$E$1</f>
        <v>0.1438</v>
      </c>
      <c r="G100" s="31">
        <f t="shared" ref="G100:G144" si="24">(C100*5+D100*3+E100*3)/3</f>
        <v>1.503333333</v>
      </c>
      <c r="H100" s="31">
        <f t="shared" ref="H100:H144" si="25">AVERAGE(C100:E100)</f>
        <v>0.41</v>
      </c>
      <c r="I100" s="31">
        <f t="shared" ref="I100:I144" si="26">$E$1-$G$1*($C100*$D100+$D100*$E100+$C100*$E100)</f>
        <v>1.112236426</v>
      </c>
    </row>
    <row r="101">
      <c r="A101" s="29">
        <v>2.0</v>
      </c>
      <c r="B101" s="29" t="s">
        <v>52</v>
      </c>
      <c r="C101" s="30">
        <v>0.0</v>
      </c>
      <c r="D101" s="30">
        <v>0.05</v>
      </c>
      <c r="E101" s="30">
        <v>0.14</v>
      </c>
      <c r="F101" s="31">
        <f t="shared" si="23"/>
        <v>0.002333333333</v>
      </c>
      <c r="G101" s="31">
        <f t="shared" si="24"/>
        <v>0.19</v>
      </c>
      <c r="H101" s="31">
        <f t="shared" si="25"/>
        <v>0.06333333333</v>
      </c>
      <c r="I101" s="31">
        <f t="shared" si="26"/>
        <v>1.296007017</v>
      </c>
    </row>
    <row r="102">
      <c r="A102" s="29">
        <v>3.0</v>
      </c>
      <c r="B102" s="29" t="s">
        <v>27</v>
      </c>
      <c r="C102" s="30">
        <v>0.77</v>
      </c>
      <c r="D102" s="30">
        <v>0.18</v>
      </c>
      <c r="E102" s="30">
        <v>0.23</v>
      </c>
      <c r="F102" s="31">
        <f t="shared" si="23"/>
        <v>0.1190333333</v>
      </c>
      <c r="G102" s="31">
        <f t="shared" si="24"/>
        <v>1.693333333</v>
      </c>
      <c r="H102" s="31">
        <f t="shared" si="25"/>
        <v>0.3933333333</v>
      </c>
      <c r="I102" s="31">
        <f t="shared" si="26"/>
        <v>1.14440927</v>
      </c>
    </row>
    <row r="103">
      <c r="A103" s="29">
        <v>4.0</v>
      </c>
      <c r="B103" s="29" t="s">
        <v>32</v>
      </c>
      <c r="C103" s="30">
        <v>0.59</v>
      </c>
      <c r="D103" s="30">
        <v>0.41</v>
      </c>
      <c r="E103" s="30">
        <v>0.27</v>
      </c>
      <c r="F103" s="31">
        <f t="shared" si="23"/>
        <v>0.1706333333</v>
      </c>
      <c r="G103" s="31">
        <f t="shared" si="24"/>
        <v>1.663333333</v>
      </c>
      <c r="H103" s="31">
        <f t="shared" si="25"/>
        <v>0.4233333333</v>
      </c>
      <c r="I103" s="31">
        <f t="shared" si="26"/>
        <v>1.077378904</v>
      </c>
    </row>
    <row r="104">
      <c r="A104" s="29">
        <v>5.0</v>
      </c>
      <c r="B104" s="29" t="s">
        <v>33</v>
      </c>
      <c r="C104" s="30">
        <v>0.73</v>
      </c>
      <c r="D104" s="30">
        <v>0.36</v>
      </c>
      <c r="E104" s="30">
        <v>0.27</v>
      </c>
      <c r="F104" s="31">
        <f t="shared" si="23"/>
        <v>0.1857</v>
      </c>
      <c r="G104" s="31">
        <f t="shared" si="24"/>
        <v>1.846666667</v>
      </c>
      <c r="H104" s="31">
        <f t="shared" si="25"/>
        <v>0.4533333333</v>
      </c>
      <c r="I104" s="31">
        <f t="shared" si="26"/>
        <v>1.057806729</v>
      </c>
    </row>
    <row r="105">
      <c r="A105" s="29">
        <v>6.0</v>
      </c>
      <c r="B105" s="29" t="s">
        <v>46</v>
      </c>
      <c r="C105" s="30">
        <v>0.3</v>
      </c>
      <c r="D105" s="30">
        <v>0.55</v>
      </c>
      <c r="E105" s="30">
        <v>0.14</v>
      </c>
      <c r="F105" s="31">
        <f t="shared" si="23"/>
        <v>0.09466666667</v>
      </c>
      <c r="G105" s="31">
        <f t="shared" si="24"/>
        <v>1.19</v>
      </c>
      <c r="H105" s="31">
        <f t="shared" si="25"/>
        <v>0.33</v>
      </c>
      <c r="I105" s="31">
        <f t="shared" si="26"/>
        <v>1.176062498</v>
      </c>
      <c r="L105" s="32" t="s">
        <v>0</v>
      </c>
      <c r="M105" s="34" t="str">
        <f t="shared" ref="M105:W105" si="27">CONCAT("rank-500M!",M106)</f>
        <v>rank-500M!M</v>
      </c>
      <c r="N105" s="34" t="str">
        <f t="shared" si="27"/>
        <v>rank-500M!N</v>
      </c>
      <c r="O105" s="34" t="str">
        <f t="shared" si="27"/>
        <v>rank-500M!O</v>
      </c>
      <c r="P105" s="34" t="str">
        <f t="shared" si="27"/>
        <v>rank-500M!P</v>
      </c>
      <c r="Q105" s="34" t="str">
        <f t="shared" si="27"/>
        <v>rank-500M!Q</v>
      </c>
      <c r="R105" s="34" t="str">
        <f t="shared" si="27"/>
        <v>rank-500M!R</v>
      </c>
      <c r="S105" s="34" t="str">
        <f t="shared" si="27"/>
        <v>rank-500M!S</v>
      </c>
      <c r="T105" s="34" t="str">
        <f t="shared" si="27"/>
        <v>rank-500M!T</v>
      </c>
      <c r="U105" s="34" t="str">
        <f t="shared" si="27"/>
        <v>rank-500M!U</v>
      </c>
      <c r="V105" s="34" t="str">
        <f t="shared" si="27"/>
        <v>rank-500M!V</v>
      </c>
      <c r="W105" s="34" t="str">
        <f t="shared" si="27"/>
        <v>rank-500M!W</v>
      </c>
      <c r="X105" s="35" t="s">
        <v>69</v>
      </c>
      <c r="Y105" s="36" t="s">
        <v>66</v>
      </c>
    </row>
    <row r="106">
      <c r="A106" s="29">
        <v>7.0</v>
      </c>
      <c r="B106" s="29" t="s">
        <v>51</v>
      </c>
      <c r="C106" s="30">
        <v>0.0</v>
      </c>
      <c r="D106" s="30">
        <v>0.64</v>
      </c>
      <c r="E106" s="30">
        <v>0.14</v>
      </c>
      <c r="F106" s="31">
        <f t="shared" si="23"/>
        <v>0.02986666667</v>
      </c>
      <c r="G106" s="31">
        <f t="shared" si="24"/>
        <v>0.78</v>
      </c>
      <c r="H106" s="31">
        <f t="shared" si="25"/>
        <v>0.26</v>
      </c>
      <c r="I106" s="31">
        <f t="shared" si="26"/>
        <v>1.260240168</v>
      </c>
      <c r="L106" s="37"/>
      <c r="M106" s="38" t="s">
        <v>70</v>
      </c>
      <c r="N106" s="38" t="s">
        <v>71</v>
      </c>
      <c r="O106" s="38" t="s">
        <v>72</v>
      </c>
      <c r="P106" s="38" t="s">
        <v>73</v>
      </c>
      <c r="Q106" s="38" t="s">
        <v>74</v>
      </c>
      <c r="R106" s="38" t="s">
        <v>75</v>
      </c>
      <c r="S106" s="38" t="s">
        <v>76</v>
      </c>
      <c r="T106" s="38" t="s">
        <v>77</v>
      </c>
      <c r="U106" s="38" t="s">
        <v>78</v>
      </c>
      <c r="V106" s="38" t="s">
        <v>79</v>
      </c>
      <c r="W106" s="38" t="s">
        <v>80</v>
      </c>
      <c r="X106" s="39"/>
      <c r="Y106" s="40"/>
    </row>
    <row r="107">
      <c r="A107" s="29">
        <v>8.0</v>
      </c>
      <c r="B107" s="29" t="s">
        <v>28</v>
      </c>
      <c r="C107" s="30">
        <v>1.0</v>
      </c>
      <c r="D107" s="30">
        <v>0.73</v>
      </c>
      <c r="E107" s="30">
        <v>0.36</v>
      </c>
      <c r="F107" s="31">
        <f t="shared" si="23"/>
        <v>0.4509333333</v>
      </c>
      <c r="G107" s="31">
        <f t="shared" si="24"/>
        <v>2.756666667</v>
      </c>
      <c r="H107" s="31">
        <f t="shared" si="25"/>
        <v>0.6966666667</v>
      </c>
      <c r="I107" s="31">
        <f t="shared" si="26"/>
        <v>0.7132585226</v>
      </c>
      <c r="L107" s="42" t="s">
        <v>61</v>
      </c>
      <c r="M107" s="44" t="s">
        <v>2</v>
      </c>
      <c r="N107" s="46" t="s">
        <v>3</v>
      </c>
      <c r="O107" s="46" t="s">
        <v>4</v>
      </c>
      <c r="P107" s="44" t="s">
        <v>5</v>
      </c>
      <c r="Q107" s="44" t="s">
        <v>6</v>
      </c>
      <c r="R107" s="44" t="s">
        <v>7</v>
      </c>
      <c r="S107" s="44" t="s">
        <v>8</v>
      </c>
      <c r="T107" s="44" t="s">
        <v>9</v>
      </c>
      <c r="U107" s="44" t="s">
        <v>10</v>
      </c>
      <c r="V107" s="44" t="s">
        <v>11</v>
      </c>
      <c r="W107" s="44" t="s">
        <v>12</v>
      </c>
      <c r="X107" s="48"/>
      <c r="Y107" s="51">
        <f>AVERAGE(X108:X110)</f>
        <v>5.333333333</v>
      </c>
    </row>
    <row r="108">
      <c r="A108" s="29">
        <v>9.0</v>
      </c>
      <c r="B108" s="29" t="s">
        <v>36</v>
      </c>
      <c r="C108" s="30">
        <v>0.59</v>
      </c>
      <c r="D108" s="30">
        <v>0.59</v>
      </c>
      <c r="E108" s="30">
        <v>0.18</v>
      </c>
      <c r="F108" s="31">
        <f t="shared" si="23"/>
        <v>0.1868333333</v>
      </c>
      <c r="G108" s="31">
        <f t="shared" si="24"/>
        <v>1.753333333</v>
      </c>
      <c r="H108" s="31">
        <f t="shared" si="25"/>
        <v>0.4533333333</v>
      </c>
      <c r="I108" s="31">
        <f t="shared" si="26"/>
        <v>1.056334486</v>
      </c>
      <c r="L108" s="121" t="s">
        <v>28</v>
      </c>
      <c r="M108" s="55">
        <f>INDIRECT(CONCAT(M$105,1+MATCH($L108,'rank-500M'!$A$2:$A$46,0)))</f>
        <v>23</v>
      </c>
      <c r="N108" s="55">
        <f>INDIRECT(CONCAT(N$105,1+MATCH($L108,'rank-500M'!$A$2:$A$46,0)))</f>
        <v>15</v>
      </c>
      <c r="O108" s="55">
        <f>INDIRECT(CONCAT(O$105,1+MATCH($L108,'rank-500M'!$A$2:$A$46,0)))</f>
        <v>21</v>
      </c>
      <c r="P108" s="62">
        <f>INDIRECT(CONCAT(P$105,1+MATCH($L108,'rank-500M'!$A$2:$A$46,0)))</f>
        <v>1</v>
      </c>
      <c r="Q108" s="55">
        <f>INDIRECT(CONCAT(Q$105,1+MATCH($L108,'rank-500M'!$A$2:$A$46,0)))</f>
        <v>20</v>
      </c>
      <c r="R108" s="55">
        <f>INDIRECT(CONCAT(R$105,1+MATCH($L108,'rank-500M'!$A$2:$A$46,0)))</f>
        <v>36</v>
      </c>
      <c r="S108" s="55">
        <f>INDIRECT(CONCAT(S$105,1+MATCH($L108,'rank-500M'!$A$2:$A$46,0)))</f>
        <v>18</v>
      </c>
      <c r="T108" s="55">
        <f>INDIRECT(CONCAT(T$105,1+MATCH($L108,'rank-500M'!$A$2:$A$46,0)))</f>
        <v>17</v>
      </c>
      <c r="U108" s="62">
        <f>INDIRECT(CONCAT(U$105,1+MATCH($L108,'rank-500M'!$A$2:$A$46,0)))</f>
        <v>10</v>
      </c>
      <c r="V108" s="62">
        <f>INDIRECT(CONCAT(V$105,1+MATCH($L108,'rank-500M'!$A$2:$A$46,0)))</f>
        <v>12</v>
      </c>
      <c r="W108" s="122">
        <f>INDIRECT(CONCAT(W$105,1+MATCH($L108,'rank-500M'!$A$2:$A$46,0)))</f>
        <v>16</v>
      </c>
      <c r="X108" s="64">
        <f t="shared" ref="X108:X110" si="28">COUNTIF(M108:W108, "&lt;15")</f>
        <v>3</v>
      </c>
      <c r="Y108" s="65"/>
    </row>
    <row r="109">
      <c r="A109" s="29">
        <v>10.0</v>
      </c>
      <c r="B109" s="29" t="s">
        <v>35</v>
      </c>
      <c r="C109" s="30">
        <v>0.61</v>
      </c>
      <c r="D109" s="30">
        <v>0.64</v>
      </c>
      <c r="E109" s="30">
        <v>0.32</v>
      </c>
      <c r="F109" s="31">
        <f t="shared" si="23"/>
        <v>0.2634666667</v>
      </c>
      <c r="G109" s="31">
        <f t="shared" si="24"/>
        <v>1.976666667</v>
      </c>
      <c r="H109" s="31">
        <f t="shared" si="25"/>
        <v>0.5233333333</v>
      </c>
      <c r="I109" s="31">
        <f t="shared" si="26"/>
        <v>0.9567848661</v>
      </c>
      <c r="L109" s="121" t="s">
        <v>24</v>
      </c>
      <c r="M109" s="55">
        <f>INDIRECT(CONCAT(M$105,1+MATCH($L109,'rank-500M'!$A$2:$A$46,0)))</f>
        <v>31</v>
      </c>
      <c r="N109" s="62">
        <f>INDIRECT(CONCAT(N$105,1+MATCH($L109,'rank-500M'!$A$2:$A$46,0)))</f>
        <v>12</v>
      </c>
      <c r="O109" s="55">
        <f>INDIRECT(CONCAT(O$105,1+MATCH($L109,'rank-500M'!$A$2:$A$46,0)))</f>
        <v>32</v>
      </c>
      <c r="P109" s="62">
        <f>INDIRECT(CONCAT(P$105,1+MATCH($L109,'rank-500M'!$A$2:$A$46,0)))</f>
        <v>3</v>
      </c>
      <c r="Q109" s="55">
        <f>INDIRECT(CONCAT(Q$105,1+MATCH($L109,'rank-500M'!$A$2:$A$46,0)))</f>
        <v>22</v>
      </c>
      <c r="R109" s="55">
        <f>INDIRECT(CONCAT(R$105,1+MATCH($L109,'rank-500M'!$A$2:$A$46,0)))</f>
        <v>33</v>
      </c>
      <c r="S109" s="55">
        <f>INDIRECT(CONCAT(S$105,1+MATCH($L109,'rank-500M'!$A$2:$A$46,0)))</f>
        <v>16</v>
      </c>
      <c r="T109" s="55">
        <f>INDIRECT(CONCAT(T$105,1+MATCH($L109,'rank-500M'!$A$2:$A$46,0)))</f>
        <v>34</v>
      </c>
      <c r="U109" s="62">
        <f>INDIRECT(CONCAT(U$105,1+MATCH($L109,'rank-500M'!$A$2:$A$46,0)))</f>
        <v>9</v>
      </c>
      <c r="V109" s="55">
        <f>INDIRECT(CONCAT(V$105,1+MATCH($L109,'rank-500M'!$A$2:$A$46,0)))</f>
        <v>19</v>
      </c>
      <c r="W109" s="123">
        <f>INDIRECT(CONCAT(W$105,1+MATCH($L109,'rank-500M'!$A$2:$A$46,0)))</f>
        <v>12</v>
      </c>
      <c r="X109" s="64">
        <f t="shared" si="28"/>
        <v>4</v>
      </c>
      <c r="Y109" s="65"/>
    </row>
    <row r="110">
      <c r="A110" s="29">
        <v>11.0</v>
      </c>
      <c r="B110" s="29" t="s">
        <v>49</v>
      </c>
      <c r="C110" s="30">
        <v>0.32</v>
      </c>
      <c r="D110" s="30">
        <v>0.27</v>
      </c>
      <c r="E110" s="30">
        <v>0.23</v>
      </c>
      <c r="F110" s="31">
        <f t="shared" si="23"/>
        <v>0.07403333333</v>
      </c>
      <c r="G110" s="31">
        <f t="shared" si="24"/>
        <v>1.033333333</v>
      </c>
      <c r="H110" s="31">
        <f t="shared" si="25"/>
        <v>0.2733333333</v>
      </c>
      <c r="I110" s="31">
        <f t="shared" si="26"/>
        <v>1.202865985</v>
      </c>
      <c r="L110" s="124" t="s">
        <v>17</v>
      </c>
      <c r="M110" s="79">
        <f>INDIRECT(CONCAT(M$105,1+MATCH($L110,'rank-500M'!$A$2:$A$46,0)))</f>
        <v>7</v>
      </c>
      <c r="N110" s="79">
        <f>INDIRECT(CONCAT(N$105,1+MATCH($L110,'rank-500M'!$A$2:$A$46,0)))</f>
        <v>7</v>
      </c>
      <c r="O110" s="79">
        <f>INDIRECT(CONCAT(O$105,1+MATCH($L110,'rank-500M'!$A$2:$A$46,0)))</f>
        <v>10</v>
      </c>
      <c r="P110" s="76">
        <f>INDIRECT(CONCAT(P$105,1+MATCH($L110,'rank-500M'!$A$2:$A$46,0)))</f>
        <v>30</v>
      </c>
      <c r="Q110" s="79">
        <f>INDIRECT(CONCAT(Q$105,1+MATCH($L110,'rank-500M'!$A$2:$A$46,0)))</f>
        <v>10</v>
      </c>
      <c r="R110" s="79">
        <f>INDIRECT(CONCAT(R$105,1+MATCH($L110,'rank-500M'!$A$2:$A$46,0)))</f>
        <v>13</v>
      </c>
      <c r="S110" s="79">
        <f>INDIRECT(CONCAT(S$105,1+MATCH($L110,'rank-500M'!$A$2:$A$46,0)))</f>
        <v>3</v>
      </c>
      <c r="T110" s="76">
        <f>INDIRECT(CONCAT(T$105,1+MATCH($L110,'rank-500M'!$A$2:$A$46,0)))</f>
        <v>26</v>
      </c>
      <c r="U110" s="79">
        <f>INDIRECT(CONCAT(U$105,1+MATCH($L110,'rank-500M'!$A$2:$A$46,0)))</f>
        <v>8</v>
      </c>
      <c r="V110" s="79">
        <f>INDIRECT(CONCAT(V$105,1+MATCH($L110,'rank-500M'!$A$2:$A$46,0)))</f>
        <v>7</v>
      </c>
      <c r="W110" s="125">
        <f>INDIRECT(CONCAT(W$105,1+MATCH($L110,'rank-500M'!$A$2:$A$46,0)))</f>
        <v>3</v>
      </c>
      <c r="X110" s="85">
        <f t="shared" si="28"/>
        <v>9</v>
      </c>
      <c r="Y110" s="86"/>
    </row>
    <row r="111">
      <c r="A111" s="29">
        <v>12.0</v>
      </c>
      <c r="B111" s="29" t="s">
        <v>50</v>
      </c>
      <c r="C111" s="30">
        <v>0.0</v>
      </c>
      <c r="D111" s="30">
        <v>0.82</v>
      </c>
      <c r="E111" s="30">
        <v>0.18</v>
      </c>
      <c r="F111" s="31">
        <f t="shared" si="23"/>
        <v>0.0492</v>
      </c>
      <c r="G111" s="31">
        <f t="shared" si="24"/>
        <v>1</v>
      </c>
      <c r="H111" s="31">
        <f t="shared" si="25"/>
        <v>0.3333333333</v>
      </c>
      <c r="I111" s="31">
        <f t="shared" si="26"/>
        <v>1.235125431</v>
      </c>
      <c r="L111" s="42" t="s">
        <v>62</v>
      </c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48"/>
      <c r="Y111" s="51">
        <f>AVERAGE(X112:X114)</f>
        <v>6</v>
      </c>
    </row>
    <row r="112">
      <c r="A112" s="29">
        <v>13.0</v>
      </c>
      <c r="B112" s="29" t="s">
        <v>24</v>
      </c>
      <c r="C112" s="30">
        <v>0.95</v>
      </c>
      <c r="D112" s="30">
        <v>0.59</v>
      </c>
      <c r="E112" s="30">
        <v>0.45</v>
      </c>
      <c r="F112" s="31">
        <f t="shared" si="23"/>
        <v>0.4178333333</v>
      </c>
      <c r="G112" s="31">
        <f t="shared" si="24"/>
        <v>2.623333333</v>
      </c>
      <c r="H112" s="31">
        <f t="shared" si="25"/>
        <v>0.6633333333</v>
      </c>
      <c r="I112" s="31">
        <f t="shared" si="26"/>
        <v>0.7562566839</v>
      </c>
      <c r="L112" s="121" t="s">
        <v>40</v>
      </c>
      <c r="M112" s="62">
        <f>INDIRECT(CONCAT(M$105,1+MATCH($L112,'rank-500M'!$A$2:$A$46,0)))</f>
        <v>3</v>
      </c>
      <c r="N112" s="55">
        <f>INDIRECT(CONCAT(N$105,1+MATCH($L112,'rank-500M'!$A$2:$A$46,0)))</f>
        <v>19</v>
      </c>
      <c r="O112" s="62">
        <f>INDIRECT(CONCAT(O$105,1+MATCH($L112,'rank-500M'!$A$2:$A$46,0)))</f>
        <v>3</v>
      </c>
      <c r="P112" s="55">
        <f>INDIRECT(CONCAT(P$105,1+MATCH($L112,'rank-500M'!$A$2:$A$46,0)))</f>
        <v>15</v>
      </c>
      <c r="Q112" s="62">
        <f>INDIRECT(CONCAT(Q$105,1+MATCH($L112,'rank-500M'!$A$2:$A$46,0)))</f>
        <v>8</v>
      </c>
      <c r="R112" s="62">
        <f>INDIRECT(CONCAT(R$105,1+MATCH($L112,'rank-500M'!$A$2:$A$46,0)))</f>
        <v>2</v>
      </c>
      <c r="S112" s="55">
        <f>INDIRECT(CONCAT(S$105,1+MATCH($L112,'rank-500M'!$A$2:$A$46,0)))</f>
        <v>31</v>
      </c>
      <c r="T112" s="62">
        <f>INDIRECT(CONCAT(T$105,1+MATCH($L112,'rank-500M'!$A$2:$A$46,0)))</f>
        <v>3</v>
      </c>
      <c r="U112" s="55">
        <f>INDIRECT(CONCAT(U$105,1+MATCH($L112,'rank-500M'!$A$2:$A$46,0)))</f>
        <v>31</v>
      </c>
      <c r="V112" s="55">
        <f>INDIRECT(CONCAT(V$105,1+MATCH($L112,'rank-500M'!$A$2:$A$46,0)))</f>
        <v>28</v>
      </c>
      <c r="W112" s="122">
        <f>INDIRECT(CONCAT(W$105,1+MATCH($L112,'rank-500M'!$A$2:$A$46,0)))</f>
        <v>28</v>
      </c>
      <c r="X112" s="64">
        <f t="shared" ref="X112:X114" si="29">COUNTIF(M112:W112, "&lt;15")</f>
        <v>5</v>
      </c>
      <c r="Y112" s="65"/>
    </row>
    <row r="113">
      <c r="A113" s="29">
        <v>14.0</v>
      </c>
      <c r="B113" s="29" t="s">
        <v>26</v>
      </c>
      <c r="C113" s="30">
        <v>0.59</v>
      </c>
      <c r="D113" s="30">
        <v>0.5</v>
      </c>
      <c r="E113" s="30">
        <v>0.41</v>
      </c>
      <c r="F113" s="31">
        <f t="shared" si="23"/>
        <v>0.2473</v>
      </c>
      <c r="G113" s="31">
        <f t="shared" si="24"/>
        <v>1.893333333</v>
      </c>
      <c r="H113" s="31">
        <f t="shared" si="25"/>
        <v>0.5</v>
      </c>
      <c r="I113" s="31">
        <f t="shared" si="26"/>
        <v>0.9777859821</v>
      </c>
      <c r="L113" s="121" t="s">
        <v>37</v>
      </c>
      <c r="M113" s="62">
        <f>INDIRECT(CONCAT(M$105,1+MATCH($L113,'rank-500M'!$A$2:$A$46,0)))</f>
        <v>12</v>
      </c>
      <c r="N113" s="55">
        <f>INDIRECT(CONCAT(N$105,1+MATCH($L113,'rank-500M'!$A$2:$A$46,0)))</f>
        <v>21</v>
      </c>
      <c r="O113" s="62">
        <f>INDIRECT(CONCAT(O$105,1+MATCH($L113,'rank-500M'!$A$2:$A$46,0)))</f>
        <v>1</v>
      </c>
      <c r="P113" s="55">
        <f>INDIRECT(CONCAT(P$105,1+MATCH($L113,'rank-500M'!$A$2:$A$46,0)))</f>
        <v>23</v>
      </c>
      <c r="Q113" s="62">
        <f>INDIRECT(CONCAT(Q$105,1+MATCH($L113,'rank-500M'!$A$2:$A$46,0)))</f>
        <v>9</v>
      </c>
      <c r="R113" s="62">
        <f>INDIRECT(CONCAT(R$105,1+MATCH($L113,'rank-500M'!$A$2:$A$46,0)))</f>
        <v>1</v>
      </c>
      <c r="S113" s="55">
        <f>INDIRECT(CONCAT(S$105,1+MATCH($L113,'rank-500M'!$A$2:$A$46,0)))</f>
        <v>31</v>
      </c>
      <c r="T113" s="62">
        <f>INDIRECT(CONCAT(T$105,1+MATCH($L113,'rank-500M'!$A$2:$A$46,0)))</f>
        <v>4</v>
      </c>
      <c r="U113" s="55">
        <f>INDIRECT(CONCAT(U$105,1+MATCH($L113,'rank-500M'!$A$2:$A$46,0)))</f>
        <v>31</v>
      </c>
      <c r="V113" s="55">
        <f>INDIRECT(CONCAT(V$105,1+MATCH($L113,'rank-500M'!$A$2:$A$46,0)))</f>
        <v>26</v>
      </c>
      <c r="W113" s="122">
        <f>INDIRECT(CONCAT(W$105,1+MATCH($L113,'rank-500M'!$A$2:$A$46,0)))</f>
        <v>25</v>
      </c>
      <c r="X113" s="64">
        <f t="shared" si="29"/>
        <v>5</v>
      </c>
      <c r="Y113" s="65"/>
    </row>
    <row r="114">
      <c r="A114" s="29">
        <v>15.0</v>
      </c>
      <c r="B114" s="29" t="s">
        <v>25</v>
      </c>
      <c r="C114" s="30">
        <v>0.64</v>
      </c>
      <c r="D114" s="30">
        <v>0.5</v>
      </c>
      <c r="E114" s="30">
        <v>0.55</v>
      </c>
      <c r="F114" s="31">
        <f t="shared" si="23"/>
        <v>0.3156666667</v>
      </c>
      <c r="G114" s="31">
        <f t="shared" si="24"/>
        <v>2.116666667</v>
      </c>
      <c r="H114" s="31">
        <f t="shared" si="25"/>
        <v>0.5633333333</v>
      </c>
      <c r="I114" s="31">
        <f t="shared" si="26"/>
        <v>0.888975077</v>
      </c>
      <c r="L114" s="124" t="s">
        <v>15</v>
      </c>
      <c r="M114" s="79">
        <f>INDIRECT(CONCAT(M$105,1+MATCH($L114,'rank-500M'!$A$2:$A$46,0)))</f>
        <v>10</v>
      </c>
      <c r="N114" s="79">
        <f>INDIRECT(CONCAT(N$105,1+MATCH($L114,'rank-500M'!$A$2:$A$46,0)))</f>
        <v>6</v>
      </c>
      <c r="O114" s="79">
        <f>INDIRECT(CONCAT(O$105,1+MATCH($L114,'rank-500M'!$A$2:$A$46,0)))</f>
        <v>8</v>
      </c>
      <c r="P114" s="76">
        <f>INDIRECT(CONCAT(P$105,1+MATCH($L114,'rank-500M'!$A$2:$A$46,0)))</f>
        <v>25</v>
      </c>
      <c r="Q114" s="79">
        <f>INDIRECT(CONCAT(Q$105,1+MATCH($L114,'rank-500M'!$A$2:$A$46,0)))</f>
        <v>4</v>
      </c>
      <c r="R114" s="76">
        <f>INDIRECT(CONCAT(R$105,1+MATCH($L114,'rank-500M'!$A$2:$A$46,0)))</f>
        <v>20</v>
      </c>
      <c r="S114" s="79">
        <f>INDIRECT(CONCAT(S$105,1+MATCH($L114,'rank-500M'!$A$2:$A$46,0)))</f>
        <v>7</v>
      </c>
      <c r="T114" s="76">
        <f>INDIRECT(CONCAT(T$105,1+MATCH($L114,'rank-500M'!$A$2:$A$46,0)))</f>
        <v>19</v>
      </c>
      <c r="U114" s="79">
        <f>INDIRECT(CONCAT(U$105,1+MATCH($L114,'rank-500M'!$A$2:$A$46,0)))</f>
        <v>5</v>
      </c>
      <c r="V114" s="79">
        <f>INDIRECT(CONCAT(V$105,1+MATCH($L114,'rank-500M'!$A$2:$A$46,0)))</f>
        <v>5</v>
      </c>
      <c r="W114" s="125">
        <f>INDIRECT(CONCAT(W$105,1+MATCH($L114,'rank-500M'!$A$2:$A$46,0)))</f>
        <v>2</v>
      </c>
      <c r="X114" s="85">
        <f t="shared" si="29"/>
        <v>8</v>
      </c>
      <c r="Y114" s="86"/>
    </row>
    <row r="115">
      <c r="A115" s="29">
        <v>16.0</v>
      </c>
      <c r="B115" s="29" t="s">
        <v>20</v>
      </c>
      <c r="C115" s="30">
        <v>0.27</v>
      </c>
      <c r="D115" s="30">
        <v>0.18</v>
      </c>
      <c r="E115" s="30">
        <v>0.86</v>
      </c>
      <c r="F115" s="31">
        <f t="shared" si="23"/>
        <v>0.1452</v>
      </c>
      <c r="G115" s="31">
        <f t="shared" si="24"/>
        <v>1.49</v>
      </c>
      <c r="H115" s="31">
        <f t="shared" si="25"/>
        <v>0.4366666667</v>
      </c>
      <c r="I115" s="31">
        <f t="shared" si="26"/>
        <v>1.110417773</v>
      </c>
      <c r="L115" s="42" t="s">
        <v>63</v>
      </c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48"/>
      <c r="Y115" s="51">
        <f>AVERAGE(X116:X118)</f>
        <v>6</v>
      </c>
    </row>
    <row r="116">
      <c r="A116" s="29">
        <v>17.0</v>
      </c>
      <c r="B116" s="29" t="s">
        <v>31</v>
      </c>
      <c r="C116" s="30">
        <v>0.07</v>
      </c>
      <c r="D116" s="30">
        <v>0.36</v>
      </c>
      <c r="E116" s="30">
        <v>0.82</v>
      </c>
      <c r="F116" s="31">
        <f t="shared" si="23"/>
        <v>0.1259333333</v>
      </c>
      <c r="G116" s="31">
        <f t="shared" si="24"/>
        <v>1.296666667</v>
      </c>
      <c r="H116" s="31">
        <f t="shared" si="25"/>
        <v>0.4166666667</v>
      </c>
      <c r="I116" s="31">
        <f t="shared" si="26"/>
        <v>1.135445907</v>
      </c>
      <c r="L116" s="121" t="s">
        <v>21</v>
      </c>
      <c r="M116" s="55">
        <f>INDIRECT(CONCAT(M$105,1+MATCH($L116,'rank-500M'!$A$2:$A$46,0)))</f>
        <v>27</v>
      </c>
      <c r="N116" s="62">
        <f>INDIRECT(CONCAT(N$105,1+MATCH($L116,'rank-500M'!$A$2:$A$46,0)))</f>
        <v>3</v>
      </c>
      <c r="O116" s="55">
        <f>INDIRECT(CONCAT(O$105,1+MATCH($L116,'rank-500M'!$A$2:$A$46,0)))</f>
        <v>16</v>
      </c>
      <c r="P116" s="62">
        <f>INDIRECT(CONCAT(P$105,1+MATCH($L116,'rank-500M'!$A$2:$A$46,0)))</f>
        <v>13</v>
      </c>
      <c r="Q116" s="62">
        <f>INDIRECT(CONCAT(Q$105,1+MATCH($L116,'rank-500M'!$A$2:$A$46,0)))</f>
        <v>5</v>
      </c>
      <c r="R116" s="62">
        <f>INDIRECT(CONCAT(R$105,1+MATCH($L116,'rank-500M'!$A$2:$A$46,0)))</f>
        <v>10</v>
      </c>
      <c r="S116" s="62">
        <f>INDIRECT(CONCAT(S$105,1+MATCH($L116,'rank-500M'!$A$2:$A$46,0)))</f>
        <v>12</v>
      </c>
      <c r="T116" s="55">
        <f>INDIRECT(CONCAT(T$105,1+MATCH($L116,'rank-500M'!$A$2:$A$46,0)))</f>
        <v>16</v>
      </c>
      <c r="U116" s="62">
        <f>INDIRECT(CONCAT(U$105,1+MATCH($L116,'rank-500M'!$A$2:$A$46,0)))</f>
        <v>7</v>
      </c>
      <c r="V116" s="62">
        <f>INDIRECT(CONCAT(V$105,1+MATCH($L116,'rank-500M'!$A$2:$A$46,0)))</f>
        <v>8</v>
      </c>
      <c r="W116" s="123">
        <f>INDIRECT(CONCAT(W$105,1+MATCH($L116,'rank-500M'!$A$2:$A$46,0)))</f>
        <v>9</v>
      </c>
      <c r="X116" s="64">
        <f t="shared" ref="X116:X118" si="30">COUNTIF(M116:W116, "&lt;15")</f>
        <v>8</v>
      </c>
      <c r="Y116" s="65"/>
    </row>
    <row r="117">
      <c r="A117" s="29">
        <v>18.0</v>
      </c>
      <c r="B117" s="29" t="s">
        <v>14</v>
      </c>
      <c r="C117" s="30">
        <v>0.8</v>
      </c>
      <c r="D117" s="30">
        <v>0.32</v>
      </c>
      <c r="E117" s="30">
        <v>0.73</v>
      </c>
      <c r="F117" s="31">
        <f t="shared" si="23"/>
        <v>0.3578666667</v>
      </c>
      <c r="G117" s="31">
        <f t="shared" si="24"/>
        <v>2.383333333</v>
      </c>
      <c r="H117" s="31">
        <f t="shared" si="25"/>
        <v>0.6166666667</v>
      </c>
      <c r="I117" s="31">
        <f t="shared" si="26"/>
        <v>0.8341556689</v>
      </c>
      <c r="L117" s="121" t="s">
        <v>30</v>
      </c>
      <c r="M117" s="55">
        <f>INDIRECT(CONCAT(M$105,1+MATCH($L117,'rank-500M'!$A$2:$A$46,0)))</f>
        <v>18</v>
      </c>
      <c r="N117" s="55">
        <f>INDIRECT(CONCAT(N$105,1+MATCH($L117,'rank-500M'!$A$2:$A$46,0)))</f>
        <v>16</v>
      </c>
      <c r="O117" s="55">
        <f>INDIRECT(CONCAT(O$105,1+MATCH($L117,'rank-500M'!$A$2:$A$46,0)))</f>
        <v>31</v>
      </c>
      <c r="P117" s="55">
        <f>INDIRECT(CONCAT(P$105,1+MATCH($L117,'rank-500M'!$A$2:$A$46,0)))</f>
        <v>31</v>
      </c>
      <c r="Q117" s="55">
        <f>INDIRECT(CONCAT(Q$105,1+MATCH($L117,'rank-500M'!$A$2:$A$46,0)))</f>
        <v>23</v>
      </c>
      <c r="R117" s="55">
        <f>INDIRECT(CONCAT(R$105,1+MATCH($L117,'rank-500M'!$A$2:$A$46,0)))</f>
        <v>21</v>
      </c>
      <c r="S117" s="62">
        <f>INDIRECT(CONCAT(S$105,1+MATCH($L117,'rank-500M'!$A$2:$A$46,0)))</f>
        <v>14</v>
      </c>
      <c r="T117" s="55">
        <f>INDIRECT(CONCAT(T$105,1+MATCH($L117,'rank-500M'!$A$2:$A$46,0)))</f>
        <v>28</v>
      </c>
      <c r="U117" s="55">
        <f>INDIRECT(CONCAT(U$105,1+MATCH($L117,'rank-500M'!$A$2:$A$46,0)))</f>
        <v>25</v>
      </c>
      <c r="V117" s="55">
        <f>INDIRECT(CONCAT(V$105,1+MATCH($L117,'rank-500M'!$A$2:$A$46,0)))</f>
        <v>22</v>
      </c>
      <c r="W117" s="122">
        <f>INDIRECT(CONCAT(W$105,1+MATCH($L117,'rank-500M'!$A$2:$A$46,0)))</f>
        <v>18</v>
      </c>
      <c r="X117" s="64">
        <f t="shared" si="30"/>
        <v>1</v>
      </c>
      <c r="Y117" s="65"/>
    </row>
    <row r="118">
      <c r="A118" s="29">
        <v>19.0</v>
      </c>
      <c r="B118" s="29" t="s">
        <v>17</v>
      </c>
      <c r="C118" s="30">
        <v>0.82</v>
      </c>
      <c r="D118" s="30">
        <v>0.18</v>
      </c>
      <c r="E118" s="30">
        <v>0.82</v>
      </c>
      <c r="F118" s="31">
        <f t="shared" si="23"/>
        <v>0.3225333333</v>
      </c>
      <c r="G118" s="31">
        <f t="shared" si="24"/>
        <v>2.366666667</v>
      </c>
      <c r="H118" s="31">
        <f t="shared" si="25"/>
        <v>0.6066666667</v>
      </c>
      <c r="I118" s="31">
        <f t="shared" si="26"/>
        <v>0.8800550153</v>
      </c>
      <c r="L118" s="124" t="s">
        <v>23</v>
      </c>
      <c r="M118" s="79">
        <f>INDIRECT(CONCAT(M$105,1+MATCH($L118,'rank-500M'!$A$2:$A$46,0)))</f>
        <v>6</v>
      </c>
      <c r="N118" s="79">
        <f>INDIRECT(CONCAT(N$105,1+MATCH($L118,'rank-500M'!$A$2:$A$46,0)))</f>
        <v>1</v>
      </c>
      <c r="O118" s="79">
        <f>INDIRECT(CONCAT(O$105,1+MATCH($L118,'rank-500M'!$A$2:$A$46,0)))</f>
        <v>12</v>
      </c>
      <c r="P118" s="79">
        <f>INDIRECT(CONCAT(P$105,1+MATCH($L118,'rank-500M'!$A$2:$A$46,0)))</f>
        <v>14</v>
      </c>
      <c r="Q118" s="79">
        <f>INDIRECT(CONCAT(Q$105,1+MATCH($L118,'rank-500M'!$A$2:$A$46,0)))</f>
        <v>6</v>
      </c>
      <c r="R118" s="76">
        <f>INDIRECT(CONCAT(R$105,1+MATCH($L118,'rank-500M'!$A$2:$A$46,0)))</f>
        <v>18</v>
      </c>
      <c r="S118" s="79">
        <f>INDIRECT(CONCAT(S$105,1+MATCH($L118,'rank-500M'!$A$2:$A$46,0)))</f>
        <v>2</v>
      </c>
      <c r="T118" s="76">
        <f>INDIRECT(CONCAT(T$105,1+MATCH($L118,'rank-500M'!$A$2:$A$46,0)))</f>
        <v>23</v>
      </c>
      <c r="U118" s="79">
        <f>INDIRECT(CONCAT(U$105,1+MATCH($L118,'rank-500M'!$A$2:$A$46,0)))</f>
        <v>1</v>
      </c>
      <c r="V118" s="79">
        <f>INDIRECT(CONCAT(V$105,1+MATCH($L118,'rank-500M'!$A$2:$A$46,0)))</f>
        <v>2</v>
      </c>
      <c r="W118" s="125">
        <f>INDIRECT(CONCAT(W$105,1+MATCH($L118,'rank-500M'!$A$2:$A$46,0)))</f>
        <v>11</v>
      </c>
      <c r="X118" s="85">
        <f t="shared" si="30"/>
        <v>9</v>
      </c>
      <c r="Y118" s="86"/>
    </row>
    <row r="119">
      <c r="A119" s="29">
        <v>20.0</v>
      </c>
      <c r="B119" s="29" t="s">
        <v>18</v>
      </c>
      <c r="C119" s="30">
        <v>0.55</v>
      </c>
      <c r="D119" s="30">
        <v>0.55</v>
      </c>
      <c r="E119" s="30">
        <v>0.86</v>
      </c>
      <c r="F119" s="31">
        <f t="shared" si="23"/>
        <v>0.4161666667</v>
      </c>
      <c r="G119" s="31">
        <f t="shared" si="24"/>
        <v>2.326666667</v>
      </c>
      <c r="H119" s="31">
        <f t="shared" si="25"/>
        <v>0.6533333333</v>
      </c>
      <c r="I119" s="31">
        <f t="shared" si="26"/>
        <v>0.7584217474</v>
      </c>
      <c r="L119" s="42" t="s">
        <v>66</v>
      </c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48"/>
      <c r="Y119" s="51">
        <f>AVERAGE(X120:X122)</f>
        <v>7</v>
      </c>
    </row>
    <row r="120">
      <c r="A120" s="29">
        <v>21.0</v>
      </c>
      <c r="B120" s="29" t="s">
        <v>19</v>
      </c>
      <c r="C120" s="30">
        <v>0.32</v>
      </c>
      <c r="D120" s="30">
        <v>0.59</v>
      </c>
      <c r="E120" s="30">
        <v>0.82</v>
      </c>
      <c r="F120" s="31">
        <f t="shared" si="23"/>
        <v>0.3116666667</v>
      </c>
      <c r="G120" s="31">
        <f t="shared" si="24"/>
        <v>1.943333333</v>
      </c>
      <c r="H120" s="31">
        <f t="shared" si="25"/>
        <v>0.5766666667</v>
      </c>
      <c r="I120" s="31">
        <f t="shared" si="26"/>
        <v>0.8941712294</v>
      </c>
      <c r="L120" s="121" t="s">
        <v>21</v>
      </c>
      <c r="M120" s="55">
        <f>INDIRECT(CONCAT(M$105,1+MATCH($L120,'rank-500M'!$A$2:$A$46,0)))</f>
        <v>27</v>
      </c>
      <c r="N120" s="62">
        <f>INDIRECT(CONCAT(N$105,1+MATCH($L120,'rank-500M'!$A$2:$A$46,0)))</f>
        <v>3</v>
      </c>
      <c r="O120" s="55">
        <f>INDIRECT(CONCAT(O$105,1+MATCH($L120,'rank-500M'!$A$2:$A$46,0)))</f>
        <v>16</v>
      </c>
      <c r="P120" s="62">
        <f>INDIRECT(CONCAT(P$105,1+MATCH($L120,'rank-500M'!$A$2:$A$46,0)))</f>
        <v>13</v>
      </c>
      <c r="Q120" s="62">
        <f>INDIRECT(CONCAT(Q$105,1+MATCH($L120,'rank-500M'!$A$2:$A$46,0)))</f>
        <v>5</v>
      </c>
      <c r="R120" s="62">
        <f>INDIRECT(CONCAT(R$105,1+MATCH($L120,'rank-500M'!$A$2:$A$46,0)))</f>
        <v>10</v>
      </c>
      <c r="S120" s="62">
        <f>INDIRECT(CONCAT(S$105,1+MATCH($L120,'rank-500M'!$A$2:$A$46,0)))</f>
        <v>12</v>
      </c>
      <c r="T120" s="55">
        <f>INDIRECT(CONCAT(T$105,1+MATCH($L120,'rank-500M'!$A$2:$A$46,0)))</f>
        <v>16</v>
      </c>
      <c r="U120" s="62">
        <f>INDIRECT(CONCAT(U$105,1+MATCH($L120,'rank-500M'!$A$2:$A$46,0)))</f>
        <v>7</v>
      </c>
      <c r="V120" s="62">
        <f>INDIRECT(CONCAT(V$105,1+MATCH($L120,'rank-500M'!$A$2:$A$46,0)))</f>
        <v>8</v>
      </c>
      <c r="W120" s="123">
        <f>INDIRECT(CONCAT(W$105,1+MATCH($L120,'rank-500M'!$A$2:$A$46,0)))</f>
        <v>9</v>
      </c>
      <c r="X120" s="64">
        <f t="shared" ref="X120:X122" si="31">COUNTIF(M120:W120, "&lt;15")</f>
        <v>8</v>
      </c>
      <c r="Y120" s="65"/>
    </row>
    <row r="121">
      <c r="A121" s="29">
        <v>22.0</v>
      </c>
      <c r="B121" s="29" t="s">
        <v>29</v>
      </c>
      <c r="C121" s="30">
        <v>0.07</v>
      </c>
      <c r="D121" s="30">
        <v>0.55</v>
      </c>
      <c r="E121" s="30">
        <v>0.82</v>
      </c>
      <c r="F121" s="31">
        <f t="shared" si="23"/>
        <v>0.1823</v>
      </c>
      <c r="G121" s="31">
        <f t="shared" si="24"/>
        <v>1.486666667</v>
      </c>
      <c r="H121" s="31">
        <f t="shared" si="25"/>
        <v>0.48</v>
      </c>
      <c r="I121" s="31">
        <f t="shared" si="26"/>
        <v>1.062223459</v>
      </c>
      <c r="L121" s="121" t="s">
        <v>22</v>
      </c>
      <c r="M121" s="55">
        <f>INDIRECT(CONCAT(M$105,1+MATCH($L121,'rank-500M'!$A$2:$A$46,0)))</f>
        <v>17</v>
      </c>
      <c r="N121" s="62">
        <f>INDIRECT(CONCAT(N$105,1+MATCH($L121,'rank-500M'!$A$2:$A$46,0)))</f>
        <v>4</v>
      </c>
      <c r="O121" s="62">
        <f>INDIRECT(CONCAT(O$105,1+MATCH($L121,'rank-500M'!$A$2:$A$46,0)))</f>
        <v>13</v>
      </c>
      <c r="P121" s="62">
        <f>INDIRECT(CONCAT(P$105,1+MATCH($L121,'rank-500M'!$A$2:$A$46,0)))</f>
        <v>4</v>
      </c>
      <c r="Q121" s="62">
        <f>INDIRECT(CONCAT(Q$105,1+MATCH($L121,'rank-500M'!$A$2:$A$46,0)))</f>
        <v>1</v>
      </c>
      <c r="R121" s="55">
        <f>INDIRECT(CONCAT(R$105,1+MATCH($L121,'rank-500M'!$A$2:$A$46,0)))</f>
        <v>15</v>
      </c>
      <c r="S121" s="62">
        <f>INDIRECT(CONCAT(S$105,1+MATCH($L121,'rank-500M'!$A$2:$A$46,0)))</f>
        <v>4</v>
      </c>
      <c r="T121" s="55">
        <f>INDIRECT(CONCAT(T$105,1+MATCH($L121,'rank-500M'!$A$2:$A$46,0)))</f>
        <v>20</v>
      </c>
      <c r="U121" s="62">
        <f>INDIRECT(CONCAT(U$105,1+MATCH($L121,'rank-500M'!$A$2:$A$46,0)))</f>
        <v>2</v>
      </c>
      <c r="V121" s="62">
        <f>INDIRECT(CONCAT(V$105,1+MATCH($L121,'rank-500M'!$A$2:$A$46,0)))</f>
        <v>1</v>
      </c>
      <c r="W121" s="123">
        <f>INDIRECT(CONCAT(W$105,1+MATCH($L121,'rank-500M'!$A$2:$A$46,0)))</f>
        <v>10</v>
      </c>
      <c r="X121" s="64">
        <f t="shared" si="31"/>
        <v>8</v>
      </c>
      <c r="Y121" s="65"/>
    </row>
    <row r="122">
      <c r="A122" s="29">
        <v>23.0</v>
      </c>
      <c r="B122" s="29" t="s">
        <v>16</v>
      </c>
      <c r="C122" s="30">
        <v>0.8</v>
      </c>
      <c r="D122" s="30">
        <v>0.59</v>
      </c>
      <c r="E122" s="30">
        <v>0.73</v>
      </c>
      <c r="F122" s="31">
        <f t="shared" si="23"/>
        <v>0.4955666667</v>
      </c>
      <c r="G122" s="31">
        <f t="shared" si="24"/>
        <v>2.653333333</v>
      </c>
      <c r="H122" s="31">
        <f t="shared" si="25"/>
        <v>0.7066666667</v>
      </c>
      <c r="I122" s="31">
        <f t="shared" si="26"/>
        <v>0.6552781218</v>
      </c>
      <c r="L122" s="124" t="s">
        <v>40</v>
      </c>
      <c r="M122" s="79">
        <f>INDIRECT(CONCAT(M$105,1+MATCH($L122,'rank-500M'!$A$2:$A$46,0)))</f>
        <v>3</v>
      </c>
      <c r="N122" s="76">
        <f>INDIRECT(CONCAT(N$105,1+MATCH($L122,'rank-500M'!$A$2:$A$46,0)))</f>
        <v>19</v>
      </c>
      <c r="O122" s="79">
        <f>INDIRECT(CONCAT(O$105,1+MATCH($L122,'rank-500M'!$A$2:$A$46,0)))</f>
        <v>3</v>
      </c>
      <c r="P122" s="76">
        <f>INDIRECT(CONCAT(P$105,1+MATCH($L122,'rank-500M'!$A$2:$A$46,0)))</f>
        <v>15</v>
      </c>
      <c r="Q122" s="79">
        <f>INDIRECT(CONCAT(Q$105,1+MATCH($L122,'rank-500M'!$A$2:$A$46,0)))</f>
        <v>8</v>
      </c>
      <c r="R122" s="79">
        <f>INDIRECT(CONCAT(R$105,1+MATCH($L122,'rank-500M'!$A$2:$A$46,0)))</f>
        <v>2</v>
      </c>
      <c r="S122" s="76">
        <f>INDIRECT(CONCAT(S$105,1+MATCH($L122,'rank-500M'!$A$2:$A$46,0)))</f>
        <v>31</v>
      </c>
      <c r="T122" s="79">
        <f>INDIRECT(CONCAT(T$105,1+MATCH($L122,'rank-500M'!$A$2:$A$46,0)))</f>
        <v>3</v>
      </c>
      <c r="U122" s="76">
        <f>INDIRECT(CONCAT(U$105,1+MATCH($L122,'rank-500M'!$A$2:$A$46,0)))</f>
        <v>31</v>
      </c>
      <c r="V122" s="76">
        <f>INDIRECT(CONCAT(V$105,1+MATCH($L122,'rank-500M'!$A$2:$A$46,0)))</f>
        <v>28</v>
      </c>
      <c r="W122" s="126">
        <f>INDIRECT(CONCAT(W$105,1+MATCH($L122,'rank-500M'!$A$2:$A$46,0)))</f>
        <v>28</v>
      </c>
      <c r="X122" s="85">
        <f t="shared" si="31"/>
        <v>5</v>
      </c>
      <c r="Y122" s="86"/>
    </row>
    <row r="123">
      <c r="A123" s="29">
        <v>24.0</v>
      </c>
      <c r="B123" s="29" t="s">
        <v>13</v>
      </c>
      <c r="C123" s="30">
        <v>0.75</v>
      </c>
      <c r="D123" s="30">
        <v>0.77</v>
      </c>
      <c r="E123" s="30">
        <v>0.77</v>
      </c>
      <c r="F123" s="31">
        <f t="shared" si="23"/>
        <v>0.5826333333</v>
      </c>
      <c r="G123" s="31">
        <f t="shared" si="24"/>
        <v>2.79</v>
      </c>
      <c r="H123" s="31">
        <f t="shared" si="25"/>
        <v>0.7633333333</v>
      </c>
      <c r="I123" s="31">
        <f t="shared" si="26"/>
        <v>0.542175204</v>
      </c>
      <c r="L123" s="42" t="s">
        <v>65</v>
      </c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48"/>
      <c r="Y123" s="51">
        <f>AVERAGE(X124:X126)</f>
        <v>7.333333333</v>
      </c>
    </row>
    <row r="124">
      <c r="A124" s="29">
        <v>25.0</v>
      </c>
      <c r="B124" s="29" t="s">
        <v>15</v>
      </c>
      <c r="C124" s="30">
        <v>0.57</v>
      </c>
      <c r="D124" s="30">
        <v>0.91</v>
      </c>
      <c r="E124" s="30">
        <v>0.77</v>
      </c>
      <c r="F124" s="31">
        <f t="shared" si="23"/>
        <v>0.5527666667</v>
      </c>
      <c r="G124" s="31">
        <f t="shared" si="24"/>
        <v>2.63</v>
      </c>
      <c r="H124" s="31">
        <f t="shared" si="25"/>
        <v>0.75</v>
      </c>
      <c r="I124" s="31">
        <f t="shared" si="26"/>
        <v>0.5809731421</v>
      </c>
      <c r="L124" s="121" t="s">
        <v>40</v>
      </c>
      <c r="M124" s="62">
        <f>INDIRECT(CONCAT(M$105,1+MATCH($L124,'rank-500M'!$A$2:$A$46,0)))</f>
        <v>3</v>
      </c>
      <c r="N124" s="55">
        <f>INDIRECT(CONCAT(N$105,1+MATCH($L124,'rank-500M'!$A$2:$A$46,0)))</f>
        <v>19</v>
      </c>
      <c r="O124" s="62">
        <f>INDIRECT(CONCAT(O$105,1+MATCH($L124,'rank-500M'!$A$2:$A$46,0)))</f>
        <v>3</v>
      </c>
      <c r="P124" s="55">
        <f>INDIRECT(CONCAT(P$105,1+MATCH($L124,'rank-500M'!$A$2:$A$46,0)))</f>
        <v>15</v>
      </c>
      <c r="Q124" s="62">
        <f>INDIRECT(CONCAT(Q$105,1+MATCH($L124,'rank-500M'!$A$2:$A$46,0)))</f>
        <v>8</v>
      </c>
      <c r="R124" s="62">
        <f>INDIRECT(CONCAT(R$105,1+MATCH($L124,'rank-500M'!$A$2:$A$46,0)))</f>
        <v>2</v>
      </c>
      <c r="S124" s="55">
        <f>INDIRECT(CONCAT(S$105,1+MATCH($L124,'rank-500M'!$A$2:$A$46,0)))</f>
        <v>31</v>
      </c>
      <c r="T124" s="62">
        <f>INDIRECT(CONCAT(T$105,1+MATCH($L124,'rank-500M'!$A$2:$A$46,0)))</f>
        <v>3</v>
      </c>
      <c r="U124" s="55">
        <f>INDIRECT(CONCAT(U$105,1+MATCH($L124,'rank-500M'!$A$2:$A$46,0)))</f>
        <v>31</v>
      </c>
      <c r="V124" s="55">
        <f>INDIRECT(CONCAT(V$105,1+MATCH($L124,'rank-500M'!$A$2:$A$46,0)))</f>
        <v>28</v>
      </c>
      <c r="W124" s="122">
        <f>INDIRECT(CONCAT(W$105,1+MATCH($L124,'rank-500M'!$A$2:$A$46,0)))</f>
        <v>28</v>
      </c>
      <c r="X124" s="64">
        <f t="shared" ref="X124:X126" si="32">COUNTIF(M124:W124, "&lt;15")</f>
        <v>5</v>
      </c>
      <c r="Y124" s="65"/>
    </row>
    <row r="125">
      <c r="A125" s="29">
        <v>26.0</v>
      </c>
      <c r="B125" s="29" t="s">
        <v>21</v>
      </c>
      <c r="C125" s="30">
        <v>0.64</v>
      </c>
      <c r="D125" s="30">
        <v>0.73</v>
      </c>
      <c r="E125" s="30">
        <v>0.95</v>
      </c>
      <c r="F125" s="31">
        <f t="shared" si="23"/>
        <v>0.5895666667</v>
      </c>
      <c r="G125" s="31">
        <f t="shared" si="24"/>
        <v>2.746666667</v>
      </c>
      <c r="H125" s="31">
        <f t="shared" si="25"/>
        <v>0.7733333333</v>
      </c>
      <c r="I125" s="31">
        <f t="shared" si="26"/>
        <v>0.5331685398</v>
      </c>
      <c r="L125" s="121" t="s">
        <v>22</v>
      </c>
      <c r="M125" s="55">
        <f>INDIRECT(CONCAT(M$105,1+MATCH($L125,'rank-500M'!$A$2:$A$46,0)))</f>
        <v>17</v>
      </c>
      <c r="N125" s="62">
        <f>INDIRECT(CONCAT(N$105,1+MATCH($L125,'rank-500M'!$A$2:$A$46,0)))</f>
        <v>4</v>
      </c>
      <c r="O125" s="62">
        <f>INDIRECT(CONCAT(O$105,1+MATCH($L125,'rank-500M'!$A$2:$A$46,0)))</f>
        <v>13</v>
      </c>
      <c r="P125" s="62">
        <f>INDIRECT(CONCAT(P$105,1+MATCH($L125,'rank-500M'!$A$2:$A$46,0)))</f>
        <v>4</v>
      </c>
      <c r="Q125" s="62">
        <f>INDIRECT(CONCAT(Q$105,1+MATCH($L125,'rank-500M'!$A$2:$A$46,0)))</f>
        <v>1</v>
      </c>
      <c r="R125" s="55">
        <f>INDIRECT(CONCAT(R$105,1+MATCH($L125,'rank-500M'!$A$2:$A$46,0)))</f>
        <v>15</v>
      </c>
      <c r="S125" s="62">
        <f>INDIRECT(CONCAT(S$105,1+MATCH($L125,'rank-500M'!$A$2:$A$46,0)))</f>
        <v>4</v>
      </c>
      <c r="T125" s="55">
        <f>INDIRECT(CONCAT(T$105,1+MATCH($L125,'rank-500M'!$A$2:$A$46,0)))</f>
        <v>20</v>
      </c>
      <c r="U125" s="62">
        <f>INDIRECT(CONCAT(U$105,1+MATCH($L125,'rank-500M'!$A$2:$A$46,0)))</f>
        <v>2</v>
      </c>
      <c r="V125" s="62">
        <f>INDIRECT(CONCAT(V$105,1+MATCH($L125,'rank-500M'!$A$2:$A$46,0)))</f>
        <v>1</v>
      </c>
      <c r="W125" s="123">
        <f>INDIRECT(CONCAT(W$105,1+MATCH($L125,'rank-500M'!$A$2:$A$46,0)))</f>
        <v>10</v>
      </c>
      <c r="X125" s="64">
        <f t="shared" si="32"/>
        <v>8</v>
      </c>
      <c r="Y125" s="65"/>
    </row>
    <row r="126">
      <c r="A126" s="29">
        <v>27.0</v>
      </c>
      <c r="B126" s="29" t="s">
        <v>30</v>
      </c>
      <c r="C126" s="30">
        <v>0.09</v>
      </c>
      <c r="D126" s="30">
        <v>0.59</v>
      </c>
      <c r="E126" s="30">
        <v>0.95</v>
      </c>
      <c r="F126" s="31">
        <f t="shared" si="23"/>
        <v>0.2330333333</v>
      </c>
      <c r="G126" s="31">
        <f t="shared" si="24"/>
        <v>1.69</v>
      </c>
      <c r="H126" s="31">
        <f t="shared" si="25"/>
        <v>0.5433333333</v>
      </c>
      <c r="I126" s="31">
        <f t="shared" si="26"/>
        <v>0.9963189258</v>
      </c>
      <c r="L126" s="124" t="s">
        <v>13</v>
      </c>
      <c r="M126" s="79">
        <f>INDIRECT(CONCAT(M$105,1+MATCH($L126,'rank-500M'!$A$2:$A$46,0)))</f>
        <v>4</v>
      </c>
      <c r="N126" s="79">
        <f>INDIRECT(CONCAT(N$105,1+MATCH($L126,'rank-500M'!$A$2:$A$46,0)))</f>
        <v>2</v>
      </c>
      <c r="O126" s="79">
        <f>INDIRECT(CONCAT(O$105,1+MATCH($L126,'rank-500M'!$A$2:$A$46,0)))</f>
        <v>7</v>
      </c>
      <c r="P126" s="76">
        <f>INDIRECT(CONCAT(P$105,1+MATCH($L126,'rank-500M'!$A$2:$A$46,0)))</f>
        <v>19</v>
      </c>
      <c r="Q126" s="79">
        <f>INDIRECT(CONCAT(Q$105,1+MATCH($L126,'rank-500M'!$A$2:$A$46,0)))</f>
        <v>3</v>
      </c>
      <c r="R126" s="79">
        <f>INDIRECT(CONCAT(R$105,1+MATCH($L126,'rank-500M'!$A$2:$A$46,0)))</f>
        <v>11</v>
      </c>
      <c r="S126" s="79">
        <f>INDIRECT(CONCAT(S$105,1+MATCH($L126,'rank-500M'!$A$2:$A$46,0)))</f>
        <v>1</v>
      </c>
      <c r="T126" s="76">
        <f>INDIRECT(CONCAT(T$105,1+MATCH($L126,'rank-500M'!$A$2:$A$46,0)))</f>
        <v>22</v>
      </c>
      <c r="U126" s="79">
        <f>INDIRECT(CONCAT(U$105,1+MATCH($L126,'rank-500M'!$A$2:$A$46,0)))</f>
        <v>4</v>
      </c>
      <c r="V126" s="79">
        <f>INDIRECT(CONCAT(V$105,1+MATCH($L126,'rank-500M'!$A$2:$A$46,0)))</f>
        <v>6</v>
      </c>
      <c r="W126" s="125">
        <f>INDIRECT(CONCAT(W$105,1+MATCH($L126,'rank-500M'!$A$2:$A$46,0)))</f>
        <v>4</v>
      </c>
      <c r="X126" s="85">
        <f t="shared" si="32"/>
        <v>9</v>
      </c>
      <c r="Y126" s="86"/>
    </row>
    <row r="127">
      <c r="A127" s="29">
        <v>28.0</v>
      </c>
      <c r="B127" s="29" t="s">
        <v>22</v>
      </c>
      <c r="C127" s="30">
        <v>0.8</v>
      </c>
      <c r="D127" s="30">
        <v>0.59</v>
      </c>
      <c r="E127" s="30">
        <v>0.91</v>
      </c>
      <c r="F127" s="31">
        <f t="shared" si="23"/>
        <v>0.5789666667</v>
      </c>
      <c r="G127" s="31">
        <f t="shared" si="24"/>
        <v>2.833333333</v>
      </c>
      <c r="H127" s="31">
        <f t="shared" si="25"/>
        <v>0.7666666667</v>
      </c>
      <c r="I127" s="31">
        <f t="shared" si="26"/>
        <v>0.5469383438</v>
      </c>
      <c r="L127" s="42" t="s">
        <v>64</v>
      </c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48"/>
      <c r="Y127" s="51">
        <f>AVERAGE(X128:X130)</f>
        <v>8.333333333</v>
      </c>
    </row>
    <row r="128">
      <c r="A128" s="29">
        <v>29.0</v>
      </c>
      <c r="B128" s="29" t="s">
        <v>23</v>
      </c>
      <c r="C128" s="30">
        <v>0.75</v>
      </c>
      <c r="D128" s="30">
        <v>0.55</v>
      </c>
      <c r="E128" s="30">
        <v>0.95</v>
      </c>
      <c r="F128" s="31">
        <f t="shared" si="23"/>
        <v>0.5491666667</v>
      </c>
      <c r="G128" s="31">
        <f t="shared" si="24"/>
        <v>2.75</v>
      </c>
      <c r="H128" s="31">
        <f t="shared" si="25"/>
        <v>0.75</v>
      </c>
      <c r="I128" s="31">
        <f t="shared" si="26"/>
        <v>0.5856496793</v>
      </c>
      <c r="L128" s="121" t="s">
        <v>21</v>
      </c>
      <c r="M128" s="55">
        <f>INDIRECT(CONCAT(M$105,1+MATCH($L128,'rank-500M'!$A$2:$A$46,0)))</f>
        <v>27</v>
      </c>
      <c r="N128" s="62">
        <f>INDIRECT(CONCAT(N$105,1+MATCH($L128,'rank-500M'!$A$2:$A$46,0)))</f>
        <v>3</v>
      </c>
      <c r="O128" s="55">
        <f>INDIRECT(CONCAT(O$105,1+MATCH($L128,'rank-500M'!$A$2:$A$46,0)))</f>
        <v>16</v>
      </c>
      <c r="P128" s="62">
        <f>INDIRECT(CONCAT(P$105,1+MATCH($L128,'rank-500M'!$A$2:$A$46,0)))</f>
        <v>13</v>
      </c>
      <c r="Q128" s="62">
        <f>INDIRECT(CONCAT(Q$105,1+MATCH($L128,'rank-500M'!$A$2:$A$46,0)))</f>
        <v>5</v>
      </c>
      <c r="R128" s="62">
        <f>INDIRECT(CONCAT(R$105,1+MATCH($L128,'rank-500M'!$A$2:$A$46,0)))</f>
        <v>10</v>
      </c>
      <c r="S128" s="62">
        <f>INDIRECT(CONCAT(S$105,1+MATCH($L128,'rank-500M'!$A$2:$A$46,0)))</f>
        <v>12</v>
      </c>
      <c r="T128" s="55">
        <f>INDIRECT(CONCAT(T$105,1+MATCH($L128,'rank-500M'!$A$2:$A$46,0)))</f>
        <v>16</v>
      </c>
      <c r="U128" s="62">
        <f>INDIRECT(CONCAT(U$105,1+MATCH($L128,'rank-500M'!$A$2:$A$46,0)))</f>
        <v>7</v>
      </c>
      <c r="V128" s="62">
        <f>INDIRECT(CONCAT(V$105,1+MATCH($L128,'rank-500M'!$A$2:$A$46,0)))</f>
        <v>8</v>
      </c>
      <c r="W128" s="123">
        <f>INDIRECT(CONCAT(W$105,1+MATCH($L128,'rank-500M'!$A$2:$A$46,0)))</f>
        <v>9</v>
      </c>
      <c r="X128" s="64">
        <f t="shared" ref="X128:X130" si="33">COUNTIF(M128:W128, "&lt;15")</f>
        <v>8</v>
      </c>
      <c r="Y128" s="65"/>
    </row>
    <row r="129">
      <c r="A129" s="29">
        <v>30.0</v>
      </c>
      <c r="B129" s="29" t="s">
        <v>34</v>
      </c>
      <c r="C129" s="30">
        <v>0.23</v>
      </c>
      <c r="D129" s="30">
        <v>0.05</v>
      </c>
      <c r="E129" s="30">
        <v>0.82</v>
      </c>
      <c r="F129" s="31">
        <f t="shared" si="23"/>
        <v>0.08036666667</v>
      </c>
      <c r="G129" s="31">
        <f t="shared" si="24"/>
        <v>1.253333333</v>
      </c>
      <c r="H129" s="31">
        <f t="shared" si="25"/>
        <v>0.3666666667</v>
      </c>
      <c r="I129" s="31">
        <f t="shared" si="26"/>
        <v>1.194638743</v>
      </c>
      <c r="L129" s="121" t="s">
        <v>13</v>
      </c>
      <c r="M129" s="62">
        <f>INDIRECT(CONCAT(M$105,1+MATCH($L129,'rank-500M'!$A$2:$A$46,0)))</f>
        <v>4</v>
      </c>
      <c r="N129" s="62">
        <f>INDIRECT(CONCAT(N$105,1+MATCH($L129,'rank-500M'!$A$2:$A$46,0)))</f>
        <v>2</v>
      </c>
      <c r="O129" s="62">
        <f>INDIRECT(CONCAT(O$105,1+MATCH($L129,'rank-500M'!$A$2:$A$46,0)))</f>
        <v>7</v>
      </c>
      <c r="P129" s="55">
        <f>INDIRECT(CONCAT(P$105,1+MATCH($L129,'rank-500M'!$A$2:$A$46,0)))</f>
        <v>19</v>
      </c>
      <c r="Q129" s="62">
        <f>INDIRECT(CONCAT(Q$105,1+MATCH($L129,'rank-500M'!$A$2:$A$46,0)))</f>
        <v>3</v>
      </c>
      <c r="R129" s="62">
        <f>INDIRECT(CONCAT(R$105,1+MATCH($L129,'rank-500M'!$A$2:$A$46,0)))</f>
        <v>11</v>
      </c>
      <c r="S129" s="62">
        <f>INDIRECT(CONCAT(S$105,1+MATCH($L129,'rank-500M'!$A$2:$A$46,0)))</f>
        <v>1</v>
      </c>
      <c r="T129" s="55">
        <f>INDIRECT(CONCAT(T$105,1+MATCH($L129,'rank-500M'!$A$2:$A$46,0)))</f>
        <v>22</v>
      </c>
      <c r="U129" s="62">
        <f>INDIRECT(CONCAT(U$105,1+MATCH($L129,'rank-500M'!$A$2:$A$46,0)))</f>
        <v>4</v>
      </c>
      <c r="V129" s="62">
        <f>INDIRECT(CONCAT(V$105,1+MATCH($L129,'rank-500M'!$A$2:$A$46,0)))</f>
        <v>6</v>
      </c>
      <c r="W129" s="123">
        <f>INDIRECT(CONCAT(W$105,1+MATCH($L129,'rank-500M'!$A$2:$A$46,0)))</f>
        <v>4</v>
      </c>
      <c r="X129" s="64">
        <f t="shared" si="33"/>
        <v>9</v>
      </c>
      <c r="Y129" s="65"/>
    </row>
    <row r="130">
      <c r="A130" s="29">
        <v>31.0</v>
      </c>
      <c r="B130" s="29" t="s">
        <v>39</v>
      </c>
      <c r="C130" s="30">
        <v>0.388888888888888</v>
      </c>
      <c r="D130" s="30">
        <v>0.555555555555555</v>
      </c>
      <c r="E130" s="30">
        <v>0.5</v>
      </c>
      <c r="F130" s="31">
        <f t="shared" si="23"/>
        <v>0.2294238683</v>
      </c>
      <c r="G130" s="31">
        <f t="shared" si="24"/>
        <v>1.703703704</v>
      </c>
      <c r="H130" s="31">
        <f t="shared" si="25"/>
        <v>0.4814814815</v>
      </c>
      <c r="I130" s="31">
        <f t="shared" si="26"/>
        <v>1.001007758</v>
      </c>
      <c r="L130" s="124" t="s">
        <v>22</v>
      </c>
      <c r="M130" s="76">
        <f>INDIRECT(CONCAT(M$105,1+MATCH($L130,'rank-500M'!$A$2:$A$46,0)))</f>
        <v>17</v>
      </c>
      <c r="N130" s="79">
        <f>INDIRECT(CONCAT(N$105,1+MATCH($L130,'rank-500M'!$A$2:$A$46,0)))</f>
        <v>4</v>
      </c>
      <c r="O130" s="79">
        <f>INDIRECT(CONCAT(O$105,1+MATCH($L130,'rank-500M'!$A$2:$A$46,0)))</f>
        <v>13</v>
      </c>
      <c r="P130" s="79">
        <f>INDIRECT(CONCAT(P$105,1+MATCH($L130,'rank-500M'!$A$2:$A$46,0)))</f>
        <v>4</v>
      </c>
      <c r="Q130" s="79">
        <f>INDIRECT(CONCAT(Q$105,1+MATCH($L130,'rank-500M'!$A$2:$A$46,0)))</f>
        <v>1</v>
      </c>
      <c r="R130" s="76">
        <f>INDIRECT(CONCAT(R$105,1+MATCH($L130,'rank-500M'!$A$2:$A$46,0)))</f>
        <v>15</v>
      </c>
      <c r="S130" s="79">
        <f>INDIRECT(CONCAT(S$105,1+MATCH($L130,'rank-500M'!$A$2:$A$46,0)))</f>
        <v>4</v>
      </c>
      <c r="T130" s="76">
        <f>INDIRECT(CONCAT(T$105,1+MATCH($L130,'rank-500M'!$A$2:$A$46,0)))</f>
        <v>20</v>
      </c>
      <c r="U130" s="79">
        <f>INDIRECT(CONCAT(U$105,1+MATCH($L130,'rank-500M'!$A$2:$A$46,0)))</f>
        <v>2</v>
      </c>
      <c r="V130" s="79">
        <f>INDIRECT(CONCAT(V$105,1+MATCH($L130,'rank-500M'!$A$2:$A$46,0)))</f>
        <v>1</v>
      </c>
      <c r="W130" s="125">
        <f>INDIRECT(CONCAT(W$105,1+MATCH($L130,'rank-500M'!$A$2:$A$46,0)))</f>
        <v>10</v>
      </c>
      <c r="X130" s="85">
        <f t="shared" si="33"/>
        <v>8</v>
      </c>
      <c r="Y130" s="86"/>
    </row>
    <row r="131">
      <c r="A131" s="29">
        <v>32.0</v>
      </c>
      <c r="B131" s="29" t="s">
        <v>48</v>
      </c>
      <c r="C131" s="30">
        <v>0.194444444444444</v>
      </c>
      <c r="D131" s="30">
        <v>0.5</v>
      </c>
      <c r="E131" s="30">
        <v>0.55</v>
      </c>
      <c r="F131" s="31">
        <f t="shared" si="23"/>
        <v>0.1597222222</v>
      </c>
      <c r="G131" s="31">
        <f t="shared" si="24"/>
        <v>1.374074074</v>
      </c>
      <c r="H131" s="31">
        <f t="shared" si="25"/>
        <v>0.4148148148</v>
      </c>
      <c r="I131" s="31">
        <f t="shared" si="26"/>
        <v>1.091552853</v>
      </c>
      <c r="L131" s="44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116"/>
    </row>
    <row r="132">
      <c r="A132" s="29">
        <v>33.0</v>
      </c>
      <c r="B132" s="29" t="s">
        <v>43</v>
      </c>
      <c r="C132" s="30">
        <v>0.777777777777777</v>
      </c>
      <c r="D132" s="30">
        <v>0.5</v>
      </c>
      <c r="E132" s="30">
        <v>0.55</v>
      </c>
      <c r="F132" s="31">
        <f t="shared" si="23"/>
        <v>0.3638888889</v>
      </c>
      <c r="G132" s="31">
        <f t="shared" si="24"/>
        <v>2.346296296</v>
      </c>
      <c r="H132" s="31">
        <f t="shared" si="25"/>
        <v>0.6092592593</v>
      </c>
      <c r="I132" s="31">
        <f t="shared" si="26"/>
        <v>0.8263325728</v>
      </c>
      <c r="L132" s="127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20"/>
    </row>
    <row r="133">
      <c r="A133" s="29">
        <v>34.0</v>
      </c>
      <c r="B133" s="29" t="s">
        <v>41</v>
      </c>
      <c r="C133" s="30">
        <v>0.666666666666666</v>
      </c>
      <c r="D133" s="30">
        <v>0.388888888888888</v>
      </c>
      <c r="E133" s="30">
        <v>0.41</v>
      </c>
      <c r="F133" s="31">
        <f t="shared" si="23"/>
        <v>0.2306790123</v>
      </c>
      <c r="G133" s="31">
        <f t="shared" si="24"/>
        <v>1.91</v>
      </c>
      <c r="H133" s="31">
        <f t="shared" si="25"/>
        <v>0.4885185185</v>
      </c>
      <c r="I133" s="31">
        <f t="shared" si="26"/>
        <v>0.9993772785</v>
      </c>
      <c r="L133" s="127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20"/>
    </row>
    <row r="134">
      <c r="A134" s="29">
        <v>35.0</v>
      </c>
      <c r="B134" s="29" t="s">
        <v>42</v>
      </c>
      <c r="C134" s="30">
        <v>0.472222222222222</v>
      </c>
      <c r="D134" s="30">
        <v>0.444444444444444</v>
      </c>
      <c r="E134" s="30">
        <v>0.36</v>
      </c>
      <c r="F134" s="31">
        <f t="shared" si="23"/>
        <v>0.1799588477</v>
      </c>
      <c r="G134" s="31">
        <f t="shared" si="24"/>
        <v>1.591481481</v>
      </c>
      <c r="H134" s="31">
        <f t="shared" si="25"/>
        <v>0.4255555556</v>
      </c>
      <c r="I134" s="31">
        <f t="shared" si="26"/>
        <v>1.065264705</v>
      </c>
      <c r="L134" s="127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20"/>
    </row>
    <row r="135">
      <c r="A135" s="29">
        <v>36.0</v>
      </c>
      <c r="B135" s="29" t="s">
        <v>45</v>
      </c>
      <c r="C135" s="30">
        <v>0.305555555555555</v>
      </c>
      <c r="D135" s="30">
        <v>0.888888888888888</v>
      </c>
      <c r="E135" s="30">
        <v>0.55</v>
      </c>
      <c r="F135" s="31">
        <f t="shared" si="23"/>
        <v>0.3095164609</v>
      </c>
      <c r="G135" s="31">
        <f t="shared" si="24"/>
        <v>1.948148148</v>
      </c>
      <c r="H135" s="31">
        <f t="shared" si="25"/>
        <v>0.5814814815</v>
      </c>
      <c r="I135" s="31">
        <f t="shared" si="26"/>
        <v>0.8969644286</v>
      </c>
    </row>
    <row r="136">
      <c r="A136" s="29">
        <v>37.0</v>
      </c>
      <c r="B136" s="29" t="s">
        <v>47</v>
      </c>
      <c r="C136" s="30">
        <v>0.138888888888888</v>
      </c>
      <c r="D136" s="30">
        <v>0.888888888888888</v>
      </c>
      <c r="E136" s="30">
        <v>0.55</v>
      </c>
      <c r="F136" s="31">
        <f t="shared" si="23"/>
        <v>0.2295781893</v>
      </c>
      <c r="G136" s="31">
        <f t="shared" si="24"/>
        <v>1.67037037</v>
      </c>
      <c r="H136" s="31">
        <f t="shared" si="25"/>
        <v>0.5259259259</v>
      </c>
      <c r="I136" s="31">
        <f t="shared" si="26"/>
        <v>1.00080729</v>
      </c>
    </row>
    <row r="137">
      <c r="A137" s="29">
        <v>38.0</v>
      </c>
      <c r="B137" s="29" t="s">
        <v>37</v>
      </c>
      <c r="C137" s="30">
        <v>0.777777777777777</v>
      </c>
      <c r="D137" s="30">
        <v>0.944444444444444</v>
      </c>
      <c r="E137" s="30">
        <v>0.41</v>
      </c>
      <c r="F137" s="31">
        <f t="shared" si="23"/>
        <v>0.4802263374</v>
      </c>
      <c r="G137" s="31">
        <f t="shared" si="24"/>
        <v>2.650740741</v>
      </c>
      <c r="H137" s="31">
        <f t="shared" si="25"/>
        <v>0.7107407407</v>
      </c>
      <c r="I137" s="31">
        <f t="shared" si="26"/>
        <v>0.675205794</v>
      </c>
    </row>
    <row r="138">
      <c r="A138" s="29">
        <v>39.0</v>
      </c>
      <c r="B138" s="29" t="s">
        <v>40</v>
      </c>
      <c r="C138" s="30">
        <v>0.805555555555555</v>
      </c>
      <c r="D138" s="30">
        <v>0.944444444444444</v>
      </c>
      <c r="E138" s="30">
        <v>0.55</v>
      </c>
      <c r="F138" s="31">
        <f t="shared" si="23"/>
        <v>0.5744341564</v>
      </c>
      <c r="G138" s="31">
        <f t="shared" si="24"/>
        <v>2.837037037</v>
      </c>
      <c r="H138" s="31">
        <f t="shared" si="25"/>
        <v>0.7666666667</v>
      </c>
      <c r="I138" s="31">
        <f t="shared" si="26"/>
        <v>0.5528262473</v>
      </c>
    </row>
    <row r="139">
      <c r="A139" s="29">
        <v>40.0</v>
      </c>
      <c r="B139" s="29" t="s">
        <v>38</v>
      </c>
      <c r="C139" s="30">
        <v>0.472222222222222</v>
      </c>
      <c r="D139" s="30">
        <v>0.888888888888888</v>
      </c>
      <c r="E139" s="30">
        <v>0.41</v>
      </c>
      <c r="F139" s="31">
        <f t="shared" si="23"/>
        <v>0.325936214</v>
      </c>
      <c r="G139" s="31">
        <f t="shared" si="24"/>
        <v>2.085925926</v>
      </c>
      <c r="H139" s="31">
        <f t="shared" si="25"/>
        <v>0.5903703704</v>
      </c>
      <c r="I139" s="31">
        <f t="shared" si="26"/>
        <v>0.8756345437</v>
      </c>
    </row>
    <row r="140">
      <c r="A140" s="29">
        <v>41.0</v>
      </c>
      <c r="B140" s="29" t="s">
        <v>53</v>
      </c>
      <c r="C140" s="30">
        <v>0.75</v>
      </c>
      <c r="D140" s="30">
        <v>0.0555555555555555</v>
      </c>
      <c r="E140" s="30">
        <v>0.32</v>
      </c>
      <c r="F140" s="31">
        <f t="shared" si="23"/>
        <v>0.09981481481</v>
      </c>
      <c r="G140" s="31">
        <f t="shared" si="24"/>
        <v>1.625555556</v>
      </c>
      <c r="H140" s="31">
        <f t="shared" si="25"/>
        <v>0.3751851852</v>
      </c>
      <c r="I140" s="31">
        <f t="shared" si="26"/>
        <v>1.169374858</v>
      </c>
    </row>
    <row r="141">
      <c r="A141" s="29">
        <v>42.0</v>
      </c>
      <c r="B141" s="29" t="s">
        <v>57</v>
      </c>
      <c r="C141" s="30">
        <v>0.138888888888888</v>
      </c>
      <c r="D141" s="30">
        <v>0.111111111111111</v>
      </c>
      <c r="E141" s="30">
        <v>0.36</v>
      </c>
      <c r="F141" s="31">
        <f t="shared" si="23"/>
        <v>0.03514403292</v>
      </c>
      <c r="G141" s="31">
        <f t="shared" si="24"/>
        <v>0.7025925926</v>
      </c>
      <c r="H141" s="31">
        <f t="shared" si="25"/>
        <v>0.2033333333</v>
      </c>
      <c r="I141" s="31">
        <f t="shared" si="26"/>
        <v>1.253384668</v>
      </c>
    </row>
    <row r="142">
      <c r="A142" s="29">
        <v>43.0</v>
      </c>
      <c r="B142" s="29" t="s">
        <v>54</v>
      </c>
      <c r="C142" s="30">
        <v>0.722222222222222</v>
      </c>
      <c r="D142" s="30">
        <v>0.0555555555555555</v>
      </c>
      <c r="E142" s="30">
        <v>0.14</v>
      </c>
      <c r="F142" s="31">
        <f t="shared" si="23"/>
        <v>0.04967078189</v>
      </c>
      <c r="G142" s="31">
        <f t="shared" si="24"/>
        <v>1.399259259</v>
      </c>
      <c r="H142" s="31">
        <f t="shared" si="25"/>
        <v>0.3059259259</v>
      </c>
      <c r="I142" s="31">
        <f t="shared" si="26"/>
        <v>1.234513867</v>
      </c>
    </row>
    <row r="143">
      <c r="A143" s="29">
        <v>44.0</v>
      </c>
      <c r="B143" s="29" t="s">
        <v>56</v>
      </c>
      <c r="C143" s="30">
        <v>0.444444444444444</v>
      </c>
      <c r="D143" s="30">
        <v>0.166666666666666</v>
      </c>
      <c r="E143" s="30">
        <v>0.14</v>
      </c>
      <c r="F143" s="31">
        <f t="shared" si="23"/>
        <v>0.05320987654</v>
      </c>
      <c r="G143" s="31">
        <f t="shared" si="24"/>
        <v>1.047407407</v>
      </c>
      <c r="H143" s="31">
        <f t="shared" si="25"/>
        <v>0.2503703704</v>
      </c>
      <c r="I143" s="31">
        <f t="shared" si="26"/>
        <v>1.229916448</v>
      </c>
    </row>
    <row r="144">
      <c r="A144" s="29">
        <v>45.0</v>
      </c>
      <c r="B144" s="29" t="s">
        <v>55</v>
      </c>
      <c r="C144" s="30">
        <v>0.444444444444444</v>
      </c>
      <c r="D144" s="30">
        <v>0.166666666666666</v>
      </c>
      <c r="E144" s="30">
        <v>0.14</v>
      </c>
      <c r="F144" s="31">
        <f t="shared" si="23"/>
        <v>0.05320987654</v>
      </c>
      <c r="G144" s="31">
        <f t="shared" si="24"/>
        <v>1.047407407</v>
      </c>
      <c r="H144" s="31">
        <f t="shared" si="25"/>
        <v>0.2503703704</v>
      </c>
      <c r="I144" s="31">
        <f t="shared" si="26"/>
        <v>1.229916448</v>
      </c>
    </row>
  </sheetData>
  <autoFilter ref="$A$99:$I$144">
    <sortState ref="A99:I144">
      <sortCondition ref="A99:A144"/>
    </sortState>
  </autoFilter>
  <mergeCells count="3">
    <mergeCell ref="L10:L11"/>
    <mergeCell ref="L58:L59"/>
    <mergeCell ref="L105:L10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7" t="s">
        <v>60</v>
      </c>
      <c r="B3" s="7" t="s">
        <v>61</v>
      </c>
      <c r="C3" s="7" t="s">
        <v>62</v>
      </c>
      <c r="D3" s="7" t="s">
        <v>63</v>
      </c>
      <c r="E3" s="7" t="s">
        <v>64</v>
      </c>
      <c r="F3" s="7" t="s">
        <v>65</v>
      </c>
      <c r="G3" s="7" t="s">
        <v>66</v>
      </c>
      <c r="H3" s="7"/>
      <c r="I3" s="7" t="s">
        <v>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/>
    </row>
    <row r="4">
      <c r="A4" s="7" t="s">
        <v>44</v>
      </c>
      <c r="B4" s="7">
        <v>0.27</v>
      </c>
      <c r="C4" s="7">
        <v>0.45</v>
      </c>
      <c r="D4" s="7">
        <v>0.23</v>
      </c>
      <c r="E4" s="7">
        <v>0.09570000000000004</v>
      </c>
      <c r="F4" s="7">
        <v>1.1300000000000001</v>
      </c>
      <c r="G4" s="7">
        <v>0.31666666666666665</v>
      </c>
      <c r="H4" s="7"/>
      <c r="I4" s="7" t="s">
        <v>44</v>
      </c>
      <c r="J4" s="7">
        <v>0.41</v>
      </c>
      <c r="K4" s="7">
        <v>0.68</v>
      </c>
      <c r="L4" s="7">
        <v>0.14</v>
      </c>
      <c r="M4" s="7">
        <v>0.1438</v>
      </c>
      <c r="N4" s="7">
        <v>1.5033333333333332</v>
      </c>
      <c r="O4" s="7">
        <v>0.41</v>
      </c>
      <c r="P4" s="7"/>
    </row>
    <row r="5">
      <c r="A5" s="7" t="s">
        <v>52</v>
      </c>
      <c r="B5" s="7">
        <v>0.0</v>
      </c>
      <c r="C5" s="7">
        <v>0.23</v>
      </c>
      <c r="D5" s="7">
        <v>0.09</v>
      </c>
      <c r="E5" s="7">
        <v>0.006900000000000002</v>
      </c>
      <c r="F5" s="7">
        <v>0.32</v>
      </c>
      <c r="G5" s="7">
        <v>0.10666666666666667</v>
      </c>
      <c r="H5" s="7"/>
      <c r="I5" s="7" t="s">
        <v>52</v>
      </c>
      <c r="J5" s="7">
        <v>0.0</v>
      </c>
      <c r="K5" s="7">
        <v>0.05</v>
      </c>
      <c r="L5" s="7">
        <v>0.14</v>
      </c>
      <c r="M5" s="7">
        <v>0.0023333333333333344</v>
      </c>
      <c r="N5" s="7">
        <v>0.19000000000000003</v>
      </c>
      <c r="O5" s="7">
        <v>0.06333333333333334</v>
      </c>
      <c r="P5" s="7"/>
    </row>
    <row r="6">
      <c r="A6" s="7" t="s">
        <v>27</v>
      </c>
      <c r="B6" s="7">
        <v>0.82</v>
      </c>
      <c r="C6" s="7">
        <v>0.32</v>
      </c>
      <c r="D6" s="7">
        <v>0.27</v>
      </c>
      <c r="E6" s="7">
        <v>0.19006666666666672</v>
      </c>
      <c r="F6" s="7">
        <v>1.9566666666666663</v>
      </c>
      <c r="G6" s="7">
        <v>0.47</v>
      </c>
      <c r="H6" s="7"/>
      <c r="I6" s="7" t="s">
        <v>27</v>
      </c>
      <c r="J6" s="7">
        <v>0.77</v>
      </c>
      <c r="K6" s="7">
        <v>0.18</v>
      </c>
      <c r="L6" s="7">
        <v>0.23</v>
      </c>
      <c r="M6" s="7">
        <v>0.11903333333333335</v>
      </c>
      <c r="N6" s="7">
        <v>1.6933333333333336</v>
      </c>
      <c r="O6" s="7">
        <v>0.3933333333333333</v>
      </c>
      <c r="P6" s="7"/>
    </row>
    <row r="7">
      <c r="A7" s="7" t="s">
        <v>32</v>
      </c>
      <c r="B7" s="7">
        <v>0.64</v>
      </c>
      <c r="C7" s="7">
        <v>0.55</v>
      </c>
      <c r="D7" s="7">
        <v>0.32</v>
      </c>
      <c r="E7" s="7">
        <v>0.24426666666666672</v>
      </c>
      <c r="F7" s="7">
        <v>1.9366666666666668</v>
      </c>
      <c r="G7" s="7">
        <v>0.5033333333333333</v>
      </c>
      <c r="H7" s="7"/>
      <c r="I7" s="7" t="s">
        <v>32</v>
      </c>
      <c r="J7" s="7">
        <v>0.59</v>
      </c>
      <c r="K7" s="7">
        <v>0.41</v>
      </c>
      <c r="L7" s="7">
        <v>0.27</v>
      </c>
      <c r="M7" s="7">
        <v>0.1706333333333334</v>
      </c>
      <c r="N7" s="7">
        <v>1.6633333333333333</v>
      </c>
      <c r="O7" s="7">
        <v>0.42333333333333334</v>
      </c>
      <c r="P7" s="7"/>
    </row>
    <row r="8">
      <c r="A8" s="7" t="s">
        <v>33</v>
      </c>
      <c r="B8" s="7">
        <v>0.77</v>
      </c>
      <c r="C8" s="7">
        <v>0.55</v>
      </c>
      <c r="D8" s="7">
        <v>0.36</v>
      </c>
      <c r="E8" s="7">
        <v>0.29956666666666676</v>
      </c>
      <c r="F8" s="7">
        <v>2.1933333333333334</v>
      </c>
      <c r="G8" s="7">
        <v>0.56</v>
      </c>
      <c r="H8" s="7"/>
      <c r="I8" s="7" t="s">
        <v>33</v>
      </c>
      <c r="J8" s="7">
        <v>0.73</v>
      </c>
      <c r="K8" s="7">
        <v>0.36</v>
      </c>
      <c r="L8" s="7">
        <v>0.27</v>
      </c>
      <c r="M8" s="7">
        <v>0.1857</v>
      </c>
      <c r="N8" s="7">
        <v>1.846666666666667</v>
      </c>
      <c r="O8" s="7">
        <v>0.4533333333333333</v>
      </c>
      <c r="P8" s="7"/>
    </row>
    <row r="9">
      <c r="A9" s="7" t="s">
        <v>46</v>
      </c>
      <c r="B9" s="7">
        <v>0.25</v>
      </c>
      <c r="C9" s="7">
        <v>0.86</v>
      </c>
      <c r="D9" s="7">
        <v>0.18</v>
      </c>
      <c r="E9" s="7">
        <v>0.1382666666666667</v>
      </c>
      <c r="F9" s="7">
        <v>1.4566666666666668</v>
      </c>
      <c r="G9" s="7">
        <v>0.42999999999999994</v>
      </c>
      <c r="H9" s="7"/>
      <c r="I9" s="7" t="s">
        <v>46</v>
      </c>
      <c r="J9" s="7">
        <v>0.3</v>
      </c>
      <c r="K9" s="7">
        <v>0.55</v>
      </c>
      <c r="L9" s="7">
        <v>0.14</v>
      </c>
      <c r="M9" s="7">
        <v>0.0946666666666667</v>
      </c>
      <c r="N9" s="7">
        <v>1.1900000000000002</v>
      </c>
      <c r="O9" s="7">
        <v>0.33</v>
      </c>
      <c r="P9" s="7"/>
    </row>
    <row r="10">
      <c r="A10" s="7" t="s">
        <v>51</v>
      </c>
      <c r="B10" s="7">
        <v>0.0</v>
      </c>
      <c r="C10" s="7">
        <v>0.68</v>
      </c>
      <c r="D10" s="7">
        <v>0.09</v>
      </c>
      <c r="E10" s="7">
        <v>0.020400000000000005</v>
      </c>
      <c r="F10" s="7">
        <v>0.77</v>
      </c>
      <c r="G10" s="7">
        <v>0.25666666666666665</v>
      </c>
      <c r="H10" s="7"/>
      <c r="I10" s="7" t="s">
        <v>51</v>
      </c>
      <c r="J10" s="7">
        <v>0.0</v>
      </c>
      <c r="K10" s="7">
        <v>0.64</v>
      </c>
      <c r="L10" s="7">
        <v>0.14</v>
      </c>
      <c r="M10" s="7">
        <v>0.029866666666666673</v>
      </c>
      <c r="N10" s="7">
        <v>0.7799999999999999</v>
      </c>
      <c r="O10" s="7">
        <v>0.26</v>
      </c>
      <c r="P10" s="7"/>
    </row>
    <row r="11">
      <c r="A11" s="7" t="s">
        <v>28</v>
      </c>
      <c r="B11" s="7">
        <v>0.93</v>
      </c>
      <c r="C11" s="7">
        <v>0.95</v>
      </c>
      <c r="D11" s="7">
        <v>0.36</v>
      </c>
      <c r="E11" s="7">
        <v>0.5201</v>
      </c>
      <c r="F11" s="7">
        <v>2.86</v>
      </c>
      <c r="G11" s="7">
        <v>0.7466666666666666</v>
      </c>
      <c r="H11" s="7"/>
      <c r="I11" s="7" t="s">
        <v>28</v>
      </c>
      <c r="J11" s="7">
        <v>1.0</v>
      </c>
      <c r="K11" s="7">
        <v>0.73</v>
      </c>
      <c r="L11" s="7">
        <v>0.36</v>
      </c>
      <c r="M11" s="7">
        <v>0.4509333333333334</v>
      </c>
      <c r="N11" s="7">
        <v>2.7566666666666664</v>
      </c>
      <c r="O11" s="7">
        <v>0.6966666666666667</v>
      </c>
      <c r="P11" s="7"/>
    </row>
    <row r="12">
      <c r="A12" s="7" t="s">
        <v>36</v>
      </c>
      <c r="B12" s="7">
        <v>0.66</v>
      </c>
      <c r="C12" s="7">
        <v>0.95</v>
      </c>
      <c r="D12" s="7">
        <v>0.27</v>
      </c>
      <c r="E12" s="7">
        <v>0.3539000000000001</v>
      </c>
      <c r="F12" s="7">
        <v>2.3200000000000003</v>
      </c>
      <c r="G12" s="7">
        <v>0.6266666666666666</v>
      </c>
      <c r="H12" s="7"/>
      <c r="I12" s="7" t="s">
        <v>36</v>
      </c>
      <c r="J12" s="7">
        <v>0.59</v>
      </c>
      <c r="K12" s="7">
        <v>0.59</v>
      </c>
      <c r="L12" s="7">
        <v>0.18</v>
      </c>
      <c r="M12" s="7">
        <v>0.18683333333333335</v>
      </c>
      <c r="N12" s="7">
        <v>1.7533333333333332</v>
      </c>
      <c r="O12" s="7">
        <v>0.4533333333333333</v>
      </c>
      <c r="P12" s="7"/>
    </row>
    <row r="13">
      <c r="A13" s="7" t="s">
        <v>35</v>
      </c>
      <c r="B13" s="7">
        <v>0.68</v>
      </c>
      <c r="C13" s="7">
        <v>0.95</v>
      </c>
      <c r="D13" s="7">
        <v>0.36</v>
      </c>
      <c r="E13" s="7">
        <v>0.41093333333333343</v>
      </c>
      <c r="F13" s="7">
        <v>2.4433333333333334</v>
      </c>
      <c r="G13" s="7">
        <v>0.6633333333333332</v>
      </c>
      <c r="H13" s="7"/>
      <c r="I13" s="7" t="s">
        <v>35</v>
      </c>
      <c r="J13" s="7">
        <v>0.61</v>
      </c>
      <c r="K13" s="7">
        <v>0.64</v>
      </c>
      <c r="L13" s="7">
        <v>0.32</v>
      </c>
      <c r="M13" s="7">
        <v>0.26346666666666674</v>
      </c>
      <c r="N13" s="7">
        <v>1.9766666666666666</v>
      </c>
      <c r="O13" s="7">
        <v>0.5233333333333333</v>
      </c>
      <c r="P13" s="7"/>
    </row>
    <row r="14">
      <c r="A14" s="7" t="s">
        <v>49</v>
      </c>
      <c r="B14" s="7">
        <v>0.59</v>
      </c>
      <c r="C14" s="7">
        <v>0.18</v>
      </c>
      <c r="D14" s="7">
        <v>0.32</v>
      </c>
      <c r="E14" s="7">
        <v>0.11753333333333336</v>
      </c>
      <c r="F14" s="7">
        <v>1.4833333333333332</v>
      </c>
      <c r="G14" s="7">
        <v>0.36333333333333334</v>
      </c>
      <c r="H14" s="7"/>
      <c r="I14" s="7" t="s">
        <v>49</v>
      </c>
      <c r="J14" s="7">
        <v>0.32</v>
      </c>
      <c r="K14" s="7">
        <v>0.27</v>
      </c>
      <c r="L14" s="7">
        <v>0.23</v>
      </c>
      <c r="M14" s="7">
        <v>0.07403333333333335</v>
      </c>
      <c r="N14" s="7">
        <v>1.0333333333333334</v>
      </c>
      <c r="O14" s="7">
        <v>0.2733333333333334</v>
      </c>
      <c r="P14" s="7"/>
    </row>
    <row r="15">
      <c r="A15" s="7" t="s">
        <v>50</v>
      </c>
      <c r="B15" s="7">
        <v>0.05</v>
      </c>
      <c r="C15" s="7">
        <v>0.59</v>
      </c>
      <c r="D15" s="7">
        <v>0.18</v>
      </c>
      <c r="E15" s="7">
        <v>0.04823333333333334</v>
      </c>
      <c r="F15" s="7">
        <v>0.8533333333333334</v>
      </c>
      <c r="G15" s="7">
        <v>0.2733333333333334</v>
      </c>
      <c r="H15" s="7"/>
      <c r="I15" s="7" t="s">
        <v>50</v>
      </c>
      <c r="J15" s="7">
        <v>0.0</v>
      </c>
      <c r="K15" s="7">
        <v>0.82</v>
      </c>
      <c r="L15" s="7">
        <v>0.18</v>
      </c>
      <c r="M15" s="7">
        <v>0.0492</v>
      </c>
      <c r="N15" s="7">
        <v>1.0</v>
      </c>
      <c r="O15" s="7">
        <v>0.3333333333333333</v>
      </c>
      <c r="P15" s="7"/>
    </row>
    <row r="16">
      <c r="A16" s="7" t="s">
        <v>24</v>
      </c>
      <c r="B16" s="7">
        <v>0.98</v>
      </c>
      <c r="C16" s="7">
        <v>0.23</v>
      </c>
      <c r="D16" s="7">
        <v>0.55</v>
      </c>
      <c r="E16" s="7">
        <v>0.29696666666666677</v>
      </c>
      <c r="F16" s="7">
        <v>2.4133333333333336</v>
      </c>
      <c r="G16" s="7">
        <v>0.5866666666666667</v>
      </c>
      <c r="H16" s="7"/>
      <c r="I16" s="7" t="s">
        <v>24</v>
      </c>
      <c r="J16" s="7">
        <v>0.95</v>
      </c>
      <c r="K16" s="7">
        <v>0.59</v>
      </c>
      <c r="L16" s="7">
        <v>0.45</v>
      </c>
      <c r="M16" s="7">
        <v>0.4178333333333335</v>
      </c>
      <c r="N16" s="7">
        <v>2.623333333333333</v>
      </c>
      <c r="O16" s="7">
        <v>0.6633333333333333</v>
      </c>
      <c r="P16" s="7"/>
    </row>
    <row r="17">
      <c r="A17" s="7" t="s">
        <v>26</v>
      </c>
      <c r="B17" s="7">
        <v>0.45</v>
      </c>
      <c r="C17" s="7">
        <v>0.0</v>
      </c>
      <c r="D17" s="7">
        <v>0.41</v>
      </c>
      <c r="E17" s="7">
        <v>0.06150000000000001</v>
      </c>
      <c r="F17" s="7">
        <v>1.16</v>
      </c>
      <c r="G17" s="7">
        <v>0.2866666666666667</v>
      </c>
      <c r="H17" s="7"/>
      <c r="I17" s="7" t="s">
        <v>26</v>
      </c>
      <c r="J17" s="7">
        <v>0.59</v>
      </c>
      <c r="K17" s="7">
        <v>0.5</v>
      </c>
      <c r="L17" s="7">
        <v>0.41</v>
      </c>
      <c r="M17" s="7">
        <v>0.24730000000000005</v>
      </c>
      <c r="N17" s="7">
        <v>1.8933333333333333</v>
      </c>
      <c r="O17" s="7">
        <v>0.49999999999999994</v>
      </c>
      <c r="P17" s="7"/>
    </row>
    <row r="18">
      <c r="A18" s="7" t="s">
        <v>25</v>
      </c>
      <c r="B18" s="7">
        <v>0.43</v>
      </c>
      <c r="C18" s="7">
        <v>0.0</v>
      </c>
      <c r="D18" s="7">
        <v>0.45</v>
      </c>
      <c r="E18" s="7">
        <v>0.06450000000000002</v>
      </c>
      <c r="F18" s="7">
        <v>1.1666666666666667</v>
      </c>
      <c r="G18" s="7">
        <v>0.29333333333333333</v>
      </c>
      <c r="H18" s="7"/>
      <c r="I18" s="7" t="s">
        <v>25</v>
      </c>
      <c r="J18" s="7">
        <v>0.64</v>
      </c>
      <c r="K18" s="7">
        <v>0.5</v>
      </c>
      <c r="L18" s="7">
        <v>0.55</v>
      </c>
      <c r="M18" s="7">
        <v>0.31566666666666676</v>
      </c>
      <c r="N18" s="7">
        <v>2.1166666666666667</v>
      </c>
      <c r="O18" s="7">
        <v>0.5633333333333334</v>
      </c>
      <c r="P18" s="7"/>
    </row>
    <row r="19">
      <c r="A19" s="7" t="s">
        <v>20</v>
      </c>
      <c r="B19" s="7">
        <v>0.3</v>
      </c>
      <c r="C19" s="7">
        <v>0.36</v>
      </c>
      <c r="D19" s="7">
        <v>0.73</v>
      </c>
      <c r="E19" s="7">
        <v>0.19660000000000002</v>
      </c>
      <c r="F19" s="7">
        <v>1.5899999999999999</v>
      </c>
      <c r="G19" s="7">
        <v>0.4633333333333333</v>
      </c>
      <c r="H19" s="7"/>
      <c r="I19" s="7" t="s">
        <v>20</v>
      </c>
      <c r="J19" s="7">
        <v>0.27</v>
      </c>
      <c r="K19" s="7">
        <v>0.18</v>
      </c>
      <c r="L19" s="7">
        <v>0.86</v>
      </c>
      <c r="M19" s="7">
        <v>0.14520000000000002</v>
      </c>
      <c r="N19" s="7">
        <v>1.4900000000000002</v>
      </c>
      <c r="O19" s="7">
        <v>0.4366666666666667</v>
      </c>
      <c r="P19" s="7"/>
    </row>
    <row r="20">
      <c r="A20" s="7" t="s">
        <v>31</v>
      </c>
      <c r="B20" s="7">
        <v>0.23</v>
      </c>
      <c r="C20" s="7">
        <v>0.55</v>
      </c>
      <c r="D20" s="7">
        <v>0.77</v>
      </c>
      <c r="E20" s="7">
        <v>0.24236666666666673</v>
      </c>
      <c r="F20" s="7">
        <v>1.7033333333333334</v>
      </c>
      <c r="G20" s="7">
        <v>0.5166666666666667</v>
      </c>
      <c r="H20" s="7"/>
      <c r="I20" s="7" t="s">
        <v>31</v>
      </c>
      <c r="J20" s="7">
        <v>0.07</v>
      </c>
      <c r="K20" s="7">
        <v>0.36</v>
      </c>
      <c r="L20" s="7">
        <v>0.82</v>
      </c>
      <c r="M20" s="7">
        <v>0.12593333333333334</v>
      </c>
      <c r="N20" s="7">
        <v>1.2966666666666666</v>
      </c>
      <c r="O20" s="7">
        <v>0.4166666666666667</v>
      </c>
      <c r="P20" s="7"/>
    </row>
    <row r="21">
      <c r="A21" s="7" t="s">
        <v>14</v>
      </c>
      <c r="B21" s="7">
        <v>0.77</v>
      </c>
      <c r="C21" s="7">
        <v>0.59</v>
      </c>
      <c r="D21" s="7">
        <v>0.68</v>
      </c>
      <c r="E21" s="7">
        <v>0.4597000000000001</v>
      </c>
      <c r="F21" s="7">
        <v>2.5533333333333332</v>
      </c>
      <c r="G21" s="7">
        <v>0.68</v>
      </c>
      <c r="H21" s="7"/>
      <c r="I21" s="7" t="s">
        <v>14</v>
      </c>
      <c r="J21" s="7">
        <v>0.8</v>
      </c>
      <c r="K21" s="7">
        <v>0.32</v>
      </c>
      <c r="L21" s="7">
        <v>0.73</v>
      </c>
      <c r="M21" s="7">
        <v>0.3578666666666667</v>
      </c>
      <c r="N21" s="7">
        <v>2.3833333333333333</v>
      </c>
      <c r="O21" s="7">
        <v>0.6166666666666667</v>
      </c>
      <c r="P21" s="7"/>
    </row>
    <row r="22">
      <c r="A22" s="7" t="s">
        <v>17</v>
      </c>
      <c r="B22" s="7">
        <v>0.7</v>
      </c>
      <c r="C22" s="7">
        <v>0.59</v>
      </c>
      <c r="D22" s="7">
        <v>0.68</v>
      </c>
      <c r="E22" s="7">
        <v>0.4300666666666668</v>
      </c>
      <c r="F22" s="7">
        <v>2.4366666666666665</v>
      </c>
      <c r="G22" s="7">
        <v>0.6566666666666667</v>
      </c>
      <c r="H22" s="7"/>
      <c r="I22" s="7" t="s">
        <v>17</v>
      </c>
      <c r="J22" s="7">
        <v>0.82</v>
      </c>
      <c r="K22" s="7">
        <v>0.18</v>
      </c>
      <c r="L22" s="7">
        <v>0.82</v>
      </c>
      <c r="M22" s="7">
        <v>0.32253333333333334</v>
      </c>
      <c r="N22" s="7">
        <v>2.3666666666666667</v>
      </c>
      <c r="O22" s="7">
        <v>0.6066666666666666</v>
      </c>
      <c r="P22" s="7"/>
    </row>
    <row r="23">
      <c r="A23" s="7" t="s">
        <v>18</v>
      </c>
      <c r="B23" s="7">
        <v>0.52</v>
      </c>
      <c r="C23" s="7">
        <v>0.55</v>
      </c>
      <c r="D23" s="7">
        <v>0.64</v>
      </c>
      <c r="E23" s="7">
        <v>0.3236000000000001</v>
      </c>
      <c r="F23" s="7">
        <v>2.0566666666666666</v>
      </c>
      <c r="G23" s="7">
        <v>0.57</v>
      </c>
      <c r="H23" s="7"/>
      <c r="I23" s="7" t="s">
        <v>18</v>
      </c>
      <c r="J23" s="7">
        <v>0.55</v>
      </c>
      <c r="K23" s="7">
        <v>0.55</v>
      </c>
      <c r="L23" s="7">
        <v>0.86</v>
      </c>
      <c r="M23" s="7">
        <v>0.4161666666666668</v>
      </c>
      <c r="N23" s="7">
        <v>2.3266666666666667</v>
      </c>
      <c r="O23" s="7">
        <v>0.6533333333333333</v>
      </c>
      <c r="P23" s="7"/>
    </row>
    <row r="24">
      <c r="A24" s="7" t="s">
        <v>19</v>
      </c>
      <c r="B24" s="7">
        <v>0.39</v>
      </c>
      <c r="C24" s="7">
        <v>0.86</v>
      </c>
      <c r="D24" s="7">
        <v>0.73</v>
      </c>
      <c r="E24" s="7">
        <v>0.41596666666666676</v>
      </c>
      <c r="F24" s="7">
        <v>2.24</v>
      </c>
      <c r="G24" s="7">
        <v>0.66</v>
      </c>
      <c r="H24" s="7"/>
      <c r="I24" s="7" t="s">
        <v>19</v>
      </c>
      <c r="J24" s="7">
        <v>0.32</v>
      </c>
      <c r="K24" s="7">
        <v>0.59</v>
      </c>
      <c r="L24" s="7">
        <v>0.82</v>
      </c>
      <c r="M24" s="7">
        <v>0.3116666666666667</v>
      </c>
      <c r="N24" s="7">
        <v>1.9433333333333334</v>
      </c>
      <c r="O24" s="7">
        <v>0.5766666666666667</v>
      </c>
      <c r="P24" s="7"/>
    </row>
    <row r="25">
      <c r="A25" s="7" t="s">
        <v>29</v>
      </c>
      <c r="B25" s="7">
        <v>0.2</v>
      </c>
      <c r="C25" s="7">
        <v>0.59</v>
      </c>
      <c r="D25" s="7">
        <v>0.77</v>
      </c>
      <c r="E25" s="7">
        <v>0.2421000000000001</v>
      </c>
      <c r="F25" s="7">
        <v>1.6933333333333334</v>
      </c>
      <c r="G25" s="7">
        <v>0.52</v>
      </c>
      <c r="H25" s="7"/>
      <c r="I25" s="7" t="s">
        <v>29</v>
      </c>
      <c r="J25" s="7">
        <v>0.07</v>
      </c>
      <c r="K25" s="7">
        <v>0.55</v>
      </c>
      <c r="L25" s="7">
        <v>0.82</v>
      </c>
      <c r="M25" s="7">
        <v>0.18230000000000007</v>
      </c>
      <c r="N25" s="7">
        <v>1.4866666666666666</v>
      </c>
      <c r="O25" s="7">
        <v>0.48</v>
      </c>
      <c r="P25" s="7"/>
    </row>
    <row r="26">
      <c r="A26" s="7" t="s">
        <v>16</v>
      </c>
      <c r="B26" s="7">
        <v>0.57</v>
      </c>
      <c r="C26" s="7">
        <v>0.73</v>
      </c>
      <c r="D26" s="7">
        <v>0.68</v>
      </c>
      <c r="E26" s="7">
        <v>0.4333666666666668</v>
      </c>
      <c r="F26" s="7">
        <v>2.36</v>
      </c>
      <c r="G26" s="7">
        <v>0.66</v>
      </c>
      <c r="H26" s="7"/>
      <c r="I26" s="7" t="s">
        <v>16</v>
      </c>
      <c r="J26" s="7">
        <v>0.8</v>
      </c>
      <c r="K26" s="7">
        <v>0.59</v>
      </c>
      <c r="L26" s="7">
        <v>0.73</v>
      </c>
      <c r="M26" s="7">
        <v>0.49556666666666677</v>
      </c>
      <c r="N26" s="7">
        <v>2.653333333333333</v>
      </c>
      <c r="O26" s="7">
        <v>0.7066666666666667</v>
      </c>
      <c r="P26" s="7"/>
    </row>
    <row r="27">
      <c r="A27" s="7" t="s">
        <v>13</v>
      </c>
      <c r="B27" s="7">
        <v>0.75</v>
      </c>
      <c r="C27" s="7">
        <v>0.77</v>
      </c>
      <c r="D27" s="7">
        <v>0.73</v>
      </c>
      <c r="E27" s="7">
        <v>0.5623666666666668</v>
      </c>
      <c r="F27" s="7">
        <v>2.75</v>
      </c>
      <c r="G27" s="7">
        <v>0.75</v>
      </c>
      <c r="H27" s="7"/>
      <c r="I27" s="7" t="s">
        <v>13</v>
      </c>
      <c r="J27" s="7">
        <v>0.75</v>
      </c>
      <c r="K27" s="7">
        <v>0.77</v>
      </c>
      <c r="L27" s="7">
        <v>0.77</v>
      </c>
      <c r="M27" s="7">
        <v>0.5826333333333334</v>
      </c>
      <c r="N27" s="7">
        <v>2.7900000000000005</v>
      </c>
      <c r="O27" s="7">
        <v>0.7633333333333333</v>
      </c>
      <c r="P27" s="7"/>
    </row>
    <row r="28">
      <c r="A28" s="7" t="s">
        <v>15</v>
      </c>
      <c r="B28" s="7">
        <v>0.61</v>
      </c>
      <c r="C28" s="7">
        <v>0.91</v>
      </c>
      <c r="D28" s="7">
        <v>0.68</v>
      </c>
      <c r="E28" s="7">
        <v>0.5295666666666669</v>
      </c>
      <c r="F28" s="7">
        <v>2.6066666666666665</v>
      </c>
      <c r="G28" s="7">
        <v>0.7333333333333334</v>
      </c>
      <c r="H28" s="7"/>
      <c r="I28" s="7" t="s">
        <v>15</v>
      </c>
      <c r="J28" s="7">
        <v>0.57</v>
      </c>
      <c r="K28" s="7">
        <v>0.91</v>
      </c>
      <c r="L28" s="7">
        <v>0.77</v>
      </c>
      <c r="M28" s="7">
        <v>0.5527666666666666</v>
      </c>
      <c r="N28" s="7">
        <v>2.6300000000000003</v>
      </c>
      <c r="O28" s="7">
        <v>0.75</v>
      </c>
      <c r="P28" s="7"/>
    </row>
    <row r="29">
      <c r="A29" s="7" t="s">
        <v>21</v>
      </c>
      <c r="B29" s="7">
        <v>0.73</v>
      </c>
      <c r="C29" s="7">
        <v>0.27</v>
      </c>
      <c r="D29" s="7">
        <v>0.86</v>
      </c>
      <c r="E29" s="7">
        <v>0.3523666666666668</v>
      </c>
      <c r="F29" s="7">
        <v>2.3466666666666667</v>
      </c>
      <c r="G29" s="7">
        <v>0.62</v>
      </c>
      <c r="H29" s="7"/>
      <c r="I29" s="7" t="s">
        <v>21</v>
      </c>
      <c r="J29" s="7">
        <v>0.64</v>
      </c>
      <c r="K29" s="7">
        <v>0.73</v>
      </c>
      <c r="L29" s="7">
        <v>0.95</v>
      </c>
      <c r="M29" s="7">
        <v>0.5895666666666668</v>
      </c>
      <c r="N29" s="7">
        <v>2.7466666666666666</v>
      </c>
      <c r="O29" s="7">
        <v>0.7733333333333334</v>
      </c>
      <c r="P29" s="7"/>
    </row>
    <row r="30">
      <c r="A30" s="7" t="s">
        <v>30</v>
      </c>
      <c r="B30" s="7">
        <v>0.57</v>
      </c>
      <c r="C30" s="7">
        <v>0.41</v>
      </c>
      <c r="D30" s="7">
        <v>0.91</v>
      </c>
      <c r="E30" s="7">
        <v>0.37516666666666676</v>
      </c>
      <c r="F30" s="7">
        <v>2.27</v>
      </c>
      <c r="G30" s="7">
        <v>0.63</v>
      </c>
      <c r="H30" s="7"/>
      <c r="I30" s="7" t="s">
        <v>30</v>
      </c>
      <c r="J30" s="7">
        <v>0.09</v>
      </c>
      <c r="K30" s="7">
        <v>0.59</v>
      </c>
      <c r="L30" s="7">
        <v>0.95</v>
      </c>
      <c r="M30" s="7">
        <v>0.2330333333333334</v>
      </c>
      <c r="N30" s="7">
        <v>1.6899999999999997</v>
      </c>
      <c r="O30" s="7">
        <v>0.5433333333333333</v>
      </c>
      <c r="P30" s="7"/>
    </row>
    <row r="31">
      <c r="A31" s="7" t="s">
        <v>22</v>
      </c>
      <c r="B31" s="7">
        <v>0.39</v>
      </c>
      <c r="C31" s="7">
        <v>0.18</v>
      </c>
      <c r="D31" s="7">
        <v>0.77</v>
      </c>
      <c r="E31" s="7">
        <v>0.16970000000000005</v>
      </c>
      <c r="F31" s="7">
        <v>1.6000000000000003</v>
      </c>
      <c r="G31" s="7">
        <v>0.4466666666666667</v>
      </c>
      <c r="H31" s="7"/>
      <c r="I31" s="7" t="s">
        <v>22</v>
      </c>
      <c r="J31" s="7">
        <v>0.8</v>
      </c>
      <c r="K31" s="7">
        <v>0.59</v>
      </c>
      <c r="L31" s="7">
        <v>0.91</v>
      </c>
      <c r="M31" s="7">
        <v>0.5789666666666669</v>
      </c>
      <c r="N31" s="7">
        <v>2.8333333333333335</v>
      </c>
      <c r="O31" s="7">
        <v>0.7666666666666667</v>
      </c>
      <c r="P31" s="7"/>
    </row>
    <row r="32">
      <c r="A32" s="7" t="s">
        <v>23</v>
      </c>
      <c r="B32" s="7">
        <v>0.57</v>
      </c>
      <c r="C32" s="7">
        <v>0.14</v>
      </c>
      <c r="D32" s="7">
        <v>0.86</v>
      </c>
      <c r="E32" s="7">
        <v>0.23013333333333333</v>
      </c>
      <c r="F32" s="7">
        <v>1.95</v>
      </c>
      <c r="G32" s="7">
        <v>0.5233333333333333</v>
      </c>
      <c r="H32" s="7"/>
      <c r="I32" s="7" t="s">
        <v>23</v>
      </c>
      <c r="J32" s="7">
        <v>0.75</v>
      </c>
      <c r="K32" s="7">
        <v>0.55</v>
      </c>
      <c r="L32" s="7">
        <v>0.95</v>
      </c>
      <c r="M32" s="7">
        <v>0.5491666666666668</v>
      </c>
      <c r="N32" s="7">
        <v>2.75</v>
      </c>
      <c r="O32" s="7">
        <v>0.75</v>
      </c>
      <c r="P32" s="7"/>
    </row>
    <row r="33">
      <c r="A33" s="7" t="s">
        <v>34</v>
      </c>
      <c r="B33" s="7">
        <v>0.25</v>
      </c>
      <c r="C33" s="7">
        <v>0.05</v>
      </c>
      <c r="D33" s="7">
        <v>0.82</v>
      </c>
      <c r="E33" s="7">
        <v>0.08616666666666668</v>
      </c>
      <c r="F33" s="7">
        <v>1.2866666666666666</v>
      </c>
      <c r="G33" s="7">
        <v>0.3733333333333333</v>
      </c>
      <c r="H33" s="7"/>
      <c r="I33" s="7" t="s">
        <v>34</v>
      </c>
      <c r="J33" s="7">
        <v>0.23</v>
      </c>
      <c r="K33" s="7">
        <v>0.05</v>
      </c>
      <c r="L33" s="7">
        <v>0.82</v>
      </c>
      <c r="M33" s="7">
        <v>0.08036666666666667</v>
      </c>
      <c r="N33" s="7">
        <v>1.2533333333333334</v>
      </c>
      <c r="O33" s="7">
        <v>0.3666666666666667</v>
      </c>
      <c r="P33" s="7"/>
    </row>
    <row r="34">
      <c r="A34" s="7" t="s">
        <v>39</v>
      </c>
      <c r="B34" s="7">
        <v>0.416666666666666</v>
      </c>
      <c r="C34" s="7">
        <v>0.777777777777777</v>
      </c>
      <c r="D34" s="7">
        <v>0.55</v>
      </c>
      <c r="E34" s="7">
        <v>0.3270061728395057</v>
      </c>
      <c r="F34" s="7">
        <v>2.0222222222222204</v>
      </c>
      <c r="G34" s="7">
        <v>0.581481481481481</v>
      </c>
      <c r="H34" s="7"/>
      <c r="I34" s="7" t="s">
        <v>39</v>
      </c>
      <c r="J34" s="7">
        <v>0.388888888888888</v>
      </c>
      <c r="K34" s="7">
        <v>0.555555555555555</v>
      </c>
      <c r="L34" s="7">
        <v>0.5</v>
      </c>
      <c r="M34" s="7">
        <v>0.2294238683127568</v>
      </c>
      <c r="N34" s="7">
        <v>1.7037037037037017</v>
      </c>
      <c r="O34" s="7">
        <v>0.481481481481481</v>
      </c>
      <c r="P34" s="7"/>
    </row>
    <row r="35">
      <c r="A35" s="7" t="s">
        <v>48</v>
      </c>
      <c r="B35" s="7">
        <v>0.138888888888888</v>
      </c>
      <c r="C35" s="7">
        <v>0.5</v>
      </c>
      <c r="D35" s="7">
        <v>0.64</v>
      </c>
      <c r="E35" s="7">
        <v>0.15944444444444417</v>
      </c>
      <c r="F35" s="7">
        <v>1.37148148148148</v>
      </c>
      <c r="G35" s="7">
        <v>0.426296296296296</v>
      </c>
      <c r="H35" s="7"/>
      <c r="I35" s="7" t="s">
        <v>48</v>
      </c>
      <c r="J35" s="7">
        <v>0.194444444444444</v>
      </c>
      <c r="K35" s="7">
        <v>0.5</v>
      </c>
      <c r="L35" s="7">
        <v>0.55</v>
      </c>
      <c r="M35" s="7">
        <v>0.15972222222222213</v>
      </c>
      <c r="N35" s="7">
        <v>1.3740740740740733</v>
      </c>
      <c r="O35" s="7">
        <v>0.4148148148148147</v>
      </c>
      <c r="P35" s="7"/>
    </row>
    <row r="36">
      <c r="A36" s="7" t="s">
        <v>43</v>
      </c>
      <c r="B36" s="7">
        <v>0.666666666666666</v>
      </c>
      <c r="C36" s="7">
        <v>0.555555555555555</v>
      </c>
      <c r="D36" s="7">
        <v>0.55</v>
      </c>
      <c r="E36" s="7">
        <v>0.3475308641975305</v>
      </c>
      <c r="F36" s="7">
        <v>2.216666666666665</v>
      </c>
      <c r="G36" s="7">
        <v>0.5907407407407403</v>
      </c>
      <c r="H36" s="7"/>
      <c r="I36" s="7" t="s">
        <v>43</v>
      </c>
      <c r="J36" s="7">
        <v>0.777777777777777</v>
      </c>
      <c r="K36" s="7">
        <v>0.5</v>
      </c>
      <c r="L36" s="7">
        <v>0.55</v>
      </c>
      <c r="M36" s="7">
        <v>0.3638888888888887</v>
      </c>
      <c r="N36" s="7">
        <v>2.346296296296295</v>
      </c>
      <c r="O36" s="7">
        <v>0.6092592592592591</v>
      </c>
      <c r="P36" s="7"/>
    </row>
    <row r="37">
      <c r="A37" s="7" t="s">
        <v>41</v>
      </c>
      <c r="B37" s="7">
        <v>0.833333333333333</v>
      </c>
      <c r="C37" s="7">
        <v>0.555555555555555</v>
      </c>
      <c r="D37" s="7">
        <v>0.5</v>
      </c>
      <c r="E37" s="7">
        <v>0.3858024691358022</v>
      </c>
      <c r="F37" s="7">
        <v>2.4444444444444433</v>
      </c>
      <c r="G37" s="7">
        <v>0.6296296296296293</v>
      </c>
      <c r="H37" s="7"/>
      <c r="I37" s="7" t="s">
        <v>41</v>
      </c>
      <c r="J37" s="7">
        <v>0.666666666666666</v>
      </c>
      <c r="K37" s="7">
        <v>0.388888888888888</v>
      </c>
      <c r="L37" s="7">
        <v>0.41</v>
      </c>
      <c r="M37" s="7">
        <v>0.23067901234567853</v>
      </c>
      <c r="N37" s="7">
        <v>1.9099999999999977</v>
      </c>
      <c r="O37" s="7">
        <v>0.48851851851851796</v>
      </c>
      <c r="P37" s="7"/>
    </row>
    <row r="38">
      <c r="A38" s="7" t="s">
        <v>42</v>
      </c>
      <c r="B38" s="7">
        <v>0.444444444444444</v>
      </c>
      <c r="C38" s="7">
        <v>0.555555555555555</v>
      </c>
      <c r="D38" s="7">
        <v>0.5</v>
      </c>
      <c r="E38" s="7">
        <v>0.24897119341563756</v>
      </c>
      <c r="F38" s="7">
        <v>1.796296296296295</v>
      </c>
      <c r="G38" s="7">
        <v>0.4999999999999997</v>
      </c>
      <c r="H38" s="7"/>
      <c r="I38" s="7" t="s">
        <v>42</v>
      </c>
      <c r="J38" s="7">
        <v>0.472222222222222</v>
      </c>
      <c r="K38" s="7">
        <v>0.444444444444444</v>
      </c>
      <c r="L38" s="7">
        <v>0.36</v>
      </c>
      <c r="M38" s="7">
        <v>0.17995884773662538</v>
      </c>
      <c r="N38" s="7">
        <v>1.5914814814814806</v>
      </c>
      <c r="O38" s="7">
        <v>0.4255555555555553</v>
      </c>
      <c r="P38" s="7"/>
    </row>
    <row r="39">
      <c r="A39" s="7" t="s">
        <v>45</v>
      </c>
      <c r="B39" s="7">
        <v>0.277777777777777</v>
      </c>
      <c r="C39" s="7">
        <v>0.611111111111111</v>
      </c>
      <c r="D39" s="7">
        <v>0.59</v>
      </c>
      <c r="E39" s="7">
        <v>0.23139917695473225</v>
      </c>
      <c r="F39" s="7">
        <v>1.6640740740740725</v>
      </c>
      <c r="G39" s="7">
        <v>0.49296296296296266</v>
      </c>
      <c r="H39" s="7"/>
      <c r="I39" s="7" t="s">
        <v>45</v>
      </c>
      <c r="J39" s="7">
        <v>0.305555555555555</v>
      </c>
      <c r="K39" s="7">
        <v>0.888888888888888</v>
      </c>
      <c r="L39" s="7">
        <v>0.55</v>
      </c>
      <c r="M39" s="7">
        <v>0.30951646090534934</v>
      </c>
      <c r="N39" s="7">
        <v>1.9481481481481466</v>
      </c>
      <c r="O39" s="7">
        <v>0.5814814814814809</v>
      </c>
      <c r="P39" s="7"/>
    </row>
    <row r="40">
      <c r="A40" s="7" t="s">
        <v>47</v>
      </c>
      <c r="B40" s="7">
        <v>0.138888888888888</v>
      </c>
      <c r="C40" s="7">
        <v>0.944444444444444</v>
      </c>
      <c r="D40" s="7">
        <v>0.64</v>
      </c>
      <c r="E40" s="7">
        <v>0.2748353909465015</v>
      </c>
      <c r="F40" s="7">
        <v>1.8159259259259242</v>
      </c>
      <c r="G40" s="7">
        <v>0.574444444444444</v>
      </c>
      <c r="H40" s="7"/>
      <c r="I40" s="7" t="s">
        <v>47</v>
      </c>
      <c r="J40" s="7">
        <v>0.138888888888888</v>
      </c>
      <c r="K40" s="7">
        <v>0.888888888888888</v>
      </c>
      <c r="L40" s="7">
        <v>0.55</v>
      </c>
      <c r="M40" s="7">
        <v>0.22957818930041093</v>
      </c>
      <c r="N40" s="7">
        <v>1.670370370370368</v>
      </c>
      <c r="O40" s="7">
        <v>0.5259259259259254</v>
      </c>
      <c r="P40" s="7"/>
    </row>
    <row r="41">
      <c r="A41" s="7" t="s">
        <v>37</v>
      </c>
      <c r="B41" s="7">
        <v>0.861111111111111</v>
      </c>
      <c r="C41" s="7">
        <v>0.833333333333333</v>
      </c>
      <c r="D41" s="7">
        <v>0.45</v>
      </c>
      <c r="E41" s="7">
        <v>0.4933641975308641</v>
      </c>
      <c r="F41" s="7">
        <v>2.7185185185185183</v>
      </c>
      <c r="G41" s="7">
        <v>0.7148148148148148</v>
      </c>
      <c r="H41" s="7"/>
      <c r="I41" s="7" t="s">
        <v>37</v>
      </c>
      <c r="J41" s="7">
        <v>0.777777777777777</v>
      </c>
      <c r="K41" s="7">
        <v>0.944444444444444</v>
      </c>
      <c r="L41" s="7">
        <v>0.41</v>
      </c>
      <c r="M41" s="7">
        <v>0.48022633744855925</v>
      </c>
      <c r="N41" s="7">
        <v>2.650740740740739</v>
      </c>
      <c r="O41" s="7">
        <v>0.7107407407407403</v>
      </c>
      <c r="P41" s="7"/>
    </row>
    <row r="42">
      <c r="A42" s="7" t="s">
        <v>40</v>
      </c>
      <c r="B42" s="7">
        <v>0.75</v>
      </c>
      <c r="C42" s="7">
        <v>0.833333333333333</v>
      </c>
      <c r="D42" s="7">
        <v>0.5</v>
      </c>
      <c r="E42" s="7">
        <v>0.4722222222222222</v>
      </c>
      <c r="F42" s="7">
        <v>2.583333333333333</v>
      </c>
      <c r="G42" s="7">
        <v>0.6944444444444443</v>
      </c>
      <c r="H42" s="7"/>
      <c r="I42" s="7" t="s">
        <v>40</v>
      </c>
      <c r="J42" s="7">
        <v>0.805555555555555</v>
      </c>
      <c r="K42" s="7">
        <v>0.944444444444444</v>
      </c>
      <c r="L42" s="7">
        <v>0.55</v>
      </c>
      <c r="M42" s="7">
        <v>0.5744341563786005</v>
      </c>
      <c r="N42" s="7">
        <v>2.8370370370370357</v>
      </c>
      <c r="O42" s="7">
        <v>0.7666666666666663</v>
      </c>
      <c r="P42" s="7"/>
    </row>
    <row r="43">
      <c r="A43" s="7" t="s">
        <v>38</v>
      </c>
      <c r="B43" s="7">
        <v>0.472222222222222</v>
      </c>
      <c r="C43" s="7">
        <v>0.833333333333333</v>
      </c>
      <c r="D43" s="7">
        <v>0.45</v>
      </c>
      <c r="E43" s="7">
        <v>0.32700617283950606</v>
      </c>
      <c r="F43" s="7">
        <v>2.0703703703703695</v>
      </c>
      <c r="G43" s="7">
        <v>0.5851851851851849</v>
      </c>
      <c r="H43" s="7"/>
      <c r="I43" s="7" t="s">
        <v>38</v>
      </c>
      <c r="J43" s="7">
        <v>0.472222222222222</v>
      </c>
      <c r="K43" s="7">
        <v>0.888888888888888</v>
      </c>
      <c r="L43" s="7">
        <v>0.41</v>
      </c>
      <c r="M43" s="7">
        <v>0.3259362139917692</v>
      </c>
      <c r="N43" s="7">
        <v>2.0859259259259244</v>
      </c>
      <c r="O43" s="7">
        <v>0.5903703703703699</v>
      </c>
      <c r="P43" s="7"/>
    </row>
    <row r="44">
      <c r="A44" s="7" t="s">
        <v>53</v>
      </c>
      <c r="B44" s="7">
        <v>0.861111111111111</v>
      </c>
      <c r="C44" s="7">
        <v>0.111111111111111</v>
      </c>
      <c r="D44" s="7">
        <v>0.32</v>
      </c>
      <c r="E44" s="7">
        <v>0.13559670781893002</v>
      </c>
      <c r="F44" s="7">
        <v>1.8662962962962961</v>
      </c>
      <c r="G44" s="7">
        <v>0.4307407407407407</v>
      </c>
      <c r="H44" s="7"/>
      <c r="I44" s="7" t="s">
        <v>53</v>
      </c>
      <c r="J44" s="7">
        <v>0.75</v>
      </c>
      <c r="K44" s="7">
        <v>0.0555555555555555</v>
      </c>
      <c r="L44" s="7">
        <v>0.32</v>
      </c>
      <c r="M44" s="7">
        <v>0.09981481481481481</v>
      </c>
      <c r="N44" s="7">
        <v>1.6255555555555556</v>
      </c>
      <c r="O44" s="7">
        <v>0.3751851851851851</v>
      </c>
      <c r="P44" s="7"/>
    </row>
    <row r="45">
      <c r="A45" s="7" t="s">
        <v>57</v>
      </c>
      <c r="B45" s="7">
        <v>0.5</v>
      </c>
      <c r="C45" s="7">
        <v>0.0555555555555555</v>
      </c>
      <c r="D45" s="7">
        <v>0.41</v>
      </c>
      <c r="E45" s="7">
        <v>0.08518518518518518</v>
      </c>
      <c r="F45" s="7">
        <v>1.2988888888888888</v>
      </c>
      <c r="G45" s="7">
        <v>0.32185185185185183</v>
      </c>
      <c r="H45" s="7"/>
      <c r="I45" s="7" t="s">
        <v>57</v>
      </c>
      <c r="J45" s="7">
        <v>0.138888888888888</v>
      </c>
      <c r="K45" s="7">
        <v>0.111111111111111</v>
      </c>
      <c r="L45" s="7">
        <v>0.36</v>
      </c>
      <c r="M45" s="7">
        <v>0.03514403292181055</v>
      </c>
      <c r="N45" s="7">
        <v>0.7025925925925911</v>
      </c>
      <c r="O45" s="7">
        <v>0.203333333333333</v>
      </c>
      <c r="P45" s="7"/>
    </row>
    <row r="46">
      <c r="A46" s="7" t="s">
        <v>54</v>
      </c>
      <c r="B46" s="7">
        <v>0.555555555555555</v>
      </c>
      <c r="C46" s="7">
        <v>0.111111111111111</v>
      </c>
      <c r="D46" s="7">
        <v>0.18</v>
      </c>
      <c r="E46" s="7">
        <v>0.06057613168724274</v>
      </c>
      <c r="F46" s="7">
        <v>1.217037037037036</v>
      </c>
      <c r="G46" s="7">
        <v>0.282222222222222</v>
      </c>
      <c r="H46" s="7"/>
      <c r="I46" s="7" t="s">
        <v>54</v>
      </c>
      <c r="J46" s="7">
        <v>0.722222222222222</v>
      </c>
      <c r="K46" s="7">
        <v>0.0555555555555555</v>
      </c>
      <c r="L46" s="7">
        <v>0.14</v>
      </c>
      <c r="M46" s="7">
        <v>0.04967078189300409</v>
      </c>
      <c r="N46" s="7">
        <v>1.399259259259259</v>
      </c>
      <c r="O46" s="7">
        <v>0.3059259259259258</v>
      </c>
      <c r="P46" s="7"/>
    </row>
    <row r="47">
      <c r="A47" s="7" t="s">
        <v>56</v>
      </c>
      <c r="B47" s="7">
        <v>0.277777777777777</v>
      </c>
      <c r="C47" s="7">
        <v>0.111111111111111</v>
      </c>
      <c r="D47" s="7">
        <v>0.23</v>
      </c>
      <c r="E47" s="7">
        <v>0.04010288065843612</v>
      </c>
      <c r="F47" s="7">
        <v>0.8040740740740727</v>
      </c>
      <c r="G47" s="7">
        <v>0.206296296296296</v>
      </c>
      <c r="H47" s="7"/>
      <c r="I47" s="7" t="s">
        <v>56</v>
      </c>
      <c r="J47" s="7">
        <v>0.444444444444444</v>
      </c>
      <c r="K47" s="7">
        <v>0.166666666666666</v>
      </c>
      <c r="L47" s="7">
        <v>0.14</v>
      </c>
      <c r="M47" s="7">
        <v>0.05320987654320972</v>
      </c>
      <c r="N47" s="7">
        <v>1.047407407407406</v>
      </c>
      <c r="O47" s="7">
        <v>0.25037037037036997</v>
      </c>
      <c r="P47" s="7"/>
    </row>
    <row r="48">
      <c r="A48" s="7" t="s">
        <v>55</v>
      </c>
      <c r="B48" s="7">
        <v>0.305555555555555</v>
      </c>
      <c r="C48" s="7">
        <v>0.111111111111111</v>
      </c>
      <c r="D48" s="7">
        <v>0.23</v>
      </c>
      <c r="E48" s="7">
        <v>0.04326131687242791</v>
      </c>
      <c r="F48" s="7">
        <v>0.8503703703703693</v>
      </c>
      <c r="G48" s="7">
        <v>0.21555555555555536</v>
      </c>
      <c r="H48" s="7"/>
      <c r="I48" s="7" t="s">
        <v>55</v>
      </c>
      <c r="J48" s="7">
        <v>0.444444444444444</v>
      </c>
      <c r="K48" s="7">
        <v>0.166666666666666</v>
      </c>
      <c r="L48" s="7">
        <v>0.14</v>
      </c>
      <c r="M48" s="7">
        <v>0.05320987654320972</v>
      </c>
      <c r="N48" s="7">
        <v>1.047407407407406</v>
      </c>
      <c r="O48" s="7">
        <v>0.25037037037036997</v>
      </c>
      <c r="P48" s="7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</row>
    <row r="52">
      <c r="A52" s="13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13"/>
      <c r="N52" s="13"/>
    </row>
    <row r="53">
      <c r="A53" s="59" t="s">
        <v>61</v>
      </c>
      <c r="B53" s="59" t="s">
        <v>2</v>
      </c>
      <c r="C53" s="59" t="s">
        <v>3</v>
      </c>
      <c r="D53" s="59" t="s">
        <v>4</v>
      </c>
      <c r="E53" s="59" t="s">
        <v>5</v>
      </c>
      <c r="F53" s="59" t="s">
        <v>6</v>
      </c>
      <c r="G53" s="59" t="s">
        <v>7</v>
      </c>
      <c r="H53" s="59" t="s">
        <v>8</v>
      </c>
      <c r="I53" s="59" t="s">
        <v>9</v>
      </c>
      <c r="J53" s="59" t="s">
        <v>10</v>
      </c>
      <c r="K53" s="59" t="s">
        <v>11</v>
      </c>
      <c r="L53" s="59" t="s">
        <v>12</v>
      </c>
      <c r="M53" s="60" t="s">
        <v>95</v>
      </c>
      <c r="N53" s="59" t="s">
        <v>66</v>
      </c>
    </row>
    <row r="54">
      <c r="A54" s="59" t="s">
        <v>24</v>
      </c>
      <c r="B54" s="13">
        <v>29.0</v>
      </c>
      <c r="C54" s="13">
        <v>20.0</v>
      </c>
      <c r="D54" s="13">
        <v>32.0</v>
      </c>
      <c r="E54" s="13">
        <v>26.0</v>
      </c>
      <c r="F54" s="13">
        <v>27.0</v>
      </c>
      <c r="G54" s="13">
        <v>30.0</v>
      </c>
      <c r="H54" s="13">
        <v>18.0</v>
      </c>
      <c r="I54" s="13">
        <v>41.0</v>
      </c>
      <c r="J54" s="13">
        <v>20.0</v>
      </c>
      <c r="K54" s="13">
        <v>22.0</v>
      </c>
      <c r="L54" s="13">
        <v>11.0</v>
      </c>
      <c r="M54" s="13">
        <v>1.0</v>
      </c>
      <c r="N54" s="63">
        <v>3.3333333333333335</v>
      </c>
    </row>
    <row r="55">
      <c r="A55" s="59" t="s">
        <v>28</v>
      </c>
      <c r="B55" s="13">
        <v>26.0</v>
      </c>
      <c r="C55" s="13">
        <v>14.0</v>
      </c>
      <c r="D55" s="13">
        <v>18.0</v>
      </c>
      <c r="E55" s="13">
        <v>1.0</v>
      </c>
      <c r="F55" s="13">
        <v>17.0</v>
      </c>
      <c r="G55" s="13">
        <v>25.0</v>
      </c>
      <c r="H55" s="13">
        <v>17.0</v>
      </c>
      <c r="I55" s="13">
        <v>17.0</v>
      </c>
      <c r="J55" s="13">
        <v>5.0</v>
      </c>
      <c r="K55" s="13">
        <v>9.0</v>
      </c>
      <c r="L55" s="13">
        <v>16.0</v>
      </c>
      <c r="M55" s="13">
        <v>4.0</v>
      </c>
      <c r="N55" s="19"/>
    </row>
    <row r="56">
      <c r="A56" s="59" t="s">
        <v>37</v>
      </c>
      <c r="B56" s="13">
        <v>15.0</v>
      </c>
      <c r="C56" s="13">
        <v>15.0</v>
      </c>
      <c r="D56" s="13">
        <v>1.0</v>
      </c>
      <c r="E56" s="13">
        <v>9.0</v>
      </c>
      <c r="F56" s="13">
        <v>5.0</v>
      </c>
      <c r="G56" s="13">
        <v>1.0</v>
      </c>
      <c r="H56" s="13">
        <v>31.0</v>
      </c>
      <c r="I56" s="13">
        <v>3.0</v>
      </c>
      <c r="J56" s="13">
        <v>31.0</v>
      </c>
      <c r="K56" s="13">
        <v>27.0</v>
      </c>
      <c r="L56" s="13">
        <v>26.0</v>
      </c>
      <c r="M56" s="13">
        <v>5.0</v>
      </c>
      <c r="N56" s="19"/>
    </row>
    <row r="58">
      <c r="A58" s="59" t="s">
        <v>62</v>
      </c>
      <c r="B58" s="59" t="s">
        <v>2</v>
      </c>
      <c r="C58" s="59" t="s">
        <v>3</v>
      </c>
      <c r="D58" s="59" t="s">
        <v>4</v>
      </c>
      <c r="E58" s="59" t="s">
        <v>5</v>
      </c>
      <c r="F58" s="59" t="s">
        <v>6</v>
      </c>
      <c r="G58" s="59" t="s">
        <v>7</v>
      </c>
      <c r="H58" s="59" t="s">
        <v>8</v>
      </c>
      <c r="I58" s="59" t="s">
        <v>9</v>
      </c>
      <c r="J58" s="59" t="s">
        <v>10</v>
      </c>
      <c r="K58" s="59" t="s">
        <v>11</v>
      </c>
      <c r="L58" s="59" t="s">
        <v>12</v>
      </c>
      <c r="M58" s="60" t="s">
        <v>95</v>
      </c>
      <c r="N58" s="59" t="s">
        <v>66</v>
      </c>
    </row>
    <row r="59">
      <c r="A59" s="59" t="s">
        <v>28</v>
      </c>
      <c r="B59" s="13">
        <v>26.0</v>
      </c>
      <c r="C59" s="13">
        <v>14.0</v>
      </c>
      <c r="D59" s="13">
        <v>18.0</v>
      </c>
      <c r="E59" s="13">
        <v>1.0</v>
      </c>
      <c r="F59" s="13">
        <v>17.0</v>
      </c>
      <c r="G59" s="13">
        <v>25.0</v>
      </c>
      <c r="H59" s="13">
        <v>17.0</v>
      </c>
      <c r="I59" s="13">
        <v>17.0</v>
      </c>
      <c r="J59" s="13">
        <v>5.0</v>
      </c>
      <c r="K59" s="13">
        <v>9.0</v>
      </c>
      <c r="L59" s="13">
        <v>16.0</v>
      </c>
      <c r="M59" s="13">
        <v>4.0</v>
      </c>
      <c r="N59" s="63">
        <v>3.6666666666666665</v>
      </c>
    </row>
    <row r="60">
      <c r="A60" s="59" t="s">
        <v>35</v>
      </c>
      <c r="B60" s="13">
        <v>27.0</v>
      </c>
      <c r="C60" s="13">
        <v>24.0</v>
      </c>
      <c r="D60" s="13">
        <v>26.0</v>
      </c>
      <c r="E60" s="13">
        <v>2.0</v>
      </c>
      <c r="F60" s="13">
        <v>13.0</v>
      </c>
      <c r="G60" s="13">
        <v>27.0</v>
      </c>
      <c r="H60" s="13">
        <v>16.0</v>
      </c>
      <c r="I60" s="13">
        <v>24.0</v>
      </c>
      <c r="J60" s="13">
        <v>7.0</v>
      </c>
      <c r="K60" s="13">
        <v>14.0</v>
      </c>
      <c r="L60" s="13">
        <v>19.0</v>
      </c>
      <c r="M60" s="13">
        <v>4.0</v>
      </c>
      <c r="N60" s="19"/>
    </row>
    <row r="61">
      <c r="A61" s="59" t="s">
        <v>36</v>
      </c>
      <c r="B61" s="13">
        <v>23.0</v>
      </c>
      <c r="C61" s="13">
        <v>23.0</v>
      </c>
      <c r="D61" s="13">
        <v>24.0</v>
      </c>
      <c r="E61" s="13">
        <v>4.0</v>
      </c>
      <c r="F61" s="13">
        <v>24.0</v>
      </c>
      <c r="G61" s="13">
        <v>26.0</v>
      </c>
      <c r="H61" s="13">
        <v>19.0</v>
      </c>
      <c r="I61" s="13">
        <v>23.0</v>
      </c>
      <c r="J61" s="13">
        <v>8.0</v>
      </c>
      <c r="K61" s="13">
        <v>13.0</v>
      </c>
      <c r="L61" s="13">
        <v>21.0</v>
      </c>
      <c r="M61" s="13">
        <v>3.0</v>
      </c>
      <c r="N61" s="19"/>
    </row>
    <row r="63">
      <c r="A63" s="59" t="s">
        <v>63</v>
      </c>
      <c r="B63" s="59" t="s">
        <v>2</v>
      </c>
      <c r="C63" s="59" t="s">
        <v>3</v>
      </c>
      <c r="D63" s="59" t="s">
        <v>4</v>
      </c>
      <c r="E63" s="59" t="s">
        <v>5</v>
      </c>
      <c r="F63" s="59" t="s">
        <v>6</v>
      </c>
      <c r="G63" s="59" t="s">
        <v>7</v>
      </c>
      <c r="H63" s="59" t="s">
        <v>8</v>
      </c>
      <c r="I63" s="59" t="s">
        <v>9</v>
      </c>
      <c r="J63" s="59" t="s">
        <v>10</v>
      </c>
      <c r="K63" s="59" t="s">
        <v>11</v>
      </c>
      <c r="L63" s="59" t="s">
        <v>12</v>
      </c>
      <c r="M63" s="60" t="s">
        <v>95</v>
      </c>
      <c r="N63" s="59" t="s">
        <v>66</v>
      </c>
    </row>
    <row r="64">
      <c r="A64" s="59" t="s">
        <v>30</v>
      </c>
      <c r="B64" s="13">
        <v>5.0</v>
      </c>
      <c r="C64" s="13">
        <v>22.0</v>
      </c>
      <c r="D64" s="13">
        <v>29.0</v>
      </c>
      <c r="E64" s="13">
        <v>32.0</v>
      </c>
      <c r="F64" s="13">
        <v>18.0</v>
      </c>
      <c r="G64" s="13">
        <v>19.0</v>
      </c>
      <c r="H64" s="13">
        <v>11.0</v>
      </c>
      <c r="I64" s="13">
        <v>19.0</v>
      </c>
      <c r="J64" s="13">
        <v>25.0</v>
      </c>
      <c r="K64" s="13">
        <v>17.0</v>
      </c>
      <c r="L64" s="13">
        <v>15.0</v>
      </c>
      <c r="M64" s="13">
        <v>2.0</v>
      </c>
      <c r="N64" s="63">
        <v>4.333333333333333</v>
      </c>
    </row>
    <row r="65">
      <c r="A65" s="59" t="s">
        <v>21</v>
      </c>
      <c r="B65" s="13">
        <v>18.0</v>
      </c>
      <c r="C65" s="13">
        <v>17.0</v>
      </c>
      <c r="D65" s="13">
        <v>17.0</v>
      </c>
      <c r="E65" s="13">
        <v>41.0</v>
      </c>
      <c r="F65" s="13">
        <v>9.0</v>
      </c>
      <c r="G65" s="13">
        <v>18.0</v>
      </c>
      <c r="H65" s="13">
        <v>12.0</v>
      </c>
      <c r="I65" s="13">
        <v>30.0</v>
      </c>
      <c r="J65" s="13">
        <v>14.0</v>
      </c>
      <c r="K65" s="13">
        <v>12.0</v>
      </c>
      <c r="L65" s="13">
        <v>9.0</v>
      </c>
      <c r="M65" s="13">
        <v>5.0</v>
      </c>
      <c r="N65" s="19"/>
    </row>
    <row r="66">
      <c r="A66" s="59" t="s">
        <v>23</v>
      </c>
      <c r="B66" s="13">
        <v>12.0</v>
      </c>
      <c r="C66" s="13">
        <v>6.0</v>
      </c>
      <c r="D66" s="13">
        <v>23.0</v>
      </c>
      <c r="E66" s="13">
        <v>44.0</v>
      </c>
      <c r="F66" s="13">
        <v>23.0</v>
      </c>
      <c r="G66" s="13">
        <v>22.0</v>
      </c>
      <c r="H66" s="13">
        <v>14.0</v>
      </c>
      <c r="I66" s="13">
        <v>36.0</v>
      </c>
      <c r="J66" s="13">
        <v>4.0</v>
      </c>
      <c r="K66" s="13">
        <v>7.0</v>
      </c>
      <c r="L66" s="13">
        <v>10.0</v>
      </c>
      <c r="M66" s="13">
        <v>6.0</v>
      </c>
      <c r="N66" s="19"/>
    </row>
    <row r="68">
      <c r="A68" s="59" t="s">
        <v>66</v>
      </c>
      <c r="B68" s="59" t="s">
        <v>2</v>
      </c>
      <c r="C68" s="59" t="s">
        <v>3</v>
      </c>
      <c r="D68" s="59" t="s">
        <v>4</v>
      </c>
      <c r="E68" s="59" t="s">
        <v>5</v>
      </c>
      <c r="F68" s="59" t="s">
        <v>6</v>
      </c>
      <c r="G68" s="59" t="s">
        <v>7</v>
      </c>
      <c r="H68" s="59" t="s">
        <v>8</v>
      </c>
      <c r="I68" s="59" t="s">
        <v>9</v>
      </c>
      <c r="J68" s="59" t="s">
        <v>10</v>
      </c>
      <c r="K68" s="59" t="s">
        <v>11</v>
      </c>
      <c r="L68" s="59" t="s">
        <v>12</v>
      </c>
      <c r="M68" s="60" t="s">
        <v>95</v>
      </c>
      <c r="N68" s="59" t="s">
        <v>66</v>
      </c>
    </row>
    <row r="69">
      <c r="A69" s="59" t="s">
        <v>13</v>
      </c>
      <c r="B69" s="13">
        <v>9.0</v>
      </c>
      <c r="C69" s="13">
        <v>10.0</v>
      </c>
      <c r="D69" s="13">
        <v>12.0</v>
      </c>
      <c r="E69" s="13">
        <v>27.0</v>
      </c>
      <c r="F69" s="13">
        <v>2.0</v>
      </c>
      <c r="G69" s="13">
        <v>7.0</v>
      </c>
      <c r="H69" s="13">
        <v>6.0</v>
      </c>
      <c r="I69" s="13">
        <v>18.0</v>
      </c>
      <c r="J69" s="13">
        <v>1.0</v>
      </c>
      <c r="K69" s="13">
        <v>8.0</v>
      </c>
      <c r="L69" s="13">
        <v>2.0</v>
      </c>
      <c r="M69" s="13">
        <v>9.0</v>
      </c>
      <c r="N69" s="63">
        <v>7.0</v>
      </c>
    </row>
    <row r="70">
      <c r="A70" s="59" t="s">
        <v>28</v>
      </c>
      <c r="B70" s="13">
        <v>26.0</v>
      </c>
      <c r="C70" s="13">
        <v>14.0</v>
      </c>
      <c r="D70" s="13">
        <v>18.0</v>
      </c>
      <c r="E70" s="13">
        <v>1.0</v>
      </c>
      <c r="F70" s="13">
        <v>17.0</v>
      </c>
      <c r="G70" s="13">
        <v>25.0</v>
      </c>
      <c r="H70" s="13">
        <v>17.0</v>
      </c>
      <c r="I70" s="13">
        <v>17.0</v>
      </c>
      <c r="J70" s="13">
        <v>5.0</v>
      </c>
      <c r="K70" s="13">
        <v>9.0</v>
      </c>
      <c r="L70" s="13">
        <v>16.0</v>
      </c>
      <c r="M70" s="13">
        <v>4.0</v>
      </c>
      <c r="N70" s="19"/>
    </row>
    <row r="71">
      <c r="A71" s="59" t="s">
        <v>15</v>
      </c>
      <c r="B71" s="13">
        <v>16.0</v>
      </c>
      <c r="C71" s="13">
        <v>2.0</v>
      </c>
      <c r="D71" s="13">
        <v>10.0</v>
      </c>
      <c r="E71" s="13">
        <v>28.0</v>
      </c>
      <c r="F71" s="13">
        <v>14.0</v>
      </c>
      <c r="G71" s="13">
        <v>14.0</v>
      </c>
      <c r="H71" s="13">
        <v>7.0</v>
      </c>
      <c r="I71" s="13">
        <v>16.0</v>
      </c>
      <c r="J71" s="13">
        <v>2.0</v>
      </c>
      <c r="K71" s="13">
        <v>6.0</v>
      </c>
      <c r="L71" s="13">
        <v>4.0</v>
      </c>
      <c r="M71" s="13">
        <v>8.0</v>
      </c>
      <c r="N71" s="19"/>
    </row>
    <row r="73">
      <c r="A73" s="59" t="s">
        <v>65</v>
      </c>
      <c r="B73" s="59" t="s">
        <v>2</v>
      </c>
      <c r="C73" s="59" t="s">
        <v>3</v>
      </c>
      <c r="D73" s="59" t="s">
        <v>4</v>
      </c>
      <c r="E73" s="59" t="s">
        <v>5</v>
      </c>
      <c r="F73" s="59" t="s">
        <v>6</v>
      </c>
      <c r="G73" s="59" t="s">
        <v>7</v>
      </c>
      <c r="H73" s="59" t="s">
        <v>8</v>
      </c>
      <c r="I73" s="59" t="s">
        <v>9</v>
      </c>
      <c r="J73" s="59" t="s">
        <v>10</v>
      </c>
      <c r="K73" s="59" t="s">
        <v>11</v>
      </c>
      <c r="L73" s="59" t="s">
        <v>12</v>
      </c>
      <c r="M73" s="60" t="s">
        <v>95</v>
      </c>
      <c r="N73" s="59" t="s">
        <v>66</v>
      </c>
    </row>
    <row r="74">
      <c r="A74" s="59" t="s">
        <v>28</v>
      </c>
      <c r="B74" s="13">
        <v>26.0</v>
      </c>
      <c r="C74" s="13">
        <v>14.0</v>
      </c>
      <c r="D74" s="13">
        <v>18.0</v>
      </c>
      <c r="E74" s="13">
        <v>1.0</v>
      </c>
      <c r="F74" s="13">
        <v>17.0</v>
      </c>
      <c r="G74" s="13">
        <v>25.0</v>
      </c>
      <c r="H74" s="13">
        <v>17.0</v>
      </c>
      <c r="I74" s="13">
        <v>17.0</v>
      </c>
      <c r="J74" s="13">
        <v>5.0</v>
      </c>
      <c r="K74" s="13">
        <v>9.0</v>
      </c>
      <c r="L74" s="13">
        <v>16.0</v>
      </c>
      <c r="M74" s="13">
        <v>4.0</v>
      </c>
      <c r="N74" s="63">
        <v>6.0</v>
      </c>
    </row>
    <row r="75">
      <c r="A75" s="59" t="s">
        <v>13</v>
      </c>
      <c r="B75" s="13">
        <v>9.0</v>
      </c>
      <c r="C75" s="13">
        <v>10.0</v>
      </c>
      <c r="D75" s="13">
        <v>12.0</v>
      </c>
      <c r="E75" s="13">
        <v>27.0</v>
      </c>
      <c r="F75" s="13">
        <v>2.0</v>
      </c>
      <c r="G75" s="13">
        <v>7.0</v>
      </c>
      <c r="H75" s="13">
        <v>6.0</v>
      </c>
      <c r="I75" s="13">
        <v>18.0</v>
      </c>
      <c r="J75" s="13">
        <v>1.0</v>
      </c>
      <c r="K75" s="13">
        <v>8.0</v>
      </c>
      <c r="L75" s="13">
        <v>2.0</v>
      </c>
      <c r="M75" s="13">
        <v>9.0</v>
      </c>
      <c r="N75" s="19"/>
    </row>
    <row r="76">
      <c r="A76" s="59" t="s">
        <v>37</v>
      </c>
      <c r="B76" s="13">
        <v>15.0</v>
      </c>
      <c r="C76" s="13">
        <v>15.0</v>
      </c>
      <c r="D76" s="13">
        <v>1.0</v>
      </c>
      <c r="E76" s="13">
        <v>9.0</v>
      </c>
      <c r="F76" s="13">
        <v>5.0</v>
      </c>
      <c r="G76" s="13">
        <v>1.0</v>
      </c>
      <c r="H76" s="13">
        <v>31.0</v>
      </c>
      <c r="I76" s="13">
        <v>3.0</v>
      </c>
      <c r="J76" s="13">
        <v>31.0</v>
      </c>
      <c r="K76" s="13">
        <v>27.0</v>
      </c>
      <c r="L76" s="13">
        <v>26.0</v>
      </c>
      <c r="M76" s="13">
        <v>5.0</v>
      </c>
      <c r="N76" s="19"/>
    </row>
    <row r="78">
      <c r="A78" s="59" t="s">
        <v>64</v>
      </c>
      <c r="B78" s="59" t="s">
        <v>2</v>
      </c>
      <c r="C78" s="59" t="s">
        <v>3</v>
      </c>
      <c r="D78" s="59" t="s">
        <v>4</v>
      </c>
      <c r="E78" s="59" t="s">
        <v>5</v>
      </c>
      <c r="F78" s="59" t="s">
        <v>6</v>
      </c>
      <c r="G78" s="59" t="s">
        <v>7</v>
      </c>
      <c r="H78" s="59" t="s">
        <v>8</v>
      </c>
      <c r="I78" s="59" t="s">
        <v>9</v>
      </c>
      <c r="J78" s="59" t="s">
        <v>10</v>
      </c>
      <c r="K78" s="59" t="s">
        <v>11</v>
      </c>
      <c r="L78" s="59" t="s">
        <v>12</v>
      </c>
      <c r="M78" s="60" t="s">
        <v>95</v>
      </c>
      <c r="N78" s="59" t="s">
        <v>66</v>
      </c>
    </row>
    <row r="79">
      <c r="A79" s="59" t="s">
        <v>13</v>
      </c>
      <c r="B79" s="13">
        <v>9.0</v>
      </c>
      <c r="C79" s="13">
        <v>10.0</v>
      </c>
      <c r="D79" s="13">
        <v>12.0</v>
      </c>
      <c r="E79" s="13">
        <v>27.0</v>
      </c>
      <c r="F79" s="13">
        <v>2.0</v>
      </c>
      <c r="G79" s="13">
        <v>7.0</v>
      </c>
      <c r="H79" s="13">
        <v>6.0</v>
      </c>
      <c r="I79" s="13">
        <v>18.0</v>
      </c>
      <c r="J79" s="13">
        <v>1.0</v>
      </c>
      <c r="K79" s="13">
        <v>8.0</v>
      </c>
      <c r="L79" s="13">
        <v>2.0</v>
      </c>
      <c r="M79" s="13">
        <v>9.0</v>
      </c>
      <c r="N79" s="63">
        <v>7.0</v>
      </c>
    </row>
    <row r="80">
      <c r="A80" s="59" t="s">
        <v>15</v>
      </c>
      <c r="B80" s="13">
        <v>16.0</v>
      </c>
      <c r="C80" s="13">
        <v>2.0</v>
      </c>
      <c r="D80" s="13">
        <v>10.0</v>
      </c>
      <c r="E80" s="13">
        <v>28.0</v>
      </c>
      <c r="F80" s="13">
        <v>14.0</v>
      </c>
      <c r="G80" s="13">
        <v>14.0</v>
      </c>
      <c r="H80" s="13">
        <v>7.0</v>
      </c>
      <c r="I80" s="13">
        <v>16.0</v>
      </c>
      <c r="J80" s="13">
        <v>2.0</v>
      </c>
      <c r="K80" s="13">
        <v>6.0</v>
      </c>
      <c r="L80" s="13">
        <v>4.0</v>
      </c>
      <c r="M80" s="13">
        <v>8.0</v>
      </c>
      <c r="N80" s="19"/>
    </row>
    <row r="81">
      <c r="A81" s="59" t="s">
        <v>28</v>
      </c>
      <c r="B81" s="13">
        <v>26.0</v>
      </c>
      <c r="C81" s="13">
        <v>14.0</v>
      </c>
      <c r="D81" s="13">
        <v>18.0</v>
      </c>
      <c r="E81" s="13">
        <v>1.0</v>
      </c>
      <c r="F81" s="13">
        <v>17.0</v>
      </c>
      <c r="G81" s="13">
        <v>25.0</v>
      </c>
      <c r="H81" s="13">
        <v>17.0</v>
      </c>
      <c r="I81" s="13">
        <v>17.0</v>
      </c>
      <c r="J81" s="13">
        <v>5.0</v>
      </c>
      <c r="K81" s="13">
        <v>9.0</v>
      </c>
      <c r="L81" s="13">
        <v>16.0</v>
      </c>
      <c r="M81" s="13">
        <v>4.0</v>
      </c>
      <c r="N81" s="19"/>
    </row>
  </sheetData>
  <drawing r:id="rId1"/>
</worksheet>
</file>