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artitioning_AVRO" sheetId="1" r:id="rId4"/>
    <sheet state="visible" name="NoPartitioning_ORC" sheetId="2" r:id="rId5"/>
    <sheet state="visible" name="NoPartitioning_Parquet" sheetId="3" r:id="rId6"/>
    <sheet state="visible" name="NoPartitioning_Hive" sheetId="4" r:id="rId7"/>
    <sheet state="visible" name="NoPartitioning_CSV" sheetId="5" r:id="rId8"/>
    <sheet state="visible" name="Partitioning_CSV" sheetId="6" r:id="rId9"/>
    <sheet state="visible" name="Partitioning_Avro" sheetId="7" r:id="rId10"/>
    <sheet state="visible" name="Partitioning_ORC" sheetId="8" r:id="rId11"/>
    <sheet state="visible" name="Partitioning_Parquet" sheetId="9" r:id="rId12"/>
    <sheet state="visible" name="Partitioning_Hive" sheetId="10" r:id="rId13"/>
    <sheet state="visible" name="Final" sheetId="11" r:id="rId14"/>
  </sheets>
  <definedNames/>
  <calcPr/>
  <extLst>
    <ext uri="GoogleSheetsCustomDataVersion1">
      <go:sheetsCustomData xmlns:go="http://customooxmlschemas.google.com/" r:id="rId15" roundtripDataSignature="AMtx7mijXpD1k8lo3Z1S7O4W6R9bTFeLcQ=="/>
    </ext>
  </extLst>
</workbook>
</file>

<file path=xl/sharedStrings.xml><?xml version="1.0" encoding="utf-8"?>
<sst xmlns="http://schemas.openxmlformats.org/spreadsheetml/2006/main" count="1682" uniqueCount="86">
  <si>
    <t>100M_WPT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</si>
  <si>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</si>
  <si>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</si>
  <si>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</si>
  <si>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</si>
  <si>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</si>
  <si>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</si>
  <si>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</si>
  <si>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</si>
  <si>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</si>
  <si>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</si>
  <si>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</si>
  <si>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ExtVP</t>
  </si>
  <si>
    <t>VP</t>
  </si>
  <si>
    <t>Average</t>
  </si>
  <si>
    <t>100M_PT</t>
  </si>
  <si>
    <t>100M_ExtVP</t>
  </si>
  <si>
    <t>100M_VP</t>
  </si>
  <si>
    <t>WPT</t>
  </si>
  <si>
    <t>PT</t>
  </si>
  <si>
    <t>100M_H_WPT</t>
  </si>
  <si>
    <t>100M_H_PT</t>
  </si>
  <si>
    <t>100M_H_ExtVP</t>
  </si>
  <si>
    <t>100M_H_VP</t>
  </si>
  <si>
    <t>100M_S_WPT</t>
  </si>
  <si>
    <t>100M_S_PT</t>
  </si>
  <si>
    <t>100M_S_ExtVP</t>
  </si>
  <si>
    <t>100M_S_VP</t>
  </si>
  <si>
    <t>100M_P_PT</t>
  </si>
  <si>
    <t>100M_P_ExtVP</t>
  </si>
  <si>
    <t>100M_P_VP</t>
  </si>
  <si>
    <t>HO</t>
  </si>
  <si>
    <t>Subj</t>
  </si>
  <si>
    <t>Pred</t>
  </si>
  <si>
    <t>PT Predicate</t>
  </si>
  <si>
    <t>CSV_NO</t>
  </si>
  <si>
    <t>updated</t>
  </si>
  <si>
    <t>CSV_S</t>
  </si>
  <si>
    <t>Parquet_NO</t>
  </si>
  <si>
    <t>Parquet_S</t>
  </si>
  <si>
    <t>Avro_NO</t>
  </si>
  <si>
    <t>Avro_S</t>
  </si>
  <si>
    <t>ORC_NO</t>
  </si>
  <si>
    <t>ORC_S</t>
  </si>
  <si>
    <t>Hive_NO</t>
  </si>
  <si>
    <t>Hive_S</t>
  </si>
  <si>
    <t>WPTvsPT/ALL</t>
  </si>
  <si>
    <t>avro</t>
  </si>
  <si>
    <t>csv</t>
  </si>
  <si>
    <t>orc</t>
  </si>
  <si>
    <t>Parquet</t>
  </si>
  <si>
    <t>Hive</t>
  </si>
  <si>
    <t>ExVTvsVT/ALL</t>
  </si>
  <si>
    <t>NO</t>
  </si>
  <si>
    <t>H</t>
  </si>
  <si>
    <t>P</t>
  </si>
  <si>
    <t>S</t>
  </si>
  <si>
    <t>Q1/WPTVSPT</t>
  </si>
  <si>
    <t>Q1/ExtVPvsVP</t>
  </si>
  <si>
    <t>Q2/WPTVSPT</t>
  </si>
  <si>
    <t>Q2/ExtVPvsVP</t>
  </si>
  <si>
    <t>Q3/WPTVSPT</t>
  </si>
  <si>
    <t>Q3/ExtVPvsVP</t>
  </si>
  <si>
    <t>Q4/WPTVSPT</t>
  </si>
  <si>
    <t>Q4/ExtVPvsVP</t>
  </si>
  <si>
    <t>Q5/WPTVSPT</t>
  </si>
  <si>
    <t>Q5/ExtVPvsVP</t>
  </si>
  <si>
    <t>Q6/WPTVSPT</t>
  </si>
  <si>
    <t>Q6/ExtVPvsVP</t>
  </si>
  <si>
    <t>Q8/WPTVSPT</t>
  </si>
  <si>
    <t>Q8/ExtVPvsVP</t>
  </si>
  <si>
    <t>Q10/WPTVSPT</t>
  </si>
  <si>
    <t>Q9/ExtVPvsVP</t>
  </si>
  <si>
    <t>Q11/WPTVSPT</t>
  </si>
  <si>
    <t>Q10/ExtVPvsVP</t>
  </si>
  <si>
    <t>Q11/ExtVPvsVP</t>
  </si>
  <si>
    <t>CSV_H</t>
  </si>
  <si>
    <t>CSV_P</t>
  </si>
  <si>
    <t>Parquet_H</t>
  </si>
  <si>
    <t>Parquet_P</t>
  </si>
  <si>
    <t>Avro_H</t>
  </si>
  <si>
    <t>Avro_P</t>
  </si>
  <si>
    <t>ORC_H</t>
  </si>
  <si>
    <t>ORC_P</t>
  </si>
  <si>
    <t>Hive_H</t>
  </si>
  <si>
    <t>Hive_P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</si>
</sst>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8.0"/>
      <color theme="1"/>
      <name val="Calibri"/>
    </font>
    <font/>
    <font>
      <b/>
      <sz val="11.0"/>
      <color rgb="FF000000"/>
      <name val="Calibri"/>
    </font>
    <font>
      <b/>
      <i/>
      <sz val="11.0"/>
      <color rgb="FF0000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E598"/>
        <bgColor rgb="FFFFE598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B7E1CD"/>
        <bgColor rgb="FFB7E1CD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/>
    </border>
    <border>
      <right/>
      <bottom/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0" fillId="2" fontId="3" numFmtId="0" xfId="0" applyFill="1" applyFont="1"/>
    <xf borderId="4" fillId="2" fontId="3" numFmtId="0" xfId="0" applyBorder="1" applyFont="1"/>
    <xf borderId="5" fillId="0" fontId="2" numFmtId="0" xfId="0" applyAlignment="1" applyBorder="1" applyFont="1">
      <alignment horizontal="center" shrinkToFit="0" vertical="bottom" wrapText="0"/>
    </xf>
    <xf borderId="0" fillId="0" fontId="3" numFmtId="2" xfId="0" applyAlignment="1" applyFont="1" applyNumberFormat="1">
      <alignment horizontal="center"/>
    </xf>
    <xf borderId="6" fillId="0" fontId="3" numFmtId="2" xfId="0" applyAlignment="1" applyBorder="1" applyFont="1" applyNumberFormat="1">
      <alignment horizontal="center"/>
    </xf>
    <xf borderId="7" fillId="0" fontId="4" numFmtId="0" xfId="0" applyBorder="1" applyFont="1"/>
    <xf borderId="1" fillId="0" fontId="2" numFmtId="0" xfId="0" applyAlignment="1" applyBorder="1" applyFont="1">
      <alignment horizontal="center" shrinkToFit="0" vertical="bottom" wrapText="0"/>
    </xf>
    <xf borderId="0" fillId="0" fontId="3" numFmtId="0" xfId="0" applyFont="1"/>
    <xf borderId="2" fillId="3" fontId="2" numFmtId="2" xfId="0" applyAlignment="1" applyBorder="1" applyFill="1" applyFont="1" applyNumberFormat="1">
      <alignment horizontal="center" shrinkToFit="0" vertical="bottom" wrapText="0"/>
    </xf>
    <xf borderId="8" fillId="3" fontId="4" numFmtId="2" xfId="0" applyAlignment="1" applyBorder="1" applyFont="1" applyNumberFormat="1">
      <alignment horizontal="center"/>
    </xf>
    <xf borderId="9" fillId="2" fontId="3" numFmtId="0" xfId="0" applyBorder="1" applyFont="1"/>
    <xf borderId="10" fillId="2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/>
    </xf>
    <xf borderId="0" fillId="0" fontId="2" numFmtId="2" xfId="0" applyAlignment="1" applyFont="1" applyNumberFormat="1">
      <alignment horizontal="center" shrinkToFit="0" vertical="bottom" wrapText="0"/>
    </xf>
    <xf borderId="6" fillId="0" fontId="2" numFmtId="2" xfId="0" applyAlignment="1" applyBorder="1" applyFont="1" applyNumberFormat="1">
      <alignment horizontal="center" shrinkToFit="0" vertical="bottom" wrapText="0"/>
    </xf>
    <xf borderId="0" fillId="2" fontId="2" numFmtId="2" xfId="0" applyAlignment="1" applyFont="1" applyNumberFormat="1">
      <alignment horizontal="center" shrinkToFit="0" vertical="bottom" wrapText="0"/>
    </xf>
    <xf borderId="8" fillId="3" fontId="4" numFmtId="0" xfId="0" applyAlignment="1" applyBorder="1" applyFont="1">
      <alignment horizontal="center"/>
    </xf>
    <xf borderId="7" fillId="0" fontId="5" numFmtId="0" xfId="0" applyBorder="1" applyFont="1"/>
    <xf borderId="11" fillId="2" fontId="4" numFmtId="0" xfId="0" applyBorder="1" applyFont="1"/>
    <xf borderId="0" fillId="2" fontId="2" numFmtId="2" xfId="0" applyAlignment="1" applyFont="1" applyNumberFormat="1">
      <alignment horizontal="right" shrinkToFit="0" vertical="bottom" wrapText="0"/>
    </xf>
    <xf borderId="0" fillId="4" fontId="3" numFmtId="2" xfId="0" applyAlignment="1" applyFill="1" applyFont="1" applyNumberFormat="1">
      <alignment horizontal="center"/>
    </xf>
    <xf borderId="0" fillId="0" fontId="2" numFmtId="2" xfId="0" applyAlignment="1" applyFont="1" applyNumberFormat="1">
      <alignment horizontal="right" shrinkToFit="0" vertical="bottom" wrapText="0"/>
    </xf>
    <xf borderId="0" fillId="2" fontId="3" numFmtId="2" xfId="0" applyAlignment="1" applyFont="1" applyNumberFormat="1">
      <alignment horizontal="center"/>
    </xf>
    <xf borderId="12" fillId="0" fontId="4" numFmtId="0" xfId="0" applyAlignment="1" applyBorder="1" applyFont="1">
      <alignment vertical="center"/>
    </xf>
    <xf borderId="12" fillId="0" fontId="4" numFmtId="0" xfId="0" applyAlignment="1" applyBorder="1" applyFont="1">
      <alignment shrinkToFit="0" wrapText="1"/>
    </xf>
    <xf borderId="7" fillId="5" fontId="5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0" fillId="6" fontId="2" numFmtId="0" xfId="0" applyFill="1" applyFont="1"/>
    <xf borderId="0" fillId="0" fontId="0" numFmtId="0" xfId="0" applyFont="1"/>
    <xf borderId="7" fillId="7" fontId="4" numFmtId="0" xfId="0" applyBorder="1" applyFill="1" applyFont="1"/>
    <xf borderId="7" fillId="0" fontId="0" numFmtId="2" xfId="0" applyAlignment="1" applyBorder="1" applyFont="1" applyNumberFormat="1">
      <alignment horizontal="center"/>
    </xf>
    <xf borderId="7" fillId="0" fontId="2" numFmtId="2" xfId="0" applyAlignment="1" applyBorder="1" applyFont="1" applyNumberFormat="1">
      <alignment horizontal="center"/>
    </xf>
    <xf borderId="7" fillId="0" fontId="4" numFmtId="2" xfId="0" applyAlignment="1" applyBorder="1" applyFont="1" applyNumberFormat="1">
      <alignment horizontal="center"/>
    </xf>
    <xf borderId="7" fillId="0" fontId="5" numFmtId="2" xfId="0" applyAlignment="1" applyBorder="1" applyFont="1" applyNumberFormat="1">
      <alignment horizontal="center"/>
    </xf>
    <xf borderId="0" fillId="0" fontId="4" numFmtId="0" xfId="0" applyFont="1"/>
    <xf borderId="0" fillId="0" fontId="4" numFmtId="2" xfId="0" applyAlignment="1" applyFont="1" applyNumberFormat="1">
      <alignment horizontal="center"/>
    </xf>
    <xf borderId="0" fillId="0" fontId="6" numFmtId="0" xfId="0" applyFont="1"/>
    <xf borderId="7" fillId="2" fontId="4" numFmtId="2" xfId="0" applyAlignment="1" applyBorder="1" applyFont="1" applyNumberFormat="1">
      <alignment horizontal="center"/>
    </xf>
    <xf borderId="2" fillId="2" fontId="2" numFmtId="2" xfId="0" applyAlignment="1" applyBorder="1" applyFont="1" applyNumberFormat="1">
      <alignment horizontal="center" shrinkToFit="0" vertical="bottom" wrapText="0"/>
    </xf>
    <xf borderId="3" fillId="0" fontId="4" numFmtId="2" xfId="0" applyAlignment="1" applyBorder="1" applyFont="1" applyNumberFormat="1">
      <alignment horizontal="center"/>
    </xf>
    <xf borderId="1" fillId="0" fontId="4" numFmtId="2" xfId="0" applyAlignment="1" applyBorder="1" applyFont="1" applyNumberFormat="1">
      <alignment horizontal="center"/>
    </xf>
    <xf borderId="3" fillId="0" fontId="7" numFmtId="0" xfId="0" applyBorder="1" applyFont="1"/>
    <xf borderId="7" fillId="8" fontId="5" numFmtId="2" xfId="0" applyAlignment="1" applyBorder="1" applyFill="1" applyFont="1" applyNumberFormat="1">
      <alignment horizontal="center"/>
    </xf>
    <xf borderId="7" fillId="8" fontId="4" numFmtId="2" xfId="0" applyAlignment="1" applyBorder="1" applyFont="1" applyNumberFormat="1">
      <alignment horizontal="center"/>
    </xf>
    <xf borderId="7" fillId="8" fontId="5" numFmtId="0" xfId="0" applyBorder="1" applyFont="1"/>
    <xf borderId="7" fillId="8" fontId="4" numFmtId="0" xfId="0" applyBorder="1" applyFont="1"/>
    <xf borderId="7" fillId="9" fontId="5" numFmtId="0" xfId="0" applyBorder="1" applyFill="1" applyFont="1"/>
    <xf borderId="7" fillId="9" fontId="4" numFmtId="0" xfId="0" applyBorder="1" applyFont="1"/>
    <xf borderId="1" fillId="0" fontId="4" numFmtId="0" xfId="0" applyBorder="1" applyFont="1"/>
    <xf borderId="7" fillId="0" fontId="5" numFmtId="164" xfId="0" applyAlignment="1" applyBorder="1" applyFont="1" applyNumberFormat="1">
      <alignment horizontal="center"/>
    </xf>
    <xf borderId="7" fillId="10" fontId="8" numFmtId="164" xfId="0" applyAlignment="1" applyBorder="1" applyFill="1" applyFont="1" applyNumberFormat="1">
      <alignment horizontal="center"/>
    </xf>
    <xf borderId="7" fillId="10" fontId="5" numFmtId="164" xfId="0" applyAlignment="1" applyBorder="1" applyFont="1" applyNumberFormat="1">
      <alignment horizontal="center"/>
    </xf>
    <xf borderId="7" fillId="0" fontId="8" numFmtId="164" xfId="0" applyAlignment="1" applyBorder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7" fillId="11" fontId="5" numFmtId="164" xfId="0" applyAlignment="1" applyBorder="1" applyFill="1" applyFont="1" applyNumberFormat="1">
      <alignment horizontal="center"/>
    </xf>
    <xf borderId="1" fillId="0" fontId="5" numFmtId="0" xfId="0" applyBorder="1" applyFont="1"/>
    <xf borderId="7" fillId="12" fontId="9" numFmtId="164" xfId="0" applyAlignment="1" applyBorder="1" applyFill="1" applyFont="1" applyNumberFormat="1">
      <alignment horizontal="center"/>
    </xf>
    <xf borderId="7" fillId="0" fontId="0" numFmtId="2" xfId="0" applyBorder="1" applyFont="1" applyNumberFormat="1"/>
    <xf borderId="0" fillId="2" fontId="2" numFmtId="0" xfId="0" applyAlignment="1" applyFont="1">
      <alignment horizontal="center"/>
    </xf>
    <xf borderId="0" fillId="0" fontId="2" numFmtId="0" xfId="0" applyFont="1"/>
    <xf borderId="0" fillId="2" fontId="5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NoPartitioning_AVRO!$N$28</c:f>
            </c:strRef>
          </c:tx>
          <c:spPr>
            <a:solidFill>
              <a:schemeClr val="accent1"/>
            </a:solidFill>
          </c:spPr>
          <c:cat>
            <c:strRef>
              <c:f>NoPartitioning_AVRO!$O$27:$X$27</c:f>
            </c:strRef>
          </c:cat>
          <c:val>
            <c:numRef>
              <c:f>NoPartitioning_AVRO!$O$28:$X$28</c:f>
            </c:numRef>
          </c:val>
        </c:ser>
        <c:ser>
          <c:idx val="1"/>
          <c:order val="1"/>
          <c:tx>
            <c:strRef>
              <c:f>NoPartitioning_AVRO!$N$29</c:f>
            </c:strRef>
          </c:tx>
          <c:spPr>
            <a:solidFill>
              <a:schemeClr val="accent2"/>
            </a:solidFill>
          </c:spPr>
          <c:cat>
            <c:strRef>
              <c:f>NoPartitioning_AVRO!$O$27:$X$27</c:f>
            </c:strRef>
          </c:cat>
          <c:val>
            <c:numRef>
              <c:f>NoPartitioning_AVRO!$O$29:$W$29</c:f>
            </c:numRef>
          </c:val>
        </c:ser>
        <c:axId val="1393380690"/>
        <c:axId val="1137669636"/>
      </c:barChart>
      <c:catAx>
        <c:axId val="1393380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7669636"/>
      </c:catAx>
      <c:valAx>
        <c:axId val="1137669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338069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NoPartitioning_AVRO!$N$32</c:f>
            </c:strRef>
          </c:tx>
          <c:spPr>
            <a:solidFill>
              <a:schemeClr val="accent1"/>
            </a:solidFill>
          </c:spPr>
          <c:cat>
            <c:strRef>
              <c:f>NoPartitioning_AVRO!$O$31:$W$31</c:f>
            </c:strRef>
          </c:cat>
          <c:val>
            <c:numRef>
              <c:f>NoPartitioning_AVRO!$O$32:$W$32</c:f>
            </c:numRef>
          </c:val>
        </c:ser>
        <c:ser>
          <c:idx val="1"/>
          <c:order val="1"/>
          <c:tx>
            <c:strRef>
              <c:f>NoPartitioning_AVRO!$N$33</c:f>
            </c:strRef>
          </c:tx>
          <c:spPr>
            <a:solidFill>
              <a:schemeClr val="accent2"/>
            </a:solidFill>
          </c:spPr>
          <c:cat>
            <c:strRef>
              <c:f>NoPartitioning_AVRO!$O$31:$W$31</c:f>
            </c:strRef>
          </c:cat>
          <c:val>
            <c:numRef>
              <c:f>NoPartitioning_AVRO!$O$33:$W$33</c:f>
            </c:numRef>
          </c:val>
        </c:ser>
        <c:axId val="1381869623"/>
        <c:axId val="1777854190"/>
      </c:barChart>
      <c:catAx>
        <c:axId val="1381869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7854190"/>
      </c:catAx>
      <c:valAx>
        <c:axId val="1777854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186962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NoPartitioning_ORC!$N$6</c:f>
            </c:strRef>
          </c:tx>
          <c:spPr>
            <a:solidFill>
              <a:schemeClr val="accent1"/>
            </a:solidFill>
          </c:spPr>
          <c:cat>
            <c:strRef>
              <c:f>NoPartitioning_ORC!$O$5:$X$5</c:f>
            </c:strRef>
          </c:cat>
          <c:val>
            <c:numRef>
              <c:f>NoPartitioning_ORC!$O$6:$X$6</c:f>
            </c:numRef>
          </c:val>
        </c:ser>
        <c:ser>
          <c:idx val="1"/>
          <c:order val="1"/>
          <c:tx>
            <c:strRef>
              <c:f>NoPartitioning_ORC!$N$7</c:f>
            </c:strRef>
          </c:tx>
          <c:spPr>
            <a:solidFill>
              <a:schemeClr val="accent2"/>
            </a:solidFill>
          </c:spPr>
          <c:cat>
            <c:strRef>
              <c:f>NoPartitioning_ORC!$O$5:$X$5</c:f>
            </c:strRef>
          </c:cat>
          <c:val>
            <c:numRef>
              <c:f>NoPartitioning_ORC!$O$7:$V$7</c:f>
            </c:numRef>
          </c:val>
        </c:ser>
        <c:axId val="1178445391"/>
        <c:axId val="242056124"/>
      </c:barChart>
      <c:catAx>
        <c:axId val="1178445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2056124"/>
      </c:catAx>
      <c:valAx>
        <c:axId val="242056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844539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ORC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NoPartitioning_ORC!$N$29</c:f>
            </c:strRef>
          </c:tx>
          <c:spPr>
            <a:solidFill>
              <a:schemeClr val="accent1"/>
            </a:solidFill>
          </c:spPr>
          <c:cat>
            <c:strRef>
              <c:f>NoPartitioning_ORC!$O$28:$W$28</c:f>
            </c:strRef>
          </c:cat>
          <c:val>
            <c:numRef>
              <c:f>NoPartitioning_ORC!$O$29:$W$29</c:f>
            </c:numRef>
          </c:val>
        </c:ser>
        <c:ser>
          <c:idx val="1"/>
          <c:order val="1"/>
          <c:tx>
            <c:strRef>
              <c:f>NoPartitioning_ORC!$N$30</c:f>
            </c:strRef>
          </c:tx>
          <c:spPr>
            <a:solidFill>
              <a:schemeClr val="accent2"/>
            </a:solidFill>
          </c:spPr>
          <c:cat>
            <c:strRef>
              <c:f>NoPartitioning_ORC!$O$28:$W$28</c:f>
            </c:strRef>
          </c:cat>
          <c:val>
            <c:numRef>
              <c:f>NoPartitioning_ORC!$O$30:$W$30</c:f>
            </c:numRef>
          </c:val>
        </c:ser>
        <c:axId val="1062533297"/>
        <c:axId val="816824756"/>
      </c:barChart>
      <c:catAx>
        <c:axId val="1062533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6824756"/>
      </c:catAx>
      <c:valAx>
        <c:axId val="816824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25332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Parquet 100M No Partioning tech. specified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NoPartitioning_Parquet!$N$3</c:f>
            </c:strRef>
          </c:tx>
          <c:spPr>
            <a:solidFill>
              <a:schemeClr val="accent1"/>
            </a:solidFill>
          </c:spPr>
          <c:cat>
            <c:strRef>
              <c:f>NoPartitioning_Parquet!$O$2:$X$2</c:f>
            </c:strRef>
          </c:cat>
          <c:val>
            <c:numRef>
              <c:f>NoPartitioning_Parquet!$O$3:$X$3</c:f>
            </c:numRef>
          </c:val>
        </c:ser>
        <c:ser>
          <c:idx val="1"/>
          <c:order val="1"/>
          <c:tx>
            <c:strRef>
              <c:f>NoPartitioning_Parquet!$N$4</c:f>
            </c:strRef>
          </c:tx>
          <c:spPr>
            <a:solidFill>
              <a:schemeClr val="accent2"/>
            </a:solidFill>
          </c:spPr>
          <c:cat>
            <c:strRef>
              <c:f>NoPartitioning_Parquet!$O$2:$X$2</c:f>
            </c:strRef>
          </c:cat>
          <c:val>
            <c:numRef>
              <c:f>NoPartitioning_Parquet!$O$4:$V$4</c:f>
            </c:numRef>
          </c:val>
        </c:ser>
        <c:axId val="1032896946"/>
        <c:axId val="1770664674"/>
      </c:barChart>
      <c:catAx>
        <c:axId val="1032896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0664674"/>
      </c:catAx>
      <c:valAx>
        <c:axId val="1770664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289694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Parquet 100M No Partioning tech. specified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NoPartitioning_Parquet!$O$29</c:f>
            </c:strRef>
          </c:tx>
          <c:spPr>
            <a:solidFill>
              <a:schemeClr val="accent1"/>
            </a:solidFill>
          </c:spPr>
          <c:cat>
            <c:strRef>
              <c:f>NoPartitioning_Parquet!$P$28:$X$28</c:f>
            </c:strRef>
          </c:cat>
          <c:val>
            <c:numRef>
              <c:f>NoPartitioning_Parquet!$P$29:$X$29</c:f>
            </c:numRef>
          </c:val>
        </c:ser>
        <c:ser>
          <c:idx val="1"/>
          <c:order val="1"/>
          <c:tx>
            <c:strRef>
              <c:f>NoPartitioning_Parquet!$O$30</c:f>
            </c:strRef>
          </c:tx>
          <c:spPr>
            <a:solidFill>
              <a:schemeClr val="accent2"/>
            </a:solidFill>
          </c:spPr>
          <c:cat>
            <c:strRef>
              <c:f>NoPartitioning_Parquet!$P$28:$X$28</c:f>
            </c:strRef>
          </c:cat>
          <c:val>
            <c:numRef>
              <c:f>NoPartitioning_Parquet!$P$30:$X$30</c:f>
            </c:numRef>
          </c:val>
        </c:ser>
        <c:axId val="1296521760"/>
        <c:axId val="1525287474"/>
      </c:barChart>
      <c:catAx>
        <c:axId val="129652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5287474"/>
      </c:catAx>
      <c:valAx>
        <c:axId val="15252874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652176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NoPartitioning_Hive!$O$3</c:f>
            </c:strRef>
          </c:tx>
          <c:spPr>
            <a:solidFill>
              <a:schemeClr val="accent1"/>
            </a:solidFill>
          </c:spPr>
          <c:cat>
            <c:strRef>
              <c:f>NoPartitioning_Hive!$P$2:$Y$2</c:f>
            </c:strRef>
          </c:cat>
          <c:val>
            <c:numRef>
              <c:f>NoPartitioning_Hive!$P$3:$Y$3</c:f>
            </c:numRef>
          </c:val>
        </c:ser>
        <c:ser>
          <c:idx val="1"/>
          <c:order val="1"/>
          <c:tx>
            <c:strRef>
              <c:f>NoPartitioning_Hive!$O$4</c:f>
            </c:strRef>
          </c:tx>
          <c:spPr>
            <a:solidFill>
              <a:schemeClr val="accent2"/>
            </a:solidFill>
          </c:spPr>
          <c:cat>
            <c:strRef>
              <c:f>NoPartitioning_Hive!$P$2:$Y$2</c:f>
            </c:strRef>
          </c:cat>
          <c:val>
            <c:numRef>
              <c:f>NoPartitioning_Hive!$P$4:$W$4</c:f>
            </c:numRef>
          </c:val>
        </c:ser>
        <c:axId val="129157957"/>
        <c:axId val="487840681"/>
      </c:barChart>
      <c:catAx>
        <c:axId val="129157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7840681"/>
      </c:catAx>
      <c:valAx>
        <c:axId val="487840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15795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NoPartitioning_Hive!$O$25</c:f>
            </c:strRef>
          </c:tx>
          <c:spPr>
            <a:solidFill>
              <a:schemeClr val="accent1"/>
            </a:solidFill>
          </c:spPr>
          <c:cat>
            <c:strRef>
              <c:f>NoPartitioning_Hive!$P$24:$X$24</c:f>
            </c:strRef>
          </c:cat>
          <c:val>
            <c:numRef>
              <c:f>NoPartitioning_Hive!$P$25:$X$25</c:f>
            </c:numRef>
          </c:val>
        </c:ser>
        <c:ser>
          <c:idx val="1"/>
          <c:order val="1"/>
          <c:tx>
            <c:strRef>
              <c:f>NoPartitioning_Hive!$O$26</c:f>
            </c:strRef>
          </c:tx>
          <c:spPr>
            <a:solidFill>
              <a:schemeClr val="accent2"/>
            </a:solidFill>
          </c:spPr>
          <c:cat>
            <c:strRef>
              <c:f>NoPartitioning_Hive!$P$24:$X$24</c:f>
            </c:strRef>
          </c:cat>
          <c:val>
            <c:numRef>
              <c:f>NoPartitioning_Hive!$P$26:$X$26</c:f>
            </c:numRef>
          </c:val>
        </c:ser>
        <c:axId val="674975895"/>
        <c:axId val="1379831424"/>
      </c:barChart>
      <c:catAx>
        <c:axId val="67497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9831424"/>
      </c:catAx>
      <c:valAx>
        <c:axId val="1379831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7497589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NoPartitioning_CSV!$N$3</c:f>
            </c:strRef>
          </c:tx>
          <c:spPr>
            <a:solidFill>
              <a:schemeClr val="accent1"/>
            </a:solidFill>
          </c:spPr>
          <c:cat>
            <c:strRef>
              <c:f>NoPartitioning_CSV!$O$2:$X$2</c:f>
            </c:strRef>
          </c:cat>
          <c:val>
            <c:numRef>
              <c:f>NoPartitioning_CSV!$O$3:$X$3</c:f>
            </c:numRef>
          </c:val>
        </c:ser>
        <c:ser>
          <c:idx val="1"/>
          <c:order val="1"/>
          <c:tx>
            <c:strRef>
              <c:f>NoPartitioning_CSV!$N$4</c:f>
            </c:strRef>
          </c:tx>
          <c:spPr>
            <a:solidFill>
              <a:schemeClr val="accent2"/>
            </a:solidFill>
          </c:spPr>
          <c:cat>
            <c:strRef>
              <c:f>NoPartitioning_CSV!$O$2:$X$2</c:f>
            </c:strRef>
          </c:cat>
          <c:val>
            <c:numRef>
              <c:f>NoPartitioning_CSV!$O$4:$X$4</c:f>
            </c:numRef>
          </c:val>
        </c:ser>
        <c:axId val="1207769828"/>
        <c:axId val="103726600"/>
      </c:barChart>
      <c:catAx>
        <c:axId val="1207769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726600"/>
      </c:catAx>
      <c:valAx>
        <c:axId val="103726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776982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PT and WPT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NoPartitioning_CSV!$N$28</c:f>
            </c:strRef>
          </c:tx>
          <c:spPr>
            <a:solidFill>
              <a:schemeClr val="accent1"/>
            </a:solidFill>
          </c:spPr>
          <c:cat>
            <c:strRef>
              <c:f>NoPartitioning_CSV!$O$27:$W$27</c:f>
            </c:strRef>
          </c:cat>
          <c:val>
            <c:numRef>
              <c:f>NoPartitioning_CSV!$O$28:$W$28</c:f>
            </c:numRef>
          </c:val>
        </c:ser>
        <c:ser>
          <c:idx val="1"/>
          <c:order val="1"/>
          <c:tx>
            <c:strRef>
              <c:f>NoPartitioning_CSV!$N$29</c:f>
            </c:strRef>
          </c:tx>
          <c:spPr>
            <a:solidFill>
              <a:schemeClr val="accent2"/>
            </a:solidFill>
          </c:spPr>
          <c:cat>
            <c:strRef>
              <c:f>NoPartitioning_CSV!$O$27:$W$27</c:f>
            </c:strRef>
          </c:cat>
          <c:val>
            <c:numRef>
              <c:f>NoPartitioning_CSV!$O$29:$W$29</c:f>
            </c:numRef>
          </c:val>
        </c:ser>
        <c:axId val="1642947423"/>
        <c:axId val="1021408287"/>
      </c:barChart>
      <c:catAx>
        <c:axId val="1642947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21408287"/>
      </c:catAx>
      <c:valAx>
        <c:axId val="1021408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294742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ExtVP/VT Horizontal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Partitioning_Parquet!$O$11</c:f>
            </c:strRef>
          </c:tx>
          <c:spPr>
            <a:solidFill>
              <a:schemeClr val="accent1"/>
            </a:solidFill>
          </c:spPr>
          <c:cat>
            <c:strRef>
              <c:f>Partitioning_Parquet!$P$10:$Y$10</c:f>
            </c:strRef>
          </c:cat>
          <c:val>
            <c:numRef>
              <c:f>Partitioning_Parquet!$P$11:$Y$11</c:f>
            </c:numRef>
          </c:val>
        </c:ser>
        <c:ser>
          <c:idx val="1"/>
          <c:order val="1"/>
          <c:tx>
            <c:strRef>
              <c:f>Partitioning_Parquet!$O$12</c:f>
            </c:strRef>
          </c:tx>
          <c:spPr>
            <a:solidFill>
              <a:schemeClr val="accent2"/>
            </a:solidFill>
          </c:spPr>
          <c:cat>
            <c:strRef>
              <c:f>Partitioning_Parquet!$P$10:$Y$10</c:f>
            </c:strRef>
          </c:cat>
          <c:val>
            <c:numRef>
              <c:f>Partitioning_Parquet!$P$12:$Y$12</c:f>
            </c:numRef>
          </c:val>
        </c:ser>
        <c:axId val="1399606538"/>
        <c:axId val="213719570"/>
      </c:barChart>
      <c:catAx>
        <c:axId val="1399606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719570"/>
      </c:catAx>
      <c:valAx>
        <c:axId val="213719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960653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WPT/PT  Horizontal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Partitioning_Parquet!$N$40</c:f>
            </c:strRef>
          </c:tx>
          <c:spPr>
            <a:solidFill>
              <a:schemeClr val="accent1"/>
            </a:solidFill>
          </c:spPr>
          <c:cat>
            <c:strRef>
              <c:f>Partitioning_Parquet!$O$39:$W$39</c:f>
            </c:strRef>
          </c:cat>
          <c:val>
            <c:numRef>
              <c:f>Partitioning_Parquet!$O$40:$W$40</c:f>
            </c:numRef>
          </c:val>
        </c:ser>
        <c:ser>
          <c:idx val="1"/>
          <c:order val="1"/>
          <c:tx>
            <c:strRef>
              <c:f>Partitioning_Parquet!$N$41</c:f>
            </c:strRef>
          </c:tx>
          <c:spPr>
            <a:solidFill>
              <a:schemeClr val="accent2"/>
            </a:solidFill>
          </c:spPr>
          <c:cat>
            <c:strRef>
              <c:f>Partitioning_Parquet!$O$39:$W$39</c:f>
            </c:strRef>
          </c:cat>
          <c:val>
            <c:numRef>
              <c:f>Partitioning_Parquet!$O$41:$W$41</c:f>
            </c:numRef>
          </c:val>
        </c:ser>
        <c:axId val="559172689"/>
        <c:axId val="2124474872"/>
      </c:barChart>
      <c:catAx>
        <c:axId val="559172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4474872"/>
      </c:catAx>
      <c:valAx>
        <c:axId val="2124474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917268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WPT/PT Subject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Partitioning_Parquet!$N$70</c:f>
            </c:strRef>
          </c:tx>
          <c:spPr>
            <a:solidFill>
              <a:schemeClr val="accent1"/>
            </a:solidFill>
          </c:spPr>
          <c:cat>
            <c:strRef>
              <c:f>Partitioning_Parquet!$O$69:$W$69</c:f>
            </c:strRef>
          </c:cat>
          <c:val>
            <c:numRef>
              <c:f>Partitioning_Parquet!$O$70:$W$70</c:f>
            </c:numRef>
          </c:val>
        </c:ser>
        <c:ser>
          <c:idx val="1"/>
          <c:order val="1"/>
          <c:tx>
            <c:strRef>
              <c:f>Partitioning_Parquet!$N$71</c:f>
            </c:strRef>
          </c:tx>
          <c:spPr>
            <a:solidFill>
              <a:schemeClr val="accent2"/>
            </a:solidFill>
          </c:spPr>
          <c:cat>
            <c:strRef>
              <c:f>Partitioning_Parquet!$O$69:$W$69</c:f>
            </c:strRef>
          </c:cat>
          <c:val>
            <c:numRef>
              <c:f>Partitioning_Parquet!$O$71:$W$71</c:f>
            </c:numRef>
          </c:val>
        </c:ser>
        <c:axId val="2033720721"/>
        <c:axId val="388007655"/>
      </c:barChart>
      <c:catAx>
        <c:axId val="2033720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88007655"/>
      </c:catAx>
      <c:valAx>
        <c:axId val="388007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372072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Partitioning_Parquet!$N$95</c:f>
            </c:strRef>
          </c:tx>
          <c:spPr>
            <a:solidFill>
              <a:schemeClr val="accent1"/>
            </a:solidFill>
          </c:spPr>
          <c:cat>
            <c:strRef>
              <c:f>Partitioning_Parquet!$O$94:$X$94</c:f>
            </c:strRef>
          </c:cat>
          <c:val>
            <c:numRef>
              <c:f>Partitioning_Parquet!$O$95:$X$95</c:f>
            </c:numRef>
          </c:val>
        </c:ser>
        <c:ser>
          <c:idx val="1"/>
          <c:order val="1"/>
          <c:tx>
            <c:strRef>
              <c:f>Partitioning_Parquet!$N$96</c:f>
            </c:strRef>
          </c:tx>
          <c:spPr>
            <a:solidFill>
              <a:schemeClr val="accent2"/>
            </a:solidFill>
          </c:spPr>
          <c:cat>
            <c:strRef>
              <c:f>Partitioning_Parquet!$O$94:$X$94</c:f>
            </c:strRef>
          </c:cat>
          <c:val>
            <c:numRef>
              <c:f>Partitioning_Parquet!$O$96:$X$96</c:f>
            </c:numRef>
          </c:val>
        </c:ser>
        <c:axId val="783959306"/>
        <c:axId val="115759081"/>
      </c:barChart>
      <c:catAx>
        <c:axId val="783959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5759081"/>
      </c:catAx>
      <c:valAx>
        <c:axId val="115759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395930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Predicate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Partitioning_Parquet!$N$124</c:f>
            </c:strRef>
          </c:tx>
          <c:spPr>
            <a:solidFill>
              <a:schemeClr val="accent1"/>
            </a:solidFill>
          </c:spPr>
          <c:cat>
            <c:strRef>
              <c:f>Partitioning_Parquet!$O$123:$X$123</c:f>
            </c:strRef>
          </c:cat>
          <c:val>
            <c:numRef>
              <c:f>Partitioning_Parquet!$O$124:$X$124</c:f>
            </c:numRef>
          </c:val>
        </c:ser>
        <c:ser>
          <c:idx val="1"/>
          <c:order val="1"/>
          <c:tx>
            <c:strRef>
              <c:f>Partitioning_Parquet!$N$125</c:f>
            </c:strRef>
          </c:tx>
          <c:spPr>
            <a:solidFill>
              <a:schemeClr val="accent2"/>
            </a:solidFill>
          </c:spPr>
          <c:cat>
            <c:strRef>
              <c:f>Partitioning_Parquet!$O$123:$X$123</c:f>
            </c:strRef>
          </c:cat>
          <c:val>
            <c:numRef>
              <c:f>Partitioning_Parquet!$O$125:$X$125</c:f>
            </c:numRef>
          </c:val>
        </c:ser>
        <c:axId val="1510882207"/>
        <c:axId val="449064415"/>
      </c:barChart>
      <c:catAx>
        <c:axId val="1510882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9064415"/>
      </c:catAx>
      <c:valAx>
        <c:axId val="449064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088220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304800</xdr:colOff>
      <xdr:row>8</xdr:row>
      <xdr:rowOff>19050</xdr:rowOff>
    </xdr:from>
    <xdr:ext cx="5200650" cy="3181350"/>
    <xdr:graphicFrame>
      <xdr:nvGraphicFramePr>
        <xdr:cNvPr id="31555881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38100</xdr:colOff>
      <xdr:row>35</xdr:row>
      <xdr:rowOff>0</xdr:rowOff>
    </xdr:from>
    <xdr:ext cx="5219700" cy="2971800"/>
    <xdr:graphicFrame>
      <xdr:nvGraphicFramePr>
        <xdr:cNvPr id="1293862951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495300</xdr:colOff>
      <xdr:row>9</xdr:row>
      <xdr:rowOff>133350</xdr:rowOff>
    </xdr:from>
    <xdr:ext cx="5048250" cy="2971800"/>
    <xdr:graphicFrame>
      <xdr:nvGraphicFramePr>
        <xdr:cNvPr id="14436220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238125</xdr:colOff>
      <xdr:row>33</xdr:row>
      <xdr:rowOff>9525</xdr:rowOff>
    </xdr:from>
    <xdr:ext cx="5257800" cy="2790825"/>
    <xdr:graphicFrame>
      <xdr:nvGraphicFramePr>
        <xdr:cNvPr id="727866321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6</xdr:row>
      <xdr:rowOff>76200</xdr:rowOff>
    </xdr:from>
    <xdr:ext cx="5172075" cy="2952750"/>
    <xdr:graphicFrame>
      <xdr:nvGraphicFramePr>
        <xdr:cNvPr id="175261190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0</xdr:colOff>
      <xdr:row>32</xdr:row>
      <xdr:rowOff>133350</xdr:rowOff>
    </xdr:from>
    <xdr:ext cx="5219700" cy="2971800"/>
    <xdr:graphicFrame>
      <xdr:nvGraphicFramePr>
        <xdr:cNvPr id="350471018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95250</xdr:colOff>
      <xdr:row>6</xdr:row>
      <xdr:rowOff>0</xdr:rowOff>
    </xdr:from>
    <xdr:ext cx="5172075" cy="2952750"/>
    <xdr:graphicFrame>
      <xdr:nvGraphicFramePr>
        <xdr:cNvPr id="181252728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76200</xdr:colOff>
      <xdr:row>27</xdr:row>
      <xdr:rowOff>161925</xdr:rowOff>
    </xdr:from>
    <xdr:ext cx="5219700" cy="2971800"/>
    <xdr:graphicFrame>
      <xdr:nvGraphicFramePr>
        <xdr:cNvPr id="597156224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104775</xdr:colOff>
      <xdr:row>5</xdr:row>
      <xdr:rowOff>28575</xdr:rowOff>
    </xdr:from>
    <xdr:ext cx="5133975" cy="3057525"/>
    <xdr:graphicFrame>
      <xdr:nvGraphicFramePr>
        <xdr:cNvPr id="1236371850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571500</xdr:colOff>
      <xdr:row>30</xdr:row>
      <xdr:rowOff>47625</xdr:rowOff>
    </xdr:from>
    <xdr:ext cx="5715000" cy="3533775"/>
    <xdr:graphicFrame>
      <xdr:nvGraphicFramePr>
        <xdr:cNvPr id="185891551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523875</xdr:colOff>
      <xdr:row>15</xdr:row>
      <xdr:rowOff>161925</xdr:rowOff>
    </xdr:from>
    <xdr:ext cx="6753225" cy="3648075"/>
    <xdr:graphicFrame>
      <xdr:nvGraphicFramePr>
        <xdr:cNvPr id="50900962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457200</xdr:colOff>
      <xdr:row>42</xdr:row>
      <xdr:rowOff>104775</xdr:rowOff>
    </xdr:from>
    <xdr:ext cx="6248400" cy="4352925"/>
    <xdr:graphicFrame>
      <xdr:nvGraphicFramePr>
        <xdr:cNvPr id="957908032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400050</xdr:colOff>
      <xdr:row>72</xdr:row>
      <xdr:rowOff>95250</xdr:rowOff>
    </xdr:from>
    <xdr:ext cx="6886575" cy="3248025"/>
    <xdr:graphicFrame>
      <xdr:nvGraphicFramePr>
        <xdr:cNvPr id="970939960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276225</xdr:colOff>
      <xdr:row>97</xdr:row>
      <xdr:rowOff>85725</xdr:rowOff>
    </xdr:from>
    <xdr:ext cx="6781800" cy="4124325"/>
    <xdr:graphicFrame>
      <xdr:nvGraphicFramePr>
        <xdr:cNvPr id="1382140993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466725</xdr:colOff>
      <xdr:row>127</xdr:row>
      <xdr:rowOff>0</xdr:rowOff>
    </xdr:from>
    <xdr:ext cx="6381750" cy="4124325"/>
    <xdr:graphicFrame>
      <xdr:nvGraphicFramePr>
        <xdr:cNvPr id="1516322960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5"/>
    </row>
    <row r="2">
      <c r="A2" s="6"/>
      <c r="B2" s="7">
        <v>115.251121555</v>
      </c>
      <c r="C2" s="7">
        <v>20.663756849</v>
      </c>
      <c r="D2" s="7">
        <v>12.762875146</v>
      </c>
      <c r="E2" s="7">
        <v>175.179732028</v>
      </c>
      <c r="F2" s="7">
        <v>37.609028997</v>
      </c>
      <c r="G2" s="7">
        <v>29.702360651</v>
      </c>
      <c r="H2" s="7"/>
      <c r="I2" s="7">
        <v>55.549898747</v>
      </c>
      <c r="J2" s="7"/>
      <c r="K2" s="7">
        <v>23.650561488</v>
      </c>
      <c r="L2" s="8">
        <v>9.135472966</v>
      </c>
      <c r="M2" s="4"/>
      <c r="N2" s="4"/>
      <c r="O2" s="4"/>
      <c r="P2" s="4"/>
      <c r="Q2" s="4"/>
      <c r="R2" s="4"/>
      <c r="S2" s="4"/>
      <c r="T2" s="4"/>
      <c r="U2" s="4"/>
      <c r="V2" s="5"/>
    </row>
    <row r="3">
      <c r="A3" s="6"/>
      <c r="B3" s="7">
        <v>118.637680977</v>
      </c>
      <c r="C3" s="7">
        <v>21.162313148</v>
      </c>
      <c r="D3" s="7">
        <v>11.859699486</v>
      </c>
      <c r="E3" s="7">
        <v>174.999593519</v>
      </c>
      <c r="F3" s="7">
        <v>37.637775028</v>
      </c>
      <c r="G3" s="7">
        <v>30.084481359</v>
      </c>
      <c r="H3" s="7"/>
      <c r="I3" s="7">
        <v>57.365748321</v>
      </c>
      <c r="J3" s="7"/>
      <c r="K3" s="7">
        <v>21.904935494</v>
      </c>
      <c r="L3" s="8">
        <v>7.133126075</v>
      </c>
      <c r="M3" s="4"/>
      <c r="N3" s="4"/>
      <c r="O3" s="4"/>
      <c r="P3" s="4"/>
      <c r="Q3" s="4"/>
      <c r="R3" s="4"/>
      <c r="S3" s="4"/>
      <c r="T3" s="4"/>
      <c r="U3" s="4"/>
      <c r="V3" s="5"/>
    </row>
    <row r="4">
      <c r="A4" s="6"/>
      <c r="B4" s="7">
        <v>90.833136767</v>
      </c>
      <c r="C4" s="7">
        <v>20.04427946</v>
      </c>
      <c r="D4" s="7">
        <v>12.642656171</v>
      </c>
      <c r="E4" s="7">
        <v>173.848324854</v>
      </c>
      <c r="F4" s="7">
        <v>42.654603151</v>
      </c>
      <c r="G4" s="7">
        <v>29.816957032</v>
      </c>
      <c r="H4" s="7"/>
      <c r="I4" s="7">
        <v>53.781014868</v>
      </c>
      <c r="J4" s="7"/>
      <c r="K4" s="7">
        <v>24.585676445</v>
      </c>
      <c r="L4" s="8">
        <v>7.542400522</v>
      </c>
      <c r="M4" s="4"/>
      <c r="N4" s="4"/>
      <c r="O4" s="4"/>
      <c r="P4" s="4"/>
      <c r="Q4" s="4"/>
      <c r="R4" s="4"/>
      <c r="S4" s="4"/>
      <c r="T4" s="4"/>
      <c r="U4" s="4"/>
      <c r="V4" s="5"/>
    </row>
    <row r="5">
      <c r="A5" s="6"/>
      <c r="B5" s="7">
        <v>116.346812733</v>
      </c>
      <c r="C5" s="7">
        <v>21.329577626</v>
      </c>
      <c r="D5" s="7">
        <v>12.521189976</v>
      </c>
      <c r="E5" s="7">
        <v>178.118287592</v>
      </c>
      <c r="F5" s="7">
        <v>42.49698757</v>
      </c>
      <c r="G5" s="7">
        <v>30.153773902</v>
      </c>
      <c r="H5" s="7"/>
      <c r="I5" s="7">
        <v>55.55794006</v>
      </c>
      <c r="J5" s="7"/>
      <c r="K5" s="7">
        <v>22.735216918</v>
      </c>
      <c r="L5" s="8">
        <v>7.001248427</v>
      </c>
      <c r="M5" s="4"/>
      <c r="N5" s="4"/>
      <c r="O5" s="4"/>
      <c r="P5" s="4"/>
      <c r="Q5" s="4"/>
      <c r="R5" s="4"/>
      <c r="S5" s="4"/>
      <c r="T5" s="4"/>
      <c r="U5" s="4"/>
      <c r="V5" s="5"/>
    </row>
    <row r="6">
      <c r="A6" s="6"/>
      <c r="B6" s="7">
        <v>122.15380251</v>
      </c>
      <c r="C6" s="7">
        <v>21.293802564</v>
      </c>
      <c r="D6" s="7">
        <v>11.622193927</v>
      </c>
      <c r="E6" s="7">
        <v>171.912362639</v>
      </c>
      <c r="F6" s="7">
        <v>46.783006936</v>
      </c>
      <c r="G6" s="7">
        <v>30.571416182</v>
      </c>
      <c r="H6" s="7"/>
      <c r="I6" s="7">
        <v>54.323597804</v>
      </c>
      <c r="J6" s="7"/>
      <c r="K6" s="7">
        <v>22.464536697</v>
      </c>
      <c r="L6" s="8">
        <v>8.447304775</v>
      </c>
      <c r="M6" s="4"/>
      <c r="N6" s="4"/>
      <c r="O6" s="4"/>
      <c r="P6" s="4"/>
      <c r="Q6" s="4"/>
      <c r="R6" s="4"/>
      <c r="S6" s="4"/>
      <c r="T6" s="4"/>
      <c r="U6" s="4"/>
      <c r="V6" s="5"/>
    </row>
    <row r="7">
      <c r="A7" s="10" t="s">
        <v>14</v>
      </c>
      <c r="B7" s="12">
        <f t="shared" ref="B7:G7" si="1">AVERAGE(B2:B6)</f>
        <v>112.6445109</v>
      </c>
      <c r="C7" s="12">
        <f t="shared" si="1"/>
        <v>20.89874593</v>
      </c>
      <c r="D7" s="12">
        <f t="shared" si="1"/>
        <v>12.28172294</v>
      </c>
      <c r="E7" s="12">
        <f t="shared" si="1"/>
        <v>174.8116601</v>
      </c>
      <c r="F7" s="12">
        <f t="shared" si="1"/>
        <v>41.43628034</v>
      </c>
      <c r="G7" s="12">
        <f t="shared" si="1"/>
        <v>30.06579783</v>
      </c>
      <c r="H7" s="12"/>
      <c r="I7" s="12">
        <f>AVERAGE(I2:I6)</f>
        <v>55.31563996</v>
      </c>
      <c r="J7" s="12"/>
      <c r="K7" s="12">
        <f t="shared" ref="K7:L7" si="2">AVERAGE(K2:K6)</f>
        <v>23.06818541</v>
      </c>
      <c r="L7" s="12">
        <f t="shared" si="2"/>
        <v>7.851910553</v>
      </c>
      <c r="M7" s="14"/>
      <c r="N7" s="14"/>
      <c r="O7" s="14"/>
      <c r="P7" s="14"/>
      <c r="Q7" s="14"/>
      <c r="R7" s="14"/>
      <c r="S7" s="14"/>
      <c r="T7" s="14"/>
      <c r="U7" s="14"/>
      <c r="V7" s="1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>
      <c r="A10" s="1" t="s">
        <v>15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  <c r="W10" s="17"/>
    </row>
    <row r="11">
      <c r="A11" s="6"/>
      <c r="B11" s="7">
        <v>62.659707583</v>
      </c>
      <c r="C11" s="7">
        <v>67.976072421</v>
      </c>
      <c r="D11" s="7">
        <v>4.558898929</v>
      </c>
      <c r="E11" s="7">
        <v>238.316503003</v>
      </c>
      <c r="F11" s="7">
        <v>36.728771821</v>
      </c>
      <c r="G11" s="7">
        <v>19.512834133</v>
      </c>
      <c r="H11" s="7"/>
      <c r="I11" s="7">
        <v>25.759292508</v>
      </c>
      <c r="J11" s="7"/>
      <c r="K11" s="7">
        <v>14.810562543</v>
      </c>
      <c r="L11" s="8">
        <v>7.331047258</v>
      </c>
      <c r="W11" s="17"/>
    </row>
    <row r="12">
      <c r="A12" s="6"/>
      <c r="B12" s="7">
        <v>62.467302782</v>
      </c>
      <c r="C12" s="7">
        <v>71.137578296</v>
      </c>
      <c r="D12" s="7">
        <v>5.37316726</v>
      </c>
      <c r="E12" s="7">
        <v>238.181025211</v>
      </c>
      <c r="F12" s="7">
        <v>44.403394774</v>
      </c>
      <c r="G12" s="7">
        <v>20.401361307</v>
      </c>
      <c r="H12" s="7"/>
      <c r="I12" s="7">
        <v>20.634558779</v>
      </c>
      <c r="J12" s="7"/>
      <c r="K12" s="7">
        <v>16.022960143</v>
      </c>
      <c r="L12" s="8">
        <v>6.390218617</v>
      </c>
      <c r="W12" s="17"/>
    </row>
    <row r="13">
      <c r="A13" s="6"/>
      <c r="B13" s="7">
        <v>54.723596884</v>
      </c>
      <c r="C13" s="7">
        <v>70.984110145</v>
      </c>
      <c r="D13" s="7">
        <v>4.517940122</v>
      </c>
      <c r="E13" s="7">
        <v>222.71293207</v>
      </c>
      <c r="F13" s="7">
        <v>36.593814588</v>
      </c>
      <c r="G13" s="7">
        <v>19.340977935</v>
      </c>
      <c r="H13" s="7"/>
      <c r="I13" s="7">
        <v>20.566287485</v>
      </c>
      <c r="J13" s="7"/>
      <c r="K13" s="7">
        <v>15.186487334</v>
      </c>
      <c r="L13" s="8">
        <v>6.594661321</v>
      </c>
      <c r="W13" s="17"/>
    </row>
    <row r="14">
      <c r="A14" s="6"/>
      <c r="B14" s="7">
        <v>58.633217989</v>
      </c>
      <c r="C14" s="7">
        <v>65.381798603</v>
      </c>
      <c r="D14" s="7">
        <v>3.981003054</v>
      </c>
      <c r="E14" s="7">
        <v>216.703835196</v>
      </c>
      <c r="F14" s="7">
        <v>29.875160037</v>
      </c>
      <c r="G14" s="7">
        <v>20.022638074</v>
      </c>
      <c r="H14" s="7"/>
      <c r="I14" s="7">
        <v>20.858863011</v>
      </c>
      <c r="J14" s="7"/>
      <c r="K14" s="7">
        <v>16.331972251</v>
      </c>
      <c r="L14" s="8">
        <v>7.001539603</v>
      </c>
      <c r="W14" s="17"/>
    </row>
    <row r="15">
      <c r="A15" s="6"/>
      <c r="B15" s="7">
        <v>58.750653251</v>
      </c>
      <c r="C15" s="7">
        <v>70.927769318</v>
      </c>
      <c r="D15" s="7">
        <v>4.197835732</v>
      </c>
      <c r="E15" s="7">
        <v>226.634377229</v>
      </c>
      <c r="F15" s="7">
        <v>37.968958814</v>
      </c>
      <c r="G15" s="7">
        <v>18.389330292</v>
      </c>
      <c r="H15" s="7"/>
      <c r="I15" s="7">
        <v>20.228981891</v>
      </c>
      <c r="J15" s="7"/>
      <c r="K15" s="7">
        <v>16.433719821</v>
      </c>
      <c r="L15" s="8">
        <v>6.289853816</v>
      </c>
    </row>
    <row r="16">
      <c r="A16" s="10" t="s">
        <v>14</v>
      </c>
      <c r="B16" s="12">
        <f t="shared" ref="B16:G16" si="3">AVERAGE(B11:B15)</f>
        <v>59.4468957</v>
      </c>
      <c r="C16" s="12">
        <f t="shared" si="3"/>
        <v>69.28146576</v>
      </c>
      <c r="D16" s="12">
        <f t="shared" si="3"/>
        <v>4.525769019</v>
      </c>
      <c r="E16" s="12">
        <f t="shared" si="3"/>
        <v>228.5097345</v>
      </c>
      <c r="F16" s="12">
        <f t="shared" si="3"/>
        <v>37.11402001</v>
      </c>
      <c r="G16" s="12">
        <f t="shared" si="3"/>
        <v>19.53342835</v>
      </c>
      <c r="H16" s="12"/>
      <c r="I16" s="12">
        <f>AVERAGE(I11:I15)</f>
        <v>21.60959673</v>
      </c>
      <c r="J16" s="12"/>
      <c r="K16" s="12">
        <f t="shared" ref="K16:L16" si="4">AVERAGE(K11:K15)</f>
        <v>15.75714042</v>
      </c>
      <c r="L16" s="12">
        <f t="shared" si="4"/>
        <v>6.721464123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" t="s">
        <v>16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</row>
    <row r="20">
      <c r="A20" s="6"/>
      <c r="B20" s="7">
        <v>27.98228081</v>
      </c>
      <c r="C20" s="7">
        <v>53.19088152</v>
      </c>
      <c r="D20" s="7">
        <v>6.950806242</v>
      </c>
      <c r="E20" s="7">
        <v>306.0402581</v>
      </c>
      <c r="F20" s="7">
        <v>31.24691953</v>
      </c>
      <c r="G20" s="7">
        <v>29.71507267</v>
      </c>
      <c r="H20" s="7"/>
      <c r="I20" s="7">
        <v>141.5293361</v>
      </c>
      <c r="J20" s="7">
        <v>118.0489</v>
      </c>
      <c r="K20" s="7">
        <v>8.287873247</v>
      </c>
      <c r="L20" s="8">
        <v>1.892979562</v>
      </c>
    </row>
    <row r="21" ht="15.75" customHeight="1">
      <c r="A21" s="6"/>
      <c r="B21" s="7">
        <v>46.71083212</v>
      </c>
      <c r="C21" s="7">
        <v>50.66099264</v>
      </c>
      <c r="D21" s="7">
        <v>9.380719111</v>
      </c>
      <c r="E21" s="7">
        <v>289.7271299</v>
      </c>
      <c r="F21" s="7">
        <v>32.94679586</v>
      </c>
      <c r="G21" s="7">
        <v>31.69282992</v>
      </c>
      <c r="H21" s="7"/>
      <c r="I21" s="7">
        <v>151.8976901</v>
      </c>
      <c r="J21" s="7">
        <v>103.5993</v>
      </c>
      <c r="K21" s="7">
        <v>8.524543716</v>
      </c>
      <c r="L21" s="8">
        <v>1.934000252</v>
      </c>
    </row>
    <row r="22" ht="15.75" customHeight="1">
      <c r="A22" s="6"/>
      <c r="B22" s="7">
        <v>24.73226408</v>
      </c>
      <c r="C22" s="7">
        <v>52.79911669</v>
      </c>
      <c r="D22" s="7">
        <v>7.341130466</v>
      </c>
      <c r="E22" s="7">
        <v>310.4893993</v>
      </c>
      <c r="F22" s="7">
        <v>34.6213965</v>
      </c>
      <c r="G22" s="7">
        <v>32.33702757</v>
      </c>
      <c r="H22" s="7"/>
      <c r="I22" s="7">
        <v>153.0315514</v>
      </c>
      <c r="J22" s="7">
        <v>94.40807</v>
      </c>
      <c r="K22" s="7">
        <v>3.812560067</v>
      </c>
      <c r="L22" s="8">
        <v>3.009304576</v>
      </c>
    </row>
    <row r="23" ht="15.75" customHeight="1">
      <c r="A23" s="6"/>
      <c r="B23" s="7">
        <v>43.55574224</v>
      </c>
      <c r="C23" s="7">
        <v>55.16358972</v>
      </c>
      <c r="D23" s="7">
        <v>10.91359498</v>
      </c>
      <c r="E23" s="7">
        <v>336.5681472</v>
      </c>
      <c r="F23" s="7">
        <v>30.72829815</v>
      </c>
      <c r="G23" s="7">
        <v>31.5672009</v>
      </c>
      <c r="H23" s="7"/>
      <c r="I23" s="7">
        <v>156.812999</v>
      </c>
      <c r="J23" s="7">
        <v>111.5984</v>
      </c>
      <c r="K23" s="7">
        <v>8.466847552</v>
      </c>
      <c r="L23" s="8">
        <v>2.15126846</v>
      </c>
    </row>
    <row r="24" ht="15.75" customHeight="1">
      <c r="A24" s="6"/>
      <c r="B24" s="7">
        <v>43.30124799</v>
      </c>
      <c r="C24" s="7">
        <v>52.46439749</v>
      </c>
      <c r="D24" s="7">
        <v>10.83308265</v>
      </c>
      <c r="E24" s="7">
        <v>308.284931</v>
      </c>
      <c r="F24" s="7">
        <v>37.38115781</v>
      </c>
      <c r="G24" s="7">
        <v>31.4036472</v>
      </c>
      <c r="H24" s="7"/>
      <c r="I24" s="7">
        <v>153.9806023</v>
      </c>
      <c r="J24" s="7">
        <v>92.96141</v>
      </c>
      <c r="K24" s="7">
        <v>7.962139844</v>
      </c>
      <c r="L24" s="8">
        <v>1.867832718</v>
      </c>
    </row>
    <row r="25" ht="15.75" customHeight="1">
      <c r="A25" s="10" t="s">
        <v>14</v>
      </c>
      <c r="B25" s="12">
        <f t="shared" ref="B25:G25" si="5">AVERAGE(B20:B24)</f>
        <v>37.25647345</v>
      </c>
      <c r="C25" s="12">
        <f t="shared" si="5"/>
        <v>52.85579561</v>
      </c>
      <c r="D25" s="12">
        <f t="shared" si="5"/>
        <v>9.08386669</v>
      </c>
      <c r="E25" s="12">
        <f t="shared" si="5"/>
        <v>310.2219731</v>
      </c>
      <c r="F25" s="12">
        <f t="shared" si="5"/>
        <v>33.38491357</v>
      </c>
      <c r="G25" s="12">
        <f t="shared" si="5"/>
        <v>31.34315565</v>
      </c>
      <c r="H25" s="12"/>
      <c r="I25" s="12">
        <f t="shared" ref="I25:L25" si="6">AVERAGE(I20:I24)</f>
        <v>151.4504358</v>
      </c>
      <c r="J25" s="12">
        <f t="shared" si="6"/>
        <v>104.123216</v>
      </c>
      <c r="K25" s="12">
        <f t="shared" si="6"/>
        <v>7.410792885</v>
      </c>
      <c r="L25" s="12">
        <f t="shared" si="6"/>
        <v>2.171077114</v>
      </c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N27" s="9"/>
      <c r="O27" s="9" t="s">
        <v>1</v>
      </c>
      <c r="P27" s="9" t="s">
        <v>2</v>
      </c>
      <c r="Q27" s="9" t="s">
        <v>3</v>
      </c>
      <c r="R27" s="9" t="s">
        <v>4</v>
      </c>
      <c r="S27" s="9" t="s">
        <v>5</v>
      </c>
      <c r="T27" s="9" t="s">
        <v>6</v>
      </c>
      <c r="U27" s="9" t="s">
        <v>8</v>
      </c>
      <c r="V27" s="9" t="s">
        <v>9</v>
      </c>
      <c r="W27" s="9" t="s">
        <v>10</v>
      </c>
      <c r="X27" s="9" t="s">
        <v>11</v>
      </c>
    </row>
    <row r="28" ht="15.75" customHeight="1">
      <c r="A28" s="1" t="s">
        <v>17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N28" s="9" t="s">
        <v>12</v>
      </c>
      <c r="O28" s="9">
        <v>37.256473448</v>
      </c>
      <c r="P28" s="9">
        <v>52.855795611999994</v>
      </c>
      <c r="Q28" s="9">
        <v>9.0838666898</v>
      </c>
      <c r="R28" s="9">
        <v>310.22197309999996</v>
      </c>
      <c r="S28" s="9">
        <v>33.384913569999995</v>
      </c>
      <c r="T28" s="9">
        <v>31.343155652</v>
      </c>
      <c r="U28" s="9">
        <v>151.45043578</v>
      </c>
      <c r="V28" s="9">
        <v>104.123213756</v>
      </c>
      <c r="W28" s="9">
        <v>7.4107928852</v>
      </c>
      <c r="X28" s="9">
        <v>2.1710771136</v>
      </c>
    </row>
    <row r="29" ht="15.75" customHeight="1">
      <c r="A29" s="6"/>
      <c r="B29" s="7">
        <v>61.11867671</v>
      </c>
      <c r="C29" s="7">
        <v>80.01345864</v>
      </c>
      <c r="D29" s="7">
        <v>6.316679314</v>
      </c>
      <c r="E29" s="7">
        <v>433.038152338</v>
      </c>
      <c r="F29" s="7">
        <v>31.86175866</v>
      </c>
      <c r="G29" s="7">
        <v>32.7115547</v>
      </c>
      <c r="H29" s="7">
        <v>22.45523083</v>
      </c>
      <c r="I29" s="7">
        <v>156.3983473</v>
      </c>
      <c r="J29" s="7">
        <v>98.76211</v>
      </c>
      <c r="K29" s="7">
        <v>8.420834542</v>
      </c>
      <c r="L29" s="8">
        <v>1.002594602</v>
      </c>
      <c r="N29" s="9" t="s">
        <v>13</v>
      </c>
      <c r="O29" s="9">
        <v>48.741152658</v>
      </c>
      <c r="P29" s="9">
        <v>73.31312456199998</v>
      </c>
      <c r="Q29" s="9">
        <v>6.847003861599999</v>
      </c>
      <c r="R29" s="9">
        <v>395.5286142956</v>
      </c>
      <c r="S29" s="9">
        <v>33.09248207</v>
      </c>
      <c r="T29" s="9">
        <v>32.563582106</v>
      </c>
      <c r="U29" s="9">
        <v>158.01958006</v>
      </c>
      <c r="V29" s="9">
        <v>104.208738</v>
      </c>
      <c r="W29" s="9">
        <v>7.067379940999999</v>
      </c>
      <c r="X29" s="11">
        <v>1.061379106</v>
      </c>
    </row>
    <row r="30" ht="15.75" customHeight="1">
      <c r="A30" s="6"/>
      <c r="B30" s="7">
        <v>33.0610692</v>
      </c>
      <c r="C30" s="7">
        <v>59.5460439</v>
      </c>
      <c r="D30" s="7">
        <v>6.953012649</v>
      </c>
      <c r="E30" s="7">
        <v>396.306658412</v>
      </c>
      <c r="F30" s="7">
        <v>32.95978324</v>
      </c>
      <c r="G30" s="7">
        <v>29.63845243</v>
      </c>
      <c r="H30" s="7">
        <v>22.44264741</v>
      </c>
      <c r="I30" s="7">
        <v>153.0919607</v>
      </c>
      <c r="J30" s="7">
        <v>95.82477</v>
      </c>
      <c r="K30" s="7">
        <v>9.042476566</v>
      </c>
      <c r="L30" s="8">
        <v>1.235995744</v>
      </c>
    </row>
    <row r="31" ht="15.75" customHeight="1">
      <c r="A31" s="6"/>
      <c r="B31" s="7">
        <v>58.246586</v>
      </c>
      <c r="C31" s="7">
        <v>77.07638696</v>
      </c>
      <c r="D31" s="7">
        <v>8.118040768</v>
      </c>
      <c r="E31" s="7">
        <v>422.903173168</v>
      </c>
      <c r="F31" s="7">
        <v>36.023355</v>
      </c>
      <c r="G31" s="7">
        <v>33.10673661</v>
      </c>
      <c r="H31" s="7">
        <v>23.47508074</v>
      </c>
      <c r="I31" s="7">
        <v>154.2984765</v>
      </c>
      <c r="J31" s="7">
        <v>101.262</v>
      </c>
      <c r="K31" s="7">
        <v>9.326901547</v>
      </c>
      <c r="L31" s="8">
        <v>0.980703504</v>
      </c>
      <c r="N31" s="9"/>
      <c r="O31" s="9" t="s">
        <v>1</v>
      </c>
      <c r="P31" s="9" t="s">
        <v>2</v>
      </c>
      <c r="Q31" s="9" t="s">
        <v>3</v>
      </c>
      <c r="R31" s="9" t="s">
        <v>4</v>
      </c>
      <c r="S31" s="9" t="s">
        <v>5</v>
      </c>
      <c r="T31" s="9" t="s">
        <v>6</v>
      </c>
      <c r="U31" s="9" t="s">
        <v>8</v>
      </c>
      <c r="V31" s="9" t="s">
        <v>10</v>
      </c>
      <c r="W31" s="9" t="s">
        <v>11</v>
      </c>
    </row>
    <row r="32" ht="15.75" customHeight="1">
      <c r="A32" s="6"/>
      <c r="B32" s="7">
        <v>34.25714265</v>
      </c>
      <c r="C32" s="7">
        <v>67.56626829</v>
      </c>
      <c r="D32" s="7">
        <v>5.990758773</v>
      </c>
      <c r="E32" s="7">
        <v>364.368040375</v>
      </c>
      <c r="F32" s="7">
        <v>36.84888114</v>
      </c>
      <c r="G32" s="7">
        <v>37.0664747</v>
      </c>
      <c r="H32" s="7">
        <v>22.72760929</v>
      </c>
      <c r="I32" s="7">
        <v>152.9762444</v>
      </c>
      <c r="J32" s="7">
        <v>99.34091</v>
      </c>
      <c r="K32" s="7">
        <v>3.818259152</v>
      </c>
      <c r="L32" s="8">
        <v>0.998508263</v>
      </c>
      <c r="N32" s="9" t="s">
        <v>18</v>
      </c>
      <c r="O32" s="9">
        <v>59.4468956978</v>
      </c>
      <c r="P32" s="9">
        <v>69.2814657566</v>
      </c>
      <c r="Q32" s="9">
        <v>4.525769019399999</v>
      </c>
      <c r="R32" s="9">
        <v>228.5097345418</v>
      </c>
      <c r="S32" s="9">
        <v>37.1140200068</v>
      </c>
      <c r="T32" s="9">
        <v>19.533428348199998</v>
      </c>
      <c r="U32" s="9">
        <v>21.6095967348</v>
      </c>
      <c r="V32" s="9">
        <v>15.757140418399999</v>
      </c>
      <c r="W32" s="9">
        <v>6.721464123</v>
      </c>
    </row>
    <row r="33" ht="15.75" customHeight="1">
      <c r="A33" s="6"/>
      <c r="B33" s="7">
        <v>57.02228873</v>
      </c>
      <c r="C33" s="7">
        <v>82.36346502</v>
      </c>
      <c r="D33" s="7">
        <v>6.856527804</v>
      </c>
      <c r="E33" s="7">
        <v>361.027047185</v>
      </c>
      <c r="F33" s="7">
        <v>27.76863231</v>
      </c>
      <c r="G33" s="7">
        <v>30.29469209</v>
      </c>
      <c r="H33" s="7">
        <v>20.12642896</v>
      </c>
      <c r="I33" s="7">
        <v>173.3328714</v>
      </c>
      <c r="J33" s="7">
        <v>125.8539</v>
      </c>
      <c r="K33" s="7">
        <v>4.728427898</v>
      </c>
      <c r="L33" s="8">
        <v>1.089093417</v>
      </c>
      <c r="N33" s="9" t="s">
        <v>19</v>
      </c>
      <c r="O33" s="9">
        <v>112.64451090840001</v>
      </c>
      <c r="P33" s="9">
        <v>20.8987459294</v>
      </c>
      <c r="Q33" s="9">
        <v>12.2817229412</v>
      </c>
      <c r="R33" s="9">
        <v>174.8116601264</v>
      </c>
      <c r="S33" s="9">
        <v>41.4362803364</v>
      </c>
      <c r="T33" s="9">
        <v>30.0657978252</v>
      </c>
      <c r="U33" s="9">
        <v>55.31563996</v>
      </c>
      <c r="V33" s="9">
        <v>23.0681854084</v>
      </c>
      <c r="W33" s="9">
        <v>7.851910553000001</v>
      </c>
    </row>
    <row r="34" ht="15.75" customHeight="1">
      <c r="A34" s="10" t="s">
        <v>14</v>
      </c>
      <c r="B34" s="12">
        <f t="shared" ref="B34:L34" si="7">AVERAGE(B29:B33)</f>
        <v>48.74115266</v>
      </c>
      <c r="C34" s="12">
        <f t="shared" si="7"/>
        <v>73.31312456</v>
      </c>
      <c r="D34" s="12">
        <f t="shared" si="7"/>
        <v>6.847003862</v>
      </c>
      <c r="E34" s="12">
        <f t="shared" si="7"/>
        <v>395.5286143</v>
      </c>
      <c r="F34" s="12">
        <f t="shared" si="7"/>
        <v>33.09248207</v>
      </c>
      <c r="G34" s="12">
        <f t="shared" si="7"/>
        <v>32.56358211</v>
      </c>
      <c r="H34" s="12">
        <f t="shared" si="7"/>
        <v>22.24539945</v>
      </c>
      <c r="I34" s="12">
        <f t="shared" si="7"/>
        <v>158.0195801</v>
      </c>
      <c r="J34" s="12">
        <f t="shared" si="7"/>
        <v>104.208738</v>
      </c>
      <c r="K34" s="12">
        <f t="shared" si="7"/>
        <v>7.067379941</v>
      </c>
      <c r="L34" s="12">
        <f t="shared" si="7"/>
        <v>1.061379106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5"/>
    </row>
    <row r="2">
      <c r="A2" s="6"/>
      <c r="B2" s="7">
        <v>27.510482706</v>
      </c>
      <c r="C2" s="7">
        <v>14.290010031</v>
      </c>
      <c r="D2" s="7">
        <v>5.220048698</v>
      </c>
      <c r="E2" s="7">
        <v>176.060918303</v>
      </c>
      <c r="F2" s="7">
        <v>18.138641495</v>
      </c>
      <c r="G2" s="7">
        <v>9.270152584</v>
      </c>
      <c r="H2" s="7"/>
      <c r="I2" s="7">
        <v>30.604984515</v>
      </c>
      <c r="J2" s="7"/>
      <c r="K2" s="7">
        <v>6.96280243</v>
      </c>
      <c r="L2" s="8">
        <v>1.282914793</v>
      </c>
    </row>
    <row r="3">
      <c r="A3" s="6"/>
      <c r="B3" s="7">
        <v>27.814873337</v>
      </c>
      <c r="C3" s="7">
        <v>14.02388055</v>
      </c>
      <c r="D3" s="7">
        <v>4.154749946</v>
      </c>
      <c r="E3" s="7">
        <v>169.932875296</v>
      </c>
      <c r="F3" s="7">
        <v>14.86020261</v>
      </c>
      <c r="G3" s="7">
        <v>9.766444472</v>
      </c>
      <c r="H3" s="7"/>
      <c r="I3" s="7">
        <v>34.559699719</v>
      </c>
      <c r="J3" s="7"/>
      <c r="K3" s="7">
        <v>6.4490413</v>
      </c>
      <c r="L3" s="8">
        <v>1.681508939</v>
      </c>
    </row>
    <row r="4">
      <c r="A4" s="6"/>
      <c r="B4" s="7">
        <v>34.078390543</v>
      </c>
      <c r="C4" s="7">
        <v>18.272173543</v>
      </c>
      <c r="D4" s="7">
        <v>4.603918256</v>
      </c>
      <c r="E4" s="7">
        <v>168.887441738</v>
      </c>
      <c r="F4" s="7">
        <v>22.446822371</v>
      </c>
      <c r="G4" s="7">
        <v>8.337003549</v>
      </c>
      <c r="H4" s="7"/>
      <c r="I4" s="7">
        <v>27.812313064</v>
      </c>
      <c r="J4" s="7"/>
      <c r="K4" s="7">
        <v>6.291781586</v>
      </c>
      <c r="L4" s="8">
        <v>1.34317604</v>
      </c>
    </row>
    <row r="5">
      <c r="A5" s="6"/>
      <c r="B5" s="7">
        <v>28.551343514</v>
      </c>
      <c r="C5" s="7">
        <v>14.223228164</v>
      </c>
      <c r="D5" s="7">
        <v>3.857393181</v>
      </c>
      <c r="E5" s="7">
        <v>187.916021005</v>
      </c>
      <c r="F5" s="7">
        <v>14.06819363</v>
      </c>
      <c r="G5" s="7">
        <v>8.040086363</v>
      </c>
      <c r="H5" s="7"/>
      <c r="I5" s="7">
        <v>33.596932581</v>
      </c>
      <c r="J5" s="7"/>
      <c r="K5" s="7">
        <v>6.614785135</v>
      </c>
      <c r="L5" s="8">
        <v>1.33909765</v>
      </c>
      <c r="M5" s="4"/>
      <c r="N5" s="9"/>
      <c r="O5" s="9" t="s">
        <v>1</v>
      </c>
      <c r="P5" s="9" t="s">
        <v>2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8</v>
      </c>
      <c r="V5" s="9" t="s">
        <v>9</v>
      </c>
      <c r="W5" s="9" t="s">
        <v>10</v>
      </c>
      <c r="X5" s="9" t="s">
        <v>11</v>
      </c>
    </row>
    <row r="6">
      <c r="A6" s="6"/>
      <c r="B6" s="7">
        <v>29.870778402</v>
      </c>
      <c r="C6" s="7">
        <v>14.342146919</v>
      </c>
      <c r="D6" s="7">
        <v>4.168858267</v>
      </c>
      <c r="E6" s="7">
        <v>171.737348336</v>
      </c>
      <c r="F6" s="7">
        <v>14.8551238</v>
      </c>
      <c r="G6" s="7">
        <v>8.598028591</v>
      </c>
      <c r="H6" s="7"/>
      <c r="I6" s="7">
        <v>27.81037942</v>
      </c>
      <c r="J6" s="7"/>
      <c r="K6" s="7">
        <v>6.231168244</v>
      </c>
      <c r="L6" s="8">
        <v>1.262117981</v>
      </c>
      <c r="M6" s="4"/>
      <c r="N6" s="9" t="s">
        <v>12</v>
      </c>
      <c r="O6" s="9">
        <v>46.0160906104</v>
      </c>
      <c r="P6" s="9">
        <v>56.9427213618</v>
      </c>
      <c r="Q6" s="9">
        <v>12.8789534154</v>
      </c>
      <c r="R6" s="9">
        <v>533.6739532662</v>
      </c>
      <c r="S6" s="9">
        <v>42.6186448432</v>
      </c>
      <c r="T6" s="9">
        <v>37.5790492274</v>
      </c>
      <c r="U6" s="9">
        <v>194.65759184860002</v>
      </c>
      <c r="V6" s="9">
        <v>88.03764893540001</v>
      </c>
      <c r="W6" s="9">
        <v>5.5736338592</v>
      </c>
      <c r="X6" s="9">
        <v>3.5359247936000004</v>
      </c>
    </row>
    <row r="7">
      <c r="A7" s="10" t="s">
        <v>14</v>
      </c>
      <c r="B7" s="13">
        <f t="shared" ref="B7:G7" si="1">AVERAGE(B2:B6)</f>
        <v>29.5651737</v>
      </c>
      <c r="C7" s="13">
        <f t="shared" si="1"/>
        <v>15.03028784</v>
      </c>
      <c r="D7" s="13">
        <f t="shared" si="1"/>
        <v>4.40099367</v>
      </c>
      <c r="E7" s="13">
        <f t="shared" si="1"/>
        <v>174.9069209</v>
      </c>
      <c r="F7" s="13">
        <f t="shared" si="1"/>
        <v>16.87379678</v>
      </c>
      <c r="G7" s="13">
        <f t="shared" si="1"/>
        <v>8.802343112</v>
      </c>
      <c r="H7" s="13"/>
      <c r="I7" s="13">
        <f>AVERAGE(I2:I6)</f>
        <v>30.87686186</v>
      </c>
      <c r="J7" s="13"/>
      <c r="K7" s="13">
        <f t="shared" ref="K7:L7" si="2">AVERAGE(K2:K6)</f>
        <v>6.509915739</v>
      </c>
      <c r="L7" s="13">
        <f t="shared" si="2"/>
        <v>1.381763081</v>
      </c>
      <c r="M7" s="14"/>
      <c r="N7" s="9" t="s">
        <v>13</v>
      </c>
      <c r="O7" s="9">
        <v>45.0784246172</v>
      </c>
      <c r="P7" s="9">
        <v>71.6709296202</v>
      </c>
      <c r="Q7" s="9">
        <v>16.160159974800003</v>
      </c>
      <c r="R7" s="9">
        <v>502.0956231422</v>
      </c>
      <c r="S7" s="9">
        <v>42.575195924</v>
      </c>
      <c r="T7" s="9">
        <v>48.5315454498</v>
      </c>
      <c r="U7" s="9">
        <v>206.71829844660002</v>
      </c>
      <c r="V7" s="9">
        <v>100.0420972356</v>
      </c>
      <c r="W7" s="9">
        <v>3.5687062010000004</v>
      </c>
      <c r="X7" s="11">
        <v>2.7781658717999997</v>
      </c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>
      <c r="A10" s="1" t="s">
        <v>15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</row>
    <row r="11">
      <c r="A11" s="6"/>
      <c r="B11" s="7">
        <v>48.976624835</v>
      </c>
      <c r="C11" s="7">
        <v>75.657064144</v>
      </c>
      <c r="D11" s="7">
        <v>6.264704592</v>
      </c>
      <c r="E11" s="7">
        <v>251.73273455</v>
      </c>
      <c r="F11" s="7">
        <v>45.325247135</v>
      </c>
      <c r="G11" s="7">
        <v>25.185844966</v>
      </c>
      <c r="H11" s="7"/>
      <c r="I11" s="7">
        <v>25.440557064</v>
      </c>
      <c r="J11" s="7"/>
      <c r="K11" s="7">
        <v>19.39441395</v>
      </c>
      <c r="L11" s="8">
        <v>9.2900549</v>
      </c>
    </row>
    <row r="12">
      <c r="A12" s="6"/>
      <c r="B12" s="7">
        <v>55.744646335</v>
      </c>
      <c r="C12" s="7">
        <v>92.569274453</v>
      </c>
      <c r="D12" s="7">
        <v>7.908329114</v>
      </c>
      <c r="E12" s="7">
        <v>247.911523367</v>
      </c>
      <c r="F12" s="7">
        <v>40.562553433</v>
      </c>
      <c r="G12" s="7">
        <v>22.785957921</v>
      </c>
      <c r="H12" s="7"/>
      <c r="I12" s="7">
        <v>23.884582467</v>
      </c>
      <c r="J12" s="7"/>
      <c r="K12" s="7">
        <v>19.962393346</v>
      </c>
      <c r="L12" s="8">
        <v>16.786026802</v>
      </c>
    </row>
    <row r="13">
      <c r="A13" s="6"/>
      <c r="B13" s="7">
        <v>54.822264494</v>
      </c>
      <c r="C13" s="7">
        <v>76.618393598</v>
      </c>
      <c r="D13" s="7">
        <v>11.536030335</v>
      </c>
      <c r="E13" s="7">
        <v>237.757258862</v>
      </c>
      <c r="F13" s="7">
        <v>50.284697711</v>
      </c>
      <c r="G13" s="7">
        <v>26.171318898</v>
      </c>
      <c r="H13" s="7"/>
      <c r="I13" s="7">
        <v>24.127197461</v>
      </c>
      <c r="J13" s="7"/>
      <c r="K13" s="7">
        <v>19.584541916</v>
      </c>
      <c r="L13" s="8">
        <v>9.81219531</v>
      </c>
    </row>
    <row r="14">
      <c r="A14" s="6"/>
      <c r="B14" s="7">
        <v>54.371169543</v>
      </c>
      <c r="C14" s="7">
        <v>76.568673125</v>
      </c>
      <c r="D14" s="7">
        <v>11.086678358</v>
      </c>
      <c r="E14" s="7">
        <v>266.832550753</v>
      </c>
      <c r="F14" s="7">
        <v>38.775523696</v>
      </c>
      <c r="G14" s="7">
        <v>20.694598408</v>
      </c>
      <c r="H14" s="7"/>
      <c r="I14" s="7">
        <v>22.190912498</v>
      </c>
      <c r="J14" s="7"/>
      <c r="K14" s="7">
        <v>23.550847114</v>
      </c>
      <c r="L14" s="8">
        <v>15.610295743</v>
      </c>
    </row>
    <row r="15">
      <c r="A15" s="6"/>
      <c r="B15" s="7">
        <v>46.094788655</v>
      </c>
      <c r="C15" s="7">
        <v>78.716453101</v>
      </c>
      <c r="D15" s="7">
        <v>6.293368517</v>
      </c>
      <c r="E15" s="7">
        <v>234.392902672</v>
      </c>
      <c r="F15" s="7">
        <v>32.932030703</v>
      </c>
      <c r="G15" s="7">
        <v>26.784375495</v>
      </c>
      <c r="H15" s="7"/>
      <c r="I15" s="7">
        <v>25.245408021</v>
      </c>
      <c r="J15" s="7"/>
      <c r="K15" s="7">
        <v>20.688865873</v>
      </c>
      <c r="L15" s="8">
        <v>9.032749204</v>
      </c>
    </row>
    <row r="16">
      <c r="A16" s="10" t="s">
        <v>14</v>
      </c>
      <c r="B16" s="13">
        <f t="shared" ref="B16:G16" si="3">AVERAGE(B11:B15)</f>
        <v>52.00189877</v>
      </c>
      <c r="C16" s="13">
        <f t="shared" si="3"/>
        <v>80.02597168</v>
      </c>
      <c r="D16" s="13">
        <f t="shared" si="3"/>
        <v>8.617822183</v>
      </c>
      <c r="E16" s="13">
        <f t="shared" si="3"/>
        <v>247.725394</v>
      </c>
      <c r="F16" s="13">
        <f t="shared" si="3"/>
        <v>41.57601054</v>
      </c>
      <c r="G16" s="13">
        <f t="shared" si="3"/>
        <v>24.32441914</v>
      </c>
      <c r="H16" s="13"/>
      <c r="I16" s="13">
        <f>AVERAGE(I11:I15)</f>
        <v>24.1777315</v>
      </c>
      <c r="J16" s="13"/>
      <c r="K16" s="13">
        <f t="shared" ref="K16:L16" si="4">AVERAGE(K11:K15)</f>
        <v>20.63621244</v>
      </c>
      <c r="L16" s="13">
        <f t="shared" si="4"/>
        <v>12.10626439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" t="s">
        <v>16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</row>
    <row r="20">
      <c r="A20" s="6"/>
      <c r="B20" s="7">
        <v>50.475228312</v>
      </c>
      <c r="C20" s="7">
        <v>62.688039414</v>
      </c>
      <c r="D20" s="7">
        <v>16.785892641</v>
      </c>
      <c r="E20" s="7">
        <v>580.208213498</v>
      </c>
      <c r="F20" s="7">
        <v>46.833191439</v>
      </c>
      <c r="G20" s="7">
        <v>34.648947613</v>
      </c>
      <c r="H20" s="7"/>
      <c r="I20" s="7">
        <v>208.553895448</v>
      </c>
      <c r="J20" s="7">
        <v>89.184823363</v>
      </c>
      <c r="K20" s="7">
        <v>7.315183747</v>
      </c>
      <c r="L20" s="8">
        <v>3.587870441</v>
      </c>
    </row>
    <row r="21" ht="15.75" customHeight="1">
      <c r="A21" s="6"/>
      <c r="B21" s="7">
        <v>50.951943693</v>
      </c>
      <c r="C21" s="7">
        <v>59.98273456</v>
      </c>
      <c r="D21" s="7">
        <v>11.564824744</v>
      </c>
      <c r="E21" s="7">
        <v>435.992230439</v>
      </c>
      <c r="F21" s="7">
        <v>39.587003566</v>
      </c>
      <c r="G21" s="7">
        <v>52.061380562</v>
      </c>
      <c r="H21" s="7"/>
      <c r="I21" s="7">
        <v>194.481209126</v>
      </c>
      <c r="J21" s="7">
        <v>76.481771648</v>
      </c>
      <c r="K21" s="7">
        <v>3.388551108</v>
      </c>
      <c r="L21" s="8">
        <v>3.959630989</v>
      </c>
    </row>
    <row r="22" ht="15.75" customHeight="1">
      <c r="A22" s="6"/>
      <c r="B22" s="7">
        <v>51.778038286</v>
      </c>
      <c r="C22" s="7">
        <v>46.405624594</v>
      </c>
      <c r="D22" s="7">
        <v>12.706891483</v>
      </c>
      <c r="E22" s="7">
        <v>618.637828958</v>
      </c>
      <c r="F22" s="7">
        <v>37.691310725</v>
      </c>
      <c r="G22" s="7">
        <v>31.993987767</v>
      </c>
      <c r="H22" s="7"/>
      <c r="I22" s="7">
        <v>186.135404676</v>
      </c>
      <c r="J22" s="7">
        <v>108.614429496</v>
      </c>
      <c r="K22" s="7">
        <v>5.869850179</v>
      </c>
      <c r="L22" s="8">
        <v>3.470622987</v>
      </c>
    </row>
    <row r="23" ht="15.75" customHeight="1">
      <c r="A23" s="6"/>
      <c r="B23" s="7">
        <v>30.869783025</v>
      </c>
      <c r="C23" s="7">
        <v>53.971980247</v>
      </c>
      <c r="D23" s="7">
        <v>11.265490799</v>
      </c>
      <c r="E23" s="7">
        <v>589.462541089</v>
      </c>
      <c r="F23" s="7">
        <v>47.448582031</v>
      </c>
      <c r="G23" s="7">
        <v>36.646588866</v>
      </c>
      <c r="H23" s="7"/>
      <c r="I23" s="7">
        <v>200.926812966</v>
      </c>
      <c r="J23" s="7">
        <v>89.776638213</v>
      </c>
      <c r="K23" s="7">
        <v>5.499864699</v>
      </c>
      <c r="L23" s="8">
        <v>3.340775174</v>
      </c>
    </row>
    <row r="24" ht="15.75" customHeight="1">
      <c r="A24" s="6"/>
      <c r="B24" s="7">
        <v>46.005459736</v>
      </c>
      <c r="C24" s="7">
        <v>61.665227994</v>
      </c>
      <c r="D24" s="7">
        <v>12.07166741</v>
      </c>
      <c r="E24" s="7">
        <v>444.068952347</v>
      </c>
      <c r="F24" s="7">
        <v>41.533136455</v>
      </c>
      <c r="G24" s="7">
        <v>32.544341329</v>
      </c>
      <c r="H24" s="7"/>
      <c r="I24" s="7">
        <v>183.190637027</v>
      </c>
      <c r="J24" s="7">
        <v>76.130581957</v>
      </c>
      <c r="K24" s="7">
        <v>5.794719563</v>
      </c>
      <c r="L24" s="8">
        <v>3.320724377</v>
      </c>
    </row>
    <row r="25" ht="15.75" customHeight="1">
      <c r="A25" s="10" t="s">
        <v>14</v>
      </c>
      <c r="B25" s="13">
        <f t="shared" ref="B25:G25" si="5">AVERAGE(B20:B24)</f>
        <v>46.01609061</v>
      </c>
      <c r="C25" s="13">
        <f t="shared" si="5"/>
        <v>56.94272136</v>
      </c>
      <c r="D25" s="13">
        <f t="shared" si="5"/>
        <v>12.87895342</v>
      </c>
      <c r="E25" s="13">
        <f t="shared" si="5"/>
        <v>533.6739533</v>
      </c>
      <c r="F25" s="13">
        <f t="shared" si="5"/>
        <v>42.61864484</v>
      </c>
      <c r="G25" s="13">
        <f t="shared" si="5"/>
        <v>37.57904923</v>
      </c>
      <c r="H25" s="13"/>
      <c r="I25" s="13">
        <f t="shared" ref="I25:L25" si="6">AVERAGE(I20:I24)</f>
        <v>194.6575918</v>
      </c>
      <c r="J25" s="13">
        <f t="shared" si="6"/>
        <v>88.03764894</v>
      </c>
      <c r="K25" s="13">
        <f t="shared" si="6"/>
        <v>5.573633859</v>
      </c>
      <c r="L25" s="13">
        <f t="shared" si="6"/>
        <v>3.535924794</v>
      </c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5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5"/>
    </row>
    <row r="28" ht="15.75" customHeight="1">
      <c r="A28" s="1" t="s">
        <v>17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4"/>
      <c r="N28" s="9"/>
      <c r="O28" s="9" t="s">
        <v>1</v>
      </c>
      <c r="P28" s="9" t="s">
        <v>2</v>
      </c>
      <c r="Q28" s="9" t="s">
        <v>3</v>
      </c>
      <c r="R28" s="9" t="s">
        <v>4</v>
      </c>
      <c r="S28" s="9" t="s">
        <v>5</v>
      </c>
      <c r="T28" s="9" t="s">
        <v>6</v>
      </c>
      <c r="U28" s="9" t="s">
        <v>8</v>
      </c>
      <c r="V28" s="9" t="s">
        <v>10</v>
      </c>
      <c r="W28" s="9" t="s">
        <v>11</v>
      </c>
    </row>
    <row r="29" ht="15.75" customHeight="1">
      <c r="A29" s="6"/>
      <c r="B29" s="7">
        <v>36.036811355</v>
      </c>
      <c r="C29" s="7">
        <v>65.030176861</v>
      </c>
      <c r="D29" s="7">
        <v>11.844525516</v>
      </c>
      <c r="E29" s="7">
        <v>428.427187919</v>
      </c>
      <c r="F29" s="7">
        <v>41.028022532</v>
      </c>
      <c r="G29" s="7">
        <v>50.251592012</v>
      </c>
      <c r="H29" s="7">
        <v>23.521927526</v>
      </c>
      <c r="I29" s="7">
        <v>189.125227053</v>
      </c>
      <c r="J29" s="7">
        <v>96.520388871</v>
      </c>
      <c r="K29" s="7">
        <v>4.128496972</v>
      </c>
      <c r="L29" s="8">
        <v>2.49798366</v>
      </c>
      <c r="M29" s="4"/>
      <c r="N29" s="9" t="s">
        <v>18</v>
      </c>
      <c r="O29" s="9">
        <v>29.5651737004</v>
      </c>
      <c r="P29" s="9">
        <v>15.0302878414</v>
      </c>
      <c r="Q29" s="9">
        <v>4.4009936696</v>
      </c>
      <c r="R29" s="9">
        <v>174.9069209356</v>
      </c>
      <c r="S29" s="9">
        <v>16.8737967812</v>
      </c>
      <c r="T29" s="9">
        <v>8.8023431118</v>
      </c>
      <c r="U29" s="9">
        <v>30.876861859800005</v>
      </c>
      <c r="V29" s="9">
        <v>6.509915739</v>
      </c>
      <c r="W29" s="9">
        <v>1.3817630806</v>
      </c>
    </row>
    <row r="30" ht="15.75" customHeight="1">
      <c r="A30" s="6"/>
      <c r="B30" s="7">
        <v>53.088517881</v>
      </c>
      <c r="C30" s="7">
        <v>74.991477197</v>
      </c>
      <c r="D30" s="7">
        <v>17.626567709</v>
      </c>
      <c r="E30" s="7">
        <v>560.704811517</v>
      </c>
      <c r="F30" s="7">
        <v>40.802852348</v>
      </c>
      <c r="G30" s="7">
        <v>54.751397107</v>
      </c>
      <c r="H30" s="7">
        <v>20.535101828</v>
      </c>
      <c r="I30" s="7">
        <v>209.357555754</v>
      </c>
      <c r="J30" s="7">
        <v>93.328471438</v>
      </c>
      <c r="K30" s="7">
        <v>2.561967158</v>
      </c>
      <c r="L30" s="8">
        <v>3.945393628</v>
      </c>
      <c r="M30" s="4"/>
      <c r="N30" s="9" t="s">
        <v>19</v>
      </c>
      <c r="O30" s="9">
        <v>52.0018987724</v>
      </c>
      <c r="P30" s="9">
        <v>80.02597168420002</v>
      </c>
      <c r="Q30" s="9">
        <v>8.6178221832</v>
      </c>
      <c r="R30" s="9">
        <v>247.72539404079998</v>
      </c>
      <c r="S30" s="9">
        <v>41.5760105356</v>
      </c>
      <c r="T30" s="9">
        <v>24.3244191376</v>
      </c>
      <c r="U30" s="9">
        <v>24.1777315022</v>
      </c>
      <c r="V30" s="9">
        <v>20.636212439799998</v>
      </c>
      <c r="W30" s="9">
        <v>12.1062643918</v>
      </c>
    </row>
    <row r="31" ht="15.75" customHeight="1">
      <c r="A31" s="6"/>
      <c r="B31" s="7">
        <v>28.087915877</v>
      </c>
      <c r="C31" s="7">
        <v>70.159466583</v>
      </c>
      <c r="D31" s="7">
        <v>21.290182217</v>
      </c>
      <c r="E31" s="7">
        <v>481.447639722</v>
      </c>
      <c r="F31" s="7">
        <v>48.430859145</v>
      </c>
      <c r="G31" s="7">
        <v>42.743071524</v>
      </c>
      <c r="H31" s="7">
        <v>23.927369202</v>
      </c>
      <c r="I31" s="7">
        <v>208.504217162</v>
      </c>
      <c r="J31" s="7">
        <v>91.469657921</v>
      </c>
      <c r="K31" s="7">
        <v>3.228559953</v>
      </c>
      <c r="L31" s="8">
        <v>2.425717437</v>
      </c>
      <c r="M31" s="4"/>
      <c r="N31" s="4"/>
      <c r="O31" s="4"/>
      <c r="P31" s="4"/>
      <c r="Q31" s="4"/>
      <c r="R31" s="4"/>
      <c r="S31" s="4"/>
      <c r="T31" s="5"/>
    </row>
    <row r="32" ht="15.75" customHeight="1">
      <c r="A32" s="6"/>
      <c r="B32" s="7">
        <v>51.20898399</v>
      </c>
      <c r="C32" s="7">
        <v>65.116330168</v>
      </c>
      <c r="D32" s="7">
        <v>16.873817649</v>
      </c>
      <c r="E32" s="7">
        <v>524.420675902</v>
      </c>
      <c r="F32" s="7">
        <v>37.323690828</v>
      </c>
      <c r="G32" s="7">
        <v>45.082676221</v>
      </c>
      <c r="H32" s="7">
        <v>28.088337101</v>
      </c>
      <c r="I32" s="7">
        <v>201.953648755</v>
      </c>
      <c r="J32" s="7">
        <v>115.269619241</v>
      </c>
      <c r="K32" s="7">
        <v>4.450024628</v>
      </c>
      <c r="L32" s="8">
        <v>2.365494768</v>
      </c>
      <c r="M32" s="14"/>
      <c r="N32" s="14"/>
      <c r="O32" s="14"/>
      <c r="P32" s="14"/>
      <c r="Q32" s="14"/>
      <c r="R32" s="14"/>
      <c r="S32" s="14"/>
      <c r="T32" s="15"/>
    </row>
    <row r="33" ht="15.75" customHeight="1">
      <c r="A33" s="6"/>
      <c r="B33" s="7">
        <v>56.969893983</v>
      </c>
      <c r="C33" s="7">
        <v>83.057197292</v>
      </c>
      <c r="D33" s="7">
        <v>13.165706783</v>
      </c>
      <c r="E33" s="7">
        <v>515.477800651</v>
      </c>
      <c r="F33" s="7">
        <v>45.290554767</v>
      </c>
      <c r="G33" s="7">
        <v>49.828990385</v>
      </c>
      <c r="H33" s="7">
        <v>26.08443283</v>
      </c>
      <c r="I33" s="7">
        <v>224.650843509</v>
      </c>
      <c r="J33" s="7">
        <v>103.622348707</v>
      </c>
      <c r="K33" s="7">
        <v>3.474482294</v>
      </c>
      <c r="L33" s="8">
        <v>2.656239866</v>
      </c>
    </row>
    <row r="34" ht="15.75" customHeight="1">
      <c r="A34" s="10" t="s">
        <v>14</v>
      </c>
      <c r="B34" s="13">
        <f t="shared" ref="B34:L34" si="7">AVERAGE(B29:B33)</f>
        <v>45.07842462</v>
      </c>
      <c r="C34" s="13">
        <f t="shared" si="7"/>
        <v>71.67092962</v>
      </c>
      <c r="D34" s="13">
        <f t="shared" si="7"/>
        <v>16.16015997</v>
      </c>
      <c r="E34" s="13">
        <f t="shared" si="7"/>
        <v>502.0956231</v>
      </c>
      <c r="F34" s="13">
        <f t="shared" si="7"/>
        <v>42.57519592</v>
      </c>
      <c r="G34" s="13">
        <f t="shared" si="7"/>
        <v>48.53154545</v>
      </c>
      <c r="H34" s="13">
        <f t="shared" si="7"/>
        <v>24.4314337</v>
      </c>
      <c r="I34" s="13">
        <f t="shared" si="7"/>
        <v>206.7182984</v>
      </c>
      <c r="J34" s="13">
        <f t="shared" si="7"/>
        <v>100.0420972</v>
      </c>
      <c r="K34" s="13">
        <f t="shared" si="7"/>
        <v>3.568706201</v>
      </c>
      <c r="L34" s="13">
        <f t="shared" si="7"/>
        <v>2.778165872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5"/>
    </row>
    <row r="2">
      <c r="A2" s="6"/>
      <c r="B2" s="7">
        <v>34.44199311</v>
      </c>
      <c r="C2" s="7">
        <v>17.345611702</v>
      </c>
      <c r="D2" s="7">
        <v>5.765160702</v>
      </c>
      <c r="E2" s="7">
        <v>178.855483812</v>
      </c>
      <c r="F2" s="7">
        <v>21.4187206</v>
      </c>
      <c r="G2" s="7">
        <v>12.452249346</v>
      </c>
      <c r="H2" s="7"/>
      <c r="I2" s="7">
        <v>27.411744886</v>
      </c>
      <c r="J2" s="7"/>
      <c r="K2" s="7">
        <v>8.485784863</v>
      </c>
      <c r="L2" s="8">
        <v>1.805366621</v>
      </c>
      <c r="M2" s="4"/>
      <c r="N2" s="9"/>
      <c r="O2" s="9" t="s">
        <v>1</v>
      </c>
      <c r="P2" s="9" t="s">
        <v>2</v>
      </c>
      <c r="Q2" s="9" t="s">
        <v>3</v>
      </c>
      <c r="R2" s="9" t="s">
        <v>4</v>
      </c>
      <c r="S2" s="9" t="s">
        <v>5</v>
      </c>
      <c r="T2" s="9" t="s">
        <v>6</v>
      </c>
      <c r="U2" s="9" t="s">
        <v>8</v>
      </c>
      <c r="V2" s="9" t="s">
        <v>9</v>
      </c>
      <c r="W2" s="9" t="s">
        <v>10</v>
      </c>
      <c r="X2" s="9" t="s">
        <v>11</v>
      </c>
    </row>
    <row r="3">
      <c r="A3" s="6"/>
      <c r="B3" s="7">
        <v>32.150351798</v>
      </c>
      <c r="C3" s="7">
        <v>15.370604596</v>
      </c>
      <c r="D3" s="7">
        <v>5.198168686</v>
      </c>
      <c r="E3" s="7">
        <v>180.18259387</v>
      </c>
      <c r="F3" s="7">
        <v>21.508438399</v>
      </c>
      <c r="G3" s="7">
        <v>12.186055167</v>
      </c>
      <c r="H3" s="7"/>
      <c r="I3" s="7">
        <v>28.568689268</v>
      </c>
      <c r="J3" s="7"/>
      <c r="K3" s="7">
        <v>8.754598822</v>
      </c>
      <c r="L3" s="8">
        <v>1.934579222</v>
      </c>
      <c r="M3" s="4"/>
      <c r="N3" s="9" t="s">
        <v>12</v>
      </c>
      <c r="O3" s="9">
        <v>26.2142975008</v>
      </c>
      <c r="P3" s="9">
        <v>75.06848673760001</v>
      </c>
      <c r="Q3" s="9">
        <v>19.9935596982</v>
      </c>
      <c r="R3" s="9">
        <v>316.7197826236</v>
      </c>
      <c r="S3" s="9">
        <v>54.651505305</v>
      </c>
      <c r="T3" s="9">
        <v>52.4876343998</v>
      </c>
      <c r="U3" s="9">
        <v>207.0385412386</v>
      </c>
      <c r="V3" s="9">
        <v>83.18063636679999</v>
      </c>
      <c r="W3" s="9">
        <v>10.078723824399999</v>
      </c>
      <c r="X3" s="9">
        <v>4.401050099600001</v>
      </c>
    </row>
    <row r="4">
      <c r="A4" s="6"/>
      <c r="B4" s="7">
        <v>41.344112806</v>
      </c>
      <c r="C4" s="7">
        <v>15.32390614</v>
      </c>
      <c r="D4" s="7">
        <v>5.857466037</v>
      </c>
      <c r="E4" s="7">
        <v>168.985486348</v>
      </c>
      <c r="F4" s="7">
        <v>18.868789931</v>
      </c>
      <c r="G4" s="7">
        <v>12.306318547</v>
      </c>
      <c r="H4" s="7"/>
      <c r="I4" s="7">
        <v>30.427548226</v>
      </c>
      <c r="J4" s="7"/>
      <c r="K4" s="7">
        <v>7.988254738</v>
      </c>
      <c r="L4" s="8">
        <v>2.492475183</v>
      </c>
      <c r="M4" s="4"/>
      <c r="N4" s="9" t="s">
        <v>13</v>
      </c>
      <c r="O4" s="9">
        <v>30.0571685622</v>
      </c>
      <c r="P4" s="9">
        <v>86.051000643</v>
      </c>
      <c r="Q4" s="9">
        <v>23.352425332000003</v>
      </c>
      <c r="R4" s="9">
        <v>399.40582250520004</v>
      </c>
      <c r="S4" s="9">
        <v>58.099599404799996</v>
      </c>
      <c r="T4" s="9">
        <v>71.705028537</v>
      </c>
      <c r="U4" s="9">
        <v>231.2671995668</v>
      </c>
      <c r="V4" s="9">
        <v>89.9893172244</v>
      </c>
      <c r="W4" s="9">
        <v>11.804842142000002</v>
      </c>
      <c r="X4" s="11">
        <v>3.9524228926</v>
      </c>
    </row>
    <row r="5">
      <c r="A5" s="6"/>
      <c r="B5" s="7">
        <v>42.101831536</v>
      </c>
      <c r="C5" s="7">
        <v>14.827123356</v>
      </c>
      <c r="D5" s="7">
        <v>5.715462197</v>
      </c>
      <c r="E5" s="7">
        <v>167.891027912</v>
      </c>
      <c r="F5" s="7">
        <v>21.626552468</v>
      </c>
      <c r="G5" s="7">
        <v>13.508121103</v>
      </c>
      <c r="H5" s="7"/>
      <c r="I5" s="7">
        <v>27.813897727</v>
      </c>
      <c r="J5" s="7"/>
      <c r="K5" s="7">
        <v>7.947425569</v>
      </c>
      <c r="L5" s="8">
        <v>1.831423477</v>
      </c>
      <c r="M5" s="4"/>
      <c r="N5" s="4"/>
      <c r="O5" s="4"/>
      <c r="P5" s="4"/>
      <c r="Q5" s="4"/>
      <c r="R5" s="4"/>
      <c r="S5" s="4"/>
      <c r="T5" s="4"/>
      <c r="U5" s="4"/>
      <c r="V5" s="5"/>
    </row>
    <row r="6">
      <c r="A6" s="6"/>
      <c r="B6" s="7">
        <v>42.499116418</v>
      </c>
      <c r="C6" s="7">
        <v>14.462613772</v>
      </c>
      <c r="D6" s="7">
        <v>5.577454509</v>
      </c>
      <c r="E6" s="7">
        <v>170.534066086</v>
      </c>
      <c r="F6" s="7">
        <v>21.398987516</v>
      </c>
      <c r="G6" s="7">
        <v>10.876668701</v>
      </c>
      <c r="H6" s="7"/>
      <c r="I6" s="7">
        <v>33.243863182</v>
      </c>
      <c r="J6" s="7"/>
      <c r="K6" s="7">
        <v>8.134152538</v>
      </c>
      <c r="L6" s="8">
        <v>1.818493176</v>
      </c>
      <c r="M6" s="4"/>
      <c r="N6" s="4"/>
      <c r="O6" s="4"/>
      <c r="P6" s="4"/>
      <c r="Q6" s="4"/>
      <c r="R6" s="4"/>
      <c r="S6" s="4"/>
      <c r="T6" s="4"/>
      <c r="U6" s="4"/>
      <c r="V6" s="5"/>
    </row>
    <row r="7">
      <c r="A7" s="10" t="s">
        <v>14</v>
      </c>
      <c r="B7" s="13">
        <f t="shared" ref="B7:G7" si="1">AVERAGE(B2:B6)</f>
        <v>38.50748113</v>
      </c>
      <c r="C7" s="13">
        <f t="shared" si="1"/>
        <v>15.46597191</v>
      </c>
      <c r="D7" s="13">
        <f t="shared" si="1"/>
        <v>5.622742426</v>
      </c>
      <c r="E7" s="13">
        <f t="shared" si="1"/>
        <v>173.2897316</v>
      </c>
      <c r="F7" s="13">
        <f t="shared" si="1"/>
        <v>20.96429778</v>
      </c>
      <c r="G7" s="13">
        <f t="shared" si="1"/>
        <v>12.26588257</v>
      </c>
      <c r="H7" s="13"/>
      <c r="I7" s="13">
        <f>AVERAGE(I2:I6)</f>
        <v>29.49314866</v>
      </c>
      <c r="J7" s="13"/>
      <c r="K7" s="13">
        <f t="shared" ref="K7:L7" si="2">AVERAGE(K2:K6)</f>
        <v>8.262043306</v>
      </c>
      <c r="L7" s="13">
        <f t="shared" si="2"/>
        <v>1.976467536</v>
      </c>
      <c r="M7" s="14"/>
      <c r="N7" s="14"/>
      <c r="O7" s="14"/>
      <c r="P7" s="14"/>
      <c r="Q7" s="14"/>
      <c r="R7" s="14"/>
      <c r="S7" s="14"/>
      <c r="T7" s="14"/>
      <c r="U7" s="14"/>
      <c r="V7" s="1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>
      <c r="A10" s="1" t="s">
        <v>15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</row>
    <row r="11">
      <c r="A11" s="6"/>
      <c r="B11" s="7">
        <v>39.970261872</v>
      </c>
      <c r="C11" s="7">
        <v>121.347651444</v>
      </c>
      <c r="D11" s="7">
        <v>15.708755419</v>
      </c>
      <c r="E11" s="7">
        <v>272.592686511</v>
      </c>
      <c r="F11" s="7">
        <v>69.483870373</v>
      </c>
      <c r="G11" s="7">
        <v>63.823873685</v>
      </c>
      <c r="H11" s="7"/>
      <c r="I11" s="7">
        <v>39.893269113</v>
      </c>
      <c r="J11" s="7"/>
      <c r="K11" s="7">
        <v>58.381314161</v>
      </c>
      <c r="L11" s="8">
        <v>22.077211241</v>
      </c>
    </row>
    <row r="12">
      <c r="A12" s="6"/>
      <c r="B12" s="7">
        <v>44.603422114</v>
      </c>
      <c r="C12" s="7">
        <v>86.874092927</v>
      </c>
      <c r="D12" s="7">
        <v>19.672602057</v>
      </c>
      <c r="E12" s="7">
        <v>266.261205536</v>
      </c>
      <c r="F12" s="7">
        <v>63.649779614</v>
      </c>
      <c r="G12" s="7">
        <v>57.957318917</v>
      </c>
      <c r="H12" s="7"/>
      <c r="I12" s="7">
        <v>64.792784366</v>
      </c>
      <c r="J12" s="7"/>
      <c r="K12" s="7">
        <v>39.993455581</v>
      </c>
      <c r="L12" s="8">
        <v>23.60829232</v>
      </c>
    </row>
    <row r="13">
      <c r="A13" s="6"/>
      <c r="B13" s="7">
        <v>47.588687919</v>
      </c>
      <c r="C13" s="7">
        <v>104.429746824</v>
      </c>
      <c r="D13" s="7">
        <v>18.512770824</v>
      </c>
      <c r="E13" s="7">
        <v>284.388374938</v>
      </c>
      <c r="F13" s="7">
        <v>66.525433075</v>
      </c>
      <c r="G13" s="7">
        <v>44.245707691</v>
      </c>
      <c r="H13" s="7"/>
      <c r="I13" s="7">
        <v>61.295139626</v>
      </c>
      <c r="J13" s="7"/>
      <c r="K13" s="7">
        <v>35.578930739</v>
      </c>
      <c r="L13" s="8">
        <v>24.277625419</v>
      </c>
    </row>
    <row r="14">
      <c r="A14" s="6"/>
      <c r="B14" s="7">
        <v>41.000105166</v>
      </c>
      <c r="C14" s="7">
        <v>90.64461679</v>
      </c>
      <c r="D14" s="7">
        <v>19.755444964</v>
      </c>
      <c r="E14" s="7">
        <v>297.190588527</v>
      </c>
      <c r="F14" s="7">
        <v>86.73991751</v>
      </c>
      <c r="G14" s="7">
        <v>42.710322119</v>
      </c>
      <c r="H14" s="7"/>
      <c r="I14" s="7">
        <v>63.096604088</v>
      </c>
      <c r="J14" s="7"/>
      <c r="K14" s="7">
        <v>35.524569439</v>
      </c>
      <c r="L14" s="8">
        <v>23.590804243</v>
      </c>
    </row>
    <row r="15">
      <c r="A15" s="6"/>
      <c r="B15" s="7">
        <v>38.082315502</v>
      </c>
      <c r="C15" s="7">
        <v>121.866998608</v>
      </c>
      <c r="D15" s="7">
        <v>18.974705086</v>
      </c>
      <c r="E15" s="7">
        <v>272.635936251</v>
      </c>
      <c r="F15" s="7">
        <v>73.760014837</v>
      </c>
      <c r="G15" s="7">
        <v>43.685060362</v>
      </c>
      <c r="H15" s="7"/>
      <c r="I15" s="7">
        <v>59.813294455</v>
      </c>
      <c r="J15" s="7"/>
      <c r="K15" s="7">
        <v>39.552222198</v>
      </c>
      <c r="L15" s="8">
        <v>24.666556896</v>
      </c>
    </row>
    <row r="16">
      <c r="A16" s="10" t="s">
        <v>14</v>
      </c>
      <c r="B16" s="13">
        <f t="shared" ref="B16:G16" si="3">AVERAGE(B11:B15)</f>
        <v>42.24895851</v>
      </c>
      <c r="C16" s="13">
        <f t="shared" si="3"/>
        <v>105.0326213</v>
      </c>
      <c r="D16" s="13">
        <f t="shared" si="3"/>
        <v>18.52485567</v>
      </c>
      <c r="E16" s="13">
        <f t="shared" si="3"/>
        <v>278.6137584</v>
      </c>
      <c r="F16" s="13">
        <f t="shared" si="3"/>
        <v>72.03180308</v>
      </c>
      <c r="G16" s="13">
        <f t="shared" si="3"/>
        <v>50.48445655</v>
      </c>
      <c r="H16" s="13"/>
      <c r="I16" s="13">
        <f>AVERAGE(I11:I15)</f>
        <v>57.77821833</v>
      </c>
      <c r="J16" s="13"/>
      <c r="K16" s="13">
        <f t="shared" ref="K16:L16" si="4">AVERAGE(K11:K15)</f>
        <v>41.80609842</v>
      </c>
      <c r="L16" s="13">
        <f t="shared" si="4"/>
        <v>23.64409802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" t="s">
        <v>16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</row>
    <row r="20">
      <c r="A20" s="6"/>
      <c r="B20" s="7">
        <v>25.45797893</v>
      </c>
      <c r="C20" s="7">
        <v>68.790481772</v>
      </c>
      <c r="D20" s="7">
        <v>19.766488429</v>
      </c>
      <c r="E20" s="7">
        <v>298.808952963</v>
      </c>
      <c r="F20" s="7">
        <v>50.541129832</v>
      </c>
      <c r="G20" s="7">
        <v>45.867501084</v>
      </c>
      <c r="H20" s="7"/>
      <c r="I20" s="7">
        <v>216.659234854</v>
      </c>
      <c r="J20" s="7">
        <v>76.476206965</v>
      </c>
      <c r="K20" s="7">
        <v>10.626173117</v>
      </c>
      <c r="L20" s="8">
        <v>3.39589073</v>
      </c>
    </row>
    <row r="21" ht="15.75" customHeight="1">
      <c r="A21" s="6"/>
      <c r="B21" s="7">
        <v>29.784777195</v>
      </c>
      <c r="C21" s="7">
        <v>73.492688566</v>
      </c>
      <c r="D21" s="7">
        <v>19.685426977</v>
      </c>
      <c r="E21" s="7">
        <v>333.213174156</v>
      </c>
      <c r="F21" s="7">
        <v>57.609404921</v>
      </c>
      <c r="G21" s="7">
        <v>46.833342547</v>
      </c>
      <c r="H21" s="7"/>
      <c r="I21" s="7">
        <v>214.415834549</v>
      </c>
      <c r="J21" s="7">
        <v>103.281966895</v>
      </c>
      <c r="K21" s="7">
        <v>10.895717935</v>
      </c>
      <c r="L21" s="8">
        <v>5.976706806</v>
      </c>
    </row>
    <row r="22" ht="15.75" customHeight="1">
      <c r="A22" s="6"/>
      <c r="B22" s="7">
        <v>31.117078875</v>
      </c>
      <c r="C22" s="7">
        <v>75.452911704</v>
      </c>
      <c r="D22" s="7">
        <v>18.702033809</v>
      </c>
      <c r="E22" s="7">
        <v>323.927010612</v>
      </c>
      <c r="F22" s="7">
        <v>50.547917367</v>
      </c>
      <c r="G22" s="7">
        <v>56.207913909</v>
      </c>
      <c r="H22" s="7"/>
      <c r="I22" s="7">
        <v>175.413056994</v>
      </c>
      <c r="J22" s="7">
        <v>83.552960393</v>
      </c>
      <c r="K22" s="7">
        <v>11.255329951</v>
      </c>
      <c r="L22" s="8">
        <v>6.322114229</v>
      </c>
    </row>
    <row r="23" ht="15.75" customHeight="1">
      <c r="A23" s="6"/>
      <c r="B23" s="7">
        <v>21.998689382</v>
      </c>
      <c r="C23" s="7">
        <v>78.420778608</v>
      </c>
      <c r="D23" s="7">
        <v>22.317278549</v>
      </c>
      <c r="E23" s="7">
        <v>316.724367437</v>
      </c>
      <c r="F23" s="7">
        <v>62.353124991</v>
      </c>
      <c r="G23" s="7">
        <v>58.862951236</v>
      </c>
      <c r="H23" s="7"/>
      <c r="I23" s="7">
        <v>205.518701999</v>
      </c>
      <c r="J23" s="7">
        <v>73.667725867</v>
      </c>
      <c r="K23" s="7">
        <v>11.384488606</v>
      </c>
      <c r="L23" s="8">
        <v>2.987093381</v>
      </c>
    </row>
    <row r="24" ht="15.75" customHeight="1">
      <c r="A24" s="6"/>
      <c r="B24" s="7">
        <v>22.712963122</v>
      </c>
      <c r="C24" s="7">
        <v>79.185573038</v>
      </c>
      <c r="D24" s="7">
        <v>19.496570727</v>
      </c>
      <c r="E24" s="7">
        <v>310.92540795</v>
      </c>
      <c r="F24" s="7">
        <v>52.205949414</v>
      </c>
      <c r="G24" s="7">
        <v>54.666463223</v>
      </c>
      <c r="H24" s="7"/>
      <c r="I24" s="7">
        <v>223.185877797</v>
      </c>
      <c r="J24" s="7">
        <v>78.924321714</v>
      </c>
      <c r="K24" s="7">
        <v>6.231909513</v>
      </c>
      <c r="L24" s="8">
        <v>3.323445352</v>
      </c>
    </row>
    <row r="25" ht="15.75" customHeight="1">
      <c r="A25" s="10" t="s">
        <v>14</v>
      </c>
      <c r="B25" s="13">
        <f t="shared" ref="B25:G25" si="5">AVERAGE(B20:B24)</f>
        <v>26.2142975</v>
      </c>
      <c r="C25" s="13">
        <f t="shared" si="5"/>
        <v>75.06848674</v>
      </c>
      <c r="D25" s="13">
        <f t="shared" si="5"/>
        <v>19.9935597</v>
      </c>
      <c r="E25" s="13">
        <f t="shared" si="5"/>
        <v>316.7197826</v>
      </c>
      <c r="F25" s="13">
        <f t="shared" si="5"/>
        <v>54.65150531</v>
      </c>
      <c r="G25" s="13">
        <f t="shared" si="5"/>
        <v>52.4876344</v>
      </c>
      <c r="H25" s="13"/>
      <c r="I25" s="13">
        <f t="shared" ref="I25:L25" si="6">AVERAGE(I20:I24)</f>
        <v>207.0385412</v>
      </c>
      <c r="J25" s="13">
        <f t="shared" si="6"/>
        <v>83.18063637</v>
      </c>
      <c r="K25" s="13">
        <f t="shared" si="6"/>
        <v>10.07872382</v>
      </c>
      <c r="L25" s="13">
        <f t="shared" si="6"/>
        <v>4.4010501</v>
      </c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5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5"/>
    </row>
    <row r="28" ht="15.75" customHeight="1">
      <c r="A28" s="1" t="s">
        <v>17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4"/>
      <c r="N28" s="4"/>
      <c r="O28" s="9"/>
      <c r="P28" s="9" t="s">
        <v>1</v>
      </c>
      <c r="Q28" s="9" t="s">
        <v>2</v>
      </c>
      <c r="R28" s="9" t="s">
        <v>3</v>
      </c>
      <c r="S28" s="9" t="s">
        <v>4</v>
      </c>
      <c r="T28" s="9" t="s">
        <v>5</v>
      </c>
      <c r="U28" s="9" t="s">
        <v>6</v>
      </c>
      <c r="V28" s="9" t="s">
        <v>8</v>
      </c>
      <c r="W28" s="9" t="s">
        <v>10</v>
      </c>
      <c r="X28" s="9" t="s">
        <v>11</v>
      </c>
    </row>
    <row r="29" ht="15.75" customHeight="1">
      <c r="A29" s="6"/>
      <c r="B29" s="7">
        <v>31.657044343</v>
      </c>
      <c r="C29" s="7">
        <v>79.814813305</v>
      </c>
      <c r="D29" s="7">
        <v>24.378765777</v>
      </c>
      <c r="E29" s="7">
        <v>413.087297426</v>
      </c>
      <c r="F29" s="7">
        <v>57.723437811</v>
      </c>
      <c r="G29" s="7">
        <v>66.251454625</v>
      </c>
      <c r="H29" s="7">
        <v>54.033380769</v>
      </c>
      <c r="I29" s="7">
        <v>236.529208967</v>
      </c>
      <c r="J29" s="7">
        <v>76.377324805</v>
      </c>
      <c r="K29" s="7">
        <v>7.77939404</v>
      </c>
      <c r="L29" s="8">
        <v>2.629837126</v>
      </c>
      <c r="M29" s="4"/>
      <c r="N29" s="4"/>
      <c r="O29" s="9" t="s">
        <v>18</v>
      </c>
      <c r="P29" s="9">
        <v>38.507481133599995</v>
      </c>
      <c r="Q29" s="9">
        <v>15.465971913199999</v>
      </c>
      <c r="R29" s="9">
        <v>5.6227424262</v>
      </c>
      <c r="S29" s="9">
        <v>173.2897316056</v>
      </c>
      <c r="T29" s="9">
        <v>20.964297782799996</v>
      </c>
      <c r="U29" s="9">
        <v>12.265882572799999</v>
      </c>
      <c r="V29" s="9">
        <v>29.4931486578</v>
      </c>
      <c r="W29" s="9">
        <v>8.262043305999999</v>
      </c>
      <c r="X29" s="9">
        <v>1.9764675358000001</v>
      </c>
    </row>
    <row r="30" ht="15.75" customHeight="1">
      <c r="A30" s="6"/>
      <c r="B30" s="7">
        <v>28.367518837</v>
      </c>
      <c r="C30" s="7">
        <v>91.279613347</v>
      </c>
      <c r="D30" s="7">
        <v>23.920402508</v>
      </c>
      <c r="E30" s="7">
        <v>401.449787349</v>
      </c>
      <c r="F30" s="7">
        <v>56.581144354</v>
      </c>
      <c r="G30" s="7">
        <v>73.241012925</v>
      </c>
      <c r="H30" s="7">
        <v>59.902935202</v>
      </c>
      <c r="I30" s="7">
        <v>225.40786822</v>
      </c>
      <c r="J30" s="7">
        <v>74.228890066</v>
      </c>
      <c r="K30" s="7">
        <v>14.168505334</v>
      </c>
      <c r="L30" s="8">
        <v>4.995714251</v>
      </c>
      <c r="M30" s="4"/>
      <c r="N30" s="4"/>
      <c r="O30" s="9" t="s">
        <v>19</v>
      </c>
      <c r="P30" s="9">
        <v>42.2489585146</v>
      </c>
      <c r="Q30" s="9">
        <v>105.0326213186</v>
      </c>
      <c r="R30" s="9">
        <v>18.52485567</v>
      </c>
      <c r="S30" s="9">
        <v>278.61375835260003</v>
      </c>
      <c r="T30" s="9">
        <v>72.03180308179999</v>
      </c>
      <c r="U30" s="9">
        <v>50.4844565548</v>
      </c>
      <c r="V30" s="9">
        <v>57.778218329599994</v>
      </c>
      <c r="W30" s="9">
        <v>41.806098423600005</v>
      </c>
      <c r="X30" s="9">
        <v>23.6440980238</v>
      </c>
    </row>
    <row r="31" ht="15.75" customHeight="1">
      <c r="A31" s="6"/>
      <c r="B31" s="7">
        <v>25.905886372</v>
      </c>
      <c r="C31" s="7">
        <v>82.879929108</v>
      </c>
      <c r="D31" s="7">
        <v>23.436863635999998</v>
      </c>
      <c r="E31" s="7">
        <v>394.751032319</v>
      </c>
      <c r="F31" s="7">
        <v>60.665939399</v>
      </c>
      <c r="G31" s="7">
        <v>73.708100071</v>
      </c>
      <c r="H31" s="7">
        <v>55.715867265</v>
      </c>
      <c r="I31" s="7">
        <v>226.491150615</v>
      </c>
      <c r="J31" s="7">
        <v>115.805464589</v>
      </c>
      <c r="K31" s="7">
        <v>15.462106579</v>
      </c>
      <c r="L31" s="8">
        <v>4.624212186</v>
      </c>
      <c r="M31" s="4"/>
      <c r="N31" s="4"/>
      <c r="O31" s="4"/>
      <c r="P31" s="4"/>
      <c r="Q31" s="4"/>
      <c r="R31" s="4"/>
      <c r="S31" s="4"/>
      <c r="T31" s="5"/>
    </row>
    <row r="32" ht="15.75" customHeight="1">
      <c r="A32" s="6"/>
      <c r="B32" s="7">
        <v>30.928952875</v>
      </c>
      <c r="C32" s="7">
        <v>89.585174237</v>
      </c>
      <c r="D32" s="7">
        <v>22.327451992</v>
      </c>
      <c r="E32" s="7">
        <v>404.183510311</v>
      </c>
      <c r="F32" s="7">
        <v>60.874271607</v>
      </c>
      <c r="G32" s="7">
        <v>72.564659342</v>
      </c>
      <c r="H32" s="7">
        <v>55.627237843</v>
      </c>
      <c r="I32" s="7">
        <v>248.668786814</v>
      </c>
      <c r="J32" s="7">
        <v>109.849453886</v>
      </c>
      <c r="K32" s="7">
        <v>7.451191473</v>
      </c>
      <c r="L32" s="8">
        <v>2.746781834</v>
      </c>
      <c r="M32" s="14"/>
      <c r="N32" s="14"/>
      <c r="O32" s="14"/>
      <c r="P32" s="14"/>
      <c r="Q32" s="14"/>
      <c r="R32" s="14"/>
      <c r="S32" s="14"/>
      <c r="T32" s="15"/>
    </row>
    <row r="33" ht="15.75" customHeight="1">
      <c r="A33" s="6"/>
      <c r="B33" s="7">
        <v>33.426440384</v>
      </c>
      <c r="C33" s="7">
        <v>86.695473218</v>
      </c>
      <c r="D33" s="7">
        <v>22.698642747</v>
      </c>
      <c r="E33" s="7">
        <v>383.557485121</v>
      </c>
      <c r="F33" s="7">
        <v>54.653203853</v>
      </c>
      <c r="G33" s="7">
        <v>72.759915722</v>
      </c>
      <c r="H33" s="7">
        <v>54.732767721</v>
      </c>
      <c r="I33" s="7">
        <v>219.238983218</v>
      </c>
      <c r="J33" s="7">
        <v>73.685452776</v>
      </c>
      <c r="K33" s="7">
        <v>14.163013284</v>
      </c>
      <c r="L33" s="8">
        <v>4.765569066</v>
      </c>
    </row>
    <row r="34" ht="15.75" customHeight="1">
      <c r="A34" s="10" t="s">
        <v>14</v>
      </c>
      <c r="B34" s="13">
        <f t="shared" ref="B34:L34" si="7">AVERAGE(B29:B33)</f>
        <v>30.05716856</v>
      </c>
      <c r="C34" s="13">
        <f t="shared" si="7"/>
        <v>86.05100064</v>
      </c>
      <c r="D34" s="13">
        <f t="shared" si="7"/>
        <v>23.35242533</v>
      </c>
      <c r="E34" s="13">
        <f t="shared" si="7"/>
        <v>399.4058225</v>
      </c>
      <c r="F34" s="13">
        <f t="shared" si="7"/>
        <v>58.0995994</v>
      </c>
      <c r="G34" s="13">
        <f t="shared" si="7"/>
        <v>71.70502854</v>
      </c>
      <c r="H34" s="13">
        <f t="shared" si="7"/>
        <v>56.00243776</v>
      </c>
      <c r="I34" s="13">
        <f t="shared" si="7"/>
        <v>231.2671996</v>
      </c>
      <c r="J34" s="13">
        <f t="shared" si="7"/>
        <v>89.98931722</v>
      </c>
      <c r="K34" s="13">
        <f t="shared" si="7"/>
        <v>11.80484214</v>
      </c>
      <c r="L34" s="13">
        <f t="shared" si="7"/>
        <v>3.952422893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5"/>
    </row>
    <row r="2">
      <c r="A2" s="6"/>
      <c r="B2" s="7">
        <v>53.736372796</v>
      </c>
      <c r="C2" s="7">
        <v>11.430655823</v>
      </c>
      <c r="D2" s="7">
        <v>10.069265212</v>
      </c>
      <c r="E2" s="7">
        <v>177.824808442</v>
      </c>
      <c r="F2" s="7">
        <v>34.327021972</v>
      </c>
      <c r="G2" s="7">
        <v>20.77426975</v>
      </c>
      <c r="H2" s="7"/>
      <c r="I2" s="7">
        <v>60.831067723</v>
      </c>
      <c r="J2" s="7"/>
      <c r="K2" s="7">
        <v>44.32128447</v>
      </c>
      <c r="L2" s="8">
        <v>5.629053386</v>
      </c>
      <c r="O2" s="9"/>
      <c r="P2" s="9" t="s">
        <v>1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8</v>
      </c>
      <c r="W2" s="9" t="s">
        <v>9</v>
      </c>
      <c r="X2" s="9" t="s">
        <v>10</v>
      </c>
      <c r="Y2" s="9" t="s">
        <v>11</v>
      </c>
    </row>
    <row r="3">
      <c r="A3" s="6"/>
      <c r="B3" s="7">
        <v>44.54313866</v>
      </c>
      <c r="C3" s="7">
        <v>13.512995455</v>
      </c>
      <c r="D3" s="7">
        <v>10.141060715</v>
      </c>
      <c r="E3" s="7">
        <v>176.732128203</v>
      </c>
      <c r="F3" s="7">
        <v>35.123995953</v>
      </c>
      <c r="G3" s="7">
        <v>25.233433421</v>
      </c>
      <c r="H3" s="7"/>
      <c r="I3" s="7">
        <v>52.856559465</v>
      </c>
      <c r="J3" s="7"/>
      <c r="K3" s="7">
        <v>39.911591894</v>
      </c>
      <c r="L3" s="8">
        <v>5.693918673</v>
      </c>
      <c r="O3" s="9" t="s">
        <v>12</v>
      </c>
      <c r="P3" s="9">
        <v>48.763997145599994</v>
      </c>
      <c r="Q3" s="9">
        <v>56.661732799599996</v>
      </c>
      <c r="R3" s="9">
        <v>12.584527291</v>
      </c>
      <c r="S3" s="9">
        <v>324.42353884679994</v>
      </c>
      <c r="T3" s="9">
        <v>49.8547299058</v>
      </c>
      <c r="U3" s="9">
        <v>38.91544799500001</v>
      </c>
      <c r="V3" s="9">
        <v>156.60694509520002</v>
      </c>
      <c r="W3" s="9">
        <v>93.1393782952</v>
      </c>
      <c r="X3" s="9">
        <v>8.763139726199999</v>
      </c>
      <c r="Y3" s="9">
        <v>6.1851768116</v>
      </c>
    </row>
    <row r="4">
      <c r="A4" s="6"/>
      <c r="B4" s="7">
        <v>51.038081785</v>
      </c>
      <c r="C4" s="7">
        <v>11.697946444</v>
      </c>
      <c r="D4" s="7">
        <v>7.973739126</v>
      </c>
      <c r="E4" s="7">
        <v>175.045265042</v>
      </c>
      <c r="F4" s="7">
        <v>37.051405351</v>
      </c>
      <c r="G4" s="7">
        <v>21.087899005</v>
      </c>
      <c r="H4" s="7"/>
      <c r="I4" s="7">
        <v>52.333361954</v>
      </c>
      <c r="J4" s="7"/>
      <c r="K4" s="7">
        <v>46.678352277</v>
      </c>
      <c r="L4" s="8">
        <v>5.712440309</v>
      </c>
      <c r="O4" s="9" t="s">
        <v>13</v>
      </c>
      <c r="P4" s="9">
        <v>47.801445832999995</v>
      </c>
      <c r="Q4" s="9">
        <v>70.368184501</v>
      </c>
      <c r="R4" s="9">
        <v>12.7122292678</v>
      </c>
      <c r="S4" s="9">
        <v>416.2131762344</v>
      </c>
      <c r="T4" s="9">
        <v>47.074739110799996</v>
      </c>
      <c r="U4" s="9">
        <v>40.4812210918</v>
      </c>
      <c r="V4" s="9">
        <v>176.4664967688</v>
      </c>
      <c r="W4" s="9">
        <v>91.9953962188</v>
      </c>
      <c r="X4" s="9">
        <v>11.979268328</v>
      </c>
      <c r="Y4" s="11">
        <v>5.4629943816</v>
      </c>
    </row>
    <row r="5">
      <c r="A5" s="6"/>
      <c r="B5" s="7">
        <v>43.564930442</v>
      </c>
      <c r="C5" s="7">
        <v>12.29281728</v>
      </c>
      <c r="D5" s="7">
        <v>9.421316736</v>
      </c>
      <c r="E5" s="7">
        <v>183.152545436</v>
      </c>
      <c r="F5" s="7">
        <v>36.298010137</v>
      </c>
      <c r="G5" s="7">
        <v>21.292660952</v>
      </c>
      <c r="H5" s="7"/>
      <c r="I5" s="7">
        <v>52.82903903</v>
      </c>
      <c r="J5" s="7"/>
      <c r="K5" s="7">
        <v>66.688276194</v>
      </c>
      <c r="L5" s="8">
        <v>5.511310902</v>
      </c>
      <c r="M5" s="4"/>
      <c r="N5" s="4"/>
      <c r="O5" s="4"/>
      <c r="P5" s="4"/>
      <c r="Q5" s="4"/>
      <c r="R5" s="4"/>
      <c r="S5" s="4"/>
      <c r="T5" s="4"/>
      <c r="U5" s="4"/>
      <c r="V5" s="5"/>
    </row>
    <row r="6">
      <c r="A6" s="6"/>
      <c r="B6" s="7">
        <v>50.119422199</v>
      </c>
      <c r="C6" s="7">
        <v>10.936603541</v>
      </c>
      <c r="D6" s="7">
        <v>9.751790586</v>
      </c>
      <c r="E6" s="7">
        <v>175.186172004</v>
      </c>
      <c r="F6" s="7">
        <v>30.064252504</v>
      </c>
      <c r="G6" s="7">
        <v>20.944767855</v>
      </c>
      <c r="H6" s="7"/>
      <c r="I6" s="7">
        <v>49.166241783</v>
      </c>
      <c r="J6" s="7"/>
      <c r="K6" s="7">
        <v>67.94206646</v>
      </c>
      <c r="L6" s="8">
        <v>5.675104682</v>
      </c>
      <c r="M6" s="4"/>
      <c r="N6" s="4"/>
      <c r="O6" s="4"/>
      <c r="P6" s="4"/>
      <c r="Q6" s="4"/>
      <c r="R6" s="4"/>
      <c r="S6" s="4"/>
      <c r="T6" s="4"/>
      <c r="U6" s="4"/>
      <c r="V6" s="5"/>
    </row>
    <row r="7">
      <c r="A7" s="10" t="s">
        <v>14</v>
      </c>
      <c r="B7" s="13">
        <f t="shared" ref="B7:G7" si="1">AVERAGE(B2:B6)</f>
        <v>48.60038918</v>
      </c>
      <c r="C7" s="13">
        <f t="shared" si="1"/>
        <v>11.97420371</v>
      </c>
      <c r="D7" s="13">
        <f t="shared" si="1"/>
        <v>9.471434475</v>
      </c>
      <c r="E7" s="13">
        <f t="shared" si="1"/>
        <v>177.5881838</v>
      </c>
      <c r="F7" s="13">
        <f t="shared" si="1"/>
        <v>34.57293718</v>
      </c>
      <c r="G7" s="13">
        <f t="shared" si="1"/>
        <v>21.8666062</v>
      </c>
      <c r="H7" s="13"/>
      <c r="I7" s="13">
        <f>AVERAGE(I2:I6)</f>
        <v>53.60325399</v>
      </c>
      <c r="J7" s="13"/>
      <c r="K7" s="13">
        <f t="shared" ref="K7:L7" si="2">AVERAGE(K2:K6)</f>
        <v>53.10831426</v>
      </c>
      <c r="L7" s="13">
        <f t="shared" si="2"/>
        <v>5.64436559</v>
      </c>
      <c r="M7" s="14"/>
      <c r="N7" s="14"/>
      <c r="O7" s="14"/>
      <c r="P7" s="14"/>
      <c r="Q7" s="14"/>
      <c r="R7" s="14"/>
      <c r="S7" s="14"/>
      <c r="T7" s="14"/>
      <c r="U7" s="14"/>
      <c r="V7" s="1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>
      <c r="A10" s="1" t="s">
        <v>15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</row>
    <row r="11">
      <c r="A11" s="6"/>
      <c r="B11" s="7">
        <v>61.423059525</v>
      </c>
      <c r="C11" s="7">
        <v>94.031105333</v>
      </c>
      <c r="D11" s="7">
        <v>9.954814743</v>
      </c>
      <c r="E11" s="7">
        <v>227.878822835</v>
      </c>
      <c r="F11" s="7">
        <v>45.162143207</v>
      </c>
      <c r="G11" s="7">
        <v>25.785073668</v>
      </c>
      <c r="H11" s="7"/>
      <c r="I11" s="7">
        <v>29.850551647</v>
      </c>
      <c r="J11" s="7"/>
      <c r="K11" s="7">
        <v>21.006846108</v>
      </c>
      <c r="L11" s="8">
        <v>13.226502259</v>
      </c>
    </row>
    <row r="12">
      <c r="A12" s="6"/>
      <c r="B12" s="7">
        <v>64.245193046</v>
      </c>
      <c r="C12" s="7">
        <v>102.689713821</v>
      </c>
      <c r="D12" s="7">
        <v>9.174215099</v>
      </c>
      <c r="E12" s="7">
        <v>232.398710564</v>
      </c>
      <c r="F12" s="7">
        <v>48.952281105</v>
      </c>
      <c r="G12" s="7">
        <v>26.558841193</v>
      </c>
      <c r="H12" s="7"/>
      <c r="I12" s="7">
        <v>25.903481893</v>
      </c>
      <c r="J12" s="7"/>
      <c r="K12" s="7">
        <v>21.006601929</v>
      </c>
      <c r="L12" s="8">
        <v>12.534720954</v>
      </c>
    </row>
    <row r="13">
      <c r="A13" s="6"/>
      <c r="B13" s="7">
        <v>47.83203495</v>
      </c>
      <c r="C13" s="7">
        <v>96.879223181</v>
      </c>
      <c r="D13" s="7">
        <v>9.150718748</v>
      </c>
      <c r="E13" s="7">
        <v>252.413942194</v>
      </c>
      <c r="F13" s="7">
        <v>52.834271051</v>
      </c>
      <c r="G13" s="7">
        <v>25.219873011</v>
      </c>
      <c r="H13" s="7"/>
      <c r="I13" s="7">
        <v>30.428899053</v>
      </c>
      <c r="J13" s="7"/>
      <c r="K13" s="7">
        <v>20.711765449</v>
      </c>
      <c r="L13" s="8">
        <v>13.633427353</v>
      </c>
    </row>
    <row r="14">
      <c r="A14" s="6"/>
      <c r="B14" s="7">
        <v>55.88815286</v>
      </c>
      <c r="C14" s="7">
        <v>96.740517631</v>
      </c>
      <c r="D14" s="7">
        <v>10.441369295</v>
      </c>
      <c r="E14" s="7">
        <v>241.111982314</v>
      </c>
      <c r="F14" s="7">
        <v>45.854947545</v>
      </c>
      <c r="G14" s="7">
        <v>26.539711377</v>
      </c>
      <c r="H14" s="7"/>
      <c r="I14" s="7">
        <v>26.572149581</v>
      </c>
      <c r="J14" s="7"/>
      <c r="K14" s="7">
        <v>21.156141673</v>
      </c>
      <c r="L14" s="8">
        <v>12.830065658</v>
      </c>
    </row>
    <row r="15">
      <c r="A15" s="6"/>
      <c r="B15" s="7">
        <v>58.542905334</v>
      </c>
      <c r="C15" s="7">
        <v>94.166152898</v>
      </c>
      <c r="D15" s="7">
        <v>10.054394926</v>
      </c>
      <c r="E15" s="7">
        <v>250.491756849</v>
      </c>
      <c r="F15" s="7">
        <v>45.883868477</v>
      </c>
      <c r="G15" s="7">
        <v>24.388612969</v>
      </c>
      <c r="H15" s="7"/>
      <c r="I15" s="7">
        <v>27.214247457</v>
      </c>
      <c r="J15" s="7"/>
      <c r="K15" s="7">
        <v>21.019787357</v>
      </c>
      <c r="L15" s="8">
        <v>12.543235479</v>
      </c>
    </row>
    <row r="16">
      <c r="A16" s="10" t="s">
        <v>14</v>
      </c>
      <c r="B16" s="13">
        <f t="shared" ref="B16:G16" si="3">AVERAGE(B11:B15)</f>
        <v>57.58626914</v>
      </c>
      <c r="C16" s="13">
        <f t="shared" si="3"/>
        <v>96.90134257</v>
      </c>
      <c r="D16" s="13">
        <f t="shared" si="3"/>
        <v>9.755102562</v>
      </c>
      <c r="E16" s="13">
        <f t="shared" si="3"/>
        <v>240.859043</v>
      </c>
      <c r="F16" s="13">
        <f t="shared" si="3"/>
        <v>47.73750228</v>
      </c>
      <c r="G16" s="13">
        <f t="shared" si="3"/>
        <v>25.69842244</v>
      </c>
      <c r="H16" s="13"/>
      <c r="I16" s="13">
        <f>AVERAGE(I11:I15)</f>
        <v>27.99386593</v>
      </c>
      <c r="J16" s="13"/>
      <c r="K16" s="13">
        <f t="shared" ref="K16:L16" si="4">AVERAGE(K11:K15)</f>
        <v>20.9802285</v>
      </c>
      <c r="L16" s="13">
        <f t="shared" si="4"/>
        <v>12.95359034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" t="s">
        <v>16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</row>
    <row r="20">
      <c r="A20" s="6"/>
      <c r="B20" s="7">
        <v>45.789105918</v>
      </c>
      <c r="C20" s="7">
        <v>57.146029723</v>
      </c>
      <c r="D20" s="7">
        <v>12.951762807</v>
      </c>
      <c r="E20" s="7">
        <v>333.078616451</v>
      </c>
      <c r="F20" s="7">
        <v>52.813212905</v>
      </c>
      <c r="G20" s="7">
        <v>33.115099179</v>
      </c>
      <c r="H20" s="7"/>
      <c r="I20" s="7">
        <v>151.803998792</v>
      </c>
      <c r="J20" s="7">
        <v>94.038653189</v>
      </c>
      <c r="K20" s="7">
        <v>7.628691898</v>
      </c>
      <c r="L20" s="8">
        <v>5.731270005</v>
      </c>
    </row>
    <row r="21" ht="15.75" customHeight="1">
      <c r="A21" s="6"/>
      <c r="B21" s="7">
        <v>50.948849082</v>
      </c>
      <c r="C21" s="7">
        <v>56.281716913</v>
      </c>
      <c r="D21" s="7">
        <v>11.694134268</v>
      </c>
      <c r="E21" s="7">
        <v>306.627323188</v>
      </c>
      <c r="F21" s="7">
        <v>48.152093318</v>
      </c>
      <c r="G21" s="7">
        <v>40.643039694</v>
      </c>
      <c r="H21" s="7"/>
      <c r="I21" s="7">
        <v>164.27599885</v>
      </c>
      <c r="J21" s="7">
        <v>86.48986762</v>
      </c>
      <c r="K21" s="7">
        <v>9.481749825</v>
      </c>
      <c r="L21" s="8">
        <v>5.596303453</v>
      </c>
    </row>
    <row r="22" ht="15.75" customHeight="1">
      <c r="A22" s="6"/>
      <c r="B22" s="7">
        <v>43.535074036</v>
      </c>
      <c r="C22" s="7">
        <v>62.926075917</v>
      </c>
      <c r="D22" s="7">
        <v>12.556340874</v>
      </c>
      <c r="E22" s="7">
        <v>326.875149547</v>
      </c>
      <c r="F22" s="7">
        <v>47.975766058</v>
      </c>
      <c r="G22" s="7">
        <v>42.659040545</v>
      </c>
      <c r="H22" s="7"/>
      <c r="I22" s="7">
        <v>143.535776045</v>
      </c>
      <c r="J22" s="7">
        <v>107.219672274</v>
      </c>
      <c r="K22" s="7">
        <v>7.831665016</v>
      </c>
      <c r="L22" s="8">
        <v>5.824053483</v>
      </c>
    </row>
    <row r="23" ht="15.75" customHeight="1">
      <c r="A23" s="6"/>
      <c r="B23" s="7">
        <v>52.684850139</v>
      </c>
      <c r="C23" s="7">
        <v>49.727930106</v>
      </c>
      <c r="D23" s="7">
        <v>13.096346446</v>
      </c>
      <c r="E23" s="7">
        <v>321.033114173</v>
      </c>
      <c r="F23" s="7">
        <v>43.109268384</v>
      </c>
      <c r="G23" s="7">
        <v>38.748322043</v>
      </c>
      <c r="H23" s="7"/>
      <c r="I23" s="7">
        <v>152.404788626</v>
      </c>
      <c r="J23" s="7">
        <v>86.04706561</v>
      </c>
      <c r="K23" s="7">
        <v>9.700469206</v>
      </c>
      <c r="L23" s="8">
        <v>7.701920385</v>
      </c>
    </row>
    <row r="24" ht="15.75" customHeight="1">
      <c r="A24" s="6"/>
      <c r="B24" s="7">
        <v>50.862106553</v>
      </c>
      <c r="C24" s="7">
        <v>57.226911339</v>
      </c>
      <c r="D24" s="7">
        <v>12.62405206</v>
      </c>
      <c r="E24" s="7">
        <v>334.503490875</v>
      </c>
      <c r="F24" s="7">
        <v>57.223308864</v>
      </c>
      <c r="G24" s="7">
        <v>39.411738514</v>
      </c>
      <c r="H24" s="7"/>
      <c r="I24" s="7">
        <v>171.014163163</v>
      </c>
      <c r="J24" s="7">
        <v>91.901632783</v>
      </c>
      <c r="K24" s="7">
        <v>9.173122686</v>
      </c>
      <c r="L24" s="8">
        <v>6.072336732</v>
      </c>
      <c r="O24" s="9"/>
      <c r="P24" s="9" t="s">
        <v>1</v>
      </c>
      <c r="Q24" s="9" t="s">
        <v>2</v>
      </c>
      <c r="R24" s="9" t="s">
        <v>3</v>
      </c>
      <c r="S24" s="9" t="s">
        <v>4</v>
      </c>
      <c r="T24" s="9" t="s">
        <v>5</v>
      </c>
      <c r="U24" s="9" t="s">
        <v>6</v>
      </c>
      <c r="V24" s="9" t="s">
        <v>8</v>
      </c>
      <c r="W24" s="9" t="s">
        <v>10</v>
      </c>
      <c r="X24" s="9" t="s">
        <v>11</v>
      </c>
    </row>
    <row r="25" ht="15.75" customHeight="1">
      <c r="A25" s="10" t="s">
        <v>14</v>
      </c>
      <c r="B25" s="13">
        <f t="shared" ref="B25:G25" si="5">AVERAGE(B20:B24)</f>
        <v>48.76399715</v>
      </c>
      <c r="C25" s="13">
        <f t="shared" si="5"/>
        <v>56.6617328</v>
      </c>
      <c r="D25" s="13">
        <f t="shared" si="5"/>
        <v>12.58452729</v>
      </c>
      <c r="E25" s="13">
        <f t="shared" si="5"/>
        <v>324.4235388</v>
      </c>
      <c r="F25" s="13">
        <f t="shared" si="5"/>
        <v>49.85472991</v>
      </c>
      <c r="G25" s="13">
        <f t="shared" si="5"/>
        <v>38.915448</v>
      </c>
      <c r="H25" s="13"/>
      <c r="I25" s="13">
        <f t="shared" ref="I25:L25" si="6">AVERAGE(I20:I24)</f>
        <v>156.6069451</v>
      </c>
      <c r="J25" s="13">
        <f t="shared" si="6"/>
        <v>93.1393783</v>
      </c>
      <c r="K25" s="13">
        <f t="shared" si="6"/>
        <v>8.763139726</v>
      </c>
      <c r="L25" s="13">
        <f t="shared" si="6"/>
        <v>6.185176812</v>
      </c>
      <c r="O25" s="9" t="s">
        <v>18</v>
      </c>
      <c r="P25" s="9">
        <v>48.60038917639999</v>
      </c>
      <c r="Q25" s="9">
        <v>11.974203708600001</v>
      </c>
      <c r="R25" s="9">
        <v>9.471434474999999</v>
      </c>
      <c r="S25" s="9">
        <v>177.5881838254</v>
      </c>
      <c r="T25" s="9">
        <v>34.5729371834</v>
      </c>
      <c r="U25" s="9">
        <v>21.8666061966</v>
      </c>
      <c r="V25" s="9">
        <v>53.603253990999995</v>
      </c>
      <c r="W25" s="9">
        <v>53.108314259</v>
      </c>
      <c r="X25" s="9">
        <v>5.6443655904000005</v>
      </c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4"/>
      <c r="N26" s="4"/>
      <c r="O26" s="9" t="s">
        <v>19</v>
      </c>
      <c r="P26" s="9">
        <v>57.586269142999996</v>
      </c>
      <c r="Q26" s="9">
        <v>96.9013425728</v>
      </c>
      <c r="R26" s="9">
        <v>9.7551025622</v>
      </c>
      <c r="S26" s="9">
        <v>240.8590429512</v>
      </c>
      <c r="T26" s="9">
        <v>47.737502277000004</v>
      </c>
      <c r="U26" s="9">
        <v>25.698422443600002</v>
      </c>
      <c r="V26" s="9">
        <v>27.993865926199998</v>
      </c>
      <c r="W26" s="9">
        <v>20.980228503200003</v>
      </c>
      <c r="X26" s="9">
        <v>12.953590340600002</v>
      </c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</row>
    <row r="28" ht="15.75" customHeight="1">
      <c r="A28" s="1" t="s">
        <v>17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4"/>
      <c r="N28" s="4"/>
      <c r="O28" s="4"/>
      <c r="P28" s="4"/>
      <c r="Q28" s="4"/>
      <c r="R28" s="4"/>
      <c r="S28" s="4"/>
      <c r="T28" s="4"/>
    </row>
    <row r="29" ht="15.75" customHeight="1">
      <c r="A29" s="6"/>
      <c r="B29" s="7">
        <v>46.067302278</v>
      </c>
      <c r="C29" s="7">
        <v>71.075593231</v>
      </c>
      <c r="D29" s="7">
        <v>10.747742252</v>
      </c>
      <c r="E29" s="7">
        <v>416.791983759</v>
      </c>
      <c r="F29" s="7">
        <v>46.564434144</v>
      </c>
      <c r="G29" s="7">
        <v>40.080957496</v>
      </c>
      <c r="H29" s="7">
        <v>27.681493358</v>
      </c>
      <c r="I29" s="7">
        <v>182.285049573</v>
      </c>
      <c r="J29" s="7">
        <v>91.986143704</v>
      </c>
      <c r="K29" s="7">
        <v>11.729866553</v>
      </c>
      <c r="L29" s="8">
        <v>5.379668049</v>
      </c>
      <c r="M29" s="4"/>
      <c r="N29" s="4"/>
      <c r="O29" s="4"/>
      <c r="P29" s="4"/>
      <c r="Q29" s="4"/>
      <c r="R29" s="4"/>
      <c r="S29" s="4"/>
      <c r="T29" s="4"/>
    </row>
    <row r="30" ht="15.75" customHeight="1">
      <c r="A30" s="6"/>
      <c r="B30" s="7">
        <v>48.063347229</v>
      </c>
      <c r="C30" s="7">
        <v>69.874917436</v>
      </c>
      <c r="D30" s="7">
        <v>13.136822979</v>
      </c>
      <c r="E30" s="7">
        <v>412.474495063</v>
      </c>
      <c r="F30" s="7">
        <v>50.119255987</v>
      </c>
      <c r="G30" s="7">
        <v>41.355483601</v>
      </c>
      <c r="H30" s="7">
        <v>22.891350818</v>
      </c>
      <c r="I30" s="7">
        <v>175.214023096</v>
      </c>
      <c r="J30" s="7">
        <v>86.97680308</v>
      </c>
      <c r="K30" s="7">
        <v>12.640582812</v>
      </c>
      <c r="L30" s="8">
        <v>5.669422775</v>
      </c>
      <c r="M30" s="4"/>
      <c r="N30" s="4"/>
      <c r="O30" s="4"/>
      <c r="P30" s="4"/>
      <c r="Q30" s="4"/>
      <c r="R30" s="4"/>
      <c r="S30" s="4"/>
      <c r="T30" s="4"/>
    </row>
    <row r="31" ht="15.75" customHeight="1">
      <c r="A31" s="6"/>
      <c r="B31" s="7">
        <v>46.394791822</v>
      </c>
      <c r="C31" s="7">
        <v>71.16582318</v>
      </c>
      <c r="D31" s="7">
        <v>12.172088995</v>
      </c>
      <c r="E31" s="7">
        <v>400.929281535</v>
      </c>
      <c r="F31" s="7">
        <v>48.528973634</v>
      </c>
      <c r="G31" s="7">
        <v>41.623363664</v>
      </c>
      <c r="H31" s="7">
        <v>25.850284195</v>
      </c>
      <c r="I31" s="7">
        <v>178.373043505</v>
      </c>
      <c r="J31" s="7">
        <v>87.012685621</v>
      </c>
      <c r="K31" s="7">
        <v>13.148718093</v>
      </c>
      <c r="L31" s="8">
        <v>5.415059052</v>
      </c>
      <c r="M31" s="4"/>
      <c r="N31" s="4"/>
      <c r="O31" s="4"/>
      <c r="P31" s="4"/>
      <c r="Q31" s="4"/>
      <c r="R31" s="4"/>
      <c r="S31" s="4"/>
      <c r="T31" s="4"/>
    </row>
    <row r="32" ht="15.75" customHeight="1">
      <c r="A32" s="6"/>
      <c r="B32" s="7">
        <v>47.444798152</v>
      </c>
      <c r="C32" s="7">
        <v>73.268075245</v>
      </c>
      <c r="D32" s="7">
        <v>12.863341832</v>
      </c>
      <c r="E32" s="7">
        <v>415.28467783</v>
      </c>
      <c r="F32" s="7">
        <v>44.89252273</v>
      </c>
      <c r="G32" s="7">
        <v>38.403212684</v>
      </c>
      <c r="H32" s="7">
        <v>22.95161246</v>
      </c>
      <c r="I32" s="7">
        <v>172.230207381</v>
      </c>
      <c r="J32" s="7">
        <v>87.586408367</v>
      </c>
      <c r="K32" s="7">
        <v>8.917652048</v>
      </c>
      <c r="L32" s="8">
        <v>5.443706801</v>
      </c>
      <c r="M32" s="24"/>
      <c r="N32" s="24"/>
      <c r="O32" s="24"/>
      <c r="P32" s="24"/>
      <c r="Q32" s="24"/>
      <c r="R32" s="24"/>
      <c r="S32" s="24"/>
      <c r="T32" s="24"/>
    </row>
    <row r="33" ht="15.75" customHeight="1">
      <c r="A33" s="6"/>
      <c r="B33" s="7">
        <v>51.036989684</v>
      </c>
      <c r="C33" s="7">
        <v>66.456513413</v>
      </c>
      <c r="D33" s="7">
        <v>14.641150281</v>
      </c>
      <c r="E33" s="7">
        <v>435.585442985</v>
      </c>
      <c r="F33" s="7">
        <v>45.268509059</v>
      </c>
      <c r="G33" s="7">
        <v>40.943088014</v>
      </c>
      <c r="H33" s="7">
        <v>26.882217637</v>
      </c>
      <c r="I33" s="7">
        <v>174.230160289</v>
      </c>
      <c r="J33" s="7">
        <v>106.414940322</v>
      </c>
      <c r="K33" s="7">
        <v>13.459522134</v>
      </c>
      <c r="L33" s="8">
        <v>5.407115231</v>
      </c>
    </row>
    <row r="34" ht="15.75" customHeight="1">
      <c r="A34" s="10" t="s">
        <v>14</v>
      </c>
      <c r="B34" s="13">
        <f t="shared" ref="B34:L34" si="7">AVERAGE(B29:B33)</f>
        <v>47.80144583</v>
      </c>
      <c r="C34" s="13">
        <f t="shared" si="7"/>
        <v>70.3681845</v>
      </c>
      <c r="D34" s="13">
        <f t="shared" si="7"/>
        <v>12.71222927</v>
      </c>
      <c r="E34" s="13">
        <f t="shared" si="7"/>
        <v>416.2131762</v>
      </c>
      <c r="F34" s="13">
        <f t="shared" si="7"/>
        <v>47.07473911</v>
      </c>
      <c r="G34" s="13">
        <f t="shared" si="7"/>
        <v>40.48122109</v>
      </c>
      <c r="H34" s="13">
        <f t="shared" si="7"/>
        <v>25.25139169</v>
      </c>
      <c r="I34" s="13">
        <f t="shared" si="7"/>
        <v>176.4664968</v>
      </c>
      <c r="J34" s="13">
        <f t="shared" si="7"/>
        <v>91.99539622</v>
      </c>
      <c r="K34" s="13">
        <f t="shared" si="7"/>
        <v>11.97926833</v>
      </c>
      <c r="L34" s="13">
        <f t="shared" si="7"/>
        <v>5.462994382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3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5"/>
    </row>
    <row r="2">
      <c r="A2" s="6"/>
      <c r="B2" s="7">
        <v>32.675778894</v>
      </c>
      <c r="C2" s="7">
        <v>19.097258656</v>
      </c>
      <c r="D2" s="7">
        <v>13.501803854</v>
      </c>
      <c r="E2" s="7">
        <v>181.38814019</v>
      </c>
      <c r="F2" s="7">
        <v>48.25955258</v>
      </c>
      <c r="G2" s="7">
        <v>40.370988898</v>
      </c>
      <c r="H2" s="7"/>
      <c r="I2" s="7">
        <v>57.743626343</v>
      </c>
      <c r="J2" s="7"/>
      <c r="K2" s="7">
        <v>29.743963519</v>
      </c>
      <c r="L2" s="8">
        <v>8.139765431</v>
      </c>
      <c r="N2" s="9"/>
      <c r="O2" s="9" t="s">
        <v>1</v>
      </c>
      <c r="P2" s="9" t="s">
        <v>2</v>
      </c>
      <c r="Q2" s="9" t="s">
        <v>3</v>
      </c>
      <c r="R2" s="9" t="s">
        <v>4</v>
      </c>
      <c r="S2" s="9" t="s">
        <v>5</v>
      </c>
      <c r="T2" s="9" t="s">
        <v>6</v>
      </c>
      <c r="U2" s="9" t="s">
        <v>8</v>
      </c>
      <c r="V2" s="9" t="s">
        <v>9</v>
      </c>
      <c r="W2" s="9" t="s">
        <v>10</v>
      </c>
      <c r="X2" s="9" t="s">
        <v>11</v>
      </c>
    </row>
    <row r="3">
      <c r="A3" s="6"/>
      <c r="B3" s="7">
        <v>37.299963972</v>
      </c>
      <c r="C3" s="7">
        <v>19.38209333</v>
      </c>
      <c r="D3" s="7">
        <v>14.108798508</v>
      </c>
      <c r="E3" s="7">
        <v>186.086556415</v>
      </c>
      <c r="F3" s="7">
        <v>46.271257848</v>
      </c>
      <c r="G3" s="7">
        <v>38.654810103</v>
      </c>
      <c r="H3" s="7"/>
      <c r="I3" s="7">
        <v>56.473853096</v>
      </c>
      <c r="J3" s="7"/>
      <c r="K3" s="7">
        <v>29.226845603</v>
      </c>
      <c r="L3" s="8">
        <v>10.474485992</v>
      </c>
      <c r="N3" s="9" t="s">
        <v>12</v>
      </c>
      <c r="O3" s="9">
        <v>15.9884327682</v>
      </c>
      <c r="P3" s="9">
        <v>49.3798559452</v>
      </c>
      <c r="Q3" s="9">
        <v>8.7823448766</v>
      </c>
      <c r="R3" s="9">
        <v>288.9354735096</v>
      </c>
      <c r="S3" s="9">
        <v>34.6670170556</v>
      </c>
      <c r="T3" s="9">
        <v>34.7022495424</v>
      </c>
      <c r="U3" s="9">
        <v>151.01594599779997</v>
      </c>
      <c r="V3" s="9">
        <v>96.3070550052</v>
      </c>
      <c r="W3" s="9">
        <v>7.3101896126</v>
      </c>
      <c r="X3" s="9">
        <v>2.085914565</v>
      </c>
    </row>
    <row r="4">
      <c r="A4" s="6"/>
      <c r="B4" s="7">
        <v>39.60600133</v>
      </c>
      <c r="C4" s="7">
        <v>19.724644011</v>
      </c>
      <c r="D4" s="7">
        <v>13.695536726</v>
      </c>
      <c r="E4" s="7">
        <v>182.041565087</v>
      </c>
      <c r="F4" s="7">
        <v>46.146385416</v>
      </c>
      <c r="G4" s="7">
        <v>39.235943418</v>
      </c>
      <c r="H4" s="7"/>
      <c r="I4" s="7">
        <v>65.530276125</v>
      </c>
      <c r="J4" s="7"/>
      <c r="K4" s="7">
        <v>30.267823557</v>
      </c>
      <c r="L4" s="8">
        <v>13.200015538</v>
      </c>
      <c r="N4" s="9" t="s">
        <v>13</v>
      </c>
      <c r="O4" s="9">
        <v>16.329627655400003</v>
      </c>
      <c r="P4" s="9">
        <v>67.3766127014</v>
      </c>
      <c r="Q4" s="9">
        <v>10.374167576200001</v>
      </c>
      <c r="R4" s="9">
        <v>357.99825624439995</v>
      </c>
      <c r="S4" s="9">
        <v>39.5671460928</v>
      </c>
      <c r="T4" s="9">
        <v>33.6429285284</v>
      </c>
      <c r="U4" s="9">
        <v>163.1531795252</v>
      </c>
      <c r="V4" s="9">
        <v>94.82538036260001</v>
      </c>
      <c r="W4" s="11">
        <v>7.7594150618</v>
      </c>
      <c r="X4" s="11">
        <v>1.5355194054</v>
      </c>
    </row>
    <row r="5">
      <c r="A5" s="6"/>
      <c r="B5" s="7">
        <v>38.578061868</v>
      </c>
      <c r="C5" s="7">
        <v>19.760754092</v>
      </c>
      <c r="D5" s="7">
        <v>14.315937102</v>
      </c>
      <c r="E5" s="7">
        <v>182.328216799</v>
      </c>
      <c r="F5" s="7">
        <v>47.740867712</v>
      </c>
      <c r="G5" s="7">
        <v>38.582268733</v>
      </c>
      <c r="H5" s="7"/>
      <c r="I5" s="7">
        <v>58.330343891</v>
      </c>
      <c r="J5" s="7"/>
      <c r="K5" s="7">
        <v>30.238013119</v>
      </c>
      <c r="L5" s="8">
        <v>8.978180563</v>
      </c>
      <c r="M5" s="4"/>
      <c r="N5" s="4"/>
      <c r="O5" s="4"/>
      <c r="P5" s="4"/>
      <c r="Q5" s="4"/>
      <c r="R5" s="4"/>
      <c r="S5" s="4"/>
      <c r="T5" s="4"/>
      <c r="U5" s="4"/>
      <c r="V5" s="5"/>
    </row>
    <row r="6">
      <c r="A6" s="6"/>
      <c r="B6" s="7">
        <v>38.27194701</v>
      </c>
      <c r="C6" s="7">
        <v>19.531091543</v>
      </c>
      <c r="D6" s="7">
        <v>13.619183465</v>
      </c>
      <c r="E6" s="7">
        <v>177.446667818</v>
      </c>
      <c r="F6" s="7">
        <v>46.213728514</v>
      </c>
      <c r="G6" s="7">
        <v>38.708888286</v>
      </c>
      <c r="H6" s="7"/>
      <c r="I6" s="7">
        <v>63.391976011</v>
      </c>
      <c r="J6" s="7"/>
      <c r="K6" s="7">
        <v>28.524035421</v>
      </c>
      <c r="L6" s="8">
        <v>8.442591498</v>
      </c>
      <c r="M6" s="4"/>
      <c r="N6" s="4"/>
      <c r="O6" s="4"/>
      <c r="P6" s="4"/>
      <c r="Q6" s="4"/>
      <c r="R6" s="4"/>
      <c r="S6" s="4"/>
      <c r="T6" s="4"/>
      <c r="U6" s="4"/>
      <c r="V6" s="5"/>
    </row>
    <row r="7">
      <c r="A7" s="10" t="s">
        <v>14</v>
      </c>
      <c r="B7" s="13">
        <f t="shared" ref="B7:G7" si="1">AVERAGE(B2:B6)</f>
        <v>37.28635061</v>
      </c>
      <c r="C7" s="13">
        <f t="shared" si="1"/>
        <v>19.49916833</v>
      </c>
      <c r="D7" s="13">
        <f t="shared" si="1"/>
        <v>13.84825193</v>
      </c>
      <c r="E7" s="13">
        <f t="shared" si="1"/>
        <v>181.8582293</v>
      </c>
      <c r="F7" s="13">
        <f t="shared" si="1"/>
        <v>46.92635841</v>
      </c>
      <c r="G7" s="13">
        <f t="shared" si="1"/>
        <v>39.11057989</v>
      </c>
      <c r="H7" s="22"/>
      <c r="I7" s="13">
        <f>AVERAGE(I2:I6)</f>
        <v>60.29401509</v>
      </c>
      <c r="J7" s="22"/>
      <c r="K7" s="13">
        <f t="shared" ref="K7:L7" si="2">AVERAGE(K2:K6)</f>
        <v>29.60013624</v>
      </c>
      <c r="L7" s="13">
        <f t="shared" si="2"/>
        <v>9.847007804</v>
      </c>
      <c r="M7" s="14"/>
      <c r="N7" s="14"/>
      <c r="O7" s="14"/>
      <c r="P7" s="14"/>
      <c r="Q7" s="14"/>
      <c r="R7" s="14"/>
      <c r="S7" s="14"/>
      <c r="T7" s="14"/>
      <c r="U7" s="14"/>
      <c r="V7" s="1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>
      <c r="A10" s="1" t="s">
        <v>15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</row>
    <row r="11">
      <c r="A11" s="6"/>
      <c r="B11" s="7">
        <v>15.279611109</v>
      </c>
      <c r="C11" s="7">
        <v>76.023707883</v>
      </c>
      <c r="D11" s="7">
        <v>8.334794789</v>
      </c>
      <c r="E11" s="7">
        <v>245.389064627</v>
      </c>
      <c r="F11" s="7">
        <v>41.798324366</v>
      </c>
      <c r="G11" s="7">
        <v>28.761927922</v>
      </c>
      <c r="H11" s="7"/>
      <c r="I11" s="7">
        <v>27.488079985</v>
      </c>
      <c r="J11" s="7"/>
      <c r="K11" s="7">
        <v>20.733727852</v>
      </c>
      <c r="L11" s="8">
        <v>9.198143885</v>
      </c>
    </row>
    <row r="12">
      <c r="A12" s="6"/>
      <c r="B12" s="7">
        <v>14.464651796</v>
      </c>
      <c r="C12" s="7">
        <v>74.855154293</v>
      </c>
      <c r="D12" s="7">
        <v>9.176524488</v>
      </c>
      <c r="E12" s="7">
        <v>249.584816626</v>
      </c>
      <c r="F12" s="7">
        <v>46.059467079</v>
      </c>
      <c r="G12" s="7">
        <v>28.528251481</v>
      </c>
      <c r="H12" s="7"/>
      <c r="I12" s="7">
        <v>27.985938873</v>
      </c>
      <c r="J12" s="7"/>
      <c r="K12" s="7">
        <v>19.651920863</v>
      </c>
      <c r="L12" s="8">
        <v>9.30878664</v>
      </c>
    </row>
    <row r="13">
      <c r="A13" s="6"/>
      <c r="B13" s="7">
        <v>14.255027846</v>
      </c>
      <c r="C13" s="7">
        <v>72.873103457</v>
      </c>
      <c r="D13" s="7">
        <v>8.756164348</v>
      </c>
      <c r="E13" s="7">
        <v>239.787422967</v>
      </c>
      <c r="F13" s="7">
        <v>36.080676905</v>
      </c>
      <c r="G13" s="7">
        <v>30.000275929</v>
      </c>
      <c r="H13" s="7"/>
      <c r="I13" s="7">
        <v>27.893263597</v>
      </c>
      <c r="J13" s="7"/>
      <c r="K13" s="7">
        <v>20.389908889</v>
      </c>
      <c r="L13" s="8">
        <v>9.465623315</v>
      </c>
    </row>
    <row r="14">
      <c r="A14" s="6"/>
      <c r="B14" s="7">
        <v>15.42244036</v>
      </c>
      <c r="C14" s="7">
        <v>75.263651179</v>
      </c>
      <c r="D14" s="7">
        <v>7.995550709</v>
      </c>
      <c r="E14" s="7">
        <v>242.31550133</v>
      </c>
      <c r="F14" s="7">
        <v>46.474506909</v>
      </c>
      <c r="G14" s="7">
        <v>29.286271896</v>
      </c>
      <c r="H14" s="7"/>
      <c r="I14" s="7">
        <v>28.08178382</v>
      </c>
      <c r="J14" s="7"/>
      <c r="K14" s="7">
        <v>19.972337771</v>
      </c>
      <c r="L14" s="8">
        <v>9.356522065</v>
      </c>
    </row>
    <row r="15">
      <c r="A15" s="6"/>
      <c r="B15" s="7">
        <v>14.848275757</v>
      </c>
      <c r="C15" s="7">
        <v>75.064919171</v>
      </c>
      <c r="D15" s="7">
        <v>7.646021343</v>
      </c>
      <c r="E15" s="7">
        <v>237.584436624</v>
      </c>
      <c r="F15" s="7">
        <v>45.203219381</v>
      </c>
      <c r="G15" s="7">
        <v>32.000569244</v>
      </c>
      <c r="H15" s="7"/>
      <c r="I15" s="7">
        <v>27.401882901</v>
      </c>
      <c r="J15" s="7"/>
      <c r="K15" s="7">
        <v>20.607724207</v>
      </c>
      <c r="L15" s="8">
        <v>9.276322232</v>
      </c>
    </row>
    <row r="16">
      <c r="A16" s="10" t="s">
        <v>14</v>
      </c>
      <c r="B16" s="13">
        <f t="shared" ref="B16:G16" si="3">AVERAGE(B11:B15)</f>
        <v>14.85400137</v>
      </c>
      <c r="C16" s="13">
        <f t="shared" si="3"/>
        <v>74.8161072</v>
      </c>
      <c r="D16" s="13">
        <f t="shared" si="3"/>
        <v>8.381811135</v>
      </c>
      <c r="E16" s="13">
        <f t="shared" si="3"/>
        <v>242.9322484</v>
      </c>
      <c r="F16" s="13">
        <f t="shared" si="3"/>
        <v>43.12323893</v>
      </c>
      <c r="G16" s="13">
        <f t="shared" si="3"/>
        <v>29.71545929</v>
      </c>
      <c r="H16" s="13"/>
      <c r="I16" s="13">
        <f>AVERAGE(I11:I15)</f>
        <v>27.77018984</v>
      </c>
      <c r="J16" s="13"/>
      <c r="K16" s="13">
        <f t="shared" ref="K16:L16" si="4">AVERAGE(K11:K15)</f>
        <v>20.27112392</v>
      </c>
      <c r="L16" s="13">
        <f t="shared" si="4"/>
        <v>9.321079627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" t="s">
        <v>16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</row>
    <row r="20">
      <c r="A20" s="6"/>
      <c r="B20" s="7">
        <v>14.127650972</v>
      </c>
      <c r="C20" s="7">
        <v>51.385799284</v>
      </c>
      <c r="D20" s="7">
        <v>8.372975256</v>
      </c>
      <c r="E20" s="7">
        <v>293.712978488</v>
      </c>
      <c r="F20" s="7">
        <v>35.228058028</v>
      </c>
      <c r="G20" s="7">
        <v>35.648134837</v>
      </c>
      <c r="H20" s="7"/>
      <c r="I20" s="7">
        <v>151.184167243</v>
      </c>
      <c r="J20" s="7">
        <v>97.628635479</v>
      </c>
      <c r="K20" s="7">
        <v>7.402182579</v>
      </c>
      <c r="L20" s="8">
        <v>1.867847462</v>
      </c>
    </row>
    <row r="21" ht="15.75" customHeight="1">
      <c r="A21" s="6"/>
      <c r="B21" s="7">
        <v>15.74331889</v>
      </c>
      <c r="C21" s="7">
        <v>48.689468874</v>
      </c>
      <c r="D21" s="7">
        <v>12.160408515</v>
      </c>
      <c r="E21" s="7">
        <v>295.166884363</v>
      </c>
      <c r="F21" s="7">
        <v>40.02964136</v>
      </c>
      <c r="G21" s="7">
        <v>33.049072678</v>
      </c>
      <c r="H21" s="7"/>
      <c r="I21" s="7">
        <v>168.566268192</v>
      </c>
      <c r="J21" s="7">
        <v>95.498309166</v>
      </c>
      <c r="K21" s="7">
        <v>8.016413612</v>
      </c>
      <c r="L21" s="8">
        <v>2.131380151</v>
      </c>
    </row>
    <row r="22" ht="15.75" customHeight="1">
      <c r="A22" s="6"/>
      <c r="B22" s="7">
        <v>17.24365051</v>
      </c>
      <c r="C22" s="7">
        <v>48.993989446</v>
      </c>
      <c r="D22" s="7">
        <v>7.99922291</v>
      </c>
      <c r="E22" s="7">
        <v>298.429416711</v>
      </c>
      <c r="F22" s="7">
        <v>31.728782982</v>
      </c>
      <c r="G22" s="7">
        <v>36.766970144</v>
      </c>
      <c r="H22" s="7"/>
      <c r="I22" s="7">
        <v>150.331571071</v>
      </c>
      <c r="J22" s="7">
        <v>97.361692255</v>
      </c>
      <c r="K22" s="7">
        <v>6.976232695</v>
      </c>
      <c r="L22" s="8">
        <v>1.678551875</v>
      </c>
    </row>
    <row r="23" ht="15.75" customHeight="1">
      <c r="A23" s="6"/>
      <c r="B23" s="7">
        <v>16.769965956</v>
      </c>
      <c r="C23" s="7">
        <v>50.126654075</v>
      </c>
      <c r="D23" s="7">
        <v>6.766611011</v>
      </c>
      <c r="E23" s="7">
        <v>268.957304433</v>
      </c>
      <c r="F23" s="7">
        <v>34.914454201</v>
      </c>
      <c r="G23" s="7">
        <v>35.148076072</v>
      </c>
      <c r="H23" s="7"/>
      <c r="I23" s="7">
        <v>141.9631005</v>
      </c>
      <c r="J23" s="7">
        <v>95.172740289</v>
      </c>
      <c r="K23" s="7">
        <v>6.553341381</v>
      </c>
      <c r="L23" s="8">
        <v>2.718058622</v>
      </c>
    </row>
    <row r="24" ht="15.75" customHeight="1">
      <c r="A24" s="6"/>
      <c r="B24" s="7">
        <v>16.057577513</v>
      </c>
      <c r="C24" s="7">
        <v>47.703368047</v>
      </c>
      <c r="D24" s="7">
        <v>8.612506691</v>
      </c>
      <c r="E24" s="7">
        <v>288.410783553</v>
      </c>
      <c r="F24" s="7">
        <v>31.434148707</v>
      </c>
      <c r="G24" s="7">
        <v>32.898993981</v>
      </c>
      <c r="H24" s="7"/>
      <c r="I24" s="7">
        <v>143.034622983</v>
      </c>
      <c r="J24" s="7">
        <v>95.873897837</v>
      </c>
      <c r="K24" s="7">
        <v>7.602777796</v>
      </c>
      <c r="L24" s="8">
        <v>2.033734715</v>
      </c>
    </row>
    <row r="25" ht="15.75" customHeight="1">
      <c r="A25" s="10" t="s">
        <v>14</v>
      </c>
      <c r="B25" s="13">
        <f t="shared" ref="B25:G25" si="5">AVERAGE(B20:B24)</f>
        <v>15.98843277</v>
      </c>
      <c r="C25" s="13">
        <f t="shared" si="5"/>
        <v>49.37985595</v>
      </c>
      <c r="D25" s="13">
        <f t="shared" si="5"/>
        <v>8.782344877</v>
      </c>
      <c r="E25" s="13">
        <f t="shared" si="5"/>
        <v>288.9354735</v>
      </c>
      <c r="F25" s="13">
        <f t="shared" si="5"/>
        <v>34.66701706</v>
      </c>
      <c r="G25" s="13">
        <f t="shared" si="5"/>
        <v>34.70224954</v>
      </c>
      <c r="H25" s="13"/>
      <c r="I25" s="13">
        <f t="shared" ref="I25:L25" si="6">AVERAGE(I20:I24)</f>
        <v>151.015946</v>
      </c>
      <c r="J25" s="13">
        <f t="shared" si="6"/>
        <v>96.30705501</v>
      </c>
      <c r="K25" s="13">
        <f t="shared" si="6"/>
        <v>7.310189613</v>
      </c>
      <c r="L25" s="13">
        <f t="shared" si="6"/>
        <v>2.085914565</v>
      </c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5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N27" s="9"/>
      <c r="O27" s="9" t="s">
        <v>1</v>
      </c>
      <c r="P27" s="9" t="s">
        <v>2</v>
      </c>
      <c r="Q27" s="9" t="s">
        <v>3</v>
      </c>
      <c r="R27" s="9" t="s">
        <v>4</v>
      </c>
      <c r="S27" s="9" t="s">
        <v>5</v>
      </c>
      <c r="T27" s="9" t="s">
        <v>6</v>
      </c>
      <c r="U27" s="9" t="s">
        <v>8</v>
      </c>
      <c r="V27" s="9" t="s">
        <v>10</v>
      </c>
      <c r="W27" s="9" t="s">
        <v>11</v>
      </c>
    </row>
    <row r="28" ht="15.75" customHeight="1">
      <c r="A28" s="1" t="s">
        <v>17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N28" s="23" t="s">
        <v>18</v>
      </c>
      <c r="O28" s="11">
        <v>37.28635061479999</v>
      </c>
      <c r="P28" s="11">
        <v>19.4991683264</v>
      </c>
      <c r="Q28" s="11">
        <v>13.848251931000002</v>
      </c>
      <c r="R28" s="11">
        <v>181.85822926179998</v>
      </c>
      <c r="S28" s="11">
        <v>46.926358414</v>
      </c>
      <c r="T28" s="11">
        <v>39.1105798876</v>
      </c>
      <c r="U28" s="11">
        <v>60.294015093199995</v>
      </c>
      <c r="V28" s="11">
        <v>29.6001362438</v>
      </c>
      <c r="W28" s="11">
        <v>9.8470078044</v>
      </c>
    </row>
    <row r="29" ht="15.75" customHeight="1">
      <c r="A29" s="6"/>
      <c r="B29" s="7">
        <v>16.019019187</v>
      </c>
      <c r="C29" s="7">
        <v>71.055648657</v>
      </c>
      <c r="D29" s="7">
        <v>11.968414791</v>
      </c>
      <c r="E29" s="7">
        <v>366.835370289</v>
      </c>
      <c r="F29" s="7">
        <v>42.155901715</v>
      </c>
      <c r="G29" s="7">
        <v>35.22175391</v>
      </c>
      <c r="H29" s="7">
        <v>24.125683371</v>
      </c>
      <c r="I29" s="7">
        <v>163.915452366</v>
      </c>
      <c r="J29" s="7">
        <v>97.196380063</v>
      </c>
      <c r="K29" s="7">
        <v>8.437032012</v>
      </c>
      <c r="L29" s="8">
        <v>1.68802961</v>
      </c>
      <c r="N29" s="23" t="s">
        <v>19</v>
      </c>
      <c r="O29" s="11">
        <v>14.8540013736</v>
      </c>
      <c r="P29" s="11">
        <v>74.81610719659999</v>
      </c>
      <c r="Q29" s="11">
        <v>8.3818111354</v>
      </c>
      <c r="R29" s="11">
        <v>242.93224843480002</v>
      </c>
      <c r="S29" s="11">
        <v>43.123238928</v>
      </c>
      <c r="T29" s="11">
        <v>29.7154592944</v>
      </c>
      <c r="U29" s="11">
        <v>27.7701898352</v>
      </c>
      <c r="V29" s="11">
        <v>20.2711239164</v>
      </c>
      <c r="W29" s="11">
        <v>9.3210796274</v>
      </c>
    </row>
    <row r="30" ht="15.75" customHeight="1">
      <c r="A30" s="6"/>
      <c r="B30" s="7">
        <v>15.110798972</v>
      </c>
      <c r="C30" s="7">
        <v>63.780008621</v>
      </c>
      <c r="D30" s="7">
        <v>10.855042654</v>
      </c>
      <c r="E30" s="7">
        <v>362.854459693</v>
      </c>
      <c r="F30" s="7">
        <v>39.821915217</v>
      </c>
      <c r="G30" s="7">
        <v>32.751069749</v>
      </c>
      <c r="H30" s="7">
        <v>21.373562966</v>
      </c>
      <c r="I30" s="7">
        <v>160.667872519</v>
      </c>
      <c r="J30" s="7">
        <v>94.99303258</v>
      </c>
      <c r="K30" s="7">
        <v>7.797483415</v>
      </c>
      <c r="L30" s="8">
        <v>1.519994939</v>
      </c>
      <c r="M30" s="4"/>
      <c r="N30" s="4"/>
      <c r="O30" s="4"/>
      <c r="P30" s="4"/>
      <c r="Q30" s="4"/>
      <c r="R30" s="4"/>
      <c r="S30" s="4"/>
      <c r="T30" s="5"/>
    </row>
    <row r="31" ht="15.75" customHeight="1">
      <c r="A31" s="6"/>
      <c r="B31" s="7">
        <v>17.100056876</v>
      </c>
      <c r="C31" s="7">
        <v>64.208622188</v>
      </c>
      <c r="D31" s="7">
        <v>10.110478749</v>
      </c>
      <c r="E31" s="7">
        <v>359.004024729</v>
      </c>
      <c r="F31" s="7">
        <v>41.549897203</v>
      </c>
      <c r="G31" s="7">
        <v>34.294652344</v>
      </c>
      <c r="H31" s="7">
        <v>20.087710804</v>
      </c>
      <c r="I31" s="7">
        <v>163.063527041</v>
      </c>
      <c r="J31" s="7">
        <v>95.803574829</v>
      </c>
      <c r="K31" s="7">
        <v>7.10931087</v>
      </c>
      <c r="L31" s="8">
        <v>1.493363983</v>
      </c>
      <c r="M31" s="4"/>
      <c r="N31" s="4"/>
      <c r="O31" s="4"/>
      <c r="P31" s="4"/>
      <c r="Q31" s="4"/>
      <c r="R31" s="4"/>
      <c r="S31" s="4"/>
      <c r="T31" s="5"/>
    </row>
    <row r="32" ht="15.75" customHeight="1">
      <c r="A32" s="6"/>
      <c r="B32" s="7">
        <v>17.074296691</v>
      </c>
      <c r="C32" s="7">
        <v>72.574765243</v>
      </c>
      <c r="D32" s="7">
        <v>9.000134357</v>
      </c>
      <c r="E32" s="7">
        <v>343.131503141</v>
      </c>
      <c r="F32" s="7">
        <v>39.339973073</v>
      </c>
      <c r="G32" s="7">
        <v>33.589081879</v>
      </c>
      <c r="H32" s="7">
        <v>21.772719128</v>
      </c>
      <c r="I32" s="7">
        <v>165.068115781</v>
      </c>
      <c r="J32" s="7">
        <v>95.305370421</v>
      </c>
      <c r="K32" s="7">
        <v>8.038421096</v>
      </c>
      <c r="L32" s="8">
        <v>1.434796932</v>
      </c>
      <c r="M32" s="14"/>
      <c r="N32" s="14"/>
      <c r="O32" s="14"/>
      <c r="P32" s="14"/>
      <c r="Q32" s="14"/>
      <c r="R32" s="14"/>
      <c r="S32" s="14"/>
      <c r="T32" s="15"/>
    </row>
    <row r="33" ht="15.75" customHeight="1">
      <c r="A33" s="6"/>
      <c r="B33" s="7">
        <v>16.343966551</v>
      </c>
      <c r="C33" s="7">
        <v>65.264018798</v>
      </c>
      <c r="D33" s="7">
        <v>9.93676733</v>
      </c>
      <c r="E33" s="7">
        <v>358.16592337</v>
      </c>
      <c r="F33" s="7">
        <v>34.968043256</v>
      </c>
      <c r="G33" s="7">
        <v>32.35808476</v>
      </c>
      <c r="H33" s="7">
        <v>19.327280875</v>
      </c>
      <c r="I33" s="7">
        <v>163.050929919</v>
      </c>
      <c r="J33" s="7">
        <v>90.82854392</v>
      </c>
      <c r="K33" s="7">
        <v>7.414827916</v>
      </c>
      <c r="L33" s="8">
        <v>1.541411563</v>
      </c>
    </row>
    <row r="34" ht="15.75" customHeight="1">
      <c r="A34" s="10" t="s">
        <v>14</v>
      </c>
      <c r="B34" s="13">
        <f t="shared" ref="B34:L34" si="7">AVERAGE(B29:B33)</f>
        <v>16.32962766</v>
      </c>
      <c r="C34" s="13">
        <f t="shared" si="7"/>
        <v>67.3766127</v>
      </c>
      <c r="D34" s="13">
        <f t="shared" si="7"/>
        <v>10.37416758</v>
      </c>
      <c r="E34" s="13">
        <f t="shared" si="7"/>
        <v>357.9982562</v>
      </c>
      <c r="F34" s="13">
        <f t="shared" si="7"/>
        <v>39.56714609</v>
      </c>
      <c r="G34" s="13">
        <f t="shared" si="7"/>
        <v>33.64292853</v>
      </c>
      <c r="H34" s="13">
        <f t="shared" si="7"/>
        <v>21.33739143</v>
      </c>
      <c r="I34" s="13">
        <f t="shared" si="7"/>
        <v>163.1531795</v>
      </c>
      <c r="J34" s="13">
        <f t="shared" si="7"/>
        <v>94.82538036</v>
      </c>
      <c r="K34" s="13">
        <f t="shared" si="7"/>
        <v>7.759415062</v>
      </c>
      <c r="L34" s="13">
        <f t="shared" si="7"/>
        <v>1.535519405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4" width="5.5"/>
    <col customWidth="1" min="5" max="5" width="6.5"/>
    <col customWidth="1" min="6" max="8" width="5.5"/>
    <col customWidth="1" min="9" max="10" width="6.5"/>
  </cols>
  <sheetData>
    <row r="1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6"/>
      <c r="B2" s="19">
        <v>30.3490147</v>
      </c>
      <c r="C2" s="19">
        <v>17.14298</v>
      </c>
      <c r="D2" s="19">
        <v>13.27003</v>
      </c>
      <c r="E2" s="19">
        <v>158.9649</v>
      </c>
      <c r="F2" s="19">
        <v>41.38452</v>
      </c>
      <c r="G2" s="19">
        <v>38.17846</v>
      </c>
      <c r="H2" s="19"/>
      <c r="I2" s="19">
        <v>68.10599</v>
      </c>
      <c r="J2" s="19"/>
      <c r="K2" s="19">
        <v>27.41516</v>
      </c>
      <c r="L2" s="20">
        <v>7.307528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6"/>
      <c r="B3" s="19">
        <v>30.5031733</v>
      </c>
      <c r="C3" s="19">
        <v>16.74596</v>
      </c>
      <c r="D3" s="19">
        <v>12.93688</v>
      </c>
      <c r="E3" s="19">
        <v>157.548</v>
      </c>
      <c r="F3" s="19">
        <v>44.57703</v>
      </c>
      <c r="G3" s="19">
        <v>40.91929</v>
      </c>
      <c r="H3" s="19"/>
      <c r="I3" s="19">
        <v>73.20849</v>
      </c>
      <c r="J3" s="19"/>
      <c r="K3" s="19">
        <v>26.90696</v>
      </c>
      <c r="L3" s="20">
        <v>7.617925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6"/>
      <c r="B4" s="19">
        <v>30.474995</v>
      </c>
      <c r="C4" s="19">
        <v>17.3963</v>
      </c>
      <c r="D4" s="19">
        <v>13.68193</v>
      </c>
      <c r="E4" s="19">
        <v>159.0743</v>
      </c>
      <c r="F4" s="19">
        <v>41.35041</v>
      </c>
      <c r="G4" s="19">
        <v>39.51277</v>
      </c>
      <c r="H4" s="19"/>
      <c r="I4" s="19">
        <v>67.4539</v>
      </c>
      <c r="J4" s="19"/>
      <c r="K4" s="19">
        <v>28.3908</v>
      </c>
      <c r="L4" s="20">
        <v>7.530281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6"/>
      <c r="B5" s="19">
        <v>31.2131899</v>
      </c>
      <c r="C5" s="19">
        <v>16.48308</v>
      </c>
      <c r="D5" s="19">
        <v>13.67925</v>
      </c>
      <c r="E5" s="19">
        <v>157.7762</v>
      </c>
      <c r="F5" s="19">
        <v>44.42191</v>
      </c>
      <c r="G5" s="19">
        <v>37.48052</v>
      </c>
      <c r="H5" s="19"/>
      <c r="I5" s="19">
        <v>70.84849</v>
      </c>
      <c r="J5" s="19"/>
      <c r="K5" s="19">
        <v>26.71522</v>
      </c>
      <c r="L5" s="20">
        <v>7.730437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6"/>
      <c r="B6" s="19">
        <v>31.0407353</v>
      </c>
      <c r="C6" s="19">
        <v>17.34233</v>
      </c>
      <c r="D6" s="19">
        <v>14.90742</v>
      </c>
      <c r="E6" s="19">
        <v>164.8938</v>
      </c>
      <c r="F6" s="19">
        <v>47.17131</v>
      </c>
      <c r="G6" s="19">
        <v>36.79349</v>
      </c>
      <c r="H6" s="19"/>
      <c r="I6" s="19">
        <v>65.0738</v>
      </c>
      <c r="J6" s="19"/>
      <c r="K6" s="19">
        <v>27.74344</v>
      </c>
      <c r="L6" s="20">
        <v>7.361971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" t="s">
        <v>14</v>
      </c>
      <c r="B7" s="12">
        <f t="shared" ref="B7:G7" si="1">AVERAGE(B2:B6)</f>
        <v>30.71622164</v>
      </c>
      <c r="C7" s="12">
        <f t="shared" si="1"/>
        <v>17.02213</v>
      </c>
      <c r="D7" s="12">
        <f t="shared" si="1"/>
        <v>13.695102</v>
      </c>
      <c r="E7" s="12">
        <f t="shared" si="1"/>
        <v>159.65144</v>
      </c>
      <c r="F7" s="12">
        <f t="shared" si="1"/>
        <v>43.781036</v>
      </c>
      <c r="G7" s="12">
        <f t="shared" si="1"/>
        <v>38.576906</v>
      </c>
      <c r="H7" s="12"/>
      <c r="I7" s="12">
        <f>AVERAGE(I2:I6)</f>
        <v>68.938134</v>
      </c>
      <c r="J7" s="12"/>
      <c r="K7" s="12">
        <f t="shared" ref="K7:L7" si="2">AVERAGE(K2:K6)</f>
        <v>27.434316</v>
      </c>
      <c r="L7" s="12">
        <f t="shared" si="2"/>
        <v>7.5096284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" t="s">
        <v>21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6"/>
      <c r="B11" s="19">
        <v>9.86208722</v>
      </c>
      <c r="C11" s="19">
        <v>55.43315</v>
      </c>
      <c r="D11" s="19">
        <v>5.637784</v>
      </c>
      <c r="E11" s="19">
        <v>187.5202</v>
      </c>
      <c r="F11" s="19">
        <v>39.22145</v>
      </c>
      <c r="G11" s="19">
        <v>24.89089</v>
      </c>
      <c r="H11" s="19"/>
      <c r="I11" s="19">
        <v>32.12829</v>
      </c>
      <c r="J11" s="19"/>
      <c r="K11" s="19">
        <v>19.25821</v>
      </c>
      <c r="L11" s="20">
        <v>7.475966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6"/>
      <c r="B12" s="19">
        <v>9.45370392</v>
      </c>
      <c r="C12" s="19">
        <v>56.2286</v>
      </c>
      <c r="D12" s="19">
        <v>5.914755</v>
      </c>
      <c r="E12" s="19">
        <v>182.6899</v>
      </c>
      <c r="F12" s="19">
        <v>39.04862</v>
      </c>
      <c r="G12" s="19">
        <v>27.4257</v>
      </c>
      <c r="H12" s="19"/>
      <c r="I12" s="19">
        <v>35.90139</v>
      </c>
      <c r="J12" s="19"/>
      <c r="K12" s="19">
        <v>17.78269</v>
      </c>
      <c r="L12" s="20">
        <v>7.674962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6"/>
      <c r="B13" s="19">
        <v>10.0211468</v>
      </c>
      <c r="C13" s="19">
        <v>56.92087</v>
      </c>
      <c r="D13" s="19">
        <v>5.815138</v>
      </c>
      <c r="E13" s="19">
        <v>176.5245</v>
      </c>
      <c r="F13" s="19">
        <v>42.65636</v>
      </c>
      <c r="G13" s="19">
        <v>32.06145</v>
      </c>
      <c r="H13" s="19"/>
      <c r="I13" s="19">
        <v>37.5964</v>
      </c>
      <c r="J13" s="19"/>
      <c r="K13" s="19">
        <v>18.65164</v>
      </c>
      <c r="L13" s="20">
        <v>7.642504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6"/>
      <c r="B14" s="19">
        <v>9.59887753</v>
      </c>
      <c r="C14" s="19">
        <v>54.62806</v>
      </c>
      <c r="D14" s="19">
        <v>5.677363</v>
      </c>
      <c r="E14" s="19">
        <v>184.5249</v>
      </c>
      <c r="F14" s="19">
        <v>30.10139</v>
      </c>
      <c r="G14" s="19">
        <v>24.21027</v>
      </c>
      <c r="H14" s="19"/>
      <c r="I14" s="19">
        <v>29.61905</v>
      </c>
      <c r="J14" s="19"/>
      <c r="K14" s="19">
        <v>17.67687</v>
      </c>
      <c r="L14" s="20">
        <v>7.17649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6"/>
      <c r="B15" s="19">
        <v>9.41325145</v>
      </c>
      <c r="C15" s="19">
        <v>55.12695</v>
      </c>
      <c r="D15" s="19">
        <v>5.919925</v>
      </c>
      <c r="E15" s="19">
        <v>183.5545</v>
      </c>
      <c r="F15" s="19">
        <v>35.73986</v>
      </c>
      <c r="G15" s="19">
        <v>23.61202</v>
      </c>
      <c r="H15" s="19"/>
      <c r="I15" s="19">
        <v>28.19384</v>
      </c>
      <c r="J15" s="19"/>
      <c r="K15" s="19">
        <v>16.28484</v>
      </c>
      <c r="L15" s="20">
        <v>8.057234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 t="s">
        <v>14</v>
      </c>
      <c r="B16" s="12">
        <f t="shared" ref="B16:G16" si="3">AVERAGE(B11:B15)</f>
        <v>9.669813384</v>
      </c>
      <c r="C16" s="12">
        <f t="shared" si="3"/>
        <v>55.667526</v>
      </c>
      <c r="D16" s="12">
        <f t="shared" si="3"/>
        <v>5.792993</v>
      </c>
      <c r="E16" s="12">
        <f t="shared" si="3"/>
        <v>182.9628</v>
      </c>
      <c r="F16" s="12">
        <f t="shared" si="3"/>
        <v>37.353536</v>
      </c>
      <c r="G16" s="12">
        <f t="shared" si="3"/>
        <v>26.440066</v>
      </c>
      <c r="H16" s="12"/>
      <c r="I16" s="12">
        <f>AVERAGE(I11:I15)</f>
        <v>32.687794</v>
      </c>
      <c r="J16" s="12"/>
      <c r="K16" s="12">
        <f t="shared" ref="K16:L16" si="4">AVERAGE(K11:K15)</f>
        <v>17.93085</v>
      </c>
      <c r="L16" s="12">
        <f t="shared" si="4"/>
        <v>7.6054312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" t="s">
        <v>22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"/>
      <c r="B20" s="19">
        <v>12.9513898</v>
      </c>
      <c r="C20" s="19">
        <v>50.56144</v>
      </c>
      <c r="D20" s="19">
        <v>9.581206</v>
      </c>
      <c r="E20" s="19">
        <v>241.9326</v>
      </c>
      <c r="F20" s="19">
        <v>38.63559</v>
      </c>
      <c r="G20" s="19">
        <v>34.01061</v>
      </c>
      <c r="H20" s="19"/>
      <c r="I20" s="19">
        <v>138.2584</v>
      </c>
      <c r="J20" s="21">
        <v>96.29246175</v>
      </c>
      <c r="K20" s="19">
        <v>8.075373685</v>
      </c>
      <c r="L20" s="20">
        <v>1.98349526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6"/>
      <c r="B21" s="19">
        <v>12.4962497</v>
      </c>
      <c r="C21" s="19">
        <v>51.75721</v>
      </c>
      <c r="D21" s="19">
        <v>7.241287</v>
      </c>
      <c r="E21" s="19">
        <v>252.0603</v>
      </c>
      <c r="F21" s="19">
        <v>34.58803</v>
      </c>
      <c r="G21" s="19">
        <v>34.45135</v>
      </c>
      <c r="H21" s="19"/>
      <c r="I21" s="19">
        <v>133.5484</v>
      </c>
      <c r="J21" s="21">
        <v>91.976795783</v>
      </c>
      <c r="K21" s="19">
        <v>8.360297828</v>
      </c>
      <c r="L21" s="20">
        <v>1.943707025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6"/>
      <c r="B22" s="19">
        <v>12.4807385</v>
      </c>
      <c r="C22" s="19">
        <v>54.37334</v>
      </c>
      <c r="D22" s="19">
        <v>7.96889</v>
      </c>
      <c r="E22" s="19">
        <v>247.2378</v>
      </c>
      <c r="F22" s="19">
        <v>30.72426</v>
      </c>
      <c r="G22" s="19">
        <v>33.7012</v>
      </c>
      <c r="H22" s="19"/>
      <c r="I22" s="19">
        <v>137.0852</v>
      </c>
      <c r="J22" s="21">
        <v>89.847706655</v>
      </c>
      <c r="K22" s="19">
        <v>7.212642264</v>
      </c>
      <c r="L22" s="20">
        <v>1.771678738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6"/>
      <c r="B23" s="19">
        <v>11.2906221</v>
      </c>
      <c r="C23" s="19">
        <v>52.50463</v>
      </c>
      <c r="D23" s="19">
        <v>7.929304</v>
      </c>
      <c r="E23" s="19">
        <v>239.44</v>
      </c>
      <c r="F23" s="19">
        <v>37.19612</v>
      </c>
      <c r="G23" s="19">
        <v>33.94817</v>
      </c>
      <c r="H23" s="19"/>
      <c r="I23" s="19">
        <v>131.2233</v>
      </c>
      <c r="J23" s="21">
        <v>98.573106436</v>
      </c>
      <c r="K23" s="19">
        <v>8.828920586</v>
      </c>
      <c r="L23" s="20">
        <v>1.911529363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6"/>
      <c r="B24" s="19">
        <v>12.6406799</v>
      </c>
      <c r="C24" s="19">
        <v>49.19837</v>
      </c>
      <c r="D24" s="19">
        <v>9.172594</v>
      </c>
      <c r="E24" s="19">
        <v>248.8644</v>
      </c>
      <c r="F24" s="19">
        <v>36.44634</v>
      </c>
      <c r="G24" s="19">
        <v>33.31292</v>
      </c>
      <c r="H24" s="19"/>
      <c r="I24" s="19">
        <v>132.2951</v>
      </c>
      <c r="J24" s="21">
        <v>97.480250794</v>
      </c>
      <c r="K24" s="19">
        <v>7.558861156</v>
      </c>
      <c r="L24" s="20">
        <v>2.021610711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0" t="s">
        <v>14</v>
      </c>
      <c r="B25" s="12">
        <f t="shared" ref="B25:G25" si="5">AVERAGE(B20:B24)</f>
        <v>12.371936</v>
      </c>
      <c r="C25" s="12">
        <f t="shared" si="5"/>
        <v>51.678998</v>
      </c>
      <c r="D25" s="12">
        <f t="shared" si="5"/>
        <v>8.3786562</v>
      </c>
      <c r="E25" s="12">
        <f t="shared" si="5"/>
        <v>245.90702</v>
      </c>
      <c r="F25" s="12">
        <f t="shared" si="5"/>
        <v>35.518068</v>
      </c>
      <c r="G25" s="12">
        <f t="shared" si="5"/>
        <v>33.88485</v>
      </c>
      <c r="H25" s="12"/>
      <c r="I25" s="12">
        <f t="shared" ref="I25:L25" si="6">AVERAGE(I20:I24)</f>
        <v>134.48208</v>
      </c>
      <c r="J25" s="12">
        <f t="shared" si="6"/>
        <v>94.83406428</v>
      </c>
      <c r="K25" s="12">
        <f t="shared" si="6"/>
        <v>8.007219104</v>
      </c>
      <c r="L25" s="12">
        <f t="shared" si="6"/>
        <v>1.926404219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" t="s">
        <v>23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6"/>
      <c r="B29" s="19">
        <v>10.9308979</v>
      </c>
      <c r="C29" s="19">
        <v>48.21994</v>
      </c>
      <c r="D29" s="19">
        <v>6.762526</v>
      </c>
      <c r="E29" s="19">
        <v>363.13533158</v>
      </c>
      <c r="F29" s="19">
        <v>37.18864</v>
      </c>
      <c r="G29" s="19">
        <v>27.72474</v>
      </c>
      <c r="H29" s="19">
        <v>16.05891</v>
      </c>
      <c r="I29" s="19">
        <v>126.1943</v>
      </c>
      <c r="J29" s="21">
        <v>95.628649083</v>
      </c>
      <c r="K29" s="19">
        <v>8.141354576</v>
      </c>
      <c r="L29" s="20">
        <v>1.183998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6"/>
      <c r="B30" s="19">
        <v>11.5838573</v>
      </c>
      <c r="C30" s="19">
        <v>48.50654</v>
      </c>
      <c r="D30" s="19">
        <v>6.88667</v>
      </c>
      <c r="E30" s="19">
        <v>355.978922035</v>
      </c>
      <c r="F30" s="19">
        <v>34.01201</v>
      </c>
      <c r="G30" s="19">
        <v>33.19757</v>
      </c>
      <c r="H30" s="19">
        <v>16.10664</v>
      </c>
      <c r="I30" s="19">
        <v>124.6558</v>
      </c>
      <c r="J30" s="21">
        <v>97.299295204</v>
      </c>
      <c r="K30" s="19">
        <v>7.832963407</v>
      </c>
      <c r="L30" s="20">
        <v>1.143379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6"/>
      <c r="B31" s="19">
        <v>12.3744401</v>
      </c>
      <c r="C31" s="19">
        <v>49.30236</v>
      </c>
      <c r="D31" s="19">
        <v>7.414503</v>
      </c>
      <c r="E31" s="19">
        <v>363.665596941</v>
      </c>
      <c r="F31" s="19">
        <v>49.96219</v>
      </c>
      <c r="G31" s="19">
        <v>29.74289</v>
      </c>
      <c r="H31" s="19">
        <v>16.41675</v>
      </c>
      <c r="I31" s="19">
        <v>124.8978</v>
      </c>
      <c r="J31" s="21">
        <v>91.2273896</v>
      </c>
      <c r="K31" s="19">
        <v>10.032154875</v>
      </c>
      <c r="L31" s="20">
        <v>1.136376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6"/>
      <c r="B32" s="19">
        <v>11.6912064</v>
      </c>
      <c r="C32" s="19">
        <v>47.26506</v>
      </c>
      <c r="D32" s="19">
        <v>8.150175</v>
      </c>
      <c r="E32" s="19">
        <v>373.34299828</v>
      </c>
      <c r="F32" s="19">
        <v>29.15862</v>
      </c>
      <c r="G32" s="19">
        <v>27.3321</v>
      </c>
      <c r="H32" s="19">
        <v>16.17391</v>
      </c>
      <c r="I32" s="19">
        <v>124.6641</v>
      </c>
      <c r="J32" s="21">
        <v>95.533470487</v>
      </c>
      <c r="K32" s="19">
        <v>7.925365844</v>
      </c>
      <c r="L32" s="20">
        <v>1.139785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6"/>
      <c r="B33" s="19">
        <v>11.3094829</v>
      </c>
      <c r="C33" s="19">
        <v>50.34029</v>
      </c>
      <c r="D33" s="19">
        <v>7.471712</v>
      </c>
      <c r="E33" s="19">
        <v>353.536351839</v>
      </c>
      <c r="F33" s="19">
        <v>30.8348</v>
      </c>
      <c r="G33" s="19">
        <v>27.97249</v>
      </c>
      <c r="H33" s="19">
        <v>15.88924</v>
      </c>
      <c r="I33" s="19">
        <v>147.6593</v>
      </c>
      <c r="J33" s="21">
        <v>95.844738392</v>
      </c>
      <c r="K33" s="19">
        <v>7.671335201</v>
      </c>
      <c r="L33" s="20">
        <v>1.195812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0" t="s">
        <v>14</v>
      </c>
      <c r="B34" s="12">
        <f t="shared" ref="B34:L34" si="7">AVERAGE(B29:B33)</f>
        <v>11.57797692</v>
      </c>
      <c r="C34" s="12">
        <f t="shared" si="7"/>
        <v>48.726838</v>
      </c>
      <c r="D34" s="12">
        <f t="shared" si="7"/>
        <v>7.3371172</v>
      </c>
      <c r="E34" s="12">
        <f t="shared" si="7"/>
        <v>361.9318401</v>
      </c>
      <c r="F34" s="12">
        <f t="shared" si="7"/>
        <v>36.231252</v>
      </c>
      <c r="G34" s="12">
        <f t="shared" si="7"/>
        <v>29.193958</v>
      </c>
      <c r="H34" s="12">
        <f t="shared" si="7"/>
        <v>16.12909</v>
      </c>
      <c r="I34" s="12">
        <f t="shared" si="7"/>
        <v>129.61426</v>
      </c>
      <c r="J34" s="12">
        <f t="shared" si="7"/>
        <v>95.10670855</v>
      </c>
      <c r="K34" s="12">
        <f t="shared" si="7"/>
        <v>8.320634781</v>
      </c>
      <c r="L34" s="12">
        <f t="shared" si="7"/>
        <v>1.15987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" t="s">
        <v>24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3" t="s">
        <v>11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6"/>
      <c r="B40" s="19">
        <v>32.39133</v>
      </c>
      <c r="C40" s="19">
        <v>17.55256</v>
      </c>
      <c r="D40" s="19">
        <v>12.86316</v>
      </c>
      <c r="E40" s="19">
        <v>158.5621</v>
      </c>
      <c r="F40" s="19">
        <v>39.84939</v>
      </c>
      <c r="G40" s="19">
        <v>35.37977</v>
      </c>
      <c r="H40" s="19"/>
      <c r="I40" s="19">
        <v>58.72834</v>
      </c>
      <c r="J40" s="19"/>
      <c r="K40" s="19">
        <v>27.05216</v>
      </c>
      <c r="L40" s="20">
        <v>8.030678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6"/>
      <c r="B41" s="19">
        <v>29.4003</v>
      </c>
      <c r="C41" s="19">
        <v>17.06888</v>
      </c>
      <c r="D41" s="19">
        <v>12.96136</v>
      </c>
      <c r="E41" s="19">
        <v>159.6792</v>
      </c>
      <c r="F41" s="19">
        <v>47.09788</v>
      </c>
      <c r="G41" s="19">
        <v>34.50868</v>
      </c>
      <c r="H41" s="19"/>
      <c r="I41" s="19">
        <v>58.88388</v>
      </c>
      <c r="J41" s="19"/>
      <c r="K41" s="19">
        <v>28.02845</v>
      </c>
      <c r="L41" s="20">
        <v>7.800984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6"/>
      <c r="B42" s="19">
        <v>29.72824</v>
      </c>
      <c r="C42" s="19">
        <v>17.83456</v>
      </c>
      <c r="D42" s="19">
        <v>12.40869</v>
      </c>
      <c r="E42" s="19">
        <v>167.7003</v>
      </c>
      <c r="F42" s="19">
        <v>40.57178</v>
      </c>
      <c r="G42" s="19">
        <v>36.90068</v>
      </c>
      <c r="H42" s="19"/>
      <c r="I42" s="19">
        <v>56.70089</v>
      </c>
      <c r="J42" s="19"/>
      <c r="K42" s="19">
        <v>28.58673</v>
      </c>
      <c r="L42" s="20">
        <v>7.378852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6"/>
      <c r="B43" s="19">
        <v>28.61883</v>
      </c>
      <c r="C43" s="19">
        <v>17.65068</v>
      </c>
      <c r="D43" s="19">
        <v>12.4315</v>
      </c>
      <c r="E43" s="19">
        <v>153.1588</v>
      </c>
      <c r="F43" s="19">
        <v>42.02017</v>
      </c>
      <c r="G43" s="19">
        <v>35.89954</v>
      </c>
      <c r="H43" s="19"/>
      <c r="I43" s="19">
        <v>56.50831</v>
      </c>
      <c r="J43" s="19"/>
      <c r="K43" s="19">
        <v>27.03872</v>
      </c>
      <c r="L43" s="20">
        <v>7.346092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6"/>
      <c r="B44" s="19">
        <v>29.47137</v>
      </c>
      <c r="C44" s="19">
        <v>17.40264</v>
      </c>
      <c r="D44" s="19">
        <v>12.91695</v>
      </c>
      <c r="E44" s="19">
        <v>155.7668</v>
      </c>
      <c r="F44" s="19">
        <v>42.11595</v>
      </c>
      <c r="G44" s="19">
        <v>36.30275</v>
      </c>
      <c r="H44" s="19"/>
      <c r="I44" s="19">
        <v>55.64617</v>
      </c>
      <c r="J44" s="19"/>
      <c r="K44" s="19">
        <v>27.15395</v>
      </c>
      <c r="L44" s="20">
        <v>7.073156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0" t="s">
        <v>14</v>
      </c>
      <c r="B45" s="12">
        <f t="shared" ref="B45:G45" si="8">AVERAGE(B40:B44)</f>
        <v>29.922014</v>
      </c>
      <c r="C45" s="12">
        <f t="shared" si="8"/>
        <v>17.501864</v>
      </c>
      <c r="D45" s="12">
        <f t="shared" si="8"/>
        <v>12.716332</v>
      </c>
      <c r="E45" s="12">
        <f t="shared" si="8"/>
        <v>158.97344</v>
      </c>
      <c r="F45" s="12">
        <f t="shared" si="8"/>
        <v>42.331034</v>
      </c>
      <c r="G45" s="12">
        <f t="shared" si="8"/>
        <v>35.798284</v>
      </c>
      <c r="H45" s="12"/>
      <c r="I45" s="12">
        <f>AVERAGE(I40:I44)</f>
        <v>57.293518</v>
      </c>
      <c r="J45" s="12"/>
      <c r="K45" s="12">
        <f t="shared" ref="K45:L45" si="9">AVERAGE(K40:K44)</f>
        <v>27.572002</v>
      </c>
      <c r="L45" s="12">
        <f t="shared" si="9"/>
        <v>7.5259524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" t="s">
        <v>25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3" t="s">
        <v>11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6"/>
      <c r="B49" s="19">
        <v>10.06182</v>
      </c>
      <c r="C49" s="19">
        <v>54.14257</v>
      </c>
      <c r="D49" s="19">
        <v>5.302959</v>
      </c>
      <c r="E49" s="19">
        <v>180.9225</v>
      </c>
      <c r="F49" s="19">
        <v>32.43353</v>
      </c>
      <c r="G49" s="19">
        <v>30.31737</v>
      </c>
      <c r="H49" s="19">
        <v>0.0</v>
      </c>
      <c r="I49" s="19">
        <v>28.01497</v>
      </c>
      <c r="J49" s="19">
        <v>0.0</v>
      </c>
      <c r="K49" s="19">
        <v>17.71719</v>
      </c>
      <c r="L49" s="20">
        <v>7.505316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6"/>
      <c r="B50" s="19">
        <v>11.17288</v>
      </c>
      <c r="C50" s="19">
        <v>53.22453</v>
      </c>
      <c r="D50" s="19">
        <v>6.333635</v>
      </c>
      <c r="E50" s="19">
        <v>177.4824</v>
      </c>
      <c r="F50" s="19">
        <v>28.27889</v>
      </c>
      <c r="G50" s="19">
        <v>21.82482</v>
      </c>
      <c r="H50" s="19">
        <v>0.0</v>
      </c>
      <c r="I50" s="19">
        <v>25.50005</v>
      </c>
      <c r="J50" s="19">
        <v>0.0</v>
      </c>
      <c r="K50" s="19">
        <v>15.48009</v>
      </c>
      <c r="L50" s="20">
        <v>7.019343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6"/>
      <c r="B51" s="19">
        <v>10.97258</v>
      </c>
      <c r="C51" s="19">
        <v>55.94582</v>
      </c>
      <c r="D51" s="19">
        <v>5.675317</v>
      </c>
      <c r="E51" s="19">
        <v>184.3024</v>
      </c>
      <c r="F51" s="19">
        <v>28.56217</v>
      </c>
      <c r="G51" s="19">
        <v>24.16446</v>
      </c>
      <c r="H51" s="19">
        <v>0.0</v>
      </c>
      <c r="I51" s="19">
        <v>26.45001</v>
      </c>
      <c r="J51" s="19">
        <v>0.0</v>
      </c>
      <c r="K51" s="19">
        <v>15.69781</v>
      </c>
      <c r="L51" s="20">
        <v>7.348619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6"/>
      <c r="B52" s="19">
        <v>10.69248</v>
      </c>
      <c r="C52" s="19">
        <v>51.46151</v>
      </c>
      <c r="D52" s="19">
        <v>5.144727</v>
      </c>
      <c r="E52" s="19">
        <v>181.0507</v>
      </c>
      <c r="F52" s="19">
        <v>33.49252</v>
      </c>
      <c r="G52" s="19">
        <v>22.61177</v>
      </c>
      <c r="H52" s="19">
        <v>0.0</v>
      </c>
      <c r="I52" s="19">
        <v>27.3561</v>
      </c>
      <c r="J52" s="19">
        <v>0.0</v>
      </c>
      <c r="K52" s="19">
        <v>16.18861</v>
      </c>
      <c r="L52" s="20">
        <v>6.723726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6"/>
      <c r="B53" s="19">
        <v>11.2502</v>
      </c>
      <c r="C53" s="19">
        <v>53.42989</v>
      </c>
      <c r="D53" s="19">
        <v>5.6419</v>
      </c>
      <c r="E53" s="19">
        <v>176.0917</v>
      </c>
      <c r="F53" s="19">
        <v>28.30186</v>
      </c>
      <c r="G53" s="19">
        <v>22.47465</v>
      </c>
      <c r="H53" s="19">
        <v>0.0</v>
      </c>
      <c r="I53" s="19">
        <v>25.69119</v>
      </c>
      <c r="J53" s="19">
        <v>0.0</v>
      </c>
      <c r="K53" s="19">
        <v>15.51706</v>
      </c>
      <c r="L53" s="20">
        <v>7.002632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0" t="s">
        <v>14</v>
      </c>
      <c r="B54" s="12">
        <f t="shared" ref="B54:L54" si="10">AVERAGE(B49:B53)</f>
        <v>10.829992</v>
      </c>
      <c r="C54" s="12">
        <f t="shared" si="10"/>
        <v>53.640864</v>
      </c>
      <c r="D54" s="12">
        <f t="shared" si="10"/>
        <v>5.6197076</v>
      </c>
      <c r="E54" s="12">
        <f t="shared" si="10"/>
        <v>179.96994</v>
      </c>
      <c r="F54" s="12">
        <f t="shared" si="10"/>
        <v>30.213794</v>
      </c>
      <c r="G54" s="12">
        <f t="shared" si="10"/>
        <v>24.278614</v>
      </c>
      <c r="H54" s="12">
        <f t="shared" si="10"/>
        <v>0</v>
      </c>
      <c r="I54" s="12">
        <f t="shared" si="10"/>
        <v>26.602464</v>
      </c>
      <c r="J54" s="12">
        <f t="shared" si="10"/>
        <v>0</v>
      </c>
      <c r="K54" s="12">
        <f t="shared" si="10"/>
        <v>16.120152</v>
      </c>
      <c r="L54" s="12">
        <f t="shared" si="10"/>
        <v>7.1199272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" t="s">
        <v>26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3" t="s">
        <v>11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6"/>
      <c r="B58" s="19">
        <v>11.00089</v>
      </c>
      <c r="C58" s="19">
        <v>49.13777</v>
      </c>
      <c r="D58" s="19">
        <v>8.129575</v>
      </c>
      <c r="E58" s="19">
        <v>246.4944</v>
      </c>
      <c r="F58" s="19">
        <v>38.91169</v>
      </c>
      <c r="G58" s="19">
        <v>38.50986</v>
      </c>
      <c r="H58" s="19"/>
      <c r="I58" s="19">
        <v>137.1131</v>
      </c>
      <c r="J58" s="21">
        <v>86.662895372</v>
      </c>
      <c r="K58" s="19">
        <v>7.423643673</v>
      </c>
      <c r="L58" s="20">
        <v>1.757138775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6"/>
      <c r="B59" s="19">
        <v>11.58784</v>
      </c>
      <c r="C59" s="19">
        <v>40.46715</v>
      </c>
      <c r="D59" s="19">
        <v>6.434932</v>
      </c>
      <c r="E59" s="19">
        <v>246.8347</v>
      </c>
      <c r="F59" s="19">
        <v>36.77123</v>
      </c>
      <c r="G59" s="19">
        <v>30.59549</v>
      </c>
      <c r="H59" s="19"/>
      <c r="I59" s="19">
        <v>142.6365</v>
      </c>
      <c r="J59" s="21">
        <v>91.973846268</v>
      </c>
      <c r="K59" s="19">
        <v>8.320061142</v>
      </c>
      <c r="L59" s="20">
        <v>2.045010067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6"/>
      <c r="B60" s="19">
        <v>11.7334</v>
      </c>
      <c r="C60" s="19">
        <v>45.59278</v>
      </c>
      <c r="D60" s="19">
        <v>9.809877</v>
      </c>
      <c r="E60" s="19">
        <v>253.9022</v>
      </c>
      <c r="F60" s="19">
        <v>42.80396</v>
      </c>
      <c r="G60" s="19">
        <v>34.0125</v>
      </c>
      <c r="H60" s="19"/>
      <c r="I60" s="19">
        <v>134.9716</v>
      </c>
      <c r="J60" s="21">
        <v>92.638435443</v>
      </c>
      <c r="K60" s="19">
        <v>8.448983398</v>
      </c>
      <c r="L60" s="20">
        <v>1.916397988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6"/>
      <c r="B61" s="19">
        <v>11.0315</v>
      </c>
      <c r="C61" s="19">
        <v>43.52829</v>
      </c>
      <c r="D61" s="19">
        <v>7.806751</v>
      </c>
      <c r="E61" s="19">
        <v>265.3432</v>
      </c>
      <c r="F61" s="19">
        <v>30.94472</v>
      </c>
      <c r="G61" s="19">
        <v>33.68029</v>
      </c>
      <c r="H61" s="19"/>
      <c r="I61" s="19">
        <v>133.9867</v>
      </c>
      <c r="J61" s="21">
        <v>90.341740978</v>
      </c>
      <c r="K61" s="19">
        <v>8.639434752</v>
      </c>
      <c r="L61" s="20">
        <v>1.948965262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6"/>
      <c r="B62" s="19">
        <v>12.12062</v>
      </c>
      <c r="C62" s="19">
        <v>45.08051</v>
      </c>
      <c r="D62" s="19">
        <v>10.78737</v>
      </c>
      <c r="E62" s="19">
        <v>238.5692</v>
      </c>
      <c r="F62" s="19">
        <v>27.55536</v>
      </c>
      <c r="G62" s="19">
        <v>30.30036</v>
      </c>
      <c r="H62" s="19"/>
      <c r="I62" s="19">
        <v>135.5312</v>
      </c>
      <c r="J62" s="21">
        <v>90.098960279</v>
      </c>
      <c r="K62" s="19">
        <v>7.594471935</v>
      </c>
      <c r="L62" s="20">
        <v>1.814302715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0" t="s">
        <v>14</v>
      </c>
      <c r="B63" s="12">
        <f t="shared" ref="B63:G63" si="11">AVERAGE(B58:B62)</f>
        <v>11.49485</v>
      </c>
      <c r="C63" s="12">
        <f t="shared" si="11"/>
        <v>44.7613</v>
      </c>
      <c r="D63" s="12">
        <f t="shared" si="11"/>
        <v>8.593701</v>
      </c>
      <c r="E63" s="12">
        <f t="shared" si="11"/>
        <v>250.22874</v>
      </c>
      <c r="F63" s="12">
        <f t="shared" si="11"/>
        <v>35.397392</v>
      </c>
      <c r="G63" s="12">
        <f t="shared" si="11"/>
        <v>33.4197</v>
      </c>
      <c r="H63" s="12"/>
      <c r="I63" s="12">
        <f t="shared" ref="I63:L63" si="12">AVERAGE(I58:I62)</f>
        <v>136.84782</v>
      </c>
      <c r="J63" s="12">
        <f t="shared" si="12"/>
        <v>90.34317567</v>
      </c>
      <c r="K63" s="12">
        <f t="shared" si="12"/>
        <v>8.08531898</v>
      </c>
      <c r="L63" s="12">
        <f t="shared" si="12"/>
        <v>1.896362961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" t="s">
        <v>27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3" t="s">
        <v>11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6"/>
      <c r="B67" s="19">
        <v>11.18083</v>
      </c>
      <c r="C67" s="19">
        <v>54.1523</v>
      </c>
      <c r="D67" s="19">
        <v>6.519817</v>
      </c>
      <c r="E67" s="19">
        <v>353.62800241</v>
      </c>
      <c r="F67" s="19">
        <v>39.44586</v>
      </c>
      <c r="G67" s="19">
        <v>34.33167</v>
      </c>
      <c r="H67" s="19">
        <v>14.19933</v>
      </c>
      <c r="I67" s="19">
        <v>124.9499</v>
      </c>
      <c r="J67" s="21">
        <v>86.907446593</v>
      </c>
      <c r="K67" s="19">
        <v>7.484191079</v>
      </c>
      <c r="L67" s="20">
        <v>1.133048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6"/>
      <c r="B68" s="19">
        <v>10.48623</v>
      </c>
      <c r="C68" s="19">
        <v>43.63335</v>
      </c>
      <c r="D68" s="19">
        <v>7.113496</v>
      </c>
      <c r="E68" s="19">
        <v>361.479289379</v>
      </c>
      <c r="F68" s="19">
        <v>38.21452</v>
      </c>
      <c r="G68" s="19">
        <v>24.51708</v>
      </c>
      <c r="H68" s="19">
        <v>15.34921</v>
      </c>
      <c r="I68" s="19">
        <v>122.7583</v>
      </c>
      <c r="J68" s="21">
        <v>88.647338667</v>
      </c>
      <c r="K68" s="19">
        <v>7.831807855</v>
      </c>
      <c r="L68" s="20">
        <v>1.123291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6"/>
      <c r="B69" s="19">
        <v>10.48734</v>
      </c>
      <c r="C69" s="19">
        <v>50.15717</v>
      </c>
      <c r="D69" s="19">
        <v>5.263038</v>
      </c>
      <c r="E69" s="19">
        <v>350.613428814</v>
      </c>
      <c r="F69" s="19">
        <v>37.2563</v>
      </c>
      <c r="G69" s="19">
        <v>25.33174</v>
      </c>
      <c r="H69" s="19">
        <v>14.78624</v>
      </c>
      <c r="I69" s="19">
        <v>122.6277</v>
      </c>
      <c r="J69" s="21">
        <v>86.934844057</v>
      </c>
      <c r="K69" s="19">
        <v>7.801386779</v>
      </c>
      <c r="L69" s="20">
        <v>1.017768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6"/>
      <c r="B70" s="19">
        <v>10.88431</v>
      </c>
      <c r="C70" s="19">
        <v>48.7538</v>
      </c>
      <c r="D70" s="19">
        <v>5.45196</v>
      </c>
      <c r="E70" s="19">
        <v>341.812359417</v>
      </c>
      <c r="F70" s="19">
        <v>36.75603</v>
      </c>
      <c r="G70" s="19">
        <v>37.76252</v>
      </c>
      <c r="H70" s="19">
        <v>20.98939</v>
      </c>
      <c r="I70" s="19">
        <v>125.9725</v>
      </c>
      <c r="J70" s="21">
        <v>84.875122038</v>
      </c>
      <c r="K70" s="19">
        <v>7.512644928</v>
      </c>
      <c r="L70" s="20">
        <v>1.37993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6"/>
      <c r="B71" s="19">
        <v>10.85661</v>
      </c>
      <c r="C71" s="19">
        <v>48.42806</v>
      </c>
      <c r="D71" s="19">
        <v>6.470023</v>
      </c>
      <c r="E71" s="19">
        <v>348.125320139</v>
      </c>
      <c r="F71" s="19">
        <v>36.43088</v>
      </c>
      <c r="G71" s="19">
        <v>26.94804</v>
      </c>
      <c r="H71" s="19">
        <v>14.87987</v>
      </c>
      <c r="I71" s="19">
        <v>121.4358</v>
      </c>
      <c r="J71" s="21">
        <v>90.073384112</v>
      </c>
      <c r="K71" s="19">
        <v>8.068620632</v>
      </c>
      <c r="L71" s="20">
        <v>1.12518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0" t="s">
        <v>14</v>
      </c>
      <c r="B72" s="12">
        <f t="shared" ref="B72:L72" si="13">AVERAGE(B67:B71)</f>
        <v>10.779064</v>
      </c>
      <c r="C72" s="12">
        <f t="shared" si="13"/>
        <v>49.024936</v>
      </c>
      <c r="D72" s="12">
        <f t="shared" si="13"/>
        <v>6.1636668</v>
      </c>
      <c r="E72" s="12">
        <f t="shared" si="13"/>
        <v>351.13168</v>
      </c>
      <c r="F72" s="12">
        <f t="shared" si="13"/>
        <v>37.620718</v>
      </c>
      <c r="G72" s="12">
        <f t="shared" si="13"/>
        <v>29.77821</v>
      </c>
      <c r="H72" s="12">
        <f t="shared" si="13"/>
        <v>16.040808</v>
      </c>
      <c r="I72" s="12">
        <f t="shared" si="13"/>
        <v>123.54884</v>
      </c>
      <c r="J72" s="12">
        <f t="shared" si="13"/>
        <v>87.48762709</v>
      </c>
      <c r="K72" s="12">
        <f t="shared" si="13"/>
        <v>7.739730255</v>
      </c>
      <c r="L72" s="12">
        <f t="shared" si="13"/>
        <v>1.1558434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" t="s">
        <v>28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3" t="s">
        <v>11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6"/>
      <c r="B78" s="19">
        <v>42.1773522</v>
      </c>
      <c r="C78" s="19">
        <v>91.71089</v>
      </c>
      <c r="D78" s="19">
        <v>20.87811</v>
      </c>
      <c r="E78" s="19">
        <v>192.9045</v>
      </c>
      <c r="F78" s="19">
        <v>38.24584</v>
      </c>
      <c r="G78" s="19">
        <v>59.42987</v>
      </c>
      <c r="H78" s="19"/>
      <c r="I78" s="19">
        <v>27.9665</v>
      </c>
      <c r="J78" s="19"/>
      <c r="K78" s="19">
        <v>46.12039</v>
      </c>
      <c r="L78" s="20">
        <v>27.93011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6"/>
      <c r="B79" s="19">
        <v>39.5542975</v>
      </c>
      <c r="C79" s="19">
        <v>91.6276</v>
      </c>
      <c r="D79" s="19">
        <v>19.95548</v>
      </c>
      <c r="E79" s="19">
        <v>185.1586</v>
      </c>
      <c r="F79" s="19">
        <v>49.17032</v>
      </c>
      <c r="G79" s="19">
        <v>60.34324</v>
      </c>
      <c r="H79" s="19"/>
      <c r="I79" s="19">
        <v>29.17568</v>
      </c>
      <c r="J79" s="19"/>
      <c r="K79" s="19">
        <v>50.96608</v>
      </c>
      <c r="L79" s="20">
        <v>28.72201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6"/>
      <c r="B80" s="19">
        <v>43.0005401</v>
      </c>
      <c r="C80" s="19">
        <v>89.61424</v>
      </c>
      <c r="D80" s="19">
        <v>20.13708</v>
      </c>
      <c r="E80" s="19">
        <v>190.1315</v>
      </c>
      <c r="F80" s="19">
        <v>42.32862</v>
      </c>
      <c r="G80" s="19">
        <v>58.23388</v>
      </c>
      <c r="H80" s="19"/>
      <c r="I80" s="19">
        <v>28.27661</v>
      </c>
      <c r="J80" s="19"/>
      <c r="K80" s="19">
        <v>47.15433</v>
      </c>
      <c r="L80" s="20">
        <v>29.12673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6"/>
      <c r="B81" s="19">
        <v>42.3583821</v>
      </c>
      <c r="C81" s="19">
        <v>97.4111</v>
      </c>
      <c r="D81" s="19">
        <v>20.95033</v>
      </c>
      <c r="E81" s="19">
        <v>205.4141</v>
      </c>
      <c r="F81" s="19">
        <v>37.73347</v>
      </c>
      <c r="G81" s="19">
        <v>60.09928</v>
      </c>
      <c r="H81" s="19"/>
      <c r="I81" s="19">
        <v>29.14062</v>
      </c>
      <c r="J81" s="19"/>
      <c r="K81" s="19">
        <v>44.59907</v>
      </c>
      <c r="L81" s="20">
        <v>27.553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6"/>
      <c r="B82" s="19">
        <v>40.4237881</v>
      </c>
      <c r="C82" s="19">
        <v>93.55582</v>
      </c>
      <c r="D82" s="19">
        <v>21.28663</v>
      </c>
      <c r="E82" s="19">
        <v>203.9591</v>
      </c>
      <c r="F82" s="19">
        <v>43.17018</v>
      </c>
      <c r="G82" s="19">
        <v>56.62335</v>
      </c>
      <c r="H82" s="19"/>
      <c r="I82" s="19">
        <v>27.60502</v>
      </c>
      <c r="J82" s="19"/>
      <c r="K82" s="19">
        <v>46.59593</v>
      </c>
      <c r="L82" s="20">
        <v>28.17708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0" t="s">
        <v>14</v>
      </c>
      <c r="B83" s="12">
        <f t="shared" ref="B83:G83" si="14">AVERAGE(B78:B82)</f>
        <v>41.502872</v>
      </c>
      <c r="C83" s="12">
        <f t="shared" si="14"/>
        <v>92.78393</v>
      </c>
      <c r="D83" s="12">
        <f t="shared" si="14"/>
        <v>20.641526</v>
      </c>
      <c r="E83" s="12">
        <f t="shared" si="14"/>
        <v>195.51356</v>
      </c>
      <c r="F83" s="12">
        <f t="shared" si="14"/>
        <v>42.129686</v>
      </c>
      <c r="G83" s="12">
        <f t="shared" si="14"/>
        <v>58.945924</v>
      </c>
      <c r="H83" s="12"/>
      <c r="I83" s="12">
        <f>AVERAGE(I78:I82)</f>
        <v>28.432886</v>
      </c>
      <c r="J83" s="12"/>
      <c r="K83" s="12">
        <f t="shared" ref="K83:L83" si="15">AVERAGE(K78:K82)</f>
        <v>47.08716</v>
      </c>
      <c r="L83" s="12">
        <f t="shared" si="15"/>
        <v>28.301786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" t="s">
        <v>29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3" t="s">
        <v>11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6"/>
      <c r="B87" s="19">
        <v>11.7523984</v>
      </c>
      <c r="C87" s="19">
        <v>41.17476</v>
      </c>
      <c r="D87" s="19">
        <v>8.383525</v>
      </c>
      <c r="E87" s="19">
        <v>252.0653</v>
      </c>
      <c r="F87" s="19">
        <v>41.18486</v>
      </c>
      <c r="G87" s="19">
        <v>32.19706</v>
      </c>
      <c r="H87" s="19"/>
      <c r="I87" s="19">
        <v>126.9138</v>
      </c>
      <c r="J87" s="21">
        <v>97.25918478</v>
      </c>
      <c r="K87" s="19">
        <v>7.535773139</v>
      </c>
      <c r="L87" s="20">
        <v>2.276089495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6"/>
      <c r="B88" s="19">
        <v>12.2784273</v>
      </c>
      <c r="C88" s="19">
        <v>44.08028</v>
      </c>
      <c r="D88" s="19">
        <v>8.696906</v>
      </c>
      <c r="E88" s="19">
        <v>253.9371</v>
      </c>
      <c r="F88" s="19">
        <v>31.81374</v>
      </c>
      <c r="G88" s="19">
        <v>29.80874</v>
      </c>
      <c r="H88" s="19"/>
      <c r="I88" s="19">
        <v>140.4217</v>
      </c>
      <c r="J88" s="21">
        <v>96.438568537</v>
      </c>
      <c r="K88" s="19">
        <v>7.973402837</v>
      </c>
      <c r="L88" s="20">
        <v>2.283246097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6"/>
      <c r="B89" s="19">
        <v>12.0609223</v>
      </c>
      <c r="C89" s="19">
        <v>43.29113</v>
      </c>
      <c r="D89" s="19">
        <v>8.948258</v>
      </c>
      <c r="E89" s="19">
        <v>275.7264</v>
      </c>
      <c r="F89" s="19">
        <v>32.41375</v>
      </c>
      <c r="G89" s="19">
        <v>30.34473</v>
      </c>
      <c r="H89" s="19"/>
      <c r="I89" s="19">
        <v>136.435</v>
      </c>
      <c r="J89" s="21">
        <v>96.068082199</v>
      </c>
      <c r="K89" s="19">
        <v>7.858939268</v>
      </c>
      <c r="L89" s="20">
        <v>2.356325192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6"/>
      <c r="B90" s="19">
        <v>11.1737061</v>
      </c>
      <c r="C90" s="19">
        <v>41.87303</v>
      </c>
      <c r="D90" s="19">
        <v>9.000396</v>
      </c>
      <c r="E90" s="19">
        <v>268.1135</v>
      </c>
      <c r="F90" s="19">
        <v>35.40905</v>
      </c>
      <c r="G90" s="19">
        <v>29.87078</v>
      </c>
      <c r="H90" s="19"/>
      <c r="I90" s="19">
        <v>137.3169</v>
      </c>
      <c r="J90" s="21">
        <v>96.987023729</v>
      </c>
      <c r="K90" s="19">
        <v>7.719108327</v>
      </c>
      <c r="L90" s="20">
        <v>1.77918503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6"/>
      <c r="B91" s="19">
        <v>10.9975247</v>
      </c>
      <c r="C91" s="19">
        <v>44.20993</v>
      </c>
      <c r="D91" s="19">
        <v>7.343182</v>
      </c>
      <c r="E91" s="19">
        <v>298.3036</v>
      </c>
      <c r="F91" s="19">
        <v>34.19537</v>
      </c>
      <c r="G91" s="19">
        <v>34.68153</v>
      </c>
      <c r="H91" s="19"/>
      <c r="I91" s="19">
        <v>136.3226</v>
      </c>
      <c r="J91" s="21">
        <v>96.593662597</v>
      </c>
      <c r="K91" s="19">
        <v>6.991609277</v>
      </c>
      <c r="L91" s="20">
        <v>2.496018034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0" t="s">
        <v>14</v>
      </c>
      <c r="B92" s="12">
        <f t="shared" ref="B92:G92" si="16">AVERAGE(B87:B91)</f>
        <v>11.65259576</v>
      </c>
      <c r="C92" s="12">
        <f t="shared" si="16"/>
        <v>42.925826</v>
      </c>
      <c r="D92" s="12">
        <f t="shared" si="16"/>
        <v>8.4744534</v>
      </c>
      <c r="E92" s="12">
        <f t="shared" si="16"/>
        <v>269.62918</v>
      </c>
      <c r="F92" s="12">
        <f t="shared" si="16"/>
        <v>35.003354</v>
      </c>
      <c r="G92" s="12">
        <f t="shared" si="16"/>
        <v>31.380568</v>
      </c>
      <c r="H92" s="12"/>
      <c r="I92" s="12">
        <f t="shared" ref="I92:L92" si="17">AVERAGE(I87:I91)</f>
        <v>135.482</v>
      </c>
      <c r="J92" s="12">
        <f t="shared" si="17"/>
        <v>96.66930437</v>
      </c>
      <c r="K92" s="12">
        <f t="shared" si="17"/>
        <v>7.61576657</v>
      </c>
      <c r="L92" s="12">
        <f t="shared" si="17"/>
        <v>2.23817277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" t="s">
        <v>30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3" t="s">
        <v>11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6"/>
      <c r="B96" s="19">
        <v>11.8004206</v>
      </c>
      <c r="C96" s="19">
        <v>58.18159</v>
      </c>
      <c r="D96" s="19">
        <v>7.59978</v>
      </c>
      <c r="E96" s="19">
        <v>350.736002824</v>
      </c>
      <c r="F96" s="19">
        <v>26.27956</v>
      </c>
      <c r="G96" s="19">
        <v>25.89827</v>
      </c>
      <c r="H96" s="19">
        <v>16.64525</v>
      </c>
      <c r="I96" s="19">
        <v>116.9154</v>
      </c>
      <c r="J96" s="21">
        <v>96.961673882</v>
      </c>
      <c r="K96" s="19">
        <v>7.165168</v>
      </c>
      <c r="L96" s="20">
        <v>1.254829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6"/>
      <c r="B97" s="19">
        <v>12.1839114</v>
      </c>
      <c r="C97" s="19">
        <v>52.47385</v>
      </c>
      <c r="D97" s="19">
        <v>7.144406</v>
      </c>
      <c r="E97" s="19">
        <v>355.178201054</v>
      </c>
      <c r="F97" s="19">
        <v>27.63357</v>
      </c>
      <c r="G97" s="19">
        <v>27.76392</v>
      </c>
      <c r="H97" s="19">
        <v>19.4583</v>
      </c>
      <c r="I97" s="19">
        <v>121.0612</v>
      </c>
      <c r="J97" s="21">
        <v>97.390512323</v>
      </c>
      <c r="K97" s="19">
        <v>6.709609</v>
      </c>
      <c r="L97" s="20">
        <v>1.251605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6"/>
      <c r="B98" s="19">
        <v>11.981963</v>
      </c>
      <c r="C98" s="19">
        <v>52.72334</v>
      </c>
      <c r="D98" s="19">
        <v>7.893043</v>
      </c>
      <c r="E98" s="19">
        <v>349.665387896</v>
      </c>
      <c r="F98" s="19">
        <v>30.74348</v>
      </c>
      <c r="G98" s="19">
        <v>25.49381</v>
      </c>
      <c r="H98" s="19">
        <v>16.26371</v>
      </c>
      <c r="I98" s="19">
        <v>123.2276</v>
      </c>
      <c r="J98" s="21">
        <v>92.452441494</v>
      </c>
      <c r="K98" s="19">
        <v>6.446849</v>
      </c>
      <c r="L98" s="20">
        <v>1.270866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6"/>
      <c r="B99" s="19">
        <v>12.1609528</v>
      </c>
      <c r="C99" s="19">
        <v>50.91892</v>
      </c>
      <c r="D99" s="19">
        <v>7.198393</v>
      </c>
      <c r="E99" s="19">
        <v>354.25981322</v>
      </c>
      <c r="F99" s="19">
        <v>33.3013</v>
      </c>
      <c r="G99" s="19">
        <v>26.52369</v>
      </c>
      <c r="H99" s="19">
        <v>15.71665</v>
      </c>
      <c r="I99" s="19">
        <v>124.1456</v>
      </c>
      <c r="J99" s="21">
        <v>97.695096374</v>
      </c>
      <c r="K99" s="19">
        <v>6.370103</v>
      </c>
      <c r="L99" s="20">
        <v>1.444148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6"/>
      <c r="B100" s="19">
        <v>12.7360925</v>
      </c>
      <c r="C100" s="19">
        <v>49.04963</v>
      </c>
      <c r="D100" s="19">
        <v>6.565505</v>
      </c>
      <c r="E100" s="19">
        <v>346.073752805</v>
      </c>
      <c r="F100" s="19">
        <v>31.98492</v>
      </c>
      <c r="G100" s="19">
        <v>25.01603</v>
      </c>
      <c r="H100" s="19">
        <v>16.16361</v>
      </c>
      <c r="I100" s="19">
        <v>118.99</v>
      </c>
      <c r="J100" s="21">
        <v>92.599744781</v>
      </c>
      <c r="K100" s="19">
        <v>6.49742</v>
      </c>
      <c r="L100" s="20">
        <v>1.403779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0" t="s">
        <v>14</v>
      </c>
      <c r="B101" s="12">
        <f t="shared" ref="B101:L101" si="18">AVERAGE(B96:B100)</f>
        <v>12.17266806</v>
      </c>
      <c r="C101" s="12">
        <f t="shared" si="18"/>
        <v>52.669466</v>
      </c>
      <c r="D101" s="12">
        <f t="shared" si="18"/>
        <v>7.2802254</v>
      </c>
      <c r="E101" s="12">
        <f t="shared" si="18"/>
        <v>351.1826316</v>
      </c>
      <c r="F101" s="12">
        <f t="shared" si="18"/>
        <v>29.988566</v>
      </c>
      <c r="G101" s="12">
        <f t="shared" si="18"/>
        <v>26.139144</v>
      </c>
      <c r="H101" s="12">
        <f t="shared" si="18"/>
        <v>16.849504</v>
      </c>
      <c r="I101" s="12">
        <f t="shared" si="18"/>
        <v>120.86796</v>
      </c>
      <c r="J101" s="12">
        <f t="shared" si="18"/>
        <v>95.41989377</v>
      </c>
      <c r="K101" s="12">
        <f t="shared" si="18"/>
        <v>6.6378298</v>
      </c>
      <c r="L101" s="12">
        <f t="shared" si="18"/>
        <v>1.3250454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11" width="7.63"/>
    <col customWidth="1" min="12" max="12" width="12.5"/>
    <col customWidth="1" min="13" max="13" width="7.63"/>
    <col customWidth="1" min="14" max="14" width="10.5"/>
    <col customWidth="1" min="15" max="23" width="7.63"/>
    <col customWidth="1" min="24" max="24" width="12.13"/>
    <col customWidth="1" min="25" max="26" width="7.63"/>
    <col customWidth="1" min="27" max="27" width="10.5"/>
    <col customWidth="1" min="28" max="38" width="7.63"/>
  </cols>
  <sheetData>
    <row r="1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6"/>
      <c r="B2" s="7">
        <v>67.381901276</v>
      </c>
      <c r="C2" s="7">
        <v>10.743565184</v>
      </c>
      <c r="D2" s="7">
        <v>10.810748731</v>
      </c>
      <c r="E2" s="7">
        <v>161.63725778</v>
      </c>
      <c r="F2" s="7">
        <v>35.108939218</v>
      </c>
      <c r="G2" s="7">
        <v>33.63138836</v>
      </c>
      <c r="H2" s="7"/>
      <c r="I2" s="7">
        <v>57.965888113</v>
      </c>
      <c r="J2" s="7"/>
      <c r="K2" s="7">
        <v>22.328008998</v>
      </c>
      <c r="L2" s="8">
        <v>6.593861105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6"/>
      <c r="B3" s="7">
        <v>66.120174278</v>
      </c>
      <c r="C3" s="7">
        <v>10.146171627</v>
      </c>
      <c r="D3" s="7">
        <v>9.822000038</v>
      </c>
      <c r="E3" s="7">
        <v>159.115021325</v>
      </c>
      <c r="F3" s="7">
        <v>33.766239382</v>
      </c>
      <c r="G3" s="7">
        <v>30.00650339</v>
      </c>
      <c r="H3" s="7"/>
      <c r="I3" s="7">
        <v>57.406814916</v>
      </c>
      <c r="J3" s="7"/>
      <c r="K3" s="7">
        <v>21.289491621</v>
      </c>
      <c r="L3" s="8">
        <v>6.726836769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A4" s="6"/>
      <c r="B4" s="7">
        <v>71.600348953</v>
      </c>
      <c r="C4" s="7">
        <v>10.272308929</v>
      </c>
      <c r="D4" s="7">
        <v>10.710233857</v>
      </c>
      <c r="E4" s="7">
        <v>161.473424755</v>
      </c>
      <c r="F4" s="7">
        <v>33.078324305</v>
      </c>
      <c r="G4" s="7">
        <v>29.625176438</v>
      </c>
      <c r="H4" s="7"/>
      <c r="I4" s="7">
        <v>64.867271605</v>
      </c>
      <c r="J4" s="7"/>
      <c r="K4" s="7">
        <v>21.177877868</v>
      </c>
      <c r="L4" s="8">
        <v>6.403851991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A5" s="6"/>
      <c r="B5" s="7">
        <v>63.522840721</v>
      </c>
      <c r="C5" s="7">
        <v>10.142198084</v>
      </c>
      <c r="D5" s="7">
        <v>10.736589927</v>
      </c>
      <c r="E5" s="7">
        <v>155.297515118</v>
      </c>
      <c r="F5" s="7">
        <v>33.201967788</v>
      </c>
      <c r="G5" s="7">
        <v>28.226683273</v>
      </c>
      <c r="H5" s="7"/>
      <c r="I5" s="7">
        <v>56.479801307</v>
      </c>
      <c r="J5" s="7"/>
      <c r="K5" s="7">
        <v>22.28731917</v>
      </c>
      <c r="L5" s="8">
        <v>6.415108233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>
      <c r="A6" s="6"/>
      <c r="B6" s="7">
        <v>61.24161023</v>
      </c>
      <c r="C6" s="7">
        <v>10.598931213</v>
      </c>
      <c r="D6" s="7">
        <v>10.158506086</v>
      </c>
      <c r="E6" s="7">
        <v>159.605668552</v>
      </c>
      <c r="F6" s="7">
        <v>36.397595727</v>
      </c>
      <c r="G6" s="7">
        <v>29.553043389</v>
      </c>
      <c r="H6" s="7"/>
      <c r="I6" s="7">
        <v>64.704630222</v>
      </c>
      <c r="J6" s="7"/>
      <c r="K6" s="7">
        <v>21.895920032</v>
      </c>
      <c r="L6" s="8">
        <v>6.635887227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>
      <c r="A7" s="10" t="s">
        <v>14</v>
      </c>
      <c r="B7" s="13">
        <f t="shared" ref="B7:G7" si="1">AVERAGE(B2:B6)</f>
        <v>65.97337509</v>
      </c>
      <c r="C7" s="13">
        <f t="shared" si="1"/>
        <v>10.38063501</v>
      </c>
      <c r="D7" s="13">
        <f t="shared" si="1"/>
        <v>10.44761573</v>
      </c>
      <c r="E7" s="13">
        <f t="shared" si="1"/>
        <v>159.4257775</v>
      </c>
      <c r="F7" s="13">
        <f t="shared" si="1"/>
        <v>34.31061328</v>
      </c>
      <c r="G7" s="13">
        <f t="shared" si="1"/>
        <v>30.20855897</v>
      </c>
      <c r="H7" s="13"/>
      <c r="I7" s="13">
        <f>AVERAGE(I2:I6)</f>
        <v>60.28488123</v>
      </c>
      <c r="J7" s="13"/>
      <c r="K7" s="13">
        <f t="shared" ref="K7:L7" si="2">AVERAGE(K2:K6)</f>
        <v>21.79572354</v>
      </c>
      <c r="L7" s="13">
        <f t="shared" si="2"/>
        <v>6.555109065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>
      <c r="A10" s="1" t="s">
        <v>21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6"/>
      <c r="B11" s="7">
        <v>24.20966316</v>
      </c>
      <c r="C11" s="7">
        <v>54.843761401</v>
      </c>
      <c r="D11" s="7">
        <v>2.933048409</v>
      </c>
      <c r="E11" s="7">
        <v>174.252087153</v>
      </c>
      <c r="F11" s="7">
        <v>24.921729747</v>
      </c>
      <c r="G11" s="7">
        <v>17.261466274</v>
      </c>
      <c r="H11" s="7"/>
      <c r="I11" s="7">
        <v>26.427851222</v>
      </c>
      <c r="J11" s="7"/>
      <c r="K11" s="7">
        <v>12.930651231</v>
      </c>
      <c r="L11" s="8">
        <v>4.812420599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>
      <c r="A12" s="6"/>
      <c r="B12" s="7">
        <v>23.883161405</v>
      </c>
      <c r="C12" s="7">
        <v>54.587352712</v>
      </c>
      <c r="D12" s="7">
        <v>3.173425454</v>
      </c>
      <c r="E12" s="7">
        <v>185.086273649</v>
      </c>
      <c r="F12" s="7">
        <v>27.262180391</v>
      </c>
      <c r="G12" s="7">
        <v>18.724040394</v>
      </c>
      <c r="H12" s="7"/>
      <c r="I12" s="7">
        <v>28.057482297</v>
      </c>
      <c r="J12" s="7"/>
      <c r="K12" s="7">
        <v>12.761347508</v>
      </c>
      <c r="L12" s="8">
        <v>5.029642186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>
      <c r="A13" s="6"/>
      <c r="B13" s="7">
        <v>25.266543469</v>
      </c>
      <c r="C13" s="7">
        <v>55.015035442</v>
      </c>
      <c r="D13" s="7">
        <v>2.930763743</v>
      </c>
      <c r="E13" s="7">
        <v>169.972480685</v>
      </c>
      <c r="F13" s="7">
        <v>25.13705669</v>
      </c>
      <c r="G13" s="7">
        <v>17.591401482</v>
      </c>
      <c r="H13" s="7"/>
      <c r="I13" s="7">
        <v>25.050343926</v>
      </c>
      <c r="J13" s="7"/>
      <c r="K13" s="7">
        <v>13.855991861</v>
      </c>
      <c r="L13" s="8">
        <v>4.749470764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>
      <c r="A14" s="6"/>
      <c r="B14" s="7">
        <v>23.642333023</v>
      </c>
      <c r="C14" s="7">
        <v>54.493270626</v>
      </c>
      <c r="D14" s="7">
        <v>4.137767754</v>
      </c>
      <c r="E14" s="7">
        <v>184.061423708</v>
      </c>
      <c r="F14" s="7">
        <v>30.410987834</v>
      </c>
      <c r="G14" s="7">
        <v>17.711273228</v>
      </c>
      <c r="H14" s="7"/>
      <c r="I14" s="7">
        <v>28.345749469</v>
      </c>
      <c r="J14" s="7"/>
      <c r="K14" s="7">
        <v>13.173436425</v>
      </c>
      <c r="L14" s="8">
        <v>5.059239709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>
      <c r="A15" s="6"/>
      <c r="B15" s="7">
        <v>23.767512617</v>
      </c>
      <c r="C15" s="7">
        <v>55.522049155</v>
      </c>
      <c r="D15" s="7">
        <v>2.772147019</v>
      </c>
      <c r="E15" s="7">
        <v>175.973395824</v>
      </c>
      <c r="F15" s="7">
        <v>25.651232408</v>
      </c>
      <c r="G15" s="7">
        <v>17.807441647</v>
      </c>
      <c r="H15" s="7"/>
      <c r="I15" s="7">
        <v>25.595989064</v>
      </c>
      <c r="J15" s="7"/>
      <c r="K15" s="7">
        <v>15.71192237</v>
      </c>
      <c r="L15" s="8">
        <v>5.088740523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10" t="s">
        <v>14</v>
      </c>
      <c r="B16" s="13">
        <f t="shared" ref="B16:G16" si="3">AVERAGE(B11:B15)</f>
        <v>24.15384273</v>
      </c>
      <c r="C16" s="13">
        <f t="shared" si="3"/>
        <v>54.89229387</v>
      </c>
      <c r="D16" s="13">
        <f t="shared" si="3"/>
        <v>3.189430476</v>
      </c>
      <c r="E16" s="13">
        <f t="shared" si="3"/>
        <v>177.8691322</v>
      </c>
      <c r="F16" s="13">
        <f t="shared" si="3"/>
        <v>26.67663741</v>
      </c>
      <c r="G16" s="13">
        <f t="shared" si="3"/>
        <v>17.81912461</v>
      </c>
      <c r="H16" s="13"/>
      <c r="I16" s="13">
        <f>AVERAGE(I11:I15)</f>
        <v>26.6954832</v>
      </c>
      <c r="J16" s="13"/>
      <c r="K16" s="13">
        <f t="shared" ref="K16:L16" si="4">AVERAGE(K11:K15)</f>
        <v>13.68666988</v>
      </c>
      <c r="L16" s="13">
        <f t="shared" si="4"/>
        <v>4.947902756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>
      <c r="A19" s="1" t="s">
        <v>22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>
      <c r="A20" s="6"/>
      <c r="B20" s="7">
        <v>42.696461729</v>
      </c>
      <c r="C20" s="7">
        <v>60.074785816</v>
      </c>
      <c r="D20" s="7">
        <v>6.947796915</v>
      </c>
      <c r="E20" s="7">
        <v>242.439805273</v>
      </c>
      <c r="F20" s="7">
        <v>26.310171425</v>
      </c>
      <c r="G20" s="7">
        <v>30.246373018</v>
      </c>
      <c r="H20" s="7"/>
      <c r="I20" s="7">
        <v>126.984754357</v>
      </c>
      <c r="J20" s="25">
        <v>141.7406151</v>
      </c>
      <c r="K20" s="7">
        <v>7.080781019</v>
      </c>
      <c r="L20" s="8">
        <v>1.360737489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75" customHeight="1">
      <c r="A21" s="6"/>
      <c r="B21" s="7">
        <v>26.243417791</v>
      </c>
      <c r="C21" s="7">
        <v>48.508189117</v>
      </c>
      <c r="D21" s="7">
        <v>6.117309167</v>
      </c>
      <c r="E21" s="7">
        <v>246.814441309</v>
      </c>
      <c r="F21" s="7">
        <v>23.947304794</v>
      </c>
      <c r="G21" s="7">
        <v>28.767466504</v>
      </c>
      <c r="H21" s="7"/>
      <c r="I21" s="7">
        <v>130.27761159</v>
      </c>
      <c r="J21" s="25">
        <v>92.352397</v>
      </c>
      <c r="K21" s="7">
        <v>7.666809216</v>
      </c>
      <c r="L21" s="8">
        <v>1.377990068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5.75" customHeight="1">
      <c r="A22" s="6"/>
      <c r="B22" s="7">
        <v>38.27839165</v>
      </c>
      <c r="C22" s="7">
        <v>60.010320258</v>
      </c>
      <c r="D22" s="7">
        <v>5.023139432</v>
      </c>
      <c r="E22" s="7">
        <v>243.76966975</v>
      </c>
      <c r="F22" s="7">
        <v>30.216279574</v>
      </c>
      <c r="G22" s="7">
        <v>30.13427997</v>
      </c>
      <c r="H22" s="7"/>
      <c r="I22" s="7">
        <v>127.721522662</v>
      </c>
      <c r="J22" s="25">
        <v>108.5058787</v>
      </c>
      <c r="K22" s="7">
        <v>3.725704117</v>
      </c>
      <c r="L22" s="8">
        <v>1.167167205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5.75" customHeight="1">
      <c r="A23" s="6"/>
      <c r="B23" s="7">
        <v>37.932974926</v>
      </c>
      <c r="C23" s="7">
        <v>53.846401125</v>
      </c>
      <c r="D23" s="7">
        <v>6.671465602</v>
      </c>
      <c r="E23" s="7">
        <v>241.105252199</v>
      </c>
      <c r="F23" s="7">
        <v>25.684138595</v>
      </c>
      <c r="G23" s="7">
        <v>29.667993862</v>
      </c>
      <c r="H23" s="7"/>
      <c r="I23" s="7">
        <v>126.027673099</v>
      </c>
      <c r="J23" s="25">
        <v>129.5945081</v>
      </c>
      <c r="K23" s="7">
        <v>3.41715443</v>
      </c>
      <c r="L23" s="8">
        <v>1.130067681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5.75" customHeight="1">
      <c r="A24" s="6"/>
      <c r="B24" s="7">
        <v>30.965201304</v>
      </c>
      <c r="C24" s="7">
        <v>43.971697995</v>
      </c>
      <c r="D24" s="7">
        <v>5.457347197</v>
      </c>
      <c r="E24" s="7">
        <v>235.486641722</v>
      </c>
      <c r="F24" s="7">
        <v>27.947763949</v>
      </c>
      <c r="G24" s="7">
        <v>28.575265181</v>
      </c>
      <c r="H24" s="7"/>
      <c r="I24" s="7">
        <v>123.567317593</v>
      </c>
      <c r="J24" s="25">
        <v>127.0434349</v>
      </c>
      <c r="K24" s="7">
        <v>6.946916292</v>
      </c>
      <c r="L24" s="8">
        <v>1.323016461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5.75" customHeight="1">
      <c r="A25" s="10" t="s">
        <v>14</v>
      </c>
      <c r="B25" s="13">
        <f t="shared" ref="B25:G25" si="5">AVERAGE(B20:B24)</f>
        <v>35.22328948</v>
      </c>
      <c r="C25" s="13">
        <f t="shared" si="5"/>
        <v>53.28227886</v>
      </c>
      <c r="D25" s="13">
        <f t="shared" si="5"/>
        <v>6.043411663</v>
      </c>
      <c r="E25" s="13">
        <f t="shared" si="5"/>
        <v>241.9231621</v>
      </c>
      <c r="F25" s="13">
        <f t="shared" si="5"/>
        <v>26.82113167</v>
      </c>
      <c r="G25" s="13">
        <f t="shared" si="5"/>
        <v>29.47827571</v>
      </c>
      <c r="H25" s="13"/>
      <c r="I25" s="13">
        <f t="shared" ref="I25:L25" si="6">AVERAGE(I20:I24)</f>
        <v>126.9157759</v>
      </c>
      <c r="J25" s="13">
        <f t="shared" si="6"/>
        <v>119.8473668</v>
      </c>
      <c r="K25" s="13">
        <f t="shared" si="6"/>
        <v>5.767473015</v>
      </c>
      <c r="L25" s="13">
        <f t="shared" si="6"/>
        <v>1.271795781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5.75" customHeight="1">
      <c r="A28" s="1" t="s">
        <v>23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5.75" customHeight="1">
      <c r="A29" s="6"/>
      <c r="B29" s="7">
        <v>22.064953149</v>
      </c>
      <c r="C29" s="7">
        <v>44.644275028</v>
      </c>
      <c r="D29" s="7">
        <v>4.716510178</v>
      </c>
      <c r="E29" s="7">
        <v>365.164578906</v>
      </c>
      <c r="F29" s="7">
        <v>28.335665804</v>
      </c>
      <c r="G29" s="7">
        <v>23.575066754</v>
      </c>
      <c r="H29" s="7">
        <v>12.071363079</v>
      </c>
      <c r="I29" s="7">
        <v>149.440488314</v>
      </c>
      <c r="J29" s="25">
        <v>112.628042</v>
      </c>
      <c r="K29" s="7">
        <v>4.165513</v>
      </c>
      <c r="L29" s="8">
        <v>0.670144179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75" customHeight="1">
      <c r="A30" s="6"/>
      <c r="B30" s="7">
        <v>22.611904264</v>
      </c>
      <c r="C30" s="7">
        <v>43.892365292</v>
      </c>
      <c r="D30" s="7">
        <v>5.312700504</v>
      </c>
      <c r="E30" s="7">
        <v>402.548005906</v>
      </c>
      <c r="F30" s="7">
        <v>38.614302137</v>
      </c>
      <c r="G30" s="7">
        <v>22.87475336</v>
      </c>
      <c r="H30" s="7">
        <v>11.569592957</v>
      </c>
      <c r="I30" s="7">
        <v>119.930917989</v>
      </c>
      <c r="J30" s="25">
        <v>123.737625</v>
      </c>
      <c r="K30" s="7">
        <v>3.424479</v>
      </c>
      <c r="L30" s="8">
        <v>0.713933451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5.75" customHeight="1">
      <c r="A31" s="6"/>
      <c r="B31" s="7">
        <v>22.368637629</v>
      </c>
      <c r="C31" s="7">
        <v>44.150332952</v>
      </c>
      <c r="D31" s="7">
        <v>4.475156343</v>
      </c>
      <c r="E31" s="7">
        <v>396.885251658</v>
      </c>
      <c r="F31" s="7">
        <v>23.90201882</v>
      </c>
      <c r="G31" s="7">
        <v>29.887317179</v>
      </c>
      <c r="H31" s="7">
        <v>13.465480793</v>
      </c>
      <c r="I31" s="7">
        <v>130.791397728</v>
      </c>
      <c r="J31" s="25">
        <v>106.3552015</v>
      </c>
      <c r="K31" s="7">
        <v>6.581678</v>
      </c>
      <c r="L31" s="8">
        <v>0.635149285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5.75" customHeight="1">
      <c r="A32" s="6"/>
      <c r="B32" s="7">
        <v>22.461299964</v>
      </c>
      <c r="C32" s="7">
        <v>45.584651737</v>
      </c>
      <c r="D32" s="7">
        <v>4.221333417</v>
      </c>
      <c r="E32" s="7">
        <v>363.383374367</v>
      </c>
      <c r="F32" s="7">
        <v>24.966675039</v>
      </c>
      <c r="G32" s="7">
        <v>23.520604048</v>
      </c>
      <c r="H32" s="7">
        <v>11.706235829</v>
      </c>
      <c r="I32" s="7">
        <v>122.132748044</v>
      </c>
      <c r="J32" s="25">
        <v>131.9064624</v>
      </c>
      <c r="K32" s="7">
        <v>3.340322</v>
      </c>
      <c r="L32" s="8">
        <v>0.795650983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"/>
      <c r="B33" s="7">
        <v>22.453246453</v>
      </c>
      <c r="C33" s="7">
        <v>45.2842031</v>
      </c>
      <c r="D33" s="7">
        <v>5.302488559</v>
      </c>
      <c r="E33" s="7">
        <v>403.951291432</v>
      </c>
      <c r="F33" s="7">
        <v>30.697310097</v>
      </c>
      <c r="G33" s="7">
        <v>24.26227798</v>
      </c>
      <c r="H33" s="7">
        <v>12.130069801</v>
      </c>
      <c r="I33" s="7">
        <v>127.148261135</v>
      </c>
      <c r="J33" s="25">
        <v>125.0170231</v>
      </c>
      <c r="K33" s="7">
        <v>3.142916</v>
      </c>
      <c r="L33" s="8">
        <v>0.661572969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5.75" customHeight="1">
      <c r="A34" s="10" t="s">
        <v>14</v>
      </c>
      <c r="B34" s="13">
        <f t="shared" ref="B34:L34" si="7">AVERAGE(B29:B33)</f>
        <v>22.39200829</v>
      </c>
      <c r="C34" s="13">
        <f t="shared" si="7"/>
        <v>44.71116562</v>
      </c>
      <c r="D34" s="13">
        <f t="shared" si="7"/>
        <v>4.8056378</v>
      </c>
      <c r="E34" s="13">
        <f t="shared" si="7"/>
        <v>386.3865005</v>
      </c>
      <c r="F34" s="13">
        <f t="shared" si="7"/>
        <v>29.30319438</v>
      </c>
      <c r="G34" s="13">
        <f t="shared" si="7"/>
        <v>24.82400386</v>
      </c>
      <c r="H34" s="13">
        <f t="shared" si="7"/>
        <v>12.18854849</v>
      </c>
      <c r="I34" s="13">
        <f t="shared" si="7"/>
        <v>129.8887626</v>
      </c>
      <c r="J34" s="13">
        <f t="shared" si="7"/>
        <v>119.9288708</v>
      </c>
      <c r="K34" s="13">
        <f t="shared" si="7"/>
        <v>4.1309816</v>
      </c>
      <c r="L34" s="13">
        <f t="shared" si="7"/>
        <v>0.6952901734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5.75" customHeight="1">
      <c r="A39" s="1" t="s">
        <v>24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3" t="s">
        <v>11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5.75" customHeight="1">
      <c r="A40" s="6"/>
      <c r="B40" s="7">
        <v>104.317497023</v>
      </c>
      <c r="C40" s="7">
        <v>18.500260984</v>
      </c>
      <c r="D40" s="7">
        <v>9.593645187</v>
      </c>
      <c r="E40" s="7">
        <v>152.004559547</v>
      </c>
      <c r="F40" s="7">
        <v>35.272818365</v>
      </c>
      <c r="G40" s="7">
        <v>26.308238754</v>
      </c>
      <c r="H40" s="7"/>
      <c r="I40" s="7">
        <v>48.333898483</v>
      </c>
      <c r="J40" s="7"/>
      <c r="K40" s="7">
        <v>21.242007173</v>
      </c>
      <c r="L40" s="8">
        <v>6.001635525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5.75" customHeight="1">
      <c r="A41" s="6"/>
      <c r="B41" s="7">
        <v>98.472144933</v>
      </c>
      <c r="C41" s="7">
        <v>19.041783172</v>
      </c>
      <c r="D41" s="7">
        <v>10.54229441</v>
      </c>
      <c r="E41" s="7">
        <v>160.200837666</v>
      </c>
      <c r="F41" s="7">
        <v>29.957438088</v>
      </c>
      <c r="G41" s="7">
        <v>27.040151411</v>
      </c>
      <c r="H41" s="7"/>
      <c r="I41" s="7">
        <v>43.916240456</v>
      </c>
      <c r="J41" s="7"/>
      <c r="K41" s="7">
        <v>19.52480294</v>
      </c>
      <c r="L41" s="8">
        <v>6.418344465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5.75" customHeight="1">
      <c r="A42" s="6"/>
      <c r="B42" s="7">
        <v>105.1031076</v>
      </c>
      <c r="C42" s="7">
        <v>14.697994295</v>
      </c>
      <c r="D42" s="7">
        <v>9.290272275</v>
      </c>
      <c r="E42" s="7">
        <v>153.348652587</v>
      </c>
      <c r="F42" s="7">
        <v>35.242784162</v>
      </c>
      <c r="G42" s="7">
        <v>26.383836418</v>
      </c>
      <c r="H42" s="7"/>
      <c r="I42" s="7">
        <v>46.378032333</v>
      </c>
      <c r="J42" s="7"/>
      <c r="K42" s="7">
        <v>19.547880854</v>
      </c>
      <c r="L42" s="8">
        <v>6.062383932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5.75" customHeight="1">
      <c r="A43" s="6"/>
      <c r="B43" s="7">
        <v>74.264194122</v>
      </c>
      <c r="C43" s="7">
        <v>9.964473013</v>
      </c>
      <c r="D43" s="7">
        <v>10.206684562</v>
      </c>
      <c r="E43" s="7">
        <v>157.565457331</v>
      </c>
      <c r="F43" s="7">
        <v>27.808585902</v>
      </c>
      <c r="G43" s="7">
        <v>26.54404933</v>
      </c>
      <c r="H43" s="7"/>
      <c r="I43" s="7">
        <v>47.184708547</v>
      </c>
      <c r="J43" s="7"/>
      <c r="K43" s="7">
        <v>19.432142288</v>
      </c>
      <c r="L43" s="8">
        <v>6.482846014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5.75" customHeight="1">
      <c r="A44" s="6"/>
      <c r="B44" s="7">
        <v>98.87244085</v>
      </c>
      <c r="C44" s="7">
        <v>17.867783512</v>
      </c>
      <c r="D44" s="7">
        <v>9.415177495</v>
      </c>
      <c r="E44" s="7">
        <v>156.378230118</v>
      </c>
      <c r="F44" s="7">
        <v>32.310703255</v>
      </c>
      <c r="G44" s="7">
        <v>28.117646279</v>
      </c>
      <c r="H44" s="7"/>
      <c r="I44" s="7">
        <v>46.469798639</v>
      </c>
      <c r="J44" s="7"/>
      <c r="K44" s="7">
        <v>20.240957931</v>
      </c>
      <c r="L44" s="8">
        <v>6.300641214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5.75" customHeight="1">
      <c r="A45" s="10" t="s">
        <v>14</v>
      </c>
      <c r="B45" s="13">
        <f t="shared" ref="B45:G45" si="8">AVERAGE(B40:B44)</f>
        <v>96.20587691</v>
      </c>
      <c r="C45" s="13">
        <f t="shared" si="8"/>
        <v>16.014459</v>
      </c>
      <c r="D45" s="13">
        <f t="shared" si="8"/>
        <v>9.809614786</v>
      </c>
      <c r="E45" s="13">
        <f t="shared" si="8"/>
        <v>155.8995474</v>
      </c>
      <c r="F45" s="13">
        <f t="shared" si="8"/>
        <v>32.11846595</v>
      </c>
      <c r="G45" s="13">
        <f t="shared" si="8"/>
        <v>26.87878444</v>
      </c>
      <c r="H45" s="13"/>
      <c r="I45" s="13">
        <f>AVERAGE(I40:I44)</f>
        <v>46.45653569</v>
      </c>
      <c r="J45" s="13"/>
      <c r="K45" s="13">
        <f t="shared" ref="K45:L45" si="9">AVERAGE(K40:K44)</f>
        <v>19.99755824</v>
      </c>
      <c r="L45" s="13">
        <f t="shared" si="9"/>
        <v>6.25317023</v>
      </c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ht="15.75" customHeight="1">
      <c r="A48" s="1" t="s">
        <v>25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3" t="s">
        <v>11</v>
      </c>
    </row>
    <row r="49" ht="15.75" customHeight="1">
      <c r="A49" s="6"/>
      <c r="B49" s="7">
        <v>24.089838902</v>
      </c>
      <c r="C49" s="7">
        <v>51.010004069</v>
      </c>
      <c r="D49" s="7">
        <v>3.516973669</v>
      </c>
      <c r="E49" s="7">
        <v>183.44211423</v>
      </c>
      <c r="F49" s="7">
        <v>29.062649638</v>
      </c>
      <c r="G49" s="7">
        <v>17.836866086</v>
      </c>
      <c r="H49" s="7"/>
      <c r="I49" s="7">
        <v>26.759949651</v>
      </c>
      <c r="J49" s="7"/>
      <c r="K49" s="7">
        <v>14.242540197</v>
      </c>
      <c r="L49" s="8">
        <v>5.834774546</v>
      </c>
    </row>
    <row r="50" ht="15.75" customHeight="1">
      <c r="A50" s="6"/>
      <c r="B50" s="7">
        <v>45.513892255</v>
      </c>
      <c r="C50" s="7">
        <v>51.336356436</v>
      </c>
      <c r="D50" s="7">
        <v>3.497920977</v>
      </c>
      <c r="E50" s="7">
        <v>173.174727026</v>
      </c>
      <c r="F50" s="7">
        <v>21.766115519</v>
      </c>
      <c r="G50" s="7">
        <v>17.570809492</v>
      </c>
      <c r="H50" s="7"/>
      <c r="I50" s="7">
        <v>24.885588354</v>
      </c>
      <c r="J50" s="7"/>
      <c r="K50" s="7">
        <v>15.585298629</v>
      </c>
      <c r="L50" s="8">
        <v>4.866267916</v>
      </c>
    </row>
    <row r="51" ht="15.75" customHeight="1">
      <c r="A51" s="6"/>
      <c r="B51" s="7">
        <v>42.5010631</v>
      </c>
      <c r="C51" s="7">
        <v>50.399679476</v>
      </c>
      <c r="D51" s="7">
        <v>3.493526066</v>
      </c>
      <c r="E51" s="7">
        <v>173.70139868</v>
      </c>
      <c r="F51" s="7">
        <v>22.993974402</v>
      </c>
      <c r="G51" s="7">
        <v>17.914912305</v>
      </c>
      <c r="H51" s="7"/>
      <c r="I51" s="7">
        <v>26.818913928</v>
      </c>
      <c r="J51" s="7"/>
      <c r="K51" s="7">
        <v>14.16061755</v>
      </c>
      <c r="L51" s="8">
        <v>4.927427794</v>
      </c>
    </row>
    <row r="52" ht="15.75" customHeight="1">
      <c r="A52" s="6"/>
      <c r="B52" s="7">
        <v>23.094336099</v>
      </c>
      <c r="C52" s="7">
        <v>51.526949013</v>
      </c>
      <c r="D52" s="7">
        <v>3.496442962</v>
      </c>
      <c r="E52" s="7">
        <v>169.218879671</v>
      </c>
      <c r="F52" s="7">
        <v>32.305255891</v>
      </c>
      <c r="G52" s="7">
        <v>18.304441627</v>
      </c>
      <c r="H52" s="7"/>
      <c r="I52" s="7">
        <v>26.64928222</v>
      </c>
      <c r="J52" s="7"/>
      <c r="K52" s="7">
        <v>13.218667653</v>
      </c>
      <c r="L52" s="8">
        <v>4.998143592</v>
      </c>
    </row>
    <row r="53" ht="15.75" customHeight="1">
      <c r="A53" s="6"/>
      <c r="B53" s="7">
        <v>21.945594385</v>
      </c>
      <c r="C53" s="7">
        <v>51.092872596</v>
      </c>
      <c r="D53" s="7">
        <v>3.731337112</v>
      </c>
      <c r="E53" s="7">
        <v>168.771857613</v>
      </c>
      <c r="F53" s="7">
        <v>30.110289755</v>
      </c>
      <c r="G53" s="7">
        <v>17.807995591</v>
      </c>
      <c r="H53" s="7"/>
      <c r="I53" s="7">
        <v>22.261745339</v>
      </c>
      <c r="J53" s="7"/>
      <c r="K53" s="7">
        <v>12.939112694</v>
      </c>
      <c r="L53" s="8">
        <v>5.335974798</v>
      </c>
    </row>
    <row r="54" ht="15.75" customHeight="1">
      <c r="A54" s="10" t="s">
        <v>14</v>
      </c>
      <c r="B54" s="13">
        <f t="shared" ref="B54:G54" si="10">AVERAGE(B49:B53)</f>
        <v>31.42894495</v>
      </c>
      <c r="C54" s="13">
        <f t="shared" si="10"/>
        <v>51.07317232</v>
      </c>
      <c r="D54" s="13">
        <f t="shared" si="10"/>
        <v>3.547240157</v>
      </c>
      <c r="E54" s="13">
        <f t="shared" si="10"/>
        <v>173.6617954</v>
      </c>
      <c r="F54" s="13">
        <f t="shared" si="10"/>
        <v>27.24765704</v>
      </c>
      <c r="G54" s="13">
        <f t="shared" si="10"/>
        <v>17.88700502</v>
      </c>
      <c r="H54" s="13"/>
      <c r="I54" s="13">
        <f>AVERAGE(I49:I53)</f>
        <v>25.4750959</v>
      </c>
      <c r="J54" s="13"/>
      <c r="K54" s="13">
        <f t="shared" ref="K54:L54" si="11">AVERAGE(K49:K53)</f>
        <v>14.02924734</v>
      </c>
      <c r="L54" s="13">
        <f t="shared" si="11"/>
        <v>5.192517729</v>
      </c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ht="15.75" customHeight="1">
      <c r="A57" s="1" t="s">
        <v>26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3" t="s">
        <v>11</v>
      </c>
    </row>
    <row r="58" ht="15.75" customHeight="1">
      <c r="A58" s="6"/>
      <c r="B58" s="7">
        <v>29.398008219</v>
      </c>
      <c r="C58" s="7">
        <v>42.790247372</v>
      </c>
      <c r="D58" s="7">
        <v>4.803233586</v>
      </c>
      <c r="E58" s="7">
        <v>242.547283051</v>
      </c>
      <c r="F58" s="7">
        <v>26.201601082</v>
      </c>
      <c r="G58" s="7">
        <v>26.847708439</v>
      </c>
      <c r="H58" s="7"/>
      <c r="I58" s="7">
        <v>119.728839963</v>
      </c>
      <c r="J58" s="26">
        <v>107.197409465</v>
      </c>
      <c r="K58" s="7">
        <v>3.44077761</v>
      </c>
      <c r="L58" s="8">
        <v>1.445501833</v>
      </c>
    </row>
    <row r="59" ht="15.75" customHeight="1">
      <c r="A59" s="6"/>
      <c r="B59" s="7">
        <v>27.069222182</v>
      </c>
      <c r="C59" s="7">
        <v>40.304289685</v>
      </c>
      <c r="D59" s="7">
        <v>4.993037586</v>
      </c>
      <c r="E59" s="7">
        <v>236.23545867</v>
      </c>
      <c r="F59" s="7">
        <v>27.237389041</v>
      </c>
      <c r="G59" s="7">
        <v>25.3537541</v>
      </c>
      <c r="H59" s="7"/>
      <c r="I59" s="7">
        <v>127.994687148</v>
      </c>
      <c r="J59" s="26">
        <v>121.808053831</v>
      </c>
      <c r="K59" s="7">
        <v>3.677247838</v>
      </c>
      <c r="L59" s="8">
        <v>1.198021961</v>
      </c>
    </row>
    <row r="60" ht="15.75" customHeight="1">
      <c r="A60" s="6"/>
      <c r="B60" s="7">
        <v>26.068081377</v>
      </c>
      <c r="C60" s="7">
        <v>42.196650957</v>
      </c>
      <c r="D60" s="7">
        <v>4.879512128</v>
      </c>
      <c r="E60" s="7">
        <v>229.784795401</v>
      </c>
      <c r="F60" s="7">
        <v>24.629799992</v>
      </c>
      <c r="G60" s="7">
        <v>25.25899779</v>
      </c>
      <c r="H60" s="7"/>
      <c r="I60" s="7">
        <v>121.733170184</v>
      </c>
      <c r="J60" s="26">
        <v>106.867877794</v>
      </c>
      <c r="K60" s="7">
        <v>8.320380178</v>
      </c>
      <c r="L60" s="8">
        <v>1.597375789</v>
      </c>
    </row>
    <row r="61" ht="15.75" customHeight="1">
      <c r="A61" s="6"/>
      <c r="B61" s="7">
        <v>47.312625635</v>
      </c>
      <c r="C61" s="7">
        <v>50.041457832</v>
      </c>
      <c r="D61" s="7">
        <v>5.497979099</v>
      </c>
      <c r="E61" s="7">
        <v>240.876599779</v>
      </c>
      <c r="F61" s="7">
        <v>24.592629505</v>
      </c>
      <c r="G61" s="7">
        <v>24.928230003</v>
      </c>
      <c r="H61" s="7"/>
      <c r="I61" s="7">
        <v>118.961229</v>
      </c>
      <c r="J61" s="26">
        <v>114.62180164</v>
      </c>
      <c r="K61" s="7">
        <v>7.688680374</v>
      </c>
      <c r="L61" s="8">
        <v>1.468507125</v>
      </c>
    </row>
    <row r="62" ht="15.75" customHeight="1">
      <c r="A62" s="6"/>
      <c r="B62" s="7">
        <v>23.666347275</v>
      </c>
      <c r="C62" s="7">
        <v>48.984385796</v>
      </c>
      <c r="D62" s="7">
        <v>4.816773524</v>
      </c>
      <c r="E62" s="7">
        <v>232.068176631</v>
      </c>
      <c r="F62" s="7">
        <v>23.516653666</v>
      </c>
      <c r="G62" s="7">
        <v>25.168426711</v>
      </c>
      <c r="H62" s="7"/>
      <c r="I62" s="7">
        <v>123.762391874</v>
      </c>
      <c r="J62" s="26">
        <v>120.087298875</v>
      </c>
      <c r="K62" s="7">
        <v>7.531390304</v>
      </c>
      <c r="L62" s="8">
        <v>1.871301789</v>
      </c>
    </row>
    <row r="63" ht="15.75" customHeight="1">
      <c r="A63" s="10" t="s">
        <v>14</v>
      </c>
      <c r="B63" s="13">
        <f t="shared" ref="B63:G63" si="12">AVERAGE(B58:B62)</f>
        <v>30.70285694</v>
      </c>
      <c r="C63" s="13">
        <f t="shared" si="12"/>
        <v>44.86340633</v>
      </c>
      <c r="D63" s="13">
        <f t="shared" si="12"/>
        <v>4.998107185</v>
      </c>
      <c r="E63" s="13">
        <f t="shared" si="12"/>
        <v>236.3024627</v>
      </c>
      <c r="F63" s="13">
        <f t="shared" si="12"/>
        <v>25.23561466</v>
      </c>
      <c r="G63" s="13">
        <f t="shared" si="12"/>
        <v>25.51142341</v>
      </c>
      <c r="H63" s="13"/>
      <c r="I63" s="13">
        <f t="shared" ref="I63:L63" si="13">AVERAGE(I58:I62)</f>
        <v>122.4360636</v>
      </c>
      <c r="J63" s="13">
        <f t="shared" si="13"/>
        <v>114.1164883</v>
      </c>
      <c r="K63" s="13">
        <f t="shared" si="13"/>
        <v>6.131695261</v>
      </c>
      <c r="L63" s="13">
        <f t="shared" si="13"/>
        <v>1.516141699</v>
      </c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ht="15.75" customHeight="1">
      <c r="A66" s="1" t="s">
        <v>27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3" t="s">
        <v>11</v>
      </c>
    </row>
    <row r="67" ht="15.75" customHeight="1">
      <c r="A67" s="6"/>
      <c r="B67" s="7">
        <v>21.385217443</v>
      </c>
      <c r="C67" s="7">
        <v>43.826234817</v>
      </c>
      <c r="D67" s="7">
        <v>4.154132144</v>
      </c>
      <c r="E67" s="7">
        <v>379.6117198</v>
      </c>
      <c r="F67" s="7">
        <v>25.670298255</v>
      </c>
      <c r="G67" s="7">
        <v>21.408601038</v>
      </c>
      <c r="H67" s="7">
        <v>10.540844268</v>
      </c>
      <c r="I67" s="7">
        <v>122.117992918</v>
      </c>
      <c r="J67" s="26">
        <v>114.616638177</v>
      </c>
      <c r="K67" s="7">
        <v>3.367584</v>
      </c>
      <c r="L67" s="8">
        <v>0.701782546</v>
      </c>
    </row>
    <row r="68" ht="15.75" customHeight="1">
      <c r="A68" s="6"/>
      <c r="B68" s="7">
        <v>21.216274041</v>
      </c>
      <c r="C68" s="7">
        <v>45.121941768</v>
      </c>
      <c r="D68" s="7">
        <v>4.07745352</v>
      </c>
      <c r="E68" s="7">
        <v>382.5939015</v>
      </c>
      <c r="F68" s="7">
        <v>33.798004025</v>
      </c>
      <c r="G68" s="7">
        <v>23.321826795</v>
      </c>
      <c r="H68" s="7">
        <v>11.482639611</v>
      </c>
      <c r="I68" s="7">
        <v>117.362971599</v>
      </c>
      <c r="J68" s="26">
        <v>124.650360777</v>
      </c>
      <c r="K68" s="7">
        <v>3.425029</v>
      </c>
      <c r="L68" s="8">
        <v>0.673305832</v>
      </c>
    </row>
    <row r="69" ht="15.75" customHeight="1">
      <c r="A69" s="6"/>
      <c r="B69" s="7">
        <v>20.864035888</v>
      </c>
      <c r="C69" s="7">
        <v>46.199372588</v>
      </c>
      <c r="D69" s="7">
        <v>4.812765021</v>
      </c>
      <c r="E69" s="7">
        <v>349.3030605</v>
      </c>
      <c r="F69" s="7">
        <v>42.195976033</v>
      </c>
      <c r="G69" s="7">
        <v>21.826471839</v>
      </c>
      <c r="H69" s="7">
        <v>10.92605039</v>
      </c>
      <c r="I69" s="7">
        <v>123.105766904</v>
      </c>
      <c r="J69" s="26">
        <v>125.281629734</v>
      </c>
      <c r="K69" s="7">
        <v>3.061697</v>
      </c>
      <c r="L69" s="8">
        <v>0.692788299</v>
      </c>
    </row>
    <row r="70" ht="15.75" customHeight="1">
      <c r="A70" s="6"/>
      <c r="B70" s="7">
        <v>21.445247924</v>
      </c>
      <c r="C70" s="7">
        <v>41.93488194</v>
      </c>
      <c r="D70" s="7">
        <v>5.224269672</v>
      </c>
      <c r="E70" s="7">
        <v>405.4584219</v>
      </c>
      <c r="F70" s="7">
        <v>22.621591316</v>
      </c>
      <c r="G70" s="7">
        <v>21.152072289</v>
      </c>
      <c r="H70" s="7">
        <v>11.242295001</v>
      </c>
      <c r="I70" s="7">
        <v>121.231206871</v>
      </c>
      <c r="J70" s="26">
        <v>122.681538472</v>
      </c>
      <c r="K70" s="7">
        <v>3.235186</v>
      </c>
      <c r="L70" s="8">
        <v>0.673751181</v>
      </c>
    </row>
    <row r="71" ht="15.75" customHeight="1">
      <c r="A71" s="6"/>
      <c r="B71" s="7">
        <v>20.710361275</v>
      </c>
      <c r="C71" s="7">
        <v>44.7548774</v>
      </c>
      <c r="D71" s="7">
        <v>4.975623061</v>
      </c>
      <c r="E71" s="7">
        <v>386.388249</v>
      </c>
      <c r="F71" s="7">
        <v>30.524329907</v>
      </c>
      <c r="G71" s="7">
        <v>20.978861875</v>
      </c>
      <c r="H71" s="7">
        <v>12.032175389</v>
      </c>
      <c r="I71" s="7">
        <v>127.621703641</v>
      </c>
      <c r="J71" s="26">
        <v>96.418640541</v>
      </c>
      <c r="K71" s="7">
        <v>3.517174</v>
      </c>
      <c r="L71" s="8">
        <v>0.68129827</v>
      </c>
    </row>
    <row r="72" ht="15.75" customHeight="1">
      <c r="A72" s="10" t="s">
        <v>14</v>
      </c>
      <c r="B72" s="13">
        <f t="shared" ref="B72:L72" si="14">AVERAGE(B67:B71)</f>
        <v>21.12422731</v>
      </c>
      <c r="C72" s="13">
        <f t="shared" si="14"/>
        <v>44.3674617</v>
      </c>
      <c r="D72" s="13">
        <f t="shared" si="14"/>
        <v>4.648848684</v>
      </c>
      <c r="E72" s="13">
        <f t="shared" si="14"/>
        <v>380.6710705</v>
      </c>
      <c r="F72" s="13">
        <f t="shared" si="14"/>
        <v>30.96203991</v>
      </c>
      <c r="G72" s="13">
        <f t="shared" si="14"/>
        <v>21.73756677</v>
      </c>
      <c r="H72" s="13">
        <f t="shared" si="14"/>
        <v>11.24480093</v>
      </c>
      <c r="I72" s="13">
        <f t="shared" si="14"/>
        <v>122.2879284</v>
      </c>
      <c r="J72" s="13">
        <f t="shared" si="14"/>
        <v>116.7297615</v>
      </c>
      <c r="K72" s="13">
        <f t="shared" si="14"/>
        <v>3.321334</v>
      </c>
      <c r="L72" s="13">
        <f t="shared" si="14"/>
        <v>0.6845852256</v>
      </c>
    </row>
    <row r="73" ht="15.75" customHeight="1"/>
    <row r="74" ht="15.75" customHeight="1"/>
    <row r="75" ht="15.75" customHeight="1"/>
    <row r="76" ht="15.75" customHeight="1"/>
    <row r="77" ht="15.75" customHeight="1">
      <c r="A77" s="1" t="s">
        <v>28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3" t="s">
        <v>11</v>
      </c>
    </row>
    <row r="78" ht="15.75" customHeight="1">
      <c r="A78" s="6"/>
      <c r="B78" s="7">
        <v>52.752422827</v>
      </c>
      <c r="C78" s="7">
        <v>88.641691252</v>
      </c>
      <c r="D78" s="7">
        <v>12.080302924</v>
      </c>
      <c r="E78" s="7">
        <v>203.876336727</v>
      </c>
      <c r="F78" s="7">
        <v>32.821045546</v>
      </c>
      <c r="G78" s="7">
        <v>52.855469859</v>
      </c>
      <c r="H78" s="7"/>
      <c r="I78" s="7">
        <v>20.877879338</v>
      </c>
      <c r="J78" s="7"/>
      <c r="K78" s="7">
        <v>47.702368604</v>
      </c>
      <c r="L78" s="8">
        <v>32.168999827</v>
      </c>
    </row>
    <row r="79" ht="15.75" customHeight="1">
      <c r="A79" s="6"/>
      <c r="B79" s="7">
        <v>60.113624822</v>
      </c>
      <c r="C79" s="7">
        <v>80.713196991</v>
      </c>
      <c r="D79" s="7">
        <v>11.902917819</v>
      </c>
      <c r="E79" s="7">
        <v>183.309998752</v>
      </c>
      <c r="F79" s="7">
        <v>39.855406487</v>
      </c>
      <c r="G79" s="7">
        <v>45.574743893</v>
      </c>
      <c r="H79" s="7"/>
      <c r="I79" s="7">
        <v>20.254280158</v>
      </c>
      <c r="J79" s="7"/>
      <c r="K79" s="7">
        <v>46.246909517</v>
      </c>
      <c r="L79" s="8">
        <v>30.477378032</v>
      </c>
    </row>
    <row r="80" ht="15.75" customHeight="1">
      <c r="A80" s="6"/>
      <c r="B80" s="7">
        <v>52.886536194</v>
      </c>
      <c r="C80" s="7">
        <v>81.537507653</v>
      </c>
      <c r="D80" s="7">
        <v>12.994889326</v>
      </c>
      <c r="E80" s="7">
        <v>185.586201191</v>
      </c>
      <c r="F80" s="7">
        <v>45.853664162</v>
      </c>
      <c r="G80" s="7">
        <v>46.888383487</v>
      </c>
      <c r="H80" s="7"/>
      <c r="I80" s="7">
        <v>21.060873119</v>
      </c>
      <c r="J80" s="7"/>
      <c r="K80" s="7">
        <v>35.676256684</v>
      </c>
      <c r="L80" s="8">
        <v>29.859190373</v>
      </c>
    </row>
    <row r="81" ht="15.75" customHeight="1">
      <c r="A81" s="6"/>
      <c r="B81" s="7">
        <v>55.560785754</v>
      </c>
      <c r="C81" s="7">
        <v>85.52504391</v>
      </c>
      <c r="D81" s="7">
        <v>11.054758766</v>
      </c>
      <c r="E81" s="7">
        <v>177.154968591</v>
      </c>
      <c r="F81" s="7">
        <v>38.239846274</v>
      </c>
      <c r="G81" s="7">
        <v>48.452687878</v>
      </c>
      <c r="H81" s="7"/>
      <c r="I81" s="7">
        <v>20.908908275</v>
      </c>
      <c r="J81" s="7"/>
      <c r="K81" s="7">
        <v>35.363605594</v>
      </c>
      <c r="L81" s="8">
        <v>30.224697759</v>
      </c>
    </row>
    <row r="82" ht="15.75" customHeight="1">
      <c r="A82" s="6"/>
      <c r="B82" s="7">
        <v>52.904775362</v>
      </c>
      <c r="C82" s="7">
        <v>83.771411062</v>
      </c>
      <c r="D82" s="7">
        <v>11.461846583</v>
      </c>
      <c r="E82" s="7">
        <v>182.460912537</v>
      </c>
      <c r="F82" s="7">
        <v>51.036687239</v>
      </c>
      <c r="G82" s="7">
        <v>48.366368371</v>
      </c>
      <c r="H82" s="7"/>
      <c r="I82" s="7">
        <v>20.252347924</v>
      </c>
      <c r="J82" s="7"/>
      <c r="K82" s="7">
        <v>35.974846691</v>
      </c>
      <c r="L82" s="8">
        <v>30.142481067</v>
      </c>
    </row>
    <row r="83" ht="15.75" customHeight="1">
      <c r="A83" s="10" t="s">
        <v>14</v>
      </c>
      <c r="B83" s="13">
        <f t="shared" ref="B83:G83" si="15">AVERAGE(B78:B82)</f>
        <v>54.84362899</v>
      </c>
      <c r="C83" s="13">
        <f t="shared" si="15"/>
        <v>84.03777017</v>
      </c>
      <c r="D83" s="13">
        <f t="shared" si="15"/>
        <v>11.89894308</v>
      </c>
      <c r="E83" s="13">
        <f t="shared" si="15"/>
        <v>186.4776836</v>
      </c>
      <c r="F83" s="13">
        <f t="shared" si="15"/>
        <v>41.56132994</v>
      </c>
      <c r="G83" s="13">
        <f t="shared" si="15"/>
        <v>48.4275307</v>
      </c>
      <c r="H83" s="13"/>
      <c r="I83" s="13">
        <f>AVERAGE(I78:I82)</f>
        <v>20.67085776</v>
      </c>
      <c r="J83" s="13"/>
      <c r="K83" s="13">
        <f t="shared" ref="K83:L83" si="16">AVERAGE(K78:K82)</f>
        <v>40.19279742</v>
      </c>
      <c r="L83" s="13">
        <f t="shared" si="16"/>
        <v>30.57454941</v>
      </c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ht="15.75" customHeight="1">
      <c r="A86" s="1" t="s">
        <v>29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3" t="s">
        <v>11</v>
      </c>
    </row>
    <row r="87" ht="15.75" customHeight="1">
      <c r="A87" s="6"/>
      <c r="B87" s="7">
        <v>25.476679566</v>
      </c>
      <c r="C87" s="7">
        <v>34.944251268</v>
      </c>
      <c r="D87" s="7">
        <v>5.90084248</v>
      </c>
      <c r="E87" s="7">
        <v>253.611753832</v>
      </c>
      <c r="F87" s="7">
        <v>23.734985616</v>
      </c>
      <c r="G87" s="7">
        <v>25.447810998</v>
      </c>
      <c r="H87" s="7"/>
      <c r="I87" s="7">
        <v>120.32396446</v>
      </c>
      <c r="J87" s="26">
        <v>100.526679321</v>
      </c>
      <c r="K87" s="7">
        <v>3.695022477</v>
      </c>
      <c r="L87" s="8">
        <v>1.233493934</v>
      </c>
    </row>
    <row r="88" ht="15.75" customHeight="1">
      <c r="A88" s="6"/>
      <c r="B88" s="7">
        <v>28.716503852</v>
      </c>
      <c r="C88" s="7">
        <v>34.36326664</v>
      </c>
      <c r="D88" s="7">
        <v>4.957643365</v>
      </c>
      <c r="E88" s="7">
        <v>272.574757158</v>
      </c>
      <c r="F88" s="7">
        <v>23.170758341</v>
      </c>
      <c r="G88" s="7">
        <v>25.974270906</v>
      </c>
      <c r="H88" s="7"/>
      <c r="I88" s="7">
        <v>113.921465073</v>
      </c>
      <c r="J88" s="26">
        <v>105.828461766</v>
      </c>
      <c r="K88" s="7">
        <v>8.995437035</v>
      </c>
      <c r="L88" s="8">
        <v>1.75775062</v>
      </c>
    </row>
    <row r="89" ht="15.75" customHeight="1">
      <c r="A89" s="6"/>
      <c r="B89" s="7">
        <v>24.145639195</v>
      </c>
      <c r="C89" s="7">
        <v>43.954840345</v>
      </c>
      <c r="D89" s="7">
        <v>5.502270976</v>
      </c>
      <c r="E89" s="7">
        <v>266.123965291</v>
      </c>
      <c r="F89" s="7">
        <v>31.859201843</v>
      </c>
      <c r="G89" s="7">
        <v>31.152427727</v>
      </c>
      <c r="H89" s="7"/>
      <c r="I89" s="7">
        <v>124.893642395</v>
      </c>
      <c r="J89" s="26">
        <v>93.520242987</v>
      </c>
      <c r="K89" s="7">
        <v>3.97858926</v>
      </c>
      <c r="L89" s="8">
        <v>1.549578921</v>
      </c>
    </row>
    <row r="90" ht="15.75" customHeight="1">
      <c r="A90" s="6"/>
      <c r="B90" s="7">
        <v>29.205891381</v>
      </c>
      <c r="C90" s="7">
        <v>43.119835153</v>
      </c>
      <c r="D90" s="7">
        <v>4.824102727</v>
      </c>
      <c r="E90" s="7">
        <v>255.681934495</v>
      </c>
      <c r="F90" s="7">
        <v>30.50534098</v>
      </c>
      <c r="G90" s="7">
        <v>26.033087799</v>
      </c>
      <c r="H90" s="7"/>
      <c r="I90" s="7">
        <v>117.401391476</v>
      </c>
      <c r="J90" s="26">
        <v>95.891856652</v>
      </c>
      <c r="K90" s="7">
        <v>6.750877345</v>
      </c>
      <c r="L90" s="8">
        <v>3.783033015</v>
      </c>
    </row>
    <row r="91" ht="15.75" customHeight="1">
      <c r="A91" s="6"/>
      <c r="B91" s="7">
        <v>36.345148621</v>
      </c>
      <c r="C91" s="7">
        <v>37.677635277</v>
      </c>
      <c r="D91" s="7">
        <v>9.203004715</v>
      </c>
      <c r="E91" s="7">
        <v>274.106527666</v>
      </c>
      <c r="F91" s="7">
        <v>26.929694798</v>
      </c>
      <c r="G91" s="7">
        <v>24.572120779</v>
      </c>
      <c r="H91" s="7"/>
      <c r="I91" s="7">
        <v>123.889772276</v>
      </c>
      <c r="J91" s="26">
        <v>96.548880413</v>
      </c>
      <c r="K91" s="7">
        <v>8.055669483</v>
      </c>
      <c r="L91" s="8">
        <v>1.834569298</v>
      </c>
    </row>
    <row r="92" ht="15.75" customHeight="1">
      <c r="A92" s="10" t="s">
        <v>14</v>
      </c>
      <c r="B92" s="13">
        <f t="shared" ref="B92:G92" si="17">AVERAGE(B87:B91)</f>
        <v>28.77797252</v>
      </c>
      <c r="C92" s="13">
        <f t="shared" si="17"/>
        <v>38.81196574</v>
      </c>
      <c r="D92" s="13">
        <f t="shared" si="17"/>
        <v>6.077572853</v>
      </c>
      <c r="E92" s="13">
        <f t="shared" si="17"/>
        <v>264.4197877</v>
      </c>
      <c r="F92" s="13">
        <f t="shared" si="17"/>
        <v>27.23999632</v>
      </c>
      <c r="G92" s="13">
        <f t="shared" si="17"/>
        <v>26.63594364</v>
      </c>
      <c r="H92" s="13"/>
      <c r="I92" s="13">
        <f t="shared" ref="I92:L92" si="18">AVERAGE(I87:I91)</f>
        <v>120.0860471</v>
      </c>
      <c r="J92" s="13">
        <f t="shared" si="18"/>
        <v>98.46322423</v>
      </c>
      <c r="K92" s="13">
        <f t="shared" si="18"/>
        <v>6.29511912</v>
      </c>
      <c r="L92" s="13">
        <f t="shared" si="18"/>
        <v>2.031685158</v>
      </c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ht="15.75" customHeight="1">
      <c r="A95" s="1" t="s">
        <v>30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3" t="s">
        <v>11</v>
      </c>
    </row>
    <row r="96" ht="15.75" customHeight="1">
      <c r="A96" s="6"/>
      <c r="B96" s="7">
        <v>20.807568007</v>
      </c>
      <c r="C96" s="7">
        <v>50.560774797</v>
      </c>
      <c r="D96" s="7">
        <v>5.016953692</v>
      </c>
      <c r="E96" s="27">
        <v>443.4783584</v>
      </c>
      <c r="F96" s="7">
        <v>29.703128533</v>
      </c>
      <c r="G96" s="7">
        <v>24.827744326</v>
      </c>
      <c r="H96" s="7">
        <v>17.499189304</v>
      </c>
      <c r="I96" s="7">
        <v>137.701887817</v>
      </c>
      <c r="J96" s="26">
        <v>92.797856788</v>
      </c>
      <c r="K96" s="7">
        <v>3.448976</v>
      </c>
      <c r="L96" s="8">
        <v>0.767833292</v>
      </c>
    </row>
    <row r="97" ht="15.75" customHeight="1">
      <c r="A97" s="6"/>
      <c r="B97" s="7">
        <v>21.041233119</v>
      </c>
      <c r="C97" s="7">
        <v>49.093695553</v>
      </c>
      <c r="D97" s="7">
        <v>4.309203009</v>
      </c>
      <c r="E97" s="27">
        <v>416.4428317</v>
      </c>
      <c r="F97" s="7">
        <v>26.135798965</v>
      </c>
      <c r="G97" s="7">
        <v>24.224159039</v>
      </c>
      <c r="H97" s="7">
        <v>16.817196004</v>
      </c>
      <c r="I97" s="7">
        <v>120.861659887</v>
      </c>
      <c r="J97" s="26">
        <v>109.166462951</v>
      </c>
      <c r="K97" s="7">
        <v>5.147676</v>
      </c>
      <c r="L97" s="8">
        <v>0.796408571</v>
      </c>
    </row>
    <row r="98" ht="15.75" customHeight="1">
      <c r="A98" s="6"/>
      <c r="B98" s="7">
        <v>20.92098802</v>
      </c>
      <c r="C98" s="7">
        <v>53.402648781</v>
      </c>
      <c r="D98" s="7">
        <v>4.83529697</v>
      </c>
      <c r="E98" s="27">
        <v>422.0141217</v>
      </c>
      <c r="F98" s="7">
        <v>26.823783762</v>
      </c>
      <c r="G98" s="7">
        <v>24.002198809</v>
      </c>
      <c r="H98" s="7">
        <v>15.374249818</v>
      </c>
      <c r="I98" s="7">
        <v>126.634707998</v>
      </c>
      <c r="J98" s="26">
        <v>121.43354101</v>
      </c>
      <c r="K98" s="7">
        <v>3.143179</v>
      </c>
      <c r="L98" s="8">
        <v>0.730810271</v>
      </c>
    </row>
    <row r="99" ht="15.75" customHeight="1">
      <c r="A99" s="6"/>
      <c r="B99" s="7">
        <v>20.04092285</v>
      </c>
      <c r="C99" s="7">
        <v>51.38164578</v>
      </c>
      <c r="D99" s="7">
        <v>6.095091399</v>
      </c>
      <c r="E99" s="27">
        <v>414.0765121</v>
      </c>
      <c r="F99" s="7">
        <v>29.304353318</v>
      </c>
      <c r="G99" s="7">
        <v>27.808036406</v>
      </c>
      <c r="H99" s="7">
        <v>19.173612494</v>
      </c>
      <c r="I99" s="7">
        <v>122.810894478</v>
      </c>
      <c r="J99" s="26">
        <v>125.06798154</v>
      </c>
      <c r="K99" s="7">
        <v>3.1226</v>
      </c>
      <c r="L99" s="8">
        <v>0.701087385</v>
      </c>
    </row>
    <row r="100" ht="15.75" customHeight="1">
      <c r="A100" s="6"/>
      <c r="B100" s="7">
        <v>21.572479544</v>
      </c>
      <c r="C100" s="7">
        <v>47.081754172</v>
      </c>
      <c r="D100" s="7">
        <v>4.678067891</v>
      </c>
      <c r="E100" s="27">
        <v>435.5015228</v>
      </c>
      <c r="F100" s="7">
        <v>22.180127801</v>
      </c>
      <c r="G100" s="7">
        <v>26.44035543</v>
      </c>
      <c r="H100" s="7">
        <v>16.199044354</v>
      </c>
      <c r="I100" s="7">
        <v>137.5014282</v>
      </c>
      <c r="J100" s="26">
        <v>123.230342189</v>
      </c>
      <c r="K100" s="7">
        <v>3.571398</v>
      </c>
      <c r="L100" s="8">
        <v>0.881936779</v>
      </c>
    </row>
    <row r="101" ht="15.75" customHeight="1">
      <c r="A101" s="10" t="s">
        <v>14</v>
      </c>
      <c r="B101" s="13">
        <f t="shared" ref="B101:L101" si="19">AVERAGE(B96:B100)</f>
        <v>20.87663831</v>
      </c>
      <c r="C101" s="13">
        <f t="shared" si="19"/>
        <v>50.30410382</v>
      </c>
      <c r="D101" s="13">
        <f t="shared" si="19"/>
        <v>4.986922592</v>
      </c>
      <c r="E101" s="13">
        <f t="shared" si="19"/>
        <v>426.3026693</v>
      </c>
      <c r="F101" s="13">
        <f t="shared" si="19"/>
        <v>26.82943848</v>
      </c>
      <c r="G101" s="13">
        <f t="shared" si="19"/>
        <v>25.4604988</v>
      </c>
      <c r="H101" s="13">
        <f t="shared" si="19"/>
        <v>17.01265839</v>
      </c>
      <c r="I101" s="13">
        <f t="shared" si="19"/>
        <v>129.1021157</v>
      </c>
      <c r="J101" s="13">
        <f t="shared" si="19"/>
        <v>114.3392369</v>
      </c>
      <c r="K101" s="13">
        <f t="shared" si="19"/>
        <v>3.6867658</v>
      </c>
      <c r="L101" s="13">
        <f t="shared" si="19"/>
        <v>0.7756152596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24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9.63"/>
    <col customWidth="1" min="3" max="3" width="10.13"/>
    <col customWidth="1" min="4" max="4" width="8.88"/>
    <col customWidth="1" min="5" max="5" width="10.75"/>
    <col customWidth="1" min="6" max="6" width="9.25"/>
    <col customWidth="1" min="7" max="7" width="8.38"/>
    <col customWidth="1" min="8" max="8" width="6.63"/>
    <col customWidth="1" min="9" max="9" width="7.88"/>
    <col customWidth="1" min="10" max="10" width="6.88"/>
    <col customWidth="1" min="11" max="11" width="9.0"/>
  </cols>
  <sheetData>
    <row r="1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6"/>
      <c r="B2" s="19">
        <v>31.27955</v>
      </c>
      <c r="C2" s="19">
        <v>9.361673</v>
      </c>
      <c r="D2" s="19">
        <v>7.006927</v>
      </c>
      <c r="E2" s="19">
        <v>144.7285</v>
      </c>
      <c r="F2" s="19">
        <v>16.75171</v>
      </c>
      <c r="G2" s="19">
        <v>9.308436</v>
      </c>
      <c r="H2" s="19"/>
      <c r="I2" s="19">
        <v>35.18131</v>
      </c>
      <c r="J2" s="19"/>
      <c r="K2" s="19">
        <v>6.058757</v>
      </c>
      <c r="L2" s="20">
        <v>1.107809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6"/>
      <c r="B3" s="19">
        <v>27.47052</v>
      </c>
      <c r="C3" s="19">
        <v>7.78128</v>
      </c>
      <c r="D3" s="19">
        <v>5.371525</v>
      </c>
      <c r="E3" s="19">
        <v>156.6476</v>
      </c>
      <c r="F3" s="19">
        <v>13.50558</v>
      </c>
      <c r="G3" s="19">
        <v>15.1856</v>
      </c>
      <c r="H3" s="19"/>
      <c r="I3" s="19">
        <v>38.32267</v>
      </c>
      <c r="J3" s="19"/>
      <c r="K3" s="19">
        <v>6.853415</v>
      </c>
      <c r="L3" s="20">
        <v>1.236062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6"/>
      <c r="B4" s="19">
        <v>27.81853</v>
      </c>
      <c r="C4" s="19">
        <v>7.573153</v>
      </c>
      <c r="D4" s="19">
        <v>4.836295</v>
      </c>
      <c r="E4" s="19">
        <v>158.7816</v>
      </c>
      <c r="F4" s="19">
        <v>13.86839</v>
      </c>
      <c r="G4" s="19">
        <v>9.796339</v>
      </c>
      <c r="H4" s="19"/>
      <c r="I4" s="19">
        <v>34.82807</v>
      </c>
      <c r="J4" s="19"/>
      <c r="K4" s="19">
        <v>6.168523</v>
      </c>
      <c r="L4" s="20">
        <v>1.159072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6"/>
      <c r="B5" s="19">
        <v>28.10519</v>
      </c>
      <c r="C5" s="19">
        <v>7.91544</v>
      </c>
      <c r="D5" s="19">
        <v>5.385773</v>
      </c>
      <c r="E5" s="19">
        <v>158.8655</v>
      </c>
      <c r="F5" s="19">
        <v>15.05684</v>
      </c>
      <c r="G5" s="19">
        <v>14.12066</v>
      </c>
      <c r="H5" s="19"/>
      <c r="I5" s="19">
        <v>34.57548</v>
      </c>
      <c r="J5" s="19"/>
      <c r="K5" s="19">
        <v>6.133079</v>
      </c>
      <c r="L5" s="20">
        <v>1.074117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6"/>
      <c r="B6" s="19">
        <v>27.69825</v>
      </c>
      <c r="C6" s="19">
        <v>7.518486</v>
      </c>
      <c r="D6" s="19">
        <v>5.519891</v>
      </c>
      <c r="E6" s="19">
        <v>157.6829</v>
      </c>
      <c r="F6" s="19">
        <v>12.98007</v>
      </c>
      <c r="G6" s="19">
        <v>9.561783</v>
      </c>
      <c r="H6" s="19"/>
      <c r="I6" s="19">
        <v>38.14921</v>
      </c>
      <c r="J6" s="19"/>
      <c r="K6" s="19">
        <v>6.094026</v>
      </c>
      <c r="L6" s="20">
        <v>1.17885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" t="s">
        <v>14</v>
      </c>
      <c r="B7" s="12">
        <f t="shared" ref="B7:G7" si="1">AVERAGE(B2:B6)</f>
        <v>28.474408</v>
      </c>
      <c r="C7" s="12">
        <f t="shared" si="1"/>
        <v>8.0300064</v>
      </c>
      <c r="D7" s="12">
        <f t="shared" si="1"/>
        <v>5.6240822</v>
      </c>
      <c r="E7" s="12">
        <f t="shared" si="1"/>
        <v>155.34122</v>
      </c>
      <c r="F7" s="12">
        <f t="shared" si="1"/>
        <v>14.432518</v>
      </c>
      <c r="G7" s="12">
        <f t="shared" si="1"/>
        <v>11.5945636</v>
      </c>
      <c r="H7" s="12"/>
      <c r="I7" s="12">
        <f>AVERAGE(I2:I6)</f>
        <v>36.211348</v>
      </c>
      <c r="J7" s="12"/>
      <c r="K7" s="12">
        <f t="shared" ref="K7:L7" si="2">AVERAGE(K2:K6)</f>
        <v>6.26156</v>
      </c>
      <c r="L7" s="12">
        <f t="shared" si="2"/>
        <v>1.151182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" t="s">
        <v>21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6"/>
      <c r="B11" s="19">
        <v>14.59698</v>
      </c>
      <c r="C11" s="19">
        <v>51.43002</v>
      </c>
      <c r="D11" s="19">
        <v>3.013622</v>
      </c>
      <c r="E11" s="19">
        <v>173.2337</v>
      </c>
      <c r="F11" s="19">
        <v>27.00677</v>
      </c>
      <c r="G11" s="19">
        <v>15.9785</v>
      </c>
      <c r="H11" s="19"/>
      <c r="I11" s="19">
        <v>32.02839</v>
      </c>
      <c r="J11" s="19"/>
      <c r="K11" s="19">
        <v>12.75291</v>
      </c>
      <c r="L11" s="20">
        <v>4.664306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6"/>
      <c r="B12" s="19">
        <v>15.9249</v>
      </c>
      <c r="C12" s="19">
        <v>52.31658</v>
      </c>
      <c r="D12" s="19">
        <v>2.926465</v>
      </c>
      <c r="E12" s="19">
        <v>179.3569</v>
      </c>
      <c r="F12" s="19">
        <v>23.48922</v>
      </c>
      <c r="G12" s="19">
        <v>16.43008</v>
      </c>
      <c r="H12" s="19"/>
      <c r="I12" s="19">
        <v>25.07762</v>
      </c>
      <c r="J12" s="19"/>
      <c r="K12" s="19">
        <v>13.11005</v>
      </c>
      <c r="L12" s="20">
        <v>4.641277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6"/>
      <c r="B13" s="19">
        <v>14.67552</v>
      </c>
      <c r="C13" s="19">
        <v>52.92721</v>
      </c>
      <c r="D13" s="19">
        <v>2.587253</v>
      </c>
      <c r="E13" s="19">
        <v>172.1146</v>
      </c>
      <c r="F13" s="19">
        <v>28.08547</v>
      </c>
      <c r="G13" s="19">
        <v>16.21511</v>
      </c>
      <c r="H13" s="19"/>
      <c r="I13" s="19">
        <v>26.20022</v>
      </c>
      <c r="J13" s="19"/>
      <c r="K13" s="19">
        <v>12.15565</v>
      </c>
      <c r="L13" s="20">
        <v>4.890851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6"/>
      <c r="B14" s="19">
        <v>14.60835</v>
      </c>
      <c r="C14" s="19">
        <v>52.26021</v>
      </c>
      <c r="D14" s="19">
        <v>2.773997</v>
      </c>
      <c r="E14" s="19">
        <v>164.441</v>
      </c>
      <c r="F14" s="19">
        <v>26.97764</v>
      </c>
      <c r="G14" s="19">
        <v>17.92579</v>
      </c>
      <c r="H14" s="19"/>
      <c r="I14" s="19">
        <v>25.8966</v>
      </c>
      <c r="J14" s="19"/>
      <c r="K14" s="19">
        <v>12.82756</v>
      </c>
      <c r="L14" s="20">
        <v>4.635856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6"/>
      <c r="B15" s="19">
        <v>14.42347</v>
      </c>
      <c r="C15" s="19">
        <v>51.19812</v>
      </c>
      <c r="D15" s="19">
        <v>2.630579</v>
      </c>
      <c r="E15" s="19">
        <v>168.9881</v>
      </c>
      <c r="F15" s="19">
        <v>31.74169</v>
      </c>
      <c r="G15" s="19">
        <v>16.95922</v>
      </c>
      <c r="H15" s="19"/>
      <c r="I15" s="19">
        <v>24.68674</v>
      </c>
      <c r="J15" s="19"/>
      <c r="K15" s="19">
        <v>13.20798</v>
      </c>
      <c r="L15" s="20">
        <v>5.434545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 t="s">
        <v>14</v>
      </c>
      <c r="B16" s="12">
        <f t="shared" ref="B16:G16" si="3">AVERAGE(B11:B15)</f>
        <v>14.845844</v>
      </c>
      <c r="C16" s="12">
        <f t="shared" si="3"/>
        <v>52.026428</v>
      </c>
      <c r="D16" s="12">
        <f t="shared" si="3"/>
        <v>2.7863832</v>
      </c>
      <c r="E16" s="12">
        <f t="shared" si="3"/>
        <v>171.62686</v>
      </c>
      <c r="F16" s="12">
        <f t="shared" si="3"/>
        <v>27.460158</v>
      </c>
      <c r="G16" s="12">
        <f t="shared" si="3"/>
        <v>16.70174</v>
      </c>
      <c r="H16" s="12"/>
      <c r="I16" s="12">
        <f>AVERAGE(I11:I15)</f>
        <v>26.777914</v>
      </c>
      <c r="J16" s="12"/>
      <c r="K16" s="12">
        <f t="shared" ref="K16:L16" si="4">AVERAGE(K11:K15)</f>
        <v>12.81083</v>
      </c>
      <c r="L16" s="12">
        <f t="shared" si="4"/>
        <v>4.853367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" t="s">
        <v>22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"/>
      <c r="B20" s="19">
        <v>38.76691</v>
      </c>
      <c r="C20" s="19">
        <v>56.72963</v>
      </c>
      <c r="D20" s="19">
        <v>4.669709</v>
      </c>
      <c r="E20" s="19">
        <v>247.1517</v>
      </c>
      <c r="F20" s="19">
        <v>23.25225</v>
      </c>
      <c r="G20" s="19">
        <v>28.80392</v>
      </c>
      <c r="H20" s="19"/>
      <c r="I20" s="19">
        <v>126.9692</v>
      </c>
      <c r="J20" s="21">
        <v>119.131346723</v>
      </c>
      <c r="K20" s="19">
        <v>6.528800917</v>
      </c>
      <c r="L20" s="20">
        <v>1.453947555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6"/>
      <c r="B21" s="19">
        <v>34.58052</v>
      </c>
      <c r="C21" s="19">
        <v>45.64476</v>
      </c>
      <c r="D21" s="19">
        <v>4.317528</v>
      </c>
      <c r="E21" s="19">
        <v>253.6874</v>
      </c>
      <c r="F21" s="19">
        <v>30.02693</v>
      </c>
      <c r="G21" s="19">
        <v>31.11189</v>
      </c>
      <c r="H21" s="19"/>
      <c r="I21" s="19">
        <v>127.227</v>
      </c>
      <c r="J21" s="21">
        <v>122.915728077</v>
      </c>
      <c r="K21" s="19">
        <v>2.362212507</v>
      </c>
      <c r="L21" s="20">
        <v>1.167579524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6"/>
      <c r="B22" s="19">
        <v>25.69734</v>
      </c>
      <c r="C22" s="19">
        <v>45.83358</v>
      </c>
      <c r="D22" s="19">
        <v>6.748952</v>
      </c>
      <c r="E22" s="19">
        <v>232.1758</v>
      </c>
      <c r="F22" s="19">
        <v>26.23888</v>
      </c>
      <c r="G22" s="19">
        <v>27.85459</v>
      </c>
      <c r="H22" s="19"/>
      <c r="I22" s="19">
        <v>121.9522</v>
      </c>
      <c r="J22" s="21">
        <v>119.458877599</v>
      </c>
      <c r="K22" s="19">
        <v>6.681503883</v>
      </c>
      <c r="L22" s="20">
        <v>1.358142098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6"/>
      <c r="B23" s="19">
        <v>33.08795</v>
      </c>
      <c r="C23" s="19">
        <v>58.05334</v>
      </c>
      <c r="D23" s="19">
        <v>5.670805</v>
      </c>
      <c r="E23" s="19">
        <v>241.8449</v>
      </c>
      <c r="F23" s="19">
        <v>23.40369</v>
      </c>
      <c r="G23" s="19">
        <v>29.01421</v>
      </c>
      <c r="H23" s="19"/>
      <c r="I23" s="19">
        <v>126.9034</v>
      </c>
      <c r="J23" s="21">
        <v>120.774982549</v>
      </c>
      <c r="K23" s="19">
        <v>6.244056696</v>
      </c>
      <c r="L23" s="20">
        <v>1.214680405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6"/>
      <c r="B24" s="19">
        <v>23.46885</v>
      </c>
      <c r="C24" s="19">
        <v>45.61714</v>
      </c>
      <c r="D24" s="19">
        <v>4.706467</v>
      </c>
      <c r="E24" s="19">
        <v>239.9559</v>
      </c>
      <c r="F24" s="19">
        <v>23.15742</v>
      </c>
      <c r="G24" s="19">
        <v>28.82928</v>
      </c>
      <c r="H24" s="19"/>
      <c r="I24" s="19">
        <v>121.4024</v>
      </c>
      <c r="J24" s="21">
        <v>125.894252429</v>
      </c>
      <c r="K24" s="19">
        <v>2.343999114</v>
      </c>
      <c r="L24" s="20">
        <v>1.055135035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0" t="s">
        <v>14</v>
      </c>
      <c r="B25" s="12">
        <f t="shared" ref="B25:G25" si="5">AVERAGE(B20:B24)</f>
        <v>31.120314</v>
      </c>
      <c r="C25" s="12">
        <f t="shared" si="5"/>
        <v>50.37569</v>
      </c>
      <c r="D25" s="12">
        <f t="shared" si="5"/>
        <v>5.2226922</v>
      </c>
      <c r="E25" s="12">
        <f t="shared" si="5"/>
        <v>242.96314</v>
      </c>
      <c r="F25" s="12">
        <f t="shared" si="5"/>
        <v>25.215834</v>
      </c>
      <c r="G25" s="12">
        <f t="shared" si="5"/>
        <v>29.122778</v>
      </c>
      <c r="H25" s="12"/>
      <c r="I25" s="12">
        <f t="shared" ref="I25:L25" si="6">AVERAGE(I20:I24)</f>
        <v>124.89084</v>
      </c>
      <c r="J25" s="12">
        <f t="shared" si="6"/>
        <v>121.6350375</v>
      </c>
      <c r="K25" s="12">
        <f t="shared" si="6"/>
        <v>4.832114623</v>
      </c>
      <c r="L25" s="12">
        <f t="shared" si="6"/>
        <v>1.249896923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" t="s">
        <v>23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6"/>
      <c r="B29" s="19">
        <v>21.13629</v>
      </c>
      <c r="C29" s="19">
        <v>44.17841</v>
      </c>
      <c r="D29" s="19">
        <v>4.223919</v>
      </c>
      <c r="E29" s="19">
        <v>388.691366901</v>
      </c>
      <c r="F29" s="19">
        <v>37.25755</v>
      </c>
      <c r="G29" s="19">
        <v>22.30624</v>
      </c>
      <c r="H29" s="19">
        <v>11.33584</v>
      </c>
      <c r="I29" s="19">
        <v>123.1347</v>
      </c>
      <c r="J29" s="21">
        <v>123.127948894</v>
      </c>
      <c r="K29" s="19">
        <v>2.209493652</v>
      </c>
      <c r="L29" s="20">
        <v>0.542468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6"/>
      <c r="B30" s="19">
        <v>20.77372</v>
      </c>
      <c r="C30" s="19">
        <v>45.77756</v>
      </c>
      <c r="D30" s="19">
        <v>4.25059</v>
      </c>
      <c r="E30" s="19">
        <v>372.589809934</v>
      </c>
      <c r="F30" s="19">
        <v>20.64655</v>
      </c>
      <c r="G30" s="19">
        <v>21.44729</v>
      </c>
      <c r="H30" s="19">
        <v>11.79692</v>
      </c>
      <c r="I30" s="19">
        <v>148.6532</v>
      </c>
      <c r="J30" s="21">
        <v>125.580158165</v>
      </c>
      <c r="K30" s="19">
        <v>2.731993631</v>
      </c>
      <c r="L30" s="20">
        <v>0.544529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6"/>
      <c r="B31" s="19">
        <v>20.75969</v>
      </c>
      <c r="C31" s="19">
        <v>44.22779</v>
      </c>
      <c r="D31" s="19">
        <v>4.628073</v>
      </c>
      <c r="E31" s="19">
        <v>406.381242531</v>
      </c>
      <c r="F31" s="19">
        <v>27.99708</v>
      </c>
      <c r="G31" s="19">
        <v>26.46829</v>
      </c>
      <c r="H31" s="19">
        <v>12.58087</v>
      </c>
      <c r="I31" s="19">
        <v>118.9732</v>
      </c>
      <c r="J31" s="21">
        <v>89.143128678</v>
      </c>
      <c r="K31" s="19">
        <v>2.494695075</v>
      </c>
      <c r="L31" s="20">
        <v>0.499459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6"/>
      <c r="B32" s="19">
        <v>20.88292</v>
      </c>
      <c r="C32" s="19">
        <v>44.0414</v>
      </c>
      <c r="D32" s="19">
        <v>3.916104</v>
      </c>
      <c r="E32" s="19">
        <v>413.641699366</v>
      </c>
      <c r="F32" s="19">
        <v>28.96928</v>
      </c>
      <c r="G32" s="19">
        <v>23.04582</v>
      </c>
      <c r="H32" s="19">
        <v>11.42259</v>
      </c>
      <c r="I32" s="19">
        <v>121.0037</v>
      </c>
      <c r="J32" s="21">
        <v>120.866133489</v>
      </c>
      <c r="K32" s="19">
        <v>2.640666921</v>
      </c>
      <c r="L32" s="20">
        <v>0.575292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6"/>
      <c r="B33" s="19">
        <v>20.56972</v>
      </c>
      <c r="C33" s="19">
        <v>46.75141</v>
      </c>
      <c r="D33" s="19">
        <v>4.051329</v>
      </c>
      <c r="E33" s="19">
        <v>371.019169928</v>
      </c>
      <c r="F33" s="19">
        <v>29.96975</v>
      </c>
      <c r="G33" s="19">
        <v>23.21831</v>
      </c>
      <c r="H33" s="19">
        <v>11.35479</v>
      </c>
      <c r="I33" s="19">
        <v>124.0572</v>
      </c>
      <c r="J33" s="21">
        <v>93.355465896</v>
      </c>
      <c r="K33" s="19">
        <v>2.000059053</v>
      </c>
      <c r="L33" s="20">
        <v>0.524968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0" t="s">
        <v>14</v>
      </c>
      <c r="B34" s="12">
        <f t="shared" ref="B34:L34" si="7">AVERAGE(B29:B33)</f>
        <v>20.824468</v>
      </c>
      <c r="C34" s="12">
        <f t="shared" si="7"/>
        <v>44.995314</v>
      </c>
      <c r="D34" s="12">
        <f t="shared" si="7"/>
        <v>4.214003</v>
      </c>
      <c r="E34" s="12">
        <f t="shared" si="7"/>
        <v>390.4646577</v>
      </c>
      <c r="F34" s="12">
        <f t="shared" si="7"/>
        <v>28.968042</v>
      </c>
      <c r="G34" s="12">
        <f t="shared" si="7"/>
        <v>23.29719</v>
      </c>
      <c r="H34" s="12">
        <f t="shared" si="7"/>
        <v>11.698202</v>
      </c>
      <c r="I34" s="12">
        <f t="shared" si="7"/>
        <v>127.1644</v>
      </c>
      <c r="J34" s="12">
        <f t="shared" si="7"/>
        <v>110.414567</v>
      </c>
      <c r="K34" s="12">
        <f t="shared" si="7"/>
        <v>2.415381666</v>
      </c>
      <c r="L34" s="12">
        <f t="shared" si="7"/>
        <v>0.5373432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" t="s">
        <v>24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3" t="s">
        <v>11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6"/>
      <c r="B40" s="19">
        <v>33.95853</v>
      </c>
      <c r="C40" s="19">
        <v>15.04339</v>
      </c>
      <c r="D40" s="19">
        <v>4.864833</v>
      </c>
      <c r="E40" s="19">
        <v>152.8277</v>
      </c>
      <c r="F40" s="19">
        <v>15.13965</v>
      </c>
      <c r="G40" s="19">
        <v>9.512988</v>
      </c>
      <c r="H40" s="19"/>
      <c r="I40" s="19">
        <v>31.10875</v>
      </c>
      <c r="J40" s="19"/>
      <c r="K40" s="19">
        <v>6.064953</v>
      </c>
      <c r="L40" s="20">
        <v>1.131021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6"/>
      <c r="B41" s="19">
        <v>32.34575</v>
      </c>
      <c r="C41" s="19">
        <v>14.94896</v>
      </c>
      <c r="D41" s="19">
        <v>4.940094</v>
      </c>
      <c r="E41" s="19">
        <v>168.6193</v>
      </c>
      <c r="F41" s="19">
        <v>17.40337</v>
      </c>
      <c r="G41" s="19">
        <v>8.790436</v>
      </c>
      <c r="H41" s="19"/>
      <c r="I41" s="19">
        <v>30.89532</v>
      </c>
      <c r="J41" s="19"/>
      <c r="K41" s="19">
        <v>6.589789</v>
      </c>
      <c r="L41" s="20">
        <v>1.051554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6"/>
      <c r="B42" s="19">
        <v>28.3179</v>
      </c>
      <c r="C42" s="19">
        <v>15.7001</v>
      </c>
      <c r="D42" s="19">
        <v>5.138538</v>
      </c>
      <c r="E42" s="19">
        <v>146.1347</v>
      </c>
      <c r="F42" s="19">
        <v>14.18298</v>
      </c>
      <c r="G42" s="19">
        <v>9.765843</v>
      </c>
      <c r="H42" s="19"/>
      <c r="I42" s="19">
        <v>27.34202</v>
      </c>
      <c r="J42" s="19"/>
      <c r="K42" s="19">
        <v>6.044593</v>
      </c>
      <c r="L42" s="20">
        <v>1.376888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6"/>
      <c r="B43" s="19">
        <v>28.97559</v>
      </c>
      <c r="C43" s="19">
        <v>6.915901</v>
      </c>
      <c r="D43" s="19">
        <v>5.243283</v>
      </c>
      <c r="E43" s="19">
        <v>148.1676</v>
      </c>
      <c r="F43" s="19">
        <v>15.71159</v>
      </c>
      <c r="G43" s="19">
        <v>10.13686</v>
      </c>
      <c r="H43" s="19"/>
      <c r="I43" s="19">
        <v>32.14844</v>
      </c>
      <c r="J43" s="19"/>
      <c r="K43" s="19">
        <v>5.870938</v>
      </c>
      <c r="L43" s="20">
        <v>1.429769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6"/>
      <c r="B44" s="19">
        <v>34.03075</v>
      </c>
      <c r="C44" s="19">
        <v>15.09202</v>
      </c>
      <c r="D44" s="19">
        <v>5.413086</v>
      </c>
      <c r="E44" s="19">
        <v>146.4404</v>
      </c>
      <c r="F44" s="19">
        <v>12.60466</v>
      </c>
      <c r="G44" s="19">
        <v>10.05518</v>
      </c>
      <c r="H44" s="19"/>
      <c r="I44" s="19">
        <v>25.28106</v>
      </c>
      <c r="J44" s="19"/>
      <c r="K44" s="19">
        <v>5.607925</v>
      </c>
      <c r="L44" s="20">
        <v>1.093373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0" t="s">
        <v>14</v>
      </c>
      <c r="B45" s="12">
        <f t="shared" ref="B45:G45" si="8">AVERAGE(B40:B44)</f>
        <v>31.525704</v>
      </c>
      <c r="C45" s="12">
        <f t="shared" si="8"/>
        <v>13.5400742</v>
      </c>
      <c r="D45" s="12">
        <f t="shared" si="8"/>
        <v>5.1199668</v>
      </c>
      <c r="E45" s="12">
        <f t="shared" si="8"/>
        <v>152.43794</v>
      </c>
      <c r="F45" s="12">
        <f t="shared" si="8"/>
        <v>15.00845</v>
      </c>
      <c r="G45" s="12">
        <f t="shared" si="8"/>
        <v>9.6522614</v>
      </c>
      <c r="H45" s="12"/>
      <c r="I45" s="12">
        <f>AVERAGE(I40:I44)</f>
        <v>29.355118</v>
      </c>
      <c r="J45" s="12"/>
      <c r="K45" s="12">
        <f t="shared" ref="K45:L45" si="9">AVERAGE(K40:K44)</f>
        <v>6.0356396</v>
      </c>
      <c r="L45" s="12">
        <f t="shared" si="9"/>
        <v>1.216521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" t="s">
        <v>25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3" t="s">
        <v>11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6"/>
      <c r="B49" s="19">
        <v>15.85832</v>
      </c>
      <c r="C49" s="19">
        <v>49.05579</v>
      </c>
      <c r="D49" s="19">
        <v>3.010534</v>
      </c>
      <c r="E49" s="19">
        <v>171.4261</v>
      </c>
      <c r="F49" s="19">
        <v>25.64146</v>
      </c>
      <c r="G49" s="19">
        <v>14.62125</v>
      </c>
      <c r="H49" s="19"/>
      <c r="I49" s="19">
        <v>21.09082</v>
      </c>
      <c r="J49" s="19"/>
      <c r="K49" s="19">
        <v>11.56872</v>
      </c>
      <c r="L49" s="20">
        <v>4.224194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6"/>
      <c r="B50" s="19">
        <v>32.74965</v>
      </c>
      <c r="C50" s="19">
        <v>51.31608</v>
      </c>
      <c r="D50" s="19">
        <v>2.850705</v>
      </c>
      <c r="E50" s="19">
        <v>178.1181</v>
      </c>
      <c r="F50" s="19">
        <v>24.91684</v>
      </c>
      <c r="G50" s="19">
        <v>16.08911</v>
      </c>
      <c r="H50" s="19"/>
      <c r="I50" s="19">
        <v>19.31173</v>
      </c>
      <c r="J50" s="19"/>
      <c r="K50" s="19">
        <v>11.92256</v>
      </c>
      <c r="L50" s="20">
        <v>4.124669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6"/>
      <c r="B51" s="19">
        <v>16.28612</v>
      </c>
      <c r="C51" s="19">
        <v>49.7863</v>
      </c>
      <c r="D51" s="19">
        <v>2.387064</v>
      </c>
      <c r="E51" s="19">
        <v>173.0131</v>
      </c>
      <c r="F51" s="19">
        <v>35.29592</v>
      </c>
      <c r="G51" s="19">
        <v>15.20241</v>
      </c>
      <c r="H51" s="19"/>
      <c r="I51" s="19">
        <v>19.47381</v>
      </c>
      <c r="J51" s="19"/>
      <c r="K51" s="19">
        <v>12.01689</v>
      </c>
      <c r="L51" s="20">
        <v>4.329876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6"/>
      <c r="B52" s="19">
        <v>15.59143</v>
      </c>
      <c r="C52" s="19">
        <v>49.83374</v>
      </c>
      <c r="D52" s="19">
        <v>2.138649</v>
      </c>
      <c r="E52" s="19">
        <v>167.777</v>
      </c>
      <c r="F52" s="19">
        <v>21.93792</v>
      </c>
      <c r="G52" s="19">
        <v>14.7781</v>
      </c>
      <c r="H52" s="19"/>
      <c r="I52" s="19">
        <v>20.06687</v>
      </c>
      <c r="J52" s="19"/>
      <c r="K52" s="19">
        <v>12.86562</v>
      </c>
      <c r="L52" s="20">
        <v>4.268418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6"/>
      <c r="B53" s="19">
        <v>16.79615</v>
      </c>
      <c r="C53" s="19">
        <v>49.31496</v>
      </c>
      <c r="D53" s="19">
        <v>2.241042</v>
      </c>
      <c r="E53" s="19">
        <v>168.4438</v>
      </c>
      <c r="F53" s="19">
        <v>23.79956</v>
      </c>
      <c r="G53" s="19">
        <v>15.75941</v>
      </c>
      <c r="H53" s="19"/>
      <c r="I53" s="19">
        <v>21.38125</v>
      </c>
      <c r="J53" s="19"/>
      <c r="K53" s="19">
        <v>11.76935</v>
      </c>
      <c r="L53" s="20">
        <v>4.193231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0" t="s">
        <v>14</v>
      </c>
      <c r="B54" s="12">
        <f t="shared" ref="B54:G54" si="10">AVERAGE(B49:B53)</f>
        <v>19.456334</v>
      </c>
      <c r="C54" s="12">
        <f t="shared" si="10"/>
        <v>49.861374</v>
      </c>
      <c r="D54" s="12">
        <f t="shared" si="10"/>
        <v>2.5255988</v>
      </c>
      <c r="E54" s="12">
        <f t="shared" si="10"/>
        <v>171.75562</v>
      </c>
      <c r="F54" s="12">
        <f t="shared" si="10"/>
        <v>26.31834</v>
      </c>
      <c r="G54" s="12">
        <f t="shared" si="10"/>
        <v>15.290056</v>
      </c>
      <c r="H54" s="12"/>
      <c r="I54" s="12">
        <f>AVERAGE(I49:I53)</f>
        <v>20.264896</v>
      </c>
      <c r="J54" s="12"/>
      <c r="K54" s="12">
        <f t="shared" ref="K54:L54" si="11">AVERAGE(K49:K53)</f>
        <v>12.028628</v>
      </c>
      <c r="L54" s="12">
        <f t="shared" si="11"/>
        <v>4.2280776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" t="s">
        <v>26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3" t="s">
        <v>11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6"/>
      <c r="B58" s="19">
        <v>29.17236</v>
      </c>
      <c r="C58" s="19">
        <v>38.46841</v>
      </c>
      <c r="D58" s="19">
        <v>4.870774</v>
      </c>
      <c r="E58" s="19">
        <v>239.1209</v>
      </c>
      <c r="F58" s="19">
        <v>23.54365</v>
      </c>
      <c r="G58" s="19">
        <v>24.05579</v>
      </c>
      <c r="H58" s="19"/>
      <c r="I58" s="19">
        <v>117.2989</v>
      </c>
      <c r="J58" s="21">
        <v>97.306575337</v>
      </c>
      <c r="K58" s="19">
        <v>7.098401427</v>
      </c>
      <c r="L58" s="20">
        <v>1.516229483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6"/>
      <c r="B59" s="19">
        <v>37.2779</v>
      </c>
      <c r="C59" s="19">
        <v>48.12683</v>
      </c>
      <c r="D59" s="19">
        <v>4.840588</v>
      </c>
      <c r="E59" s="19">
        <v>246.7982</v>
      </c>
      <c r="F59" s="19">
        <v>20.94923</v>
      </c>
      <c r="G59" s="19">
        <v>24.32162</v>
      </c>
      <c r="H59" s="19"/>
      <c r="I59" s="19">
        <v>125.902</v>
      </c>
      <c r="J59" s="21">
        <v>91.187986237</v>
      </c>
      <c r="K59" s="19">
        <v>2.251648595</v>
      </c>
      <c r="L59" s="20">
        <v>1.062873509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6"/>
      <c r="B60" s="19">
        <v>33.32521</v>
      </c>
      <c r="C60" s="19">
        <v>39.68657</v>
      </c>
      <c r="D60" s="19">
        <v>4.935792</v>
      </c>
      <c r="E60" s="19">
        <v>247.3433</v>
      </c>
      <c r="F60" s="19">
        <v>24.83818</v>
      </c>
      <c r="G60" s="19">
        <v>24.55949</v>
      </c>
      <c r="H60" s="19"/>
      <c r="I60" s="19">
        <v>120.1189</v>
      </c>
      <c r="J60" s="21">
        <v>94.292793406</v>
      </c>
      <c r="K60" s="19">
        <v>6.6109127</v>
      </c>
      <c r="L60" s="20">
        <v>1.43587942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6"/>
      <c r="B61" s="19">
        <v>41.51018</v>
      </c>
      <c r="C61" s="19">
        <v>46.50689</v>
      </c>
      <c r="D61" s="19">
        <v>6.845705</v>
      </c>
      <c r="E61" s="19">
        <v>257.5778</v>
      </c>
      <c r="F61" s="19">
        <v>25.04881</v>
      </c>
      <c r="G61" s="19">
        <v>24.60906</v>
      </c>
      <c r="H61" s="19"/>
      <c r="I61" s="19">
        <v>124.3859</v>
      </c>
      <c r="J61" s="21">
        <v>119.884706394</v>
      </c>
      <c r="K61" s="19">
        <v>2.224242484</v>
      </c>
      <c r="L61" s="20">
        <v>2.171547649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6"/>
      <c r="B62" s="19">
        <v>24.11371</v>
      </c>
      <c r="C62" s="19">
        <v>41.95444</v>
      </c>
      <c r="D62" s="19">
        <v>4.233656</v>
      </c>
      <c r="E62" s="19">
        <v>240.1629</v>
      </c>
      <c r="F62" s="19">
        <v>22.52824</v>
      </c>
      <c r="G62" s="19">
        <v>24.77151</v>
      </c>
      <c r="H62" s="19"/>
      <c r="I62" s="19">
        <v>121.2479</v>
      </c>
      <c r="J62" s="21">
        <v>116.119722837</v>
      </c>
      <c r="K62" s="19">
        <v>6.680023437</v>
      </c>
      <c r="L62" s="20">
        <v>1.405909804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0" t="s">
        <v>14</v>
      </c>
      <c r="B63" s="12">
        <f t="shared" ref="B63:G63" si="12">AVERAGE(B58:B62)</f>
        <v>33.079872</v>
      </c>
      <c r="C63" s="12">
        <f t="shared" si="12"/>
        <v>42.948628</v>
      </c>
      <c r="D63" s="12">
        <f t="shared" si="12"/>
        <v>5.145303</v>
      </c>
      <c r="E63" s="12">
        <f t="shared" si="12"/>
        <v>246.20062</v>
      </c>
      <c r="F63" s="12">
        <f t="shared" si="12"/>
        <v>23.381622</v>
      </c>
      <c r="G63" s="12">
        <f t="shared" si="12"/>
        <v>24.463494</v>
      </c>
      <c r="H63" s="12"/>
      <c r="I63" s="12">
        <f t="shared" ref="I63:L63" si="13">AVERAGE(I58:I62)</f>
        <v>121.79072</v>
      </c>
      <c r="J63" s="12">
        <f t="shared" si="13"/>
        <v>103.7583568</v>
      </c>
      <c r="K63" s="12">
        <f t="shared" si="13"/>
        <v>4.973045729</v>
      </c>
      <c r="L63" s="12">
        <f t="shared" si="13"/>
        <v>1.518487973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" t="s">
        <v>27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3" t="s">
        <v>11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6"/>
      <c r="B67" s="19">
        <v>19.47338</v>
      </c>
      <c r="C67" s="19">
        <v>40.38011</v>
      </c>
      <c r="D67" s="19">
        <v>4.080313</v>
      </c>
      <c r="E67" s="19">
        <v>377.366132701</v>
      </c>
      <c r="F67" s="19">
        <v>29.15817</v>
      </c>
      <c r="G67" s="19">
        <v>20.12549</v>
      </c>
      <c r="H67" s="19">
        <v>15.97812</v>
      </c>
      <c r="I67" s="19">
        <v>117.0705</v>
      </c>
      <c r="J67" s="21">
        <v>92.896208267</v>
      </c>
      <c r="K67" s="19">
        <v>5.974553583</v>
      </c>
      <c r="L67" s="20">
        <v>0.649932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6"/>
      <c r="B68" s="19">
        <v>18.43979</v>
      </c>
      <c r="C68" s="19">
        <v>37.81971</v>
      </c>
      <c r="D68" s="19">
        <v>6.527469</v>
      </c>
      <c r="E68" s="19">
        <v>383.47023244</v>
      </c>
      <c r="F68" s="19">
        <v>21.75153</v>
      </c>
      <c r="G68" s="19">
        <v>23.33132</v>
      </c>
      <c r="H68" s="19">
        <v>15.28296</v>
      </c>
      <c r="I68" s="19">
        <v>125.9644</v>
      </c>
      <c r="J68" s="21">
        <v>117.359671834</v>
      </c>
      <c r="K68" s="19">
        <v>1.92625611</v>
      </c>
      <c r="L68" s="20">
        <v>0.513623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6"/>
      <c r="B69" s="19">
        <v>19.56672</v>
      </c>
      <c r="C69" s="19">
        <v>47.61554</v>
      </c>
      <c r="D69" s="19">
        <v>3.663446</v>
      </c>
      <c r="E69" s="19">
        <v>405.890168196</v>
      </c>
      <c r="F69" s="19">
        <v>21.10226</v>
      </c>
      <c r="G69" s="19">
        <v>21.00171</v>
      </c>
      <c r="H69" s="19">
        <v>15.31523</v>
      </c>
      <c r="I69" s="19">
        <v>121.2409</v>
      </c>
      <c r="J69" s="21">
        <v>106.61540879</v>
      </c>
      <c r="K69" s="19">
        <v>7.217698667</v>
      </c>
      <c r="L69" s="20">
        <v>0.726831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6"/>
      <c r="B70" s="19">
        <v>18.43275</v>
      </c>
      <c r="C70" s="19">
        <v>37.37098</v>
      </c>
      <c r="D70" s="19">
        <v>3.191296</v>
      </c>
      <c r="E70" s="19">
        <v>367.936873706</v>
      </c>
      <c r="F70" s="19">
        <v>35.97748</v>
      </c>
      <c r="G70" s="19">
        <v>24.63338</v>
      </c>
      <c r="H70" s="19">
        <v>16.44752</v>
      </c>
      <c r="I70" s="19">
        <v>118.5432</v>
      </c>
      <c r="J70" s="21">
        <v>96.053654197</v>
      </c>
      <c r="K70" s="19">
        <v>2.365425741</v>
      </c>
      <c r="L70" s="20">
        <v>0.532416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6"/>
      <c r="B71" s="19">
        <v>18.53125</v>
      </c>
      <c r="C71" s="19">
        <v>40.07376</v>
      </c>
      <c r="D71" s="19">
        <v>3.227044</v>
      </c>
      <c r="E71" s="19">
        <v>386.273883443</v>
      </c>
      <c r="F71" s="19">
        <v>25.87497</v>
      </c>
      <c r="G71" s="19">
        <v>26.06008</v>
      </c>
      <c r="H71" s="19">
        <v>15.24639</v>
      </c>
      <c r="I71" s="19">
        <v>159.2248</v>
      </c>
      <c r="J71" s="21">
        <v>100.510342444</v>
      </c>
      <c r="K71" s="19">
        <v>2.931380644</v>
      </c>
      <c r="L71" s="20">
        <v>0.545361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0" t="s">
        <v>14</v>
      </c>
      <c r="B72" s="12">
        <f t="shared" ref="B72:L72" si="14">AVERAGE(B67:B71)</f>
        <v>18.888778</v>
      </c>
      <c r="C72" s="12">
        <f t="shared" si="14"/>
        <v>40.65202</v>
      </c>
      <c r="D72" s="12">
        <f t="shared" si="14"/>
        <v>4.1379136</v>
      </c>
      <c r="E72" s="12">
        <f t="shared" si="14"/>
        <v>384.1874581</v>
      </c>
      <c r="F72" s="12">
        <f t="shared" si="14"/>
        <v>26.772882</v>
      </c>
      <c r="G72" s="12">
        <f t="shared" si="14"/>
        <v>23.030396</v>
      </c>
      <c r="H72" s="12">
        <f t="shared" si="14"/>
        <v>15.654044</v>
      </c>
      <c r="I72" s="12">
        <f t="shared" si="14"/>
        <v>128.40876</v>
      </c>
      <c r="J72" s="12">
        <f t="shared" si="14"/>
        <v>102.6870571</v>
      </c>
      <c r="K72" s="12">
        <f t="shared" si="14"/>
        <v>4.083062949</v>
      </c>
      <c r="L72" s="12">
        <f t="shared" si="14"/>
        <v>0.5936326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" t="s">
        <v>28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3" t="s">
        <v>11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6"/>
      <c r="B78" s="19">
        <v>62.20826</v>
      </c>
      <c r="C78" s="19">
        <v>88.68227</v>
      </c>
      <c r="D78" s="19">
        <v>20.07111</v>
      </c>
      <c r="E78" s="19">
        <v>188.3096</v>
      </c>
      <c r="F78" s="19">
        <v>44.76575</v>
      </c>
      <c r="G78" s="19">
        <v>54.46537</v>
      </c>
      <c r="H78" s="19"/>
      <c r="I78" s="19">
        <v>19.39801</v>
      </c>
      <c r="J78" s="19"/>
      <c r="K78" s="19">
        <v>60.88545</v>
      </c>
      <c r="L78" s="20">
        <v>44.12444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6"/>
      <c r="B79" s="19">
        <v>58.66338</v>
      </c>
      <c r="C79" s="19">
        <v>90.65152</v>
      </c>
      <c r="D79" s="19">
        <v>20.97137</v>
      </c>
      <c r="E79" s="19">
        <v>194.9112</v>
      </c>
      <c r="F79" s="19">
        <v>58.87029</v>
      </c>
      <c r="G79" s="19">
        <v>47.88161</v>
      </c>
      <c r="H79" s="19"/>
      <c r="I79" s="19">
        <v>23.33016</v>
      </c>
      <c r="J79" s="19"/>
      <c r="K79" s="19">
        <v>52.40036</v>
      </c>
      <c r="L79" s="20">
        <v>36.04482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6"/>
      <c r="B80" s="19">
        <v>58.8081</v>
      </c>
      <c r="C80" s="19">
        <v>84.18127</v>
      </c>
      <c r="D80" s="19">
        <v>21.42339</v>
      </c>
      <c r="E80" s="19">
        <v>184.5895</v>
      </c>
      <c r="F80" s="19">
        <v>50.19628</v>
      </c>
      <c r="G80" s="19">
        <v>57.37331</v>
      </c>
      <c r="H80" s="19"/>
      <c r="I80" s="19">
        <v>19.2469</v>
      </c>
      <c r="J80" s="19"/>
      <c r="K80" s="19">
        <v>57.15825</v>
      </c>
      <c r="L80" s="20">
        <v>39.19883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6"/>
      <c r="B81" s="19">
        <v>70.44138</v>
      </c>
      <c r="C81" s="19">
        <v>96.76123</v>
      </c>
      <c r="D81" s="19">
        <v>18.19198</v>
      </c>
      <c r="E81" s="19">
        <v>185.4403</v>
      </c>
      <c r="F81" s="19">
        <v>44.12444</v>
      </c>
      <c r="G81" s="19">
        <v>50.9433</v>
      </c>
      <c r="H81" s="19"/>
      <c r="I81" s="19">
        <v>18.76718</v>
      </c>
      <c r="J81" s="19"/>
      <c r="K81" s="19">
        <v>51.8334</v>
      </c>
      <c r="L81" s="20">
        <v>37.76094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6"/>
      <c r="B82" s="19">
        <v>57.27837</v>
      </c>
      <c r="C82" s="19">
        <v>89.66467</v>
      </c>
      <c r="D82" s="19">
        <v>17.83334</v>
      </c>
      <c r="E82" s="19">
        <v>183.7395</v>
      </c>
      <c r="F82" s="19">
        <v>42.21064</v>
      </c>
      <c r="G82" s="19">
        <v>47.68584</v>
      </c>
      <c r="H82" s="19"/>
      <c r="I82" s="19">
        <v>18.44077</v>
      </c>
      <c r="J82" s="19"/>
      <c r="K82" s="19">
        <v>42.76613</v>
      </c>
      <c r="L82" s="20">
        <v>37.87356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0" t="s">
        <v>14</v>
      </c>
      <c r="B83" s="12">
        <f t="shared" ref="B83:G83" si="15">AVERAGE(B78:B82)</f>
        <v>61.479898</v>
      </c>
      <c r="C83" s="12">
        <f t="shared" si="15"/>
        <v>89.988192</v>
      </c>
      <c r="D83" s="12">
        <f t="shared" si="15"/>
        <v>19.698238</v>
      </c>
      <c r="E83" s="12">
        <f t="shared" si="15"/>
        <v>187.39802</v>
      </c>
      <c r="F83" s="12">
        <f t="shared" si="15"/>
        <v>48.03348</v>
      </c>
      <c r="G83" s="12">
        <f t="shared" si="15"/>
        <v>51.669886</v>
      </c>
      <c r="H83" s="12"/>
      <c r="I83" s="12">
        <f>AVERAGE(I78:I82)</f>
        <v>19.836604</v>
      </c>
      <c r="J83" s="12"/>
      <c r="K83" s="12">
        <f t="shared" ref="K83:L83" si="16">AVERAGE(K78:K82)</f>
        <v>53.008718</v>
      </c>
      <c r="L83" s="12">
        <f t="shared" si="16"/>
        <v>39.000518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" t="s">
        <v>29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3" t="s">
        <v>11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6"/>
      <c r="B87" s="19">
        <v>27.03481</v>
      </c>
      <c r="C87" s="19">
        <v>38.85139</v>
      </c>
      <c r="D87" s="19">
        <v>4.544764</v>
      </c>
      <c r="E87" s="19">
        <v>254.9596</v>
      </c>
      <c r="F87" s="19">
        <v>34.32263</v>
      </c>
      <c r="G87" s="19">
        <v>27.21685</v>
      </c>
      <c r="H87" s="19"/>
      <c r="I87" s="19">
        <v>154.3408</v>
      </c>
      <c r="J87" s="21">
        <v>96.989946003</v>
      </c>
      <c r="K87" s="19">
        <v>2.737873862</v>
      </c>
      <c r="L87" s="20">
        <v>3.162485001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6"/>
      <c r="B88" s="19">
        <v>30.02776</v>
      </c>
      <c r="C88" s="19">
        <v>40.27981</v>
      </c>
      <c r="D88" s="19">
        <v>4.308268</v>
      </c>
      <c r="E88" s="19">
        <v>259.5768</v>
      </c>
      <c r="F88" s="19">
        <v>23.4752</v>
      </c>
      <c r="G88" s="19">
        <v>24.70163</v>
      </c>
      <c r="H88" s="19"/>
      <c r="I88" s="19">
        <v>118.5059</v>
      </c>
      <c r="J88" s="21">
        <v>83.664831815</v>
      </c>
      <c r="K88" s="19">
        <v>5.730736758</v>
      </c>
      <c r="L88" s="20">
        <v>3.553784614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6"/>
      <c r="B89" s="19">
        <v>27.88596</v>
      </c>
      <c r="C89" s="19">
        <v>37.35661</v>
      </c>
      <c r="D89" s="19">
        <v>4.625249</v>
      </c>
      <c r="E89" s="19">
        <v>272.5922</v>
      </c>
      <c r="F89" s="19">
        <v>38.10436</v>
      </c>
      <c r="G89" s="19">
        <v>27.29336</v>
      </c>
      <c r="H89" s="19"/>
      <c r="I89" s="19">
        <v>153.8419</v>
      </c>
      <c r="J89" s="21">
        <v>84.699777652</v>
      </c>
      <c r="K89" s="19">
        <v>5.695417211</v>
      </c>
      <c r="L89" s="20">
        <v>3.29079958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6"/>
      <c r="B90" s="19">
        <v>24.44185</v>
      </c>
      <c r="C90" s="19">
        <v>45.08211</v>
      </c>
      <c r="D90" s="19">
        <v>4.749996</v>
      </c>
      <c r="E90" s="19">
        <v>321.8334</v>
      </c>
      <c r="F90" s="19">
        <v>26.07254</v>
      </c>
      <c r="G90" s="19">
        <v>31.91624</v>
      </c>
      <c r="H90" s="19"/>
      <c r="I90" s="19">
        <v>127.3214</v>
      </c>
      <c r="J90" s="21">
        <v>114.128394811</v>
      </c>
      <c r="K90" s="19">
        <v>6.847132043</v>
      </c>
      <c r="L90" s="20">
        <v>4.038451462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6"/>
      <c r="B91" s="19">
        <v>24.98201</v>
      </c>
      <c r="C91" s="19">
        <v>43.81916</v>
      </c>
      <c r="D91" s="19">
        <v>4.982271</v>
      </c>
      <c r="E91" s="19">
        <v>278.6796</v>
      </c>
      <c r="F91" s="19">
        <v>28.94922</v>
      </c>
      <c r="G91" s="19">
        <v>29.68152</v>
      </c>
      <c r="H91" s="19"/>
      <c r="I91" s="19">
        <v>132.2763</v>
      </c>
      <c r="J91" s="21">
        <v>92.049709052</v>
      </c>
      <c r="K91" s="19">
        <v>6.369132111</v>
      </c>
      <c r="L91" s="20">
        <v>3.514474358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0" t="s">
        <v>14</v>
      </c>
      <c r="B92" s="12">
        <f t="shared" ref="B92:G92" si="17">AVERAGE(B87:B91)</f>
        <v>26.874478</v>
      </c>
      <c r="C92" s="12">
        <f t="shared" si="17"/>
        <v>41.077816</v>
      </c>
      <c r="D92" s="12">
        <f t="shared" si="17"/>
        <v>4.6421096</v>
      </c>
      <c r="E92" s="12">
        <f t="shared" si="17"/>
        <v>277.52832</v>
      </c>
      <c r="F92" s="12">
        <f t="shared" si="17"/>
        <v>30.18479</v>
      </c>
      <c r="G92" s="12">
        <f t="shared" si="17"/>
        <v>28.16192</v>
      </c>
      <c r="H92" s="12"/>
      <c r="I92" s="12">
        <f t="shared" ref="I92:L92" si="18">AVERAGE(I87:I91)</f>
        <v>137.25726</v>
      </c>
      <c r="J92" s="12">
        <f t="shared" si="18"/>
        <v>94.30653187</v>
      </c>
      <c r="K92" s="12">
        <f t="shared" si="18"/>
        <v>5.476058397</v>
      </c>
      <c r="L92" s="12">
        <f t="shared" si="18"/>
        <v>3.511999003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" t="s">
        <v>30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3" t="s">
        <v>11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6"/>
      <c r="B96" s="19">
        <v>19.6956</v>
      </c>
      <c r="C96" s="19">
        <v>46.60499</v>
      </c>
      <c r="D96" s="19">
        <v>6.144116</v>
      </c>
      <c r="E96" s="19">
        <v>467.122880378</v>
      </c>
      <c r="F96" s="19">
        <v>34.05616</v>
      </c>
      <c r="G96" s="19">
        <v>35.95769</v>
      </c>
      <c r="H96" s="19">
        <v>18.2872</v>
      </c>
      <c r="I96" s="19">
        <v>171.2658</v>
      </c>
      <c r="J96" s="21">
        <v>91.652595111</v>
      </c>
      <c r="K96" s="19">
        <v>2.612306368</v>
      </c>
      <c r="L96" s="20">
        <v>1.148834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6"/>
      <c r="B97" s="19">
        <v>18.62221</v>
      </c>
      <c r="C97" s="19">
        <v>42.06063</v>
      </c>
      <c r="D97" s="19">
        <v>5.86363</v>
      </c>
      <c r="E97" s="19">
        <v>514.060371559</v>
      </c>
      <c r="F97" s="19">
        <v>37.98876</v>
      </c>
      <c r="G97" s="19">
        <v>41.41799</v>
      </c>
      <c r="H97" s="19">
        <v>19.8353</v>
      </c>
      <c r="I97" s="19">
        <v>143.2494</v>
      </c>
      <c r="J97" s="21">
        <v>114.042025948</v>
      </c>
      <c r="K97" s="19">
        <v>2.72236335</v>
      </c>
      <c r="L97" s="20">
        <v>1.077746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6"/>
      <c r="B98" s="19">
        <v>19.37642</v>
      </c>
      <c r="C98" s="19">
        <v>48.21521</v>
      </c>
      <c r="D98" s="19">
        <v>5.784749</v>
      </c>
      <c r="E98" s="19">
        <v>501.948461446</v>
      </c>
      <c r="F98" s="19">
        <v>37.87845</v>
      </c>
      <c r="G98" s="19">
        <v>41.14045</v>
      </c>
      <c r="H98" s="19">
        <v>20.28386</v>
      </c>
      <c r="I98" s="19">
        <v>144.7492</v>
      </c>
      <c r="J98" s="21">
        <v>96.180900667</v>
      </c>
      <c r="K98" s="19">
        <v>1.962492673</v>
      </c>
      <c r="L98" s="20">
        <v>1.109418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6"/>
      <c r="B99" s="19">
        <v>18.95</v>
      </c>
      <c r="C99" s="19">
        <v>38.17775</v>
      </c>
      <c r="D99" s="19">
        <v>6.03113</v>
      </c>
      <c r="E99" s="19">
        <v>443.204576118</v>
      </c>
      <c r="F99" s="19">
        <v>28.35068</v>
      </c>
      <c r="G99" s="19">
        <v>51.16365</v>
      </c>
      <c r="H99" s="19">
        <v>24.06763</v>
      </c>
      <c r="I99" s="19">
        <v>138.3924</v>
      </c>
      <c r="J99" s="21">
        <v>94.87088645</v>
      </c>
      <c r="K99" s="19">
        <v>1.618893904</v>
      </c>
      <c r="L99" s="20">
        <v>1.849346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6"/>
      <c r="B100" s="19">
        <v>19.95164</v>
      </c>
      <c r="C100" s="19">
        <v>44.30962</v>
      </c>
      <c r="D100" s="19">
        <v>6.636142</v>
      </c>
      <c r="E100" s="19">
        <v>500.589355727</v>
      </c>
      <c r="F100" s="19">
        <v>39.73596</v>
      </c>
      <c r="G100" s="19">
        <v>37.79304</v>
      </c>
      <c r="H100" s="19">
        <v>21.91741</v>
      </c>
      <c r="I100" s="19">
        <v>160.8588</v>
      </c>
      <c r="J100" s="21">
        <v>84.553915684</v>
      </c>
      <c r="K100" s="19">
        <v>3.651389278</v>
      </c>
      <c r="L100" s="20">
        <v>0.975111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0" t="s">
        <v>14</v>
      </c>
      <c r="B101" s="12">
        <f t="shared" ref="B101:L101" si="19">AVERAGE(B96:B100)</f>
        <v>19.319174</v>
      </c>
      <c r="C101" s="12">
        <f t="shared" si="19"/>
        <v>43.87364</v>
      </c>
      <c r="D101" s="12">
        <f t="shared" si="19"/>
        <v>6.0919534</v>
      </c>
      <c r="E101" s="12">
        <f t="shared" si="19"/>
        <v>485.385129</v>
      </c>
      <c r="F101" s="12">
        <f t="shared" si="19"/>
        <v>35.602002</v>
      </c>
      <c r="G101" s="12">
        <f t="shared" si="19"/>
        <v>41.494564</v>
      </c>
      <c r="H101" s="12">
        <f t="shared" si="19"/>
        <v>20.87828</v>
      </c>
      <c r="I101" s="12">
        <f t="shared" si="19"/>
        <v>151.70312</v>
      </c>
      <c r="J101" s="12">
        <f t="shared" si="19"/>
        <v>96.26006477</v>
      </c>
      <c r="K101" s="12">
        <f t="shared" si="19"/>
        <v>2.513489115</v>
      </c>
      <c r="L101" s="12">
        <f t="shared" si="19"/>
        <v>1.232091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7" width="7.63"/>
    <col customWidth="1" min="8" max="9" width="10.63"/>
    <col customWidth="1" min="10" max="10" width="11.38"/>
    <col customWidth="1" min="11" max="28" width="7.63"/>
  </cols>
  <sheetData>
    <row r="1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6"/>
      <c r="B2" s="7">
        <v>29.164869325</v>
      </c>
      <c r="C2" s="7">
        <v>8.886429278</v>
      </c>
      <c r="D2" s="7">
        <v>6.86078705</v>
      </c>
      <c r="E2" s="7">
        <v>146.455959118</v>
      </c>
      <c r="F2" s="7">
        <v>18.356669958</v>
      </c>
      <c r="G2" s="7">
        <v>12.313390293</v>
      </c>
      <c r="H2" s="7"/>
      <c r="I2" s="7">
        <v>35.403590438</v>
      </c>
      <c r="J2" s="7"/>
      <c r="K2" s="7">
        <v>6.371253466</v>
      </c>
      <c r="L2" s="8">
        <v>1.153972003</v>
      </c>
    </row>
    <row r="3">
      <c r="A3" s="6"/>
      <c r="B3" s="7">
        <v>26.833391983</v>
      </c>
      <c r="C3" s="7">
        <v>7.180252557</v>
      </c>
      <c r="D3" s="7">
        <v>6.614177602</v>
      </c>
      <c r="E3" s="7">
        <v>140.039245431</v>
      </c>
      <c r="F3" s="7">
        <v>13.048077276</v>
      </c>
      <c r="G3" s="7">
        <v>9.204505251</v>
      </c>
      <c r="H3" s="7"/>
      <c r="I3" s="7">
        <v>35.64617519</v>
      </c>
      <c r="J3" s="7"/>
      <c r="K3" s="7">
        <v>6.045183298</v>
      </c>
      <c r="L3" s="8">
        <v>1.130508973</v>
      </c>
    </row>
    <row r="4">
      <c r="A4" s="6"/>
      <c r="B4" s="7">
        <v>29.366024093</v>
      </c>
      <c r="C4" s="7">
        <v>7.200506167</v>
      </c>
      <c r="D4" s="7">
        <v>7.418290057</v>
      </c>
      <c r="E4" s="7">
        <v>147.063866203</v>
      </c>
      <c r="F4" s="7">
        <v>16.638679947</v>
      </c>
      <c r="G4" s="7">
        <v>10.037414838</v>
      </c>
      <c r="H4" s="7"/>
      <c r="I4" s="7">
        <v>39.621032594</v>
      </c>
      <c r="J4" s="7"/>
      <c r="K4" s="7">
        <v>7.103962175</v>
      </c>
      <c r="L4" s="8">
        <v>1.219568769</v>
      </c>
    </row>
    <row r="5">
      <c r="A5" s="6"/>
      <c r="B5" s="7">
        <v>26.547145236</v>
      </c>
      <c r="C5" s="7">
        <v>7.683937827</v>
      </c>
      <c r="D5" s="7">
        <v>7.384301583</v>
      </c>
      <c r="E5" s="7">
        <v>148.237282765</v>
      </c>
      <c r="F5" s="7">
        <v>15.391241145</v>
      </c>
      <c r="G5" s="7">
        <v>10.704986425</v>
      </c>
      <c r="H5" s="7"/>
      <c r="I5" s="7">
        <v>38.872554005</v>
      </c>
      <c r="J5" s="7"/>
      <c r="K5" s="7">
        <v>7.387896614</v>
      </c>
      <c r="L5" s="8">
        <v>1.063217492</v>
      </c>
    </row>
    <row r="6">
      <c r="A6" s="6"/>
      <c r="B6" s="7">
        <v>30.158358074</v>
      </c>
      <c r="C6" s="7">
        <v>6.930086172</v>
      </c>
      <c r="D6" s="7">
        <v>6.990028212</v>
      </c>
      <c r="E6" s="7">
        <v>144.727272184</v>
      </c>
      <c r="F6" s="7">
        <v>13.725891212</v>
      </c>
      <c r="G6" s="7">
        <v>10.085513709</v>
      </c>
      <c r="H6" s="7"/>
      <c r="I6" s="7">
        <v>35.678767369</v>
      </c>
      <c r="J6" s="7"/>
      <c r="K6" s="7">
        <v>5.976970397</v>
      </c>
      <c r="L6" s="8">
        <v>1.273363544</v>
      </c>
    </row>
    <row r="7">
      <c r="A7" s="10" t="s">
        <v>14</v>
      </c>
      <c r="B7" s="13">
        <f t="shared" ref="B7:G7" si="1">AVERAGE(B2:B6)</f>
        <v>28.41395774</v>
      </c>
      <c r="C7" s="13">
        <f t="shared" si="1"/>
        <v>7.5762424</v>
      </c>
      <c r="D7" s="13">
        <f t="shared" si="1"/>
        <v>7.053516901</v>
      </c>
      <c r="E7" s="13">
        <f t="shared" si="1"/>
        <v>145.3047251</v>
      </c>
      <c r="F7" s="13">
        <f t="shared" si="1"/>
        <v>15.43211191</v>
      </c>
      <c r="G7" s="13">
        <f t="shared" si="1"/>
        <v>10.4691621</v>
      </c>
      <c r="H7" s="13"/>
      <c r="I7" s="13">
        <f>AVERAGE(I2:I6)</f>
        <v>37.04442392</v>
      </c>
      <c r="J7" s="13"/>
      <c r="K7" s="13">
        <f t="shared" ref="K7:L7" si="2">AVERAGE(K2:K6)</f>
        <v>6.57705319</v>
      </c>
      <c r="L7" s="13">
        <f t="shared" si="2"/>
        <v>1.168126156</v>
      </c>
    </row>
    <row r="10">
      <c r="A10" s="1" t="s">
        <v>21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  <c r="O10" s="11" t="s">
        <v>31</v>
      </c>
      <c r="P10" s="11" t="s">
        <v>1</v>
      </c>
      <c r="Q10" s="11" t="s">
        <v>2</v>
      </c>
      <c r="R10" s="11" t="s">
        <v>3</v>
      </c>
      <c r="S10" s="11" t="s">
        <v>4</v>
      </c>
      <c r="T10" s="11" t="s">
        <v>5</v>
      </c>
      <c r="U10" s="11" t="s">
        <v>6</v>
      </c>
      <c r="V10" s="11" t="s">
        <v>8</v>
      </c>
      <c r="W10" s="11" t="s">
        <v>9</v>
      </c>
      <c r="X10" s="11" t="s">
        <v>10</v>
      </c>
      <c r="Y10" s="11" t="s">
        <v>11</v>
      </c>
    </row>
    <row r="11">
      <c r="A11" s="6"/>
      <c r="B11" s="7">
        <v>13.371956121</v>
      </c>
      <c r="C11" s="7">
        <v>51.945211282</v>
      </c>
      <c r="D11" s="7">
        <v>2.95772002</v>
      </c>
      <c r="E11" s="7">
        <v>179.626078708</v>
      </c>
      <c r="F11" s="7">
        <v>29.635834746</v>
      </c>
      <c r="G11" s="7">
        <v>18.901300868</v>
      </c>
      <c r="H11" s="7"/>
      <c r="I11" s="7">
        <v>23.198668369</v>
      </c>
      <c r="J11" s="7"/>
      <c r="K11" s="7">
        <v>12.349968223</v>
      </c>
      <c r="L11" s="8">
        <v>4.613559207</v>
      </c>
      <c r="O11" s="11" t="s">
        <v>12</v>
      </c>
      <c r="P11" s="11">
        <v>21.5571979932</v>
      </c>
      <c r="Q11" s="11">
        <v>45.844310081399996</v>
      </c>
      <c r="R11" s="11">
        <v>5.3823831572</v>
      </c>
      <c r="S11" s="11">
        <v>237.27282876139998</v>
      </c>
      <c r="T11" s="11">
        <v>29.233068729800003</v>
      </c>
      <c r="U11" s="11">
        <v>32.8554947228</v>
      </c>
      <c r="V11" s="11">
        <v>126.24189590520002</v>
      </c>
      <c r="W11" s="11">
        <v>73.82162277879999</v>
      </c>
      <c r="X11" s="11">
        <v>2.7900952476</v>
      </c>
      <c r="Y11" s="11">
        <v>1.247244191</v>
      </c>
    </row>
    <row r="12">
      <c r="A12" s="6"/>
      <c r="B12" s="7">
        <v>13.890215654</v>
      </c>
      <c r="C12" s="7">
        <v>50.143613516</v>
      </c>
      <c r="D12" s="7">
        <v>2.51041953</v>
      </c>
      <c r="E12" s="7">
        <v>174.556761071</v>
      </c>
      <c r="F12" s="7">
        <v>23.968812156</v>
      </c>
      <c r="G12" s="7">
        <v>15.480377507</v>
      </c>
      <c r="H12" s="7"/>
      <c r="I12" s="7">
        <v>23.744550712</v>
      </c>
      <c r="J12" s="7"/>
      <c r="K12" s="7">
        <v>13.586603555</v>
      </c>
      <c r="L12" s="8">
        <v>4.704183022</v>
      </c>
      <c r="O12" s="11" t="s">
        <v>13</v>
      </c>
      <c r="P12" s="11">
        <v>16.571542245</v>
      </c>
      <c r="Q12" s="11">
        <v>44.161150760000005</v>
      </c>
      <c r="R12" s="11">
        <v>4.349309236666667</v>
      </c>
      <c r="S12" s="11">
        <v>194.98445624833334</v>
      </c>
      <c r="T12" s="11">
        <v>26.386093631333335</v>
      </c>
      <c r="U12" s="11">
        <v>22.346891652333337</v>
      </c>
      <c r="V12" s="11">
        <v>141.05724089933332</v>
      </c>
      <c r="W12" s="11">
        <v>29.603007156666667</v>
      </c>
      <c r="X12" s="11">
        <v>1.2085111</v>
      </c>
      <c r="Y12" s="11">
        <v>0.573543703</v>
      </c>
    </row>
    <row r="13">
      <c r="A13" s="6"/>
      <c r="B13" s="7">
        <v>13.420464195</v>
      </c>
      <c r="C13" s="7">
        <v>51.51166198</v>
      </c>
      <c r="D13" s="7">
        <v>2.587464756</v>
      </c>
      <c r="E13" s="7">
        <v>170.603785931</v>
      </c>
      <c r="F13" s="7">
        <v>34.558355267</v>
      </c>
      <c r="G13" s="7">
        <v>16.070209115</v>
      </c>
      <c r="H13" s="7"/>
      <c r="I13" s="7">
        <v>24.318235611</v>
      </c>
      <c r="J13" s="7"/>
      <c r="K13" s="7">
        <v>12.254622859</v>
      </c>
      <c r="L13" s="8">
        <v>4.954910475</v>
      </c>
    </row>
    <row r="14">
      <c r="A14" s="6"/>
      <c r="B14" s="7">
        <v>13.885010224</v>
      </c>
      <c r="C14" s="7">
        <v>50.002499953</v>
      </c>
      <c r="D14" s="7">
        <v>2.480552315</v>
      </c>
      <c r="E14" s="7">
        <v>181.567395388</v>
      </c>
      <c r="F14" s="7">
        <v>24.218364264</v>
      </c>
      <c r="G14" s="7">
        <v>16.210390919</v>
      </c>
      <c r="H14" s="7"/>
      <c r="I14" s="7">
        <v>23.909011373</v>
      </c>
      <c r="J14" s="7"/>
      <c r="K14" s="7">
        <v>14.718532986</v>
      </c>
      <c r="L14" s="8">
        <v>4.619795875</v>
      </c>
    </row>
    <row r="15">
      <c r="A15" s="6"/>
      <c r="B15" s="7">
        <v>13.415039515</v>
      </c>
      <c r="C15" s="7">
        <v>51.489017429</v>
      </c>
      <c r="D15" s="7">
        <v>2.546112749</v>
      </c>
      <c r="E15" s="7">
        <v>170.655677624</v>
      </c>
      <c r="F15" s="7">
        <v>25.261194866</v>
      </c>
      <c r="G15" s="7">
        <v>16.232719155</v>
      </c>
      <c r="H15" s="7"/>
      <c r="I15" s="7">
        <v>23.308652503</v>
      </c>
      <c r="J15" s="7"/>
      <c r="K15" s="7">
        <v>11.981410393</v>
      </c>
      <c r="L15" s="8">
        <v>4.775287744</v>
      </c>
    </row>
    <row r="16">
      <c r="A16" s="10" t="s">
        <v>14</v>
      </c>
      <c r="B16" s="13">
        <f t="shared" ref="B16:G16" si="3">AVERAGE(B11:B15)</f>
        <v>13.59653714</v>
      </c>
      <c r="C16" s="13">
        <f t="shared" si="3"/>
        <v>51.01840083</v>
      </c>
      <c r="D16" s="13">
        <f t="shared" si="3"/>
        <v>2.616453874</v>
      </c>
      <c r="E16" s="13">
        <f t="shared" si="3"/>
        <v>175.4019397</v>
      </c>
      <c r="F16" s="13">
        <f t="shared" si="3"/>
        <v>27.52851226</v>
      </c>
      <c r="G16" s="13">
        <f t="shared" si="3"/>
        <v>16.57899951</v>
      </c>
      <c r="H16" s="13"/>
      <c r="I16" s="13">
        <f>AVERAGE(I11:I15)</f>
        <v>23.69582371</v>
      </c>
      <c r="J16" s="13"/>
      <c r="K16" s="13">
        <f t="shared" ref="K16:L16" si="4">AVERAGE(K11:K15)</f>
        <v>12.9782276</v>
      </c>
      <c r="L16" s="13">
        <f t="shared" si="4"/>
        <v>4.733547265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" t="s">
        <v>22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</row>
    <row r="20">
      <c r="A20" s="6"/>
      <c r="B20" s="7">
        <v>18.341847957</v>
      </c>
      <c r="C20" s="7">
        <v>47.845722847</v>
      </c>
      <c r="D20" s="7">
        <v>5.274374545</v>
      </c>
      <c r="E20" s="7">
        <v>246.174661765</v>
      </c>
      <c r="F20" s="7">
        <v>30.949687568</v>
      </c>
      <c r="G20" s="7">
        <v>35.642183614</v>
      </c>
      <c r="H20" s="7"/>
      <c r="I20" s="7">
        <v>129.543372383</v>
      </c>
      <c r="J20" s="26">
        <v>73.486127727</v>
      </c>
      <c r="K20" s="7">
        <v>2.668830931</v>
      </c>
      <c r="L20" s="8">
        <v>1.154098409</v>
      </c>
    </row>
    <row r="21" ht="15.75" customHeight="1">
      <c r="A21" s="6"/>
      <c r="B21" s="7">
        <v>22.365423203</v>
      </c>
      <c r="C21" s="7">
        <v>45.359303954</v>
      </c>
      <c r="D21" s="7">
        <v>5.005785835</v>
      </c>
      <c r="E21" s="7">
        <v>239.207461973</v>
      </c>
      <c r="F21" s="7">
        <v>29.139078557</v>
      </c>
      <c r="G21" s="7">
        <v>32.774608036</v>
      </c>
      <c r="H21" s="7"/>
      <c r="I21" s="7">
        <v>135.186374816</v>
      </c>
      <c r="J21" s="26">
        <v>74.328582385</v>
      </c>
      <c r="K21" s="7">
        <v>2.590370626</v>
      </c>
      <c r="L21" s="8">
        <v>1.049167914</v>
      </c>
    </row>
    <row r="22" ht="15.75" customHeight="1">
      <c r="A22" s="6"/>
      <c r="B22" s="7">
        <v>22.066586301</v>
      </c>
      <c r="C22" s="7">
        <v>48.188688733</v>
      </c>
      <c r="D22" s="7">
        <v>5.407107301</v>
      </c>
      <c r="E22" s="7">
        <v>228.374711512</v>
      </c>
      <c r="F22" s="7">
        <v>31.794694553</v>
      </c>
      <c r="G22" s="7">
        <v>32.823791379</v>
      </c>
      <c r="H22" s="7"/>
      <c r="I22" s="7">
        <v>119.366709494</v>
      </c>
      <c r="J22" s="26">
        <v>85.364496191</v>
      </c>
      <c r="K22" s="7">
        <v>2.448505586</v>
      </c>
      <c r="L22" s="8">
        <v>1.513148278</v>
      </c>
    </row>
    <row r="23" ht="15.75" customHeight="1">
      <c r="A23" s="6"/>
      <c r="B23" s="7">
        <v>22.24785818</v>
      </c>
      <c r="C23" s="7">
        <v>45.47491864</v>
      </c>
      <c r="D23" s="7">
        <v>5.454245047</v>
      </c>
      <c r="E23" s="7">
        <v>234.778918863</v>
      </c>
      <c r="F23" s="7">
        <v>24.907699065</v>
      </c>
      <c r="G23" s="7">
        <v>28.767101695</v>
      </c>
      <c r="H23" s="7"/>
      <c r="I23" s="7">
        <v>123.296381965</v>
      </c>
      <c r="J23" s="26">
        <v>73.442510897</v>
      </c>
      <c r="K23" s="7">
        <v>2.939461842</v>
      </c>
      <c r="L23" s="8">
        <v>1.069244725</v>
      </c>
    </row>
    <row r="24" ht="15.75" customHeight="1">
      <c r="A24" s="6"/>
      <c r="B24" s="7">
        <v>22.764274325</v>
      </c>
      <c r="C24" s="7">
        <v>42.352916233</v>
      </c>
      <c r="D24" s="7">
        <v>5.770403058</v>
      </c>
      <c r="E24" s="7">
        <v>237.828389694</v>
      </c>
      <c r="F24" s="7">
        <v>29.374183906</v>
      </c>
      <c r="G24" s="7">
        <v>34.26978889</v>
      </c>
      <c r="H24" s="7"/>
      <c r="I24" s="7">
        <v>123.816640868</v>
      </c>
      <c r="J24" s="26">
        <v>72.447954688</v>
      </c>
      <c r="K24" s="7">
        <v>3.303307253</v>
      </c>
      <c r="L24" s="8">
        <v>1.450561629</v>
      </c>
    </row>
    <row r="25" ht="15.75" customHeight="1">
      <c r="A25" s="10" t="s">
        <v>14</v>
      </c>
      <c r="B25" s="13">
        <f t="shared" ref="B25:G25" si="5">AVERAGE(B20:B24)</f>
        <v>21.55719799</v>
      </c>
      <c r="C25" s="13">
        <f t="shared" si="5"/>
        <v>45.84431008</v>
      </c>
      <c r="D25" s="13">
        <f t="shared" si="5"/>
        <v>5.382383157</v>
      </c>
      <c r="E25" s="13">
        <f t="shared" si="5"/>
        <v>237.2728288</v>
      </c>
      <c r="F25" s="13">
        <f t="shared" si="5"/>
        <v>29.23306873</v>
      </c>
      <c r="G25" s="13">
        <f t="shared" si="5"/>
        <v>32.85549472</v>
      </c>
      <c r="H25" s="13"/>
      <c r="I25" s="13">
        <f t="shared" ref="I25:L25" si="6">AVERAGE(I20:I24)</f>
        <v>126.2418959</v>
      </c>
      <c r="J25" s="13">
        <f t="shared" si="6"/>
        <v>75.81393438</v>
      </c>
      <c r="K25" s="13">
        <f t="shared" si="6"/>
        <v>2.790095248</v>
      </c>
      <c r="L25" s="13">
        <f t="shared" si="6"/>
        <v>1.247244191</v>
      </c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ht="15.75" customHeight="1">
      <c r="A28" s="1" t="s">
        <v>23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</row>
    <row r="29" ht="15.75" customHeight="1">
      <c r="A29" s="6"/>
      <c r="B29" s="7">
        <v>17.051140227</v>
      </c>
      <c r="C29" s="7">
        <v>44.672173718</v>
      </c>
      <c r="D29" s="7">
        <v>4.778526296</v>
      </c>
      <c r="E29" s="7">
        <v>383.6011789</v>
      </c>
      <c r="F29" s="7">
        <v>24.417150859</v>
      </c>
      <c r="G29" s="7">
        <v>22.737650118</v>
      </c>
      <c r="H29" s="7">
        <v>11.489751063</v>
      </c>
      <c r="I29" s="7">
        <v>176.224161365</v>
      </c>
      <c r="J29" s="26">
        <v>72.831795652</v>
      </c>
      <c r="K29" s="7">
        <v>9.194882</v>
      </c>
      <c r="L29" s="8">
        <v>0.595555124</v>
      </c>
    </row>
    <row r="30" ht="15.75" customHeight="1">
      <c r="A30" s="6"/>
      <c r="B30" s="7">
        <v>15.413314216</v>
      </c>
      <c r="C30" s="7">
        <v>43.485406283</v>
      </c>
      <c r="D30" s="7">
        <v>4.056850725</v>
      </c>
      <c r="E30" s="7">
        <v>372.7473466</v>
      </c>
      <c r="F30" s="7">
        <v>30.87889068</v>
      </c>
      <c r="G30" s="7">
        <v>23.11985097</v>
      </c>
      <c r="H30" s="7">
        <v>11.239946193</v>
      </c>
      <c r="I30" s="7">
        <v>124.290979314</v>
      </c>
      <c r="J30" s="26">
        <v>73.42738518</v>
      </c>
      <c r="K30" s="7">
        <v>3.437093</v>
      </c>
      <c r="L30" s="8">
        <v>0.59201347</v>
      </c>
    </row>
    <row r="31" ht="15.75" customHeight="1">
      <c r="A31" s="6"/>
      <c r="B31" s="7">
        <v>17.250172292</v>
      </c>
      <c r="C31" s="7">
        <v>44.325872279</v>
      </c>
      <c r="D31" s="7">
        <v>4.212550689</v>
      </c>
      <c r="E31" s="7">
        <v>378.9556972</v>
      </c>
      <c r="F31" s="7">
        <v>23.862239355</v>
      </c>
      <c r="G31" s="7">
        <v>21.183173869</v>
      </c>
      <c r="H31" s="7">
        <v>11.871388659</v>
      </c>
      <c r="I31" s="7">
        <v>122.656582019</v>
      </c>
      <c r="J31" s="26">
        <v>74.552599313</v>
      </c>
      <c r="K31" s="7">
        <v>2.431741</v>
      </c>
      <c r="L31" s="8">
        <v>0.533062515</v>
      </c>
    </row>
    <row r="32" ht="15.75" customHeight="1">
      <c r="A32" s="6"/>
      <c r="B32" s="7">
        <v>17.841042966</v>
      </c>
      <c r="C32" s="7">
        <v>42.523200213</v>
      </c>
      <c r="D32" s="7">
        <v>6.385874009</v>
      </c>
      <c r="E32" s="7">
        <v>362.4321734</v>
      </c>
      <c r="F32" s="7">
        <v>21.746322896</v>
      </c>
      <c r="G32" s="7">
        <v>21.70330127</v>
      </c>
      <c r="H32" s="7">
        <v>11.986404105</v>
      </c>
      <c r="I32" s="7">
        <v>121.915905301</v>
      </c>
      <c r="J32" s="26">
        <v>75.531799656</v>
      </c>
      <c r="K32" s="7">
        <v>4.791746</v>
      </c>
      <c r="L32" s="8">
        <v>0.550687809</v>
      </c>
    </row>
    <row r="33" ht="15.75" customHeight="1">
      <c r="A33" s="6"/>
      <c r="B33" s="7">
        <v>17.778470901</v>
      </c>
      <c r="C33" s="7">
        <v>43.252289167</v>
      </c>
      <c r="D33" s="7">
        <v>4.786592228</v>
      </c>
      <c r="E33" s="7">
        <v>373.0975223</v>
      </c>
      <c r="F33" s="7">
        <v>28.177441781</v>
      </c>
      <c r="G33" s="7">
        <v>23.52933541</v>
      </c>
      <c r="H33" s="7">
        <v>11.911197835</v>
      </c>
      <c r="I33" s="7">
        <v>123.888240167</v>
      </c>
      <c r="J33" s="26">
        <v>72.340684683</v>
      </c>
      <c r="K33" s="7">
        <v>3.2795</v>
      </c>
      <c r="L33" s="8">
        <v>0.52164256</v>
      </c>
    </row>
    <row r="34" ht="15.75" customHeight="1">
      <c r="A34" s="10" t="s">
        <v>14</v>
      </c>
      <c r="B34" s="13">
        <f t="shared" ref="B34:L34" si="7">AVERAGE(B29:B33)</f>
        <v>17.06682812</v>
      </c>
      <c r="C34" s="13">
        <f t="shared" si="7"/>
        <v>43.65178833</v>
      </c>
      <c r="D34" s="13">
        <f t="shared" si="7"/>
        <v>4.844078789</v>
      </c>
      <c r="E34" s="13">
        <f t="shared" si="7"/>
        <v>374.1667837</v>
      </c>
      <c r="F34" s="13">
        <f t="shared" si="7"/>
        <v>25.81640911</v>
      </c>
      <c r="G34" s="13">
        <f t="shared" si="7"/>
        <v>22.45466233</v>
      </c>
      <c r="H34" s="13">
        <f t="shared" si="7"/>
        <v>11.69973757</v>
      </c>
      <c r="I34" s="13">
        <f t="shared" si="7"/>
        <v>133.7951736</v>
      </c>
      <c r="J34" s="13">
        <f t="shared" si="7"/>
        <v>73.7368529</v>
      </c>
      <c r="K34" s="13">
        <f t="shared" si="7"/>
        <v>4.6269924</v>
      </c>
      <c r="L34" s="13">
        <f t="shared" si="7"/>
        <v>0.5585922956</v>
      </c>
    </row>
    <row r="35" ht="15.75" customHeight="1"/>
    <row r="36" ht="15.75" customHeight="1"/>
    <row r="37" ht="15.75" customHeight="1"/>
    <row r="38" ht="15.75" customHeight="1"/>
    <row r="39" ht="15.75" customHeight="1">
      <c r="A39" s="1" t="s">
        <v>24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3" t="s">
        <v>11</v>
      </c>
      <c r="O39" s="11" t="s">
        <v>1</v>
      </c>
      <c r="P39" s="11" t="s">
        <v>2</v>
      </c>
      <c r="Q39" s="11" t="s">
        <v>3</v>
      </c>
      <c r="R39" s="11" t="s">
        <v>4</v>
      </c>
      <c r="S39" s="11" t="s">
        <v>5</v>
      </c>
      <c r="T39" s="11" t="s">
        <v>6</v>
      </c>
      <c r="U39" s="11" t="s">
        <v>8</v>
      </c>
      <c r="V39" s="11" t="s">
        <v>10</v>
      </c>
      <c r="W39" s="11" t="s">
        <v>11</v>
      </c>
    </row>
    <row r="40" ht="15.75" customHeight="1">
      <c r="A40" s="6"/>
      <c r="B40" s="7">
        <v>30.632259004</v>
      </c>
      <c r="C40" s="7">
        <v>6.956165147</v>
      </c>
      <c r="D40" s="7">
        <v>5.048408696</v>
      </c>
      <c r="E40" s="7">
        <v>146.38285541</v>
      </c>
      <c r="F40" s="7">
        <v>14.724357486</v>
      </c>
      <c r="G40" s="7">
        <v>12.835295903</v>
      </c>
      <c r="H40" s="7"/>
      <c r="I40" s="7">
        <v>27.630265341</v>
      </c>
      <c r="J40" s="7"/>
      <c r="K40" s="7">
        <v>5.714908226</v>
      </c>
      <c r="L40" s="8">
        <v>1.257346367</v>
      </c>
      <c r="N40" s="11" t="s">
        <v>18</v>
      </c>
      <c r="O40" s="11">
        <v>28.45476180033333</v>
      </c>
      <c r="P40" s="11">
        <v>7.755729334000001</v>
      </c>
      <c r="Q40" s="11">
        <v>6.964418236333334</v>
      </c>
      <c r="R40" s="11">
        <v>144.51969025066668</v>
      </c>
      <c r="S40" s="11">
        <v>16.014475727</v>
      </c>
      <c r="T40" s="11">
        <v>10.518436794</v>
      </c>
      <c r="U40" s="11">
        <v>36.890266074</v>
      </c>
      <c r="V40" s="11">
        <v>6.5067996463333335</v>
      </c>
      <c r="W40" s="11">
        <v>1.1680165816666668</v>
      </c>
    </row>
    <row r="41" ht="15.75" customHeight="1">
      <c r="A41" s="6"/>
      <c r="B41" s="7">
        <v>29.147964458</v>
      </c>
      <c r="C41" s="7">
        <v>6.893512146</v>
      </c>
      <c r="D41" s="7">
        <v>5.010024127</v>
      </c>
      <c r="E41" s="7">
        <v>146.168554065</v>
      </c>
      <c r="F41" s="7">
        <v>14.048947217</v>
      </c>
      <c r="G41" s="7">
        <v>8.334588415</v>
      </c>
      <c r="H41" s="7"/>
      <c r="I41" s="7">
        <v>28.917444373</v>
      </c>
      <c r="J41" s="7"/>
      <c r="K41" s="7">
        <v>5.854785991</v>
      </c>
      <c r="L41" s="8">
        <v>1.260383983</v>
      </c>
      <c r="N41" s="11" t="s">
        <v>19</v>
      </c>
      <c r="O41" s="11">
        <v>13.560878656666667</v>
      </c>
      <c r="P41" s="11">
        <v>51.20016225933333</v>
      </c>
      <c r="Q41" s="11">
        <v>2.685201435333333</v>
      </c>
      <c r="R41" s="11">
        <v>174.92887523666664</v>
      </c>
      <c r="S41" s="11">
        <v>29.38766738966667</v>
      </c>
      <c r="T41" s="11">
        <v>16.817295830000003</v>
      </c>
      <c r="U41" s="11">
        <v>23.753818230666667</v>
      </c>
      <c r="V41" s="11">
        <v>12.730398212333334</v>
      </c>
      <c r="W41" s="11">
        <v>4.7575509013333335</v>
      </c>
    </row>
    <row r="42" ht="15.75" customHeight="1">
      <c r="A42" s="6"/>
      <c r="B42" s="7">
        <v>29.726581899</v>
      </c>
      <c r="C42" s="7">
        <v>7.328188518</v>
      </c>
      <c r="D42" s="7">
        <v>4.807482658</v>
      </c>
      <c r="E42" s="7">
        <v>143.353112512</v>
      </c>
      <c r="F42" s="7">
        <v>12.886363821</v>
      </c>
      <c r="G42" s="7">
        <v>10.061228744</v>
      </c>
      <c r="H42" s="7"/>
      <c r="I42" s="7">
        <v>30.521306706</v>
      </c>
      <c r="J42" s="7"/>
      <c r="K42" s="7">
        <v>6.631062382</v>
      </c>
      <c r="L42" s="8">
        <v>1.046568737</v>
      </c>
    </row>
    <row r="43" ht="15.75" customHeight="1">
      <c r="A43" s="6"/>
      <c r="B43" s="7">
        <v>27.427239347</v>
      </c>
      <c r="C43" s="7">
        <v>7.089065296</v>
      </c>
      <c r="D43" s="7">
        <v>5.49683267</v>
      </c>
      <c r="E43" s="7">
        <v>146.178900292</v>
      </c>
      <c r="F43" s="7">
        <v>13.880381814</v>
      </c>
      <c r="G43" s="7">
        <v>9.079464575</v>
      </c>
      <c r="H43" s="7"/>
      <c r="I43" s="7">
        <v>27.039763709</v>
      </c>
      <c r="J43" s="7"/>
      <c r="K43" s="7">
        <v>6.596508775</v>
      </c>
      <c r="L43" s="8">
        <v>1.262449874</v>
      </c>
    </row>
    <row r="44" ht="15.75" customHeight="1">
      <c r="A44" s="6"/>
      <c r="B44" s="7">
        <v>27.894193757</v>
      </c>
      <c r="C44" s="7">
        <v>7.074650654</v>
      </c>
      <c r="D44" s="7">
        <v>4.752026464</v>
      </c>
      <c r="E44" s="7">
        <v>151.24508011</v>
      </c>
      <c r="F44" s="7">
        <v>16.162237272</v>
      </c>
      <c r="G44" s="7">
        <v>7.746730301</v>
      </c>
      <c r="H44" s="7"/>
      <c r="I44" s="7">
        <v>29.334989904</v>
      </c>
      <c r="J44" s="7"/>
      <c r="K44" s="7">
        <v>5.723082786</v>
      </c>
      <c r="L44" s="8">
        <v>1.050705967</v>
      </c>
    </row>
    <row r="45" ht="15.75" customHeight="1">
      <c r="A45" s="10" t="s">
        <v>14</v>
      </c>
      <c r="B45" s="13">
        <f t="shared" ref="B45:G45" si="8">AVERAGE(B40:B44)</f>
        <v>28.96564769</v>
      </c>
      <c r="C45" s="13">
        <f t="shared" si="8"/>
        <v>7.068316352</v>
      </c>
      <c r="D45" s="13">
        <f t="shared" si="8"/>
        <v>5.022954923</v>
      </c>
      <c r="E45" s="13">
        <f t="shared" si="8"/>
        <v>146.6657005</v>
      </c>
      <c r="F45" s="13">
        <f t="shared" si="8"/>
        <v>14.34045752</v>
      </c>
      <c r="G45" s="13">
        <f t="shared" si="8"/>
        <v>9.611461588</v>
      </c>
      <c r="H45" s="13"/>
      <c r="I45" s="13">
        <f>AVERAGE(I40:I44)</f>
        <v>28.68875401</v>
      </c>
      <c r="J45" s="13"/>
      <c r="K45" s="13">
        <f t="shared" ref="K45:L45" si="9">AVERAGE(K40:K44)</f>
        <v>6.104069632</v>
      </c>
      <c r="L45" s="13">
        <f t="shared" si="9"/>
        <v>1.175490986</v>
      </c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ht="15.75" customHeight="1">
      <c r="A48" s="1" t="s">
        <v>25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3" t="s">
        <v>11</v>
      </c>
    </row>
    <row r="49" ht="15.75" customHeight="1">
      <c r="A49" s="6"/>
      <c r="B49" s="7">
        <v>15.365764527</v>
      </c>
      <c r="C49" s="7">
        <v>48.585806953</v>
      </c>
      <c r="D49" s="7">
        <v>2.587291607</v>
      </c>
      <c r="E49" s="7">
        <v>172.173927815</v>
      </c>
      <c r="F49" s="7">
        <v>27.712507363</v>
      </c>
      <c r="G49" s="7">
        <v>15.107453896</v>
      </c>
      <c r="H49" s="7"/>
      <c r="I49" s="7">
        <v>21.612059921</v>
      </c>
      <c r="J49" s="7"/>
      <c r="K49" s="7">
        <v>12.086991294</v>
      </c>
      <c r="L49" s="8">
        <v>4.214951276</v>
      </c>
    </row>
    <row r="50" ht="15.75" customHeight="1">
      <c r="A50" s="6"/>
      <c r="B50" s="7">
        <v>14.841589213</v>
      </c>
      <c r="C50" s="7">
        <v>47.993121625</v>
      </c>
      <c r="D50" s="7">
        <v>2.477711143</v>
      </c>
      <c r="E50" s="7">
        <v>168.461477749</v>
      </c>
      <c r="F50" s="7">
        <v>26.207107281</v>
      </c>
      <c r="G50" s="7">
        <v>18.326588389</v>
      </c>
      <c r="H50" s="7"/>
      <c r="I50" s="7">
        <v>21.971675605</v>
      </c>
      <c r="J50" s="7"/>
      <c r="K50" s="7">
        <v>13.667075809</v>
      </c>
      <c r="L50" s="8">
        <v>4.126695626</v>
      </c>
    </row>
    <row r="51" ht="15.75" customHeight="1">
      <c r="A51" s="6"/>
      <c r="B51" s="7">
        <v>15.045182177</v>
      </c>
      <c r="C51" s="7">
        <v>54.287581013</v>
      </c>
      <c r="D51" s="7">
        <v>2.565282458</v>
      </c>
      <c r="E51" s="7">
        <v>169.63888794</v>
      </c>
      <c r="F51" s="7">
        <v>23.573938736</v>
      </c>
      <c r="G51" s="7">
        <v>16.102769203</v>
      </c>
      <c r="H51" s="7"/>
      <c r="I51" s="7">
        <v>19.627658164</v>
      </c>
      <c r="J51" s="7"/>
      <c r="K51" s="7">
        <v>12.246121439</v>
      </c>
      <c r="L51" s="8">
        <v>4.310160895</v>
      </c>
    </row>
    <row r="52" ht="15.75" customHeight="1">
      <c r="A52" s="6"/>
      <c r="B52" s="7">
        <v>14.26351992</v>
      </c>
      <c r="C52" s="7">
        <v>49.074102778</v>
      </c>
      <c r="D52" s="7">
        <v>2.467463236</v>
      </c>
      <c r="E52" s="7">
        <v>165.087062115</v>
      </c>
      <c r="F52" s="7">
        <v>27.873606784</v>
      </c>
      <c r="G52" s="7">
        <v>14.802722069</v>
      </c>
      <c r="H52" s="7"/>
      <c r="I52" s="7">
        <v>20.751693592</v>
      </c>
      <c r="J52" s="7"/>
      <c r="K52" s="7">
        <v>11.980281492</v>
      </c>
      <c r="L52" s="8">
        <v>4.168168561</v>
      </c>
    </row>
    <row r="53" ht="15.75" customHeight="1">
      <c r="A53" s="6"/>
      <c r="B53" s="7">
        <v>15.279951359</v>
      </c>
      <c r="C53" s="7">
        <v>49.471948091</v>
      </c>
      <c r="D53" s="7">
        <v>3.070260725</v>
      </c>
      <c r="E53" s="7">
        <v>173.143526549</v>
      </c>
      <c r="F53" s="7">
        <v>26.418736441</v>
      </c>
      <c r="G53" s="7">
        <v>15.79329307</v>
      </c>
      <c r="H53" s="7"/>
      <c r="I53" s="7">
        <v>20.829218454</v>
      </c>
      <c r="J53" s="7"/>
      <c r="K53" s="7">
        <v>12.191733488</v>
      </c>
      <c r="L53" s="8">
        <v>4.219962547</v>
      </c>
    </row>
    <row r="54" ht="15.75" customHeight="1">
      <c r="A54" s="10" t="s">
        <v>14</v>
      </c>
      <c r="B54" s="13">
        <f t="shared" ref="B54:G54" si="10">AVERAGE(B49:B53)</f>
        <v>14.95920144</v>
      </c>
      <c r="C54" s="13">
        <f t="shared" si="10"/>
        <v>49.88251209</v>
      </c>
      <c r="D54" s="13">
        <f t="shared" si="10"/>
        <v>2.633601834</v>
      </c>
      <c r="E54" s="13">
        <f t="shared" si="10"/>
        <v>169.7009764</v>
      </c>
      <c r="F54" s="13">
        <f t="shared" si="10"/>
        <v>26.35717932</v>
      </c>
      <c r="G54" s="13">
        <f t="shared" si="10"/>
        <v>16.02656533</v>
      </c>
      <c r="H54" s="13"/>
      <c r="I54" s="13">
        <f>AVERAGE(I49:I53)</f>
        <v>20.95846115</v>
      </c>
      <c r="J54" s="13"/>
      <c r="K54" s="13">
        <f t="shared" ref="K54:L54" si="11">AVERAGE(K49:K53)</f>
        <v>12.4344407</v>
      </c>
      <c r="L54" s="13">
        <f t="shared" si="11"/>
        <v>4.207987781</v>
      </c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ht="15.75" customHeight="1">
      <c r="A57" s="1" t="s">
        <v>26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3" t="s">
        <v>11</v>
      </c>
    </row>
    <row r="58" ht="15.75" customHeight="1">
      <c r="A58" s="6"/>
      <c r="B58" s="7">
        <v>22.264295805</v>
      </c>
      <c r="C58" s="7">
        <v>37.774385493</v>
      </c>
      <c r="D58" s="7">
        <v>4.606500392</v>
      </c>
      <c r="E58" s="7">
        <v>255.613396989</v>
      </c>
      <c r="F58" s="7">
        <v>28.609047812</v>
      </c>
      <c r="G58" s="7">
        <v>23.740343817</v>
      </c>
      <c r="H58" s="7"/>
      <c r="I58" s="7">
        <v>121.954402502</v>
      </c>
      <c r="J58" s="28">
        <v>67.250285543</v>
      </c>
      <c r="K58" s="7">
        <v>2.561730548</v>
      </c>
      <c r="L58" s="8">
        <v>1.023530834</v>
      </c>
    </row>
    <row r="59" ht="15.75" customHeight="1">
      <c r="A59" s="6"/>
      <c r="B59" s="7">
        <v>18.026574394</v>
      </c>
      <c r="C59" s="7">
        <v>40.804530909</v>
      </c>
      <c r="D59" s="7">
        <v>4.317282208</v>
      </c>
      <c r="E59" s="7">
        <v>238.529827632</v>
      </c>
      <c r="F59" s="7">
        <v>27.291887536</v>
      </c>
      <c r="G59" s="7">
        <v>27.632054173</v>
      </c>
      <c r="H59" s="7"/>
      <c r="I59" s="7">
        <v>120.879226894</v>
      </c>
      <c r="J59" s="28">
        <v>77.015599399</v>
      </c>
      <c r="K59" s="7">
        <v>2.646671771</v>
      </c>
      <c r="L59" s="8">
        <v>1.136086266</v>
      </c>
    </row>
    <row r="60" ht="15.75" customHeight="1">
      <c r="A60" s="6"/>
      <c r="B60" s="7">
        <v>19.001691173</v>
      </c>
      <c r="C60" s="7">
        <v>41.387423407</v>
      </c>
      <c r="D60" s="7">
        <v>4.236310593</v>
      </c>
      <c r="E60" s="7">
        <v>242.547977742</v>
      </c>
      <c r="F60" s="7">
        <v>22.053098454</v>
      </c>
      <c r="G60" s="7">
        <v>23.910794083</v>
      </c>
      <c r="H60" s="7"/>
      <c r="I60" s="7">
        <v>122.968805179</v>
      </c>
      <c r="J60" s="28">
        <v>74.069955977</v>
      </c>
      <c r="K60" s="7">
        <v>3.229017161</v>
      </c>
      <c r="L60" s="8">
        <v>1.041046288</v>
      </c>
    </row>
    <row r="61" ht="15.75" customHeight="1">
      <c r="A61" s="6"/>
      <c r="B61" s="7">
        <v>20.263288351</v>
      </c>
      <c r="C61" s="7">
        <v>44.709783043</v>
      </c>
      <c r="D61" s="7">
        <v>3.93090111</v>
      </c>
      <c r="E61" s="7">
        <v>236.347256166</v>
      </c>
      <c r="F61" s="7">
        <v>24.277227522</v>
      </c>
      <c r="G61" s="7">
        <v>23.833215591</v>
      </c>
      <c r="H61" s="7"/>
      <c r="I61" s="7">
        <v>117.177457705</v>
      </c>
      <c r="J61" s="28">
        <v>68.441154015</v>
      </c>
      <c r="K61" s="7">
        <v>2.738229554</v>
      </c>
      <c r="L61" s="8">
        <v>1.099784603</v>
      </c>
    </row>
    <row r="62" ht="15.75" customHeight="1">
      <c r="A62" s="6"/>
      <c r="B62" s="7">
        <v>20.690540038</v>
      </c>
      <c r="C62" s="7">
        <v>41.568856775</v>
      </c>
      <c r="D62" s="7">
        <v>5.821938617</v>
      </c>
      <c r="E62" s="7">
        <v>246.313095716</v>
      </c>
      <c r="F62" s="7">
        <v>26.973108967</v>
      </c>
      <c r="G62" s="7">
        <v>33.696422846</v>
      </c>
      <c r="H62" s="7"/>
      <c r="I62" s="7">
        <v>125.29806108</v>
      </c>
      <c r="J62" s="28">
        <v>67.272426685</v>
      </c>
      <c r="K62" s="7">
        <v>2.485941127</v>
      </c>
      <c r="L62" s="8">
        <v>1.106134962</v>
      </c>
    </row>
    <row r="63" ht="15.75" customHeight="1">
      <c r="A63" s="10" t="s">
        <v>14</v>
      </c>
      <c r="B63" s="13">
        <f t="shared" ref="B63:G63" si="12">AVERAGE(B58:B62)</f>
        <v>20.04927795</v>
      </c>
      <c r="C63" s="13">
        <f t="shared" si="12"/>
        <v>41.24899593</v>
      </c>
      <c r="D63" s="13">
        <f t="shared" si="12"/>
        <v>4.582586584</v>
      </c>
      <c r="E63" s="13">
        <f t="shared" si="12"/>
        <v>243.8703108</v>
      </c>
      <c r="F63" s="13">
        <f t="shared" si="12"/>
        <v>25.84087406</v>
      </c>
      <c r="G63" s="13">
        <f t="shared" si="12"/>
        <v>26.5625661</v>
      </c>
      <c r="H63" s="13"/>
      <c r="I63" s="13">
        <f t="shared" ref="I63:L63" si="13">AVERAGE(I58:I62)</f>
        <v>121.6555907</v>
      </c>
      <c r="J63" s="13">
        <f t="shared" si="13"/>
        <v>70.80988432</v>
      </c>
      <c r="K63" s="13">
        <f t="shared" si="13"/>
        <v>2.732318032</v>
      </c>
      <c r="L63" s="13">
        <f t="shared" si="13"/>
        <v>1.081316591</v>
      </c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ht="15.75" customHeight="1">
      <c r="A66" s="1" t="s">
        <v>27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3" t="s">
        <v>11</v>
      </c>
    </row>
    <row r="67" ht="15.75" customHeight="1">
      <c r="A67" s="6"/>
      <c r="B67" s="7">
        <v>17.025888473</v>
      </c>
      <c r="C67" s="7">
        <v>44.005783409</v>
      </c>
      <c r="D67" s="7">
        <v>3.61401604</v>
      </c>
      <c r="E67" s="27">
        <v>354.8398601</v>
      </c>
      <c r="F67" s="7">
        <v>30.66463931</v>
      </c>
      <c r="G67" s="7">
        <v>19.423399913</v>
      </c>
      <c r="H67" s="7">
        <v>14.647275101</v>
      </c>
      <c r="I67" s="7">
        <v>117.311034092</v>
      </c>
      <c r="J67" s="25">
        <v>68.539813804</v>
      </c>
      <c r="K67" s="27">
        <v>2.388742</v>
      </c>
      <c r="L67" s="8">
        <v>0.542420516</v>
      </c>
    </row>
    <row r="68" ht="15.75" customHeight="1">
      <c r="A68" s="6"/>
      <c r="B68" s="7">
        <v>16.675532628</v>
      </c>
      <c r="C68" s="7">
        <v>39.435306482</v>
      </c>
      <c r="D68" s="7">
        <v>4.597403338</v>
      </c>
      <c r="E68" s="27">
        <v>359.9071466</v>
      </c>
      <c r="F68" s="7">
        <v>22.68884385</v>
      </c>
      <c r="G68" s="7">
        <v>20.432459829</v>
      </c>
      <c r="H68" s="7">
        <v>15.195953111</v>
      </c>
      <c r="I68" s="7">
        <v>118.908624393</v>
      </c>
      <c r="J68" s="25">
        <v>70.521772868</v>
      </c>
      <c r="K68" s="27">
        <v>3.53384</v>
      </c>
      <c r="L68" s="8">
        <v>0.537409459</v>
      </c>
    </row>
    <row r="69" ht="15.75" customHeight="1">
      <c r="A69" s="6"/>
      <c r="B69" s="7">
        <v>16.638955008</v>
      </c>
      <c r="C69" s="7">
        <v>45.824779271</v>
      </c>
      <c r="D69" s="7">
        <v>4.946679234</v>
      </c>
      <c r="E69" s="27">
        <v>360.7934939</v>
      </c>
      <c r="F69" s="7">
        <v>27.976959499</v>
      </c>
      <c r="G69" s="7">
        <v>19.963826744</v>
      </c>
      <c r="H69" s="7">
        <v>15.865953577</v>
      </c>
      <c r="I69" s="7">
        <v>117.899322389</v>
      </c>
      <c r="J69" s="25">
        <v>69.161376485</v>
      </c>
      <c r="K69" s="27">
        <v>2.120754</v>
      </c>
      <c r="L69" s="8">
        <v>0.53605593</v>
      </c>
      <c r="O69" s="11" t="s">
        <v>1</v>
      </c>
      <c r="P69" s="11" t="s">
        <v>2</v>
      </c>
      <c r="Q69" s="11" t="s">
        <v>3</v>
      </c>
      <c r="R69" s="11" t="s">
        <v>4</v>
      </c>
      <c r="S69" s="11" t="s">
        <v>5</v>
      </c>
      <c r="T69" s="11" t="s">
        <v>6</v>
      </c>
      <c r="U69" s="11" t="s">
        <v>8</v>
      </c>
      <c r="V69" s="11" t="s">
        <v>10</v>
      </c>
      <c r="W69" s="11" t="s">
        <v>11</v>
      </c>
    </row>
    <row r="70" ht="15.75" customHeight="1">
      <c r="A70" s="6"/>
      <c r="B70" s="7">
        <v>15.942626893</v>
      </c>
      <c r="C70" s="7">
        <v>46.76113826</v>
      </c>
      <c r="D70" s="7">
        <v>3.59890692</v>
      </c>
      <c r="E70" s="27">
        <v>369.7417272</v>
      </c>
      <c r="F70" s="7">
        <v>21.751179082</v>
      </c>
      <c r="G70" s="7">
        <v>19.663767847</v>
      </c>
      <c r="H70" s="7">
        <v>14.48425144</v>
      </c>
      <c r="I70" s="7">
        <v>128.317386959</v>
      </c>
      <c r="J70" s="25">
        <v>67.534957007</v>
      </c>
      <c r="K70" s="27">
        <v>9.297163</v>
      </c>
      <c r="L70" s="8">
        <v>0.559439298</v>
      </c>
      <c r="N70" s="11" t="s">
        <v>18</v>
      </c>
      <c r="O70" s="11">
        <v>29.835601787</v>
      </c>
      <c r="P70" s="11">
        <v>7.059288603666666</v>
      </c>
      <c r="Q70" s="11">
        <v>4.955305160333333</v>
      </c>
      <c r="R70" s="11">
        <v>145.301507329</v>
      </c>
      <c r="S70" s="11">
        <v>13.886556174666666</v>
      </c>
      <c r="T70" s="11">
        <v>10.410371020666666</v>
      </c>
      <c r="U70" s="11">
        <v>29.02300547333333</v>
      </c>
      <c r="V70" s="11">
        <v>6.066918866333334</v>
      </c>
      <c r="W70" s="11">
        <v>1.1880996956666667</v>
      </c>
    </row>
    <row r="71" ht="15.75" customHeight="1">
      <c r="A71" s="6"/>
      <c r="B71" s="7">
        <v>17.348034186</v>
      </c>
      <c r="C71" s="7">
        <v>49.140915917</v>
      </c>
      <c r="D71" s="7">
        <v>5.683291219</v>
      </c>
      <c r="E71" s="27">
        <v>362.8221276</v>
      </c>
      <c r="F71" s="7">
        <v>22.048652366</v>
      </c>
      <c r="G71" s="7">
        <v>20.330354227</v>
      </c>
      <c r="H71" s="7">
        <v>16.073479711</v>
      </c>
      <c r="I71" s="7">
        <v>118.396613915</v>
      </c>
      <c r="J71" s="25">
        <v>74.487249863</v>
      </c>
      <c r="K71" s="27">
        <v>2.08568</v>
      </c>
      <c r="L71" s="8">
        <v>0.529163371</v>
      </c>
      <c r="N71" s="11" t="s">
        <v>19</v>
      </c>
      <c r="O71" s="11">
        <v>15.084178639000001</v>
      </c>
      <c r="P71" s="11">
        <v>50.288836530333334</v>
      </c>
      <c r="Q71" s="11">
        <v>2.5434284026666667</v>
      </c>
      <c r="R71" s="11">
        <v>170.091431168</v>
      </c>
      <c r="S71" s="11">
        <v>25.83118446</v>
      </c>
      <c r="T71" s="11">
        <v>16.512270496000003</v>
      </c>
      <c r="U71" s="11">
        <v>21.07046456333333</v>
      </c>
      <c r="V71" s="11">
        <v>12.666729514000002</v>
      </c>
      <c r="W71" s="11">
        <v>4.217269265666666</v>
      </c>
    </row>
    <row r="72" ht="15.75" customHeight="1">
      <c r="A72" s="10" t="s">
        <v>14</v>
      </c>
      <c r="B72" s="13">
        <f t="shared" ref="B72:L72" si="14">AVERAGE(B67:B71)</f>
        <v>16.72620744</v>
      </c>
      <c r="C72" s="13">
        <f t="shared" si="14"/>
        <v>45.03358467</v>
      </c>
      <c r="D72" s="13">
        <f t="shared" si="14"/>
        <v>4.48805935</v>
      </c>
      <c r="E72" s="13">
        <f t="shared" si="14"/>
        <v>361.6208711</v>
      </c>
      <c r="F72" s="13">
        <f t="shared" si="14"/>
        <v>25.02605482</v>
      </c>
      <c r="G72" s="13">
        <f t="shared" si="14"/>
        <v>19.96276171</v>
      </c>
      <c r="H72" s="13">
        <f t="shared" si="14"/>
        <v>15.25338259</v>
      </c>
      <c r="I72" s="13">
        <f t="shared" si="14"/>
        <v>120.1665963</v>
      </c>
      <c r="J72" s="13">
        <f t="shared" si="14"/>
        <v>70.04903401</v>
      </c>
      <c r="K72" s="13">
        <f t="shared" si="14"/>
        <v>3.8852358</v>
      </c>
      <c r="L72" s="13">
        <f t="shared" si="14"/>
        <v>0.5408977148</v>
      </c>
    </row>
    <row r="73" ht="15.75" customHeight="1"/>
    <row r="74" ht="15.75" customHeight="1"/>
    <row r="75" ht="15.75" customHeight="1"/>
    <row r="76" ht="15.75" customHeight="1"/>
    <row r="77" ht="15.75" customHeight="1">
      <c r="A77" s="1" t="s">
        <v>28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3" t="s">
        <v>11</v>
      </c>
    </row>
    <row r="78" ht="15.75" customHeight="1">
      <c r="A78" s="6"/>
      <c r="B78" s="7">
        <v>64.882860224</v>
      </c>
      <c r="C78" s="7">
        <v>90.190465445</v>
      </c>
      <c r="D78" s="7">
        <v>20.178778893</v>
      </c>
      <c r="E78" s="7">
        <v>184.472204761</v>
      </c>
      <c r="F78" s="7">
        <v>64.81085207</v>
      </c>
      <c r="G78" s="7">
        <v>48.379987572</v>
      </c>
      <c r="H78" s="7"/>
      <c r="I78" s="7">
        <v>20.175114681</v>
      </c>
      <c r="J78" s="7"/>
      <c r="K78" s="7">
        <v>54.30843519</v>
      </c>
      <c r="L78" s="8">
        <v>40.366687459</v>
      </c>
    </row>
    <row r="79" ht="15.75" customHeight="1">
      <c r="A79" s="6"/>
      <c r="B79" s="7">
        <v>56.143654517</v>
      </c>
      <c r="C79" s="7">
        <v>97.065760352</v>
      </c>
      <c r="D79" s="7">
        <v>19.729195147</v>
      </c>
      <c r="E79" s="7">
        <v>214.315711181</v>
      </c>
      <c r="F79" s="7">
        <v>56.000113851</v>
      </c>
      <c r="G79" s="7">
        <v>48.378081452</v>
      </c>
      <c r="H79" s="7"/>
      <c r="I79" s="7">
        <v>18.417795373</v>
      </c>
      <c r="J79" s="7"/>
      <c r="K79" s="7">
        <v>50.844261255</v>
      </c>
      <c r="L79" s="8">
        <v>40.685448661</v>
      </c>
    </row>
    <row r="80" ht="15.75" customHeight="1">
      <c r="A80" s="6"/>
      <c r="B80" s="7">
        <v>63.520342657</v>
      </c>
      <c r="C80" s="7">
        <v>102.99857451</v>
      </c>
      <c r="D80" s="7">
        <v>17.533871388</v>
      </c>
      <c r="E80" s="7">
        <v>206.262335816</v>
      </c>
      <c r="F80" s="7">
        <v>55.151839237</v>
      </c>
      <c r="G80" s="7">
        <v>49.376854568</v>
      </c>
      <c r="H80" s="7"/>
      <c r="I80" s="7">
        <v>18.562182143</v>
      </c>
      <c r="J80" s="7"/>
      <c r="K80" s="7">
        <v>54.209941775</v>
      </c>
      <c r="L80" s="8">
        <v>40.40975733</v>
      </c>
    </row>
    <row r="81" ht="15.75" customHeight="1">
      <c r="A81" s="6"/>
      <c r="B81" s="7">
        <v>74.266484987</v>
      </c>
      <c r="C81" s="7">
        <v>98.58625069</v>
      </c>
      <c r="D81" s="7">
        <v>22.364613099</v>
      </c>
      <c r="E81" s="7">
        <v>197.444199577</v>
      </c>
      <c r="F81" s="7">
        <v>63.420361965</v>
      </c>
      <c r="G81" s="7">
        <v>51.20962444</v>
      </c>
      <c r="H81" s="7"/>
      <c r="I81" s="7">
        <v>19.168626535</v>
      </c>
      <c r="J81" s="7"/>
      <c r="K81" s="7">
        <v>55.690019884</v>
      </c>
      <c r="L81" s="8">
        <v>35.554865168</v>
      </c>
    </row>
    <row r="82" ht="15.75" customHeight="1">
      <c r="A82" s="6"/>
      <c r="B82" s="7">
        <v>65.00062617</v>
      </c>
      <c r="C82" s="7">
        <v>87.572523394</v>
      </c>
      <c r="D82" s="7">
        <v>21.356045701</v>
      </c>
      <c r="E82" s="7">
        <v>199.257770736</v>
      </c>
      <c r="F82" s="7">
        <v>61.887798074</v>
      </c>
      <c r="G82" s="7">
        <v>52.539716787</v>
      </c>
      <c r="H82" s="7"/>
      <c r="I82" s="7">
        <v>18.219216263</v>
      </c>
      <c r="J82" s="7"/>
      <c r="K82" s="7">
        <v>55.355280327</v>
      </c>
      <c r="L82" s="8">
        <v>39.30849302</v>
      </c>
    </row>
    <row r="83" ht="15.75" customHeight="1">
      <c r="A83" s="10" t="s">
        <v>14</v>
      </c>
      <c r="B83" s="13">
        <f t="shared" ref="B83:G83" si="15">AVERAGE(B78:B82)</f>
        <v>64.76279371</v>
      </c>
      <c r="C83" s="13">
        <f t="shared" si="15"/>
        <v>95.28271488</v>
      </c>
      <c r="D83" s="13">
        <f t="shared" si="15"/>
        <v>20.23250085</v>
      </c>
      <c r="E83" s="13">
        <f t="shared" si="15"/>
        <v>200.3504444</v>
      </c>
      <c r="F83" s="13">
        <f t="shared" si="15"/>
        <v>60.25419304</v>
      </c>
      <c r="G83" s="13">
        <f t="shared" si="15"/>
        <v>49.97685296</v>
      </c>
      <c r="H83" s="13"/>
      <c r="I83" s="13">
        <f>AVERAGE(I78:I82)</f>
        <v>18.908587</v>
      </c>
      <c r="J83" s="13"/>
      <c r="K83" s="13">
        <f t="shared" ref="K83:L83" si="16">AVERAGE(K78:K82)</f>
        <v>54.08158769</v>
      </c>
      <c r="L83" s="13">
        <f t="shared" si="16"/>
        <v>39.26505033</v>
      </c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ht="15.75" customHeight="1">
      <c r="A86" s="1" t="s">
        <v>29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3" t="s">
        <v>11</v>
      </c>
    </row>
    <row r="87" ht="15.75" customHeight="1">
      <c r="A87" s="6"/>
      <c r="B87" s="7">
        <v>21.292505451</v>
      </c>
      <c r="C87" s="7">
        <v>36.156749985</v>
      </c>
      <c r="D87" s="7">
        <v>4.164426032</v>
      </c>
      <c r="E87" s="7">
        <v>280.188445005</v>
      </c>
      <c r="F87" s="7">
        <v>23.033052268</v>
      </c>
      <c r="G87" s="7">
        <v>25.126287724</v>
      </c>
      <c r="H87" s="7"/>
      <c r="I87" s="7">
        <v>139.153147497</v>
      </c>
      <c r="J87" s="28">
        <v>115.512212122</v>
      </c>
      <c r="K87" s="7">
        <v>12.11286562</v>
      </c>
      <c r="L87" s="8">
        <v>3.445082102</v>
      </c>
    </row>
    <row r="88" ht="15.75" customHeight="1">
      <c r="A88" s="6"/>
      <c r="B88" s="7">
        <v>22.040474677</v>
      </c>
      <c r="C88" s="7">
        <v>36.609483995</v>
      </c>
      <c r="D88" s="7">
        <v>4.779596817</v>
      </c>
      <c r="E88" s="7">
        <v>262.561732359</v>
      </c>
      <c r="F88" s="7">
        <v>32.168454024</v>
      </c>
      <c r="G88" s="7">
        <v>22.635994519</v>
      </c>
      <c r="H88" s="7"/>
      <c r="I88" s="7">
        <v>107.958971103</v>
      </c>
      <c r="J88" s="28">
        <v>75.76045418</v>
      </c>
      <c r="K88" s="7">
        <v>6.973477405</v>
      </c>
      <c r="L88" s="8">
        <v>5.585780937</v>
      </c>
    </row>
    <row r="89" ht="15.75" customHeight="1">
      <c r="A89" s="6"/>
      <c r="B89" s="7">
        <v>17.43200119</v>
      </c>
      <c r="C89" s="7">
        <v>39.181579702</v>
      </c>
      <c r="D89" s="7">
        <v>5.757735583</v>
      </c>
      <c r="E89" s="7">
        <v>276.234670844</v>
      </c>
      <c r="F89" s="7">
        <v>26.68745105</v>
      </c>
      <c r="G89" s="7">
        <v>24.611480926</v>
      </c>
      <c r="H89" s="7"/>
      <c r="I89" s="7">
        <v>119.407030155</v>
      </c>
      <c r="J89" s="28">
        <v>120.459449678</v>
      </c>
      <c r="K89" s="7">
        <v>6.297794254</v>
      </c>
      <c r="L89" s="8">
        <v>5.629088421</v>
      </c>
    </row>
    <row r="90" ht="15.75" customHeight="1">
      <c r="A90" s="6"/>
      <c r="B90" s="7">
        <v>22.948559478</v>
      </c>
      <c r="C90" s="7">
        <v>38.454049674</v>
      </c>
      <c r="D90" s="7">
        <v>4.645749438</v>
      </c>
      <c r="E90" s="7">
        <v>271.170121472</v>
      </c>
      <c r="F90" s="7">
        <v>34.015023342</v>
      </c>
      <c r="G90" s="7">
        <v>28.468916869</v>
      </c>
      <c r="H90" s="7"/>
      <c r="I90" s="7">
        <v>113.81184994</v>
      </c>
      <c r="J90" s="28">
        <v>81.975267111</v>
      </c>
      <c r="K90" s="7">
        <v>10.62874454</v>
      </c>
      <c r="L90" s="8">
        <v>5.046348202</v>
      </c>
    </row>
    <row r="91" ht="15.75" customHeight="1">
      <c r="A91" s="6"/>
      <c r="B91" s="7">
        <v>22.168288519</v>
      </c>
      <c r="C91" s="7">
        <v>42.049236249</v>
      </c>
      <c r="D91" s="7">
        <v>4.619651689</v>
      </c>
      <c r="E91" s="7">
        <v>269.400935151</v>
      </c>
      <c r="F91" s="7">
        <v>22.759125275</v>
      </c>
      <c r="G91" s="7">
        <v>22.929976331</v>
      </c>
      <c r="H91" s="7"/>
      <c r="I91" s="7">
        <v>123.458761855</v>
      </c>
      <c r="J91" s="28">
        <v>105.860181526</v>
      </c>
      <c r="K91" s="7">
        <v>12.120920898</v>
      </c>
      <c r="L91" s="8">
        <v>3.342585451</v>
      </c>
    </row>
    <row r="92" ht="15.75" customHeight="1">
      <c r="A92" s="10" t="s">
        <v>14</v>
      </c>
      <c r="B92" s="13">
        <f t="shared" ref="B92:G92" si="17">AVERAGE(B87:B91)</f>
        <v>21.17636586</v>
      </c>
      <c r="C92" s="13">
        <f t="shared" si="17"/>
        <v>38.49021992</v>
      </c>
      <c r="D92" s="13">
        <f t="shared" si="17"/>
        <v>4.793431912</v>
      </c>
      <c r="E92" s="13">
        <f t="shared" si="17"/>
        <v>271.911181</v>
      </c>
      <c r="F92" s="13">
        <f t="shared" si="17"/>
        <v>27.73262119</v>
      </c>
      <c r="G92" s="13">
        <f t="shared" si="17"/>
        <v>24.75453127</v>
      </c>
      <c r="H92" s="13"/>
      <c r="I92" s="13">
        <f t="shared" ref="I92:L92" si="18">AVERAGE(I87:I91)</f>
        <v>120.7579521</v>
      </c>
      <c r="J92" s="13">
        <f t="shared" si="18"/>
        <v>99.91351292</v>
      </c>
      <c r="K92" s="13">
        <f t="shared" si="18"/>
        <v>9.626760543</v>
      </c>
      <c r="L92" s="13">
        <f t="shared" si="18"/>
        <v>4.609777023</v>
      </c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N94" s="11" t="s">
        <v>32</v>
      </c>
      <c r="O94" s="11" t="s">
        <v>1</v>
      </c>
      <c r="P94" s="11" t="s">
        <v>2</v>
      </c>
      <c r="Q94" s="11" t="s">
        <v>3</v>
      </c>
      <c r="R94" s="11" t="s">
        <v>4</v>
      </c>
      <c r="S94" s="11" t="s">
        <v>5</v>
      </c>
      <c r="T94" s="11" t="s">
        <v>6</v>
      </c>
      <c r="U94" s="11" t="s">
        <v>8</v>
      </c>
      <c r="V94" s="11" t="s">
        <v>9</v>
      </c>
      <c r="W94" s="11" t="s">
        <v>10</v>
      </c>
      <c r="X94" s="11" t="s">
        <v>11</v>
      </c>
    </row>
    <row r="95" ht="15.75" customHeight="1">
      <c r="A95" s="1" t="s">
        <v>30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3" t="s">
        <v>11</v>
      </c>
      <c r="N95" s="11" t="s">
        <v>12</v>
      </c>
      <c r="O95" s="11">
        <v>19.764187124</v>
      </c>
      <c r="P95" s="11">
        <v>39.98877993633334</v>
      </c>
      <c r="Q95" s="11">
        <v>4.386697730999999</v>
      </c>
      <c r="R95" s="11">
        <v>245.563734121</v>
      </c>
      <c r="S95" s="11">
        <v>25.984677934</v>
      </c>
      <c r="T95" s="11">
        <v>25.094397357666665</v>
      </c>
      <c r="U95" s="11">
        <v>121.93414485833334</v>
      </c>
      <c r="V95" s="11">
        <v>67.15302262499999</v>
      </c>
      <c r="W95" s="11">
        <v>2.8124731599999997</v>
      </c>
      <c r="X95" s="11">
        <v>1.066887796</v>
      </c>
    </row>
    <row r="96" ht="15.75" customHeight="1">
      <c r="A96" s="6"/>
      <c r="B96" s="7">
        <v>18.469846693</v>
      </c>
      <c r="C96" s="7">
        <v>39.813717503</v>
      </c>
      <c r="D96" s="7">
        <v>5.785224628</v>
      </c>
      <c r="E96" s="7">
        <v>403.2000464</v>
      </c>
      <c r="F96" s="7">
        <v>36.06159161</v>
      </c>
      <c r="G96" s="7">
        <v>38.050750515</v>
      </c>
      <c r="H96" s="7">
        <v>21.801614047</v>
      </c>
      <c r="I96" s="7">
        <v>135.867421338</v>
      </c>
      <c r="J96" s="28">
        <v>96.020928073</v>
      </c>
      <c r="K96" s="7">
        <v>9.863016</v>
      </c>
      <c r="L96" s="8">
        <v>1.163582983</v>
      </c>
      <c r="N96" s="11" t="s">
        <v>13</v>
      </c>
      <c r="O96" s="11">
        <v>16.780125369666663</v>
      </c>
      <c r="P96" s="11">
        <v>43.088623054</v>
      </c>
      <c r="Q96" s="11">
        <v>4.386032870666667</v>
      </c>
      <c r="R96" s="11">
        <v>198.79891431733333</v>
      </c>
      <c r="S96" s="11">
        <v>27.110147553</v>
      </c>
      <c r="T96" s="11">
        <v>19.93989549533333</v>
      </c>
      <c r="U96" s="11">
        <v>118.03966029133333</v>
      </c>
      <c r="V96" s="11">
        <v>25.359151280333332</v>
      </c>
      <c r="W96" s="11">
        <v>1.6685928646666666</v>
      </c>
      <c r="X96" s="11">
        <v>0.5386286349999999</v>
      </c>
    </row>
    <row r="97" ht="15.75" customHeight="1">
      <c r="A97" s="6"/>
      <c r="B97" s="7">
        <v>18.589412166</v>
      </c>
      <c r="C97" s="7">
        <v>44.569631066</v>
      </c>
      <c r="D97" s="7">
        <v>5.709076635</v>
      </c>
      <c r="E97" s="7">
        <v>413.0312527</v>
      </c>
      <c r="F97" s="7">
        <v>28.344605522</v>
      </c>
      <c r="G97" s="7">
        <v>25.153704954</v>
      </c>
      <c r="H97" s="7">
        <v>16.825855966</v>
      </c>
      <c r="I97" s="7">
        <v>133.709331717</v>
      </c>
      <c r="J97" s="28">
        <v>103.510472038</v>
      </c>
      <c r="K97" s="7">
        <v>10.09343</v>
      </c>
      <c r="L97" s="8">
        <v>1.173393599</v>
      </c>
    </row>
    <row r="98" ht="15.75" customHeight="1">
      <c r="A98" s="6"/>
      <c r="B98" s="7">
        <v>19.118144882</v>
      </c>
      <c r="C98" s="7">
        <v>47.619561591</v>
      </c>
      <c r="D98" s="7">
        <v>6.258099616</v>
      </c>
      <c r="E98" s="7">
        <v>400.2367891</v>
      </c>
      <c r="F98" s="7">
        <v>29.675501405</v>
      </c>
      <c r="G98" s="7">
        <v>27.248980419</v>
      </c>
      <c r="H98" s="7">
        <v>20.114991377</v>
      </c>
      <c r="I98" s="7">
        <v>156.73728096</v>
      </c>
      <c r="J98" s="28">
        <v>112.961976962</v>
      </c>
      <c r="K98" s="7">
        <v>6.612915</v>
      </c>
      <c r="L98" s="8">
        <v>1.156302397</v>
      </c>
    </row>
    <row r="99" ht="15.75" customHeight="1">
      <c r="A99" s="6"/>
      <c r="B99" s="7">
        <v>19.783328787</v>
      </c>
      <c r="C99" s="7">
        <v>42.04623295</v>
      </c>
      <c r="D99" s="7">
        <v>7.891302985</v>
      </c>
      <c r="E99" s="7">
        <v>373.5577184</v>
      </c>
      <c r="F99" s="7">
        <v>32.749150859</v>
      </c>
      <c r="G99" s="7">
        <v>27.511428779</v>
      </c>
      <c r="H99" s="7">
        <v>18.825262721</v>
      </c>
      <c r="I99" s="7">
        <v>138.981867851</v>
      </c>
      <c r="J99" s="28">
        <v>109.767724397</v>
      </c>
      <c r="K99" s="7">
        <v>5.848078</v>
      </c>
      <c r="L99" s="8">
        <v>1.103612605</v>
      </c>
    </row>
    <row r="100" ht="15.75" customHeight="1">
      <c r="A100" s="6"/>
      <c r="B100" s="7">
        <v>17.201745485</v>
      </c>
      <c r="C100" s="7">
        <v>46.474427638</v>
      </c>
      <c r="D100" s="7">
        <v>6.828978427</v>
      </c>
      <c r="E100" s="7">
        <v>403.943818</v>
      </c>
      <c r="F100" s="7">
        <v>33.884785881</v>
      </c>
      <c r="G100" s="7">
        <v>30.643248349</v>
      </c>
      <c r="H100" s="7">
        <v>21.529916512</v>
      </c>
      <c r="I100" s="7">
        <v>122.878669176</v>
      </c>
      <c r="J100" s="28">
        <v>126.765528349</v>
      </c>
      <c r="K100" s="7">
        <v>10.01415</v>
      </c>
      <c r="L100" s="8">
        <v>1.028709526</v>
      </c>
    </row>
    <row r="101" ht="15.75" customHeight="1">
      <c r="A101" s="10" t="s">
        <v>14</v>
      </c>
      <c r="B101" s="13">
        <f t="shared" ref="B101:L101" si="19">AVERAGE(B96:B100)</f>
        <v>18.6324956</v>
      </c>
      <c r="C101" s="13">
        <f t="shared" si="19"/>
        <v>44.10471415</v>
      </c>
      <c r="D101" s="13">
        <f t="shared" si="19"/>
        <v>6.494536458</v>
      </c>
      <c r="E101" s="13">
        <f t="shared" si="19"/>
        <v>398.7939249</v>
      </c>
      <c r="F101" s="13">
        <f t="shared" si="19"/>
        <v>32.14312706</v>
      </c>
      <c r="G101" s="13">
        <f t="shared" si="19"/>
        <v>29.7216226</v>
      </c>
      <c r="H101" s="13">
        <f t="shared" si="19"/>
        <v>19.81952812</v>
      </c>
      <c r="I101" s="13">
        <f t="shared" si="19"/>
        <v>137.6349142</v>
      </c>
      <c r="J101" s="13">
        <f t="shared" si="19"/>
        <v>109.805326</v>
      </c>
      <c r="K101" s="13">
        <f t="shared" si="19"/>
        <v>8.4863178</v>
      </c>
      <c r="L101" s="13">
        <f t="shared" si="19"/>
        <v>1.125120222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>
      <c r="N123" s="11" t="s">
        <v>33</v>
      </c>
      <c r="O123" s="11" t="s">
        <v>1</v>
      </c>
      <c r="P123" s="11" t="s">
        <v>2</v>
      </c>
      <c r="Q123" s="11" t="s">
        <v>3</v>
      </c>
      <c r="R123" s="11" t="s">
        <v>4</v>
      </c>
      <c r="S123" s="11" t="s">
        <v>5</v>
      </c>
      <c r="T123" s="11" t="s">
        <v>6</v>
      </c>
      <c r="U123" s="11" t="s">
        <v>8</v>
      </c>
      <c r="V123" s="11" t="s">
        <v>9</v>
      </c>
      <c r="W123" s="11" t="s">
        <v>10</v>
      </c>
      <c r="X123" s="11" t="s">
        <v>11</v>
      </c>
    </row>
    <row r="124" ht="15.75" customHeight="1">
      <c r="N124" s="11" t="s">
        <v>12</v>
      </c>
      <c r="O124" s="11">
        <v>20.25499377266667</v>
      </c>
      <c r="P124" s="11">
        <v>37.315937894</v>
      </c>
      <c r="Q124" s="11">
        <v>4.900586143999999</v>
      </c>
      <c r="R124" s="11">
        <v>272.9949494026667</v>
      </c>
      <c r="S124" s="11">
        <v>27.296319114</v>
      </c>
      <c r="T124" s="11">
        <v>24.124587723</v>
      </c>
      <c r="U124" s="11">
        <v>122.17304958499999</v>
      </c>
      <c r="V124" s="11">
        <v>85.32720539133334</v>
      </c>
      <c r="W124" s="11">
        <v>8.461379093</v>
      </c>
      <c r="X124" s="11">
        <v>4.8866504866666665</v>
      </c>
    </row>
    <row r="125" ht="15.75" customHeight="1">
      <c r="N125" s="11" t="s">
        <v>13</v>
      </c>
      <c r="O125" s="11">
        <v>18.725801246999996</v>
      </c>
      <c r="P125" s="11">
        <v>44.00097005333333</v>
      </c>
      <c r="Q125" s="11">
        <v>5.917466959666666</v>
      </c>
      <c r="R125" s="11">
        <v>255.66070614633335</v>
      </c>
      <c r="S125" s="11">
        <v>31.360566179</v>
      </c>
      <c r="T125" s="11">
        <v>30.151145296</v>
      </c>
      <c r="U125" s="11">
        <v>142.104678005</v>
      </c>
      <c r="V125" s="11">
        <v>29.636467188</v>
      </c>
      <c r="W125" s="11">
        <v>1.429201795</v>
      </c>
      <c r="X125" s="11">
        <v>1.1644263263333334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>
      <c r="B153" s="29" t="s">
        <v>34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>
      <c r="B154" s="30"/>
      <c r="C154" s="29">
        <v>64.882860224</v>
      </c>
      <c r="D154" s="30">
        <v>90.190465445</v>
      </c>
      <c r="E154" s="30">
        <v>20.178778893</v>
      </c>
      <c r="F154" s="30">
        <v>184.472204761</v>
      </c>
      <c r="G154" s="30">
        <v>64.81085207</v>
      </c>
      <c r="H154" s="30">
        <v>48.379987572</v>
      </c>
      <c r="I154" s="30">
        <v>20.175114681</v>
      </c>
      <c r="J154" s="30">
        <v>54.30843519</v>
      </c>
      <c r="K154" s="30">
        <v>40.366687459</v>
      </c>
      <c r="L154" s="30"/>
      <c r="M154" s="30"/>
      <c r="N154" s="30"/>
      <c r="O154" s="30"/>
    </row>
    <row r="155" ht="15.75" customHeight="1">
      <c r="B155" s="30"/>
      <c r="C155" s="29">
        <v>56.143654517</v>
      </c>
      <c r="D155" s="30">
        <v>97.065760352</v>
      </c>
      <c r="E155" s="30">
        <v>19.729195147</v>
      </c>
      <c r="F155" s="30">
        <v>214.315711181</v>
      </c>
      <c r="G155" s="30">
        <v>56.000113851</v>
      </c>
      <c r="H155" s="30">
        <v>48.378081452</v>
      </c>
      <c r="I155" s="30">
        <v>18.417795373</v>
      </c>
      <c r="J155" s="30">
        <v>50.844261255</v>
      </c>
      <c r="K155" s="30">
        <v>40.685448661</v>
      </c>
      <c r="L155" s="30"/>
      <c r="M155" s="30"/>
      <c r="N155" s="30"/>
      <c r="O155" s="30"/>
    </row>
    <row r="156" ht="15.75" customHeight="1">
      <c r="B156" s="30"/>
      <c r="C156" s="29">
        <v>63.520342657</v>
      </c>
      <c r="D156" s="30">
        <v>102.99857451</v>
      </c>
      <c r="E156" s="30">
        <v>17.533871388</v>
      </c>
      <c r="F156" s="30">
        <v>206.262335816</v>
      </c>
      <c r="G156" s="30">
        <v>55.151839237</v>
      </c>
      <c r="H156" s="30">
        <v>49.376854568</v>
      </c>
      <c r="I156" s="30">
        <v>18.562182143</v>
      </c>
      <c r="J156" s="30">
        <v>54.209941775</v>
      </c>
      <c r="K156" s="30">
        <v>40.40975733</v>
      </c>
      <c r="L156" s="30"/>
      <c r="M156" s="30"/>
      <c r="N156" s="30"/>
      <c r="O156" s="30"/>
    </row>
    <row r="157" ht="15.75" customHeight="1">
      <c r="B157" s="30"/>
      <c r="C157" s="29">
        <v>74.266484987</v>
      </c>
      <c r="D157" s="30">
        <v>98.58625069</v>
      </c>
      <c r="E157" s="30">
        <v>22.364613099</v>
      </c>
      <c r="F157" s="30">
        <v>197.444199577</v>
      </c>
      <c r="G157" s="30">
        <v>63.420361965</v>
      </c>
      <c r="H157" s="30">
        <v>51.20962444</v>
      </c>
      <c r="I157" s="30">
        <v>19.168626535</v>
      </c>
      <c r="J157" s="30">
        <v>55.690019884</v>
      </c>
      <c r="K157" s="30">
        <v>35.554865168</v>
      </c>
      <c r="L157" s="30"/>
      <c r="M157" s="30"/>
      <c r="N157" s="30"/>
      <c r="O157" s="30"/>
    </row>
    <row r="158" ht="15.75" customHeight="1">
      <c r="B158" s="30"/>
      <c r="C158" s="29">
        <v>65.00062617</v>
      </c>
      <c r="D158" s="30">
        <v>87.572523394</v>
      </c>
      <c r="E158" s="30">
        <v>21.356045701</v>
      </c>
      <c r="F158" s="30">
        <v>199.257770736</v>
      </c>
      <c r="G158" s="30">
        <v>61.887798074</v>
      </c>
      <c r="H158" s="30">
        <v>52.539716787</v>
      </c>
      <c r="I158" s="30">
        <v>18.219216263</v>
      </c>
      <c r="J158" s="30">
        <v>55.355280327</v>
      </c>
      <c r="K158" s="30">
        <v>39.30849302</v>
      </c>
      <c r="L158" s="30"/>
      <c r="M158" s="30"/>
      <c r="N158" s="30"/>
      <c r="O158" s="30"/>
    </row>
    <row r="159" ht="15.75" customHeight="1">
      <c r="C159" s="11">
        <f t="shared" ref="C159:K159" si="20">AVERAGE(C152:C156)</f>
        <v>61.51561913</v>
      </c>
      <c r="D159" s="11">
        <f t="shared" si="20"/>
        <v>96.7516001</v>
      </c>
      <c r="E159" s="11">
        <f t="shared" si="20"/>
        <v>19.14728181</v>
      </c>
      <c r="F159" s="11">
        <f t="shared" si="20"/>
        <v>201.6834173</v>
      </c>
      <c r="G159" s="11">
        <f t="shared" si="20"/>
        <v>58.65426839</v>
      </c>
      <c r="H159" s="11">
        <f t="shared" si="20"/>
        <v>48.7116412</v>
      </c>
      <c r="I159" s="11">
        <f t="shared" si="20"/>
        <v>19.0516974</v>
      </c>
      <c r="J159" s="11">
        <f t="shared" si="20"/>
        <v>53.12087941</v>
      </c>
      <c r="K159" s="11">
        <f t="shared" si="20"/>
        <v>40.48729782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.5"/>
    <col customWidth="1" min="3" max="3" width="6.5"/>
    <col customWidth="1" min="4" max="4" width="5.5"/>
    <col customWidth="1" min="5" max="5" width="6.5"/>
    <col customWidth="1" min="6" max="8" width="5.5"/>
    <col customWidth="1" min="9" max="10" width="6.5"/>
    <col customWidth="1" min="11" max="12" width="5.5"/>
  </cols>
  <sheetData>
    <row r="1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6"/>
      <c r="B2" s="19">
        <v>38.93029</v>
      </c>
      <c r="C2" s="19">
        <v>8.663389</v>
      </c>
      <c r="D2" s="19">
        <v>6.348909</v>
      </c>
      <c r="E2" s="19">
        <v>154.0014</v>
      </c>
      <c r="F2" s="19">
        <v>19.35046</v>
      </c>
      <c r="G2" s="19">
        <v>11.99799</v>
      </c>
      <c r="H2" s="19"/>
      <c r="I2" s="19">
        <v>54.40132</v>
      </c>
      <c r="J2" s="19"/>
      <c r="K2" s="19">
        <v>39.46781</v>
      </c>
      <c r="L2" s="20">
        <v>1.401532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6"/>
      <c r="B3" s="19">
        <v>36.77808</v>
      </c>
      <c r="C3" s="19">
        <v>6.786015</v>
      </c>
      <c r="D3" s="19">
        <v>5.317441</v>
      </c>
      <c r="E3" s="19">
        <v>163.9232</v>
      </c>
      <c r="F3" s="19">
        <v>26.74649</v>
      </c>
      <c r="G3" s="19">
        <v>10.09423</v>
      </c>
      <c r="H3" s="19"/>
      <c r="I3" s="19">
        <v>57.59462</v>
      </c>
      <c r="J3" s="19"/>
      <c r="K3" s="19">
        <v>37.07601</v>
      </c>
      <c r="L3" s="20">
        <v>1.478074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6"/>
      <c r="B4" s="19">
        <v>41.19435</v>
      </c>
      <c r="C4" s="19">
        <v>6.926495</v>
      </c>
      <c r="D4" s="19">
        <v>6.824488</v>
      </c>
      <c r="E4" s="19">
        <v>152.6978</v>
      </c>
      <c r="F4" s="19">
        <v>22.60451</v>
      </c>
      <c r="G4" s="19">
        <v>11.36367</v>
      </c>
      <c r="H4" s="19"/>
      <c r="I4" s="19">
        <v>60.54263</v>
      </c>
      <c r="J4" s="19"/>
      <c r="K4" s="19">
        <v>60.56954</v>
      </c>
      <c r="L4" s="20">
        <v>1.401505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6"/>
      <c r="B5" s="19">
        <v>37.91403</v>
      </c>
      <c r="C5" s="19">
        <v>6.773846</v>
      </c>
      <c r="D5" s="19">
        <v>5.50792</v>
      </c>
      <c r="E5" s="19">
        <v>156.0698</v>
      </c>
      <c r="F5" s="19">
        <v>19.31084</v>
      </c>
      <c r="G5" s="19">
        <v>12.4768</v>
      </c>
      <c r="H5" s="19"/>
      <c r="I5" s="19">
        <v>63.17982</v>
      </c>
      <c r="J5" s="19"/>
      <c r="K5" s="19">
        <v>36.05708</v>
      </c>
      <c r="L5" s="20">
        <v>1.37873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6"/>
      <c r="B6" s="19">
        <v>39.20428</v>
      </c>
      <c r="C6" s="19">
        <v>7.136194</v>
      </c>
      <c r="D6" s="19">
        <v>6.146972</v>
      </c>
      <c r="E6" s="19">
        <v>155.4874</v>
      </c>
      <c r="F6" s="19">
        <v>21.29</v>
      </c>
      <c r="G6" s="19">
        <v>12.85118</v>
      </c>
      <c r="H6" s="19"/>
      <c r="I6" s="19">
        <v>71.92786</v>
      </c>
      <c r="J6" s="19"/>
      <c r="K6" s="19">
        <v>33.93041</v>
      </c>
      <c r="L6" s="20">
        <v>1.523881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" t="s">
        <v>14</v>
      </c>
      <c r="B7" s="12">
        <f t="shared" ref="B7:G7" si="1">AVERAGE(B2:B6)</f>
        <v>38.804206</v>
      </c>
      <c r="C7" s="12">
        <f t="shared" si="1"/>
        <v>7.2571878</v>
      </c>
      <c r="D7" s="12">
        <f t="shared" si="1"/>
        <v>6.029146</v>
      </c>
      <c r="E7" s="12">
        <f t="shared" si="1"/>
        <v>156.43592</v>
      </c>
      <c r="F7" s="12">
        <f t="shared" si="1"/>
        <v>21.86046</v>
      </c>
      <c r="G7" s="12">
        <f t="shared" si="1"/>
        <v>11.756774</v>
      </c>
      <c r="H7" s="12"/>
      <c r="I7" s="12">
        <f>AVERAGE(I2:I6)</f>
        <v>61.52925</v>
      </c>
      <c r="J7" s="12"/>
      <c r="K7" s="12">
        <f t="shared" ref="K7:L7" si="2">AVERAGE(K2:K6)</f>
        <v>41.42017</v>
      </c>
      <c r="L7" s="12">
        <f t="shared" si="2"/>
        <v>1.4367444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" t="s">
        <v>21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6"/>
      <c r="B11" s="19">
        <v>16.66684</v>
      </c>
      <c r="C11" s="19">
        <v>86.80907</v>
      </c>
      <c r="D11" s="19">
        <v>5.159303</v>
      </c>
      <c r="E11" s="19">
        <v>178.9397</v>
      </c>
      <c r="F11" s="19">
        <v>25.66414</v>
      </c>
      <c r="G11" s="19">
        <v>23.06869</v>
      </c>
      <c r="H11" s="19"/>
      <c r="I11" s="19">
        <v>24.29936</v>
      </c>
      <c r="J11" s="19"/>
      <c r="K11" s="19">
        <v>14.14171</v>
      </c>
      <c r="L11" s="20">
        <v>4.769884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6"/>
      <c r="B12" s="19">
        <v>16.70446</v>
      </c>
      <c r="C12" s="19">
        <v>76.35767</v>
      </c>
      <c r="D12" s="19">
        <v>3.358477</v>
      </c>
      <c r="E12" s="19">
        <v>176.9528</v>
      </c>
      <c r="F12" s="19">
        <v>25.73629</v>
      </c>
      <c r="G12" s="19">
        <v>21.89406</v>
      </c>
      <c r="H12" s="19"/>
      <c r="I12" s="19">
        <v>25.72482</v>
      </c>
      <c r="J12" s="19"/>
      <c r="K12" s="19">
        <v>13.75321</v>
      </c>
      <c r="L12" s="20">
        <v>4.730456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6"/>
      <c r="B13" s="19">
        <v>16.93531</v>
      </c>
      <c r="C13" s="19">
        <v>76.04273</v>
      </c>
      <c r="D13" s="19">
        <v>3.52115</v>
      </c>
      <c r="E13" s="19">
        <v>173.1673</v>
      </c>
      <c r="F13" s="19">
        <v>25.64423</v>
      </c>
      <c r="G13" s="19">
        <v>19.7422</v>
      </c>
      <c r="H13" s="19"/>
      <c r="I13" s="19">
        <v>24.69745</v>
      </c>
      <c r="J13" s="19"/>
      <c r="K13" s="19">
        <v>13.8187</v>
      </c>
      <c r="L13" s="20">
        <v>4.921523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6"/>
      <c r="B14" s="19">
        <v>16.71038</v>
      </c>
      <c r="C14" s="19">
        <v>76.97316</v>
      </c>
      <c r="D14" s="19">
        <v>4.486454</v>
      </c>
      <c r="E14" s="19">
        <v>175.339</v>
      </c>
      <c r="F14" s="19">
        <v>23.92675</v>
      </c>
      <c r="G14" s="19">
        <v>20.84256</v>
      </c>
      <c r="H14" s="19"/>
      <c r="I14" s="19">
        <v>25.20413</v>
      </c>
      <c r="J14" s="19"/>
      <c r="K14" s="19">
        <v>12.59679</v>
      </c>
      <c r="L14" s="20">
        <v>4.945811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6"/>
      <c r="B15" s="19">
        <v>17.50031</v>
      </c>
      <c r="C15" s="19">
        <v>76.03927</v>
      </c>
      <c r="D15" s="19">
        <v>5.61277</v>
      </c>
      <c r="E15" s="19">
        <v>185.0088</v>
      </c>
      <c r="F15" s="19">
        <v>22.69344</v>
      </c>
      <c r="G15" s="19">
        <v>22.65644</v>
      </c>
      <c r="H15" s="19"/>
      <c r="I15" s="19">
        <v>24.49893</v>
      </c>
      <c r="J15" s="19"/>
      <c r="K15" s="19">
        <v>13.55467</v>
      </c>
      <c r="L15" s="20">
        <v>4.708089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 t="s">
        <v>14</v>
      </c>
      <c r="B16" s="12">
        <f t="shared" ref="B16:G16" si="3">AVERAGE(B11:B15)</f>
        <v>16.90346</v>
      </c>
      <c r="C16" s="12">
        <f t="shared" si="3"/>
        <v>78.44438</v>
      </c>
      <c r="D16" s="12">
        <f t="shared" si="3"/>
        <v>4.4276308</v>
      </c>
      <c r="E16" s="12">
        <f t="shared" si="3"/>
        <v>177.88152</v>
      </c>
      <c r="F16" s="12">
        <f t="shared" si="3"/>
        <v>24.73297</v>
      </c>
      <c r="G16" s="12">
        <f t="shared" si="3"/>
        <v>21.64079</v>
      </c>
      <c r="H16" s="12"/>
      <c r="I16" s="12">
        <f>AVERAGE(I11:I15)</f>
        <v>24.884938</v>
      </c>
      <c r="J16" s="12"/>
      <c r="K16" s="12">
        <f t="shared" ref="K16:L16" si="4">AVERAGE(K11:K15)</f>
        <v>13.573016</v>
      </c>
      <c r="L16" s="12">
        <f t="shared" si="4"/>
        <v>4.8151526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" t="s">
        <v>22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3" t="s">
        <v>11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"/>
      <c r="B20" s="19">
        <v>35.22357</v>
      </c>
      <c r="C20" s="19">
        <v>56.57699</v>
      </c>
      <c r="D20" s="19">
        <v>5.61868</v>
      </c>
      <c r="E20" s="19">
        <v>235.8083</v>
      </c>
      <c r="F20" s="19">
        <v>23.7354</v>
      </c>
      <c r="G20" s="19">
        <v>29.47126</v>
      </c>
      <c r="H20" s="19"/>
      <c r="I20" s="19">
        <v>124.7246</v>
      </c>
      <c r="J20" s="21">
        <v>126.189364925</v>
      </c>
      <c r="K20" s="19">
        <v>7.243881352</v>
      </c>
      <c r="L20" s="20">
        <v>1.215907208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6"/>
      <c r="B21" s="19">
        <v>37.3847</v>
      </c>
      <c r="C21" s="19">
        <v>58.45225</v>
      </c>
      <c r="D21" s="19">
        <v>5.915705</v>
      </c>
      <c r="E21" s="19">
        <v>245.4854</v>
      </c>
      <c r="F21" s="19">
        <v>29.02811</v>
      </c>
      <c r="G21" s="19">
        <v>27.89559</v>
      </c>
      <c r="H21" s="19"/>
      <c r="I21" s="19">
        <v>123.2934</v>
      </c>
      <c r="J21" s="21">
        <v>87.72999127</v>
      </c>
      <c r="K21" s="19">
        <v>8.005137092</v>
      </c>
      <c r="L21" s="20">
        <v>1.976844482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6"/>
      <c r="B22" s="19">
        <v>28.8315</v>
      </c>
      <c r="C22" s="19">
        <v>45.67428</v>
      </c>
      <c r="D22" s="19">
        <v>4.913668</v>
      </c>
      <c r="E22" s="19">
        <v>239.0504</v>
      </c>
      <c r="F22" s="19">
        <v>27.72799</v>
      </c>
      <c r="G22" s="19">
        <v>28.19159</v>
      </c>
      <c r="H22" s="19"/>
      <c r="I22" s="19">
        <v>124.1381</v>
      </c>
      <c r="J22" s="21">
        <v>125.859315198</v>
      </c>
      <c r="K22" s="19">
        <v>7.58206263</v>
      </c>
      <c r="L22" s="20">
        <v>2.320386249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6"/>
      <c r="B23" s="19">
        <v>28.33807</v>
      </c>
      <c r="C23" s="19">
        <v>47.81792</v>
      </c>
      <c r="D23" s="19">
        <v>5.451762</v>
      </c>
      <c r="E23" s="19">
        <v>237.1245</v>
      </c>
      <c r="F23" s="19">
        <v>23.4883</v>
      </c>
      <c r="G23" s="19">
        <v>27.95005</v>
      </c>
      <c r="H23" s="19"/>
      <c r="I23" s="19">
        <v>124.5667</v>
      </c>
      <c r="J23" s="21">
        <v>100.078576889</v>
      </c>
      <c r="K23" s="19">
        <v>7.592795229</v>
      </c>
      <c r="L23" s="20">
        <v>2.598728618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6"/>
      <c r="B24" s="19">
        <v>28.88002</v>
      </c>
      <c r="C24" s="19">
        <v>47.10142</v>
      </c>
      <c r="D24" s="19">
        <v>4.997719</v>
      </c>
      <c r="E24" s="19">
        <v>244.2302</v>
      </c>
      <c r="F24" s="19">
        <v>24.13375</v>
      </c>
      <c r="G24" s="19">
        <v>27.50466</v>
      </c>
      <c r="H24" s="19"/>
      <c r="I24" s="19">
        <v>121.2925</v>
      </c>
      <c r="J24" s="21">
        <v>85.00655206</v>
      </c>
      <c r="K24" s="19">
        <v>7.829896698</v>
      </c>
      <c r="L24" s="20">
        <v>2.472803799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0" t="s">
        <v>14</v>
      </c>
      <c r="B25" s="12">
        <f t="shared" ref="B25:G25" si="5">AVERAGE(B20:B24)</f>
        <v>31.731572</v>
      </c>
      <c r="C25" s="12">
        <f t="shared" si="5"/>
        <v>51.124572</v>
      </c>
      <c r="D25" s="12">
        <f t="shared" si="5"/>
        <v>5.3795068</v>
      </c>
      <c r="E25" s="12">
        <f t="shared" si="5"/>
        <v>240.33976</v>
      </c>
      <c r="F25" s="12">
        <f t="shared" si="5"/>
        <v>25.62271</v>
      </c>
      <c r="G25" s="12">
        <f t="shared" si="5"/>
        <v>28.20263</v>
      </c>
      <c r="H25" s="12"/>
      <c r="I25" s="12">
        <f t="shared" ref="I25:L25" si="6">AVERAGE(I20:I24)</f>
        <v>123.60306</v>
      </c>
      <c r="J25" s="12">
        <f t="shared" si="6"/>
        <v>104.9727601</v>
      </c>
      <c r="K25" s="12">
        <f t="shared" si="6"/>
        <v>7.6507546</v>
      </c>
      <c r="L25" s="12">
        <f t="shared" si="6"/>
        <v>2.116934071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" t="s">
        <v>23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3" t="s">
        <v>11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6"/>
      <c r="B29" s="19">
        <v>22.37413</v>
      </c>
      <c r="C29" s="19">
        <v>44.14991</v>
      </c>
      <c r="D29" s="19">
        <v>4.355493</v>
      </c>
      <c r="E29" s="27">
        <v>375.9445901</v>
      </c>
      <c r="F29" s="19">
        <v>32.75817</v>
      </c>
      <c r="G29" s="19">
        <v>23.47668</v>
      </c>
      <c r="H29" s="19">
        <v>11.89522</v>
      </c>
      <c r="I29" s="19">
        <v>129.2361</v>
      </c>
      <c r="J29" s="21">
        <v>100.393269526</v>
      </c>
      <c r="K29" s="19">
        <v>3.738263</v>
      </c>
      <c r="L29" s="20">
        <v>0.688207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6"/>
      <c r="B30" s="19">
        <v>21.94048</v>
      </c>
      <c r="C30" s="19">
        <v>45.6075</v>
      </c>
      <c r="D30" s="19">
        <v>4.450914</v>
      </c>
      <c r="E30" s="27">
        <v>378.338516</v>
      </c>
      <c r="F30" s="19">
        <v>30.56807</v>
      </c>
      <c r="G30" s="19">
        <v>23.63775</v>
      </c>
      <c r="H30" s="19">
        <v>11.77927</v>
      </c>
      <c r="I30" s="19">
        <v>122.6335</v>
      </c>
      <c r="J30" s="21">
        <v>119.316555985</v>
      </c>
      <c r="K30" s="19">
        <v>4.58041</v>
      </c>
      <c r="L30" s="20">
        <v>0.582034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6"/>
      <c r="B31" s="19">
        <v>22.542</v>
      </c>
      <c r="C31" s="19">
        <v>45.17486</v>
      </c>
      <c r="D31" s="19">
        <v>4.828083</v>
      </c>
      <c r="E31" s="27">
        <v>370.9709937</v>
      </c>
      <c r="F31" s="19">
        <v>27.08996</v>
      </c>
      <c r="G31" s="19">
        <v>24.72688</v>
      </c>
      <c r="H31" s="19">
        <v>11.25555</v>
      </c>
      <c r="I31" s="19">
        <v>140.3599</v>
      </c>
      <c r="J31" s="21">
        <v>117.400883903</v>
      </c>
      <c r="K31" s="19">
        <v>2.215235</v>
      </c>
      <c r="L31" s="20">
        <v>0.55937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6"/>
      <c r="B32" s="19">
        <v>22.57835</v>
      </c>
      <c r="C32" s="19">
        <v>45.93413</v>
      </c>
      <c r="D32" s="19">
        <v>4.285459</v>
      </c>
      <c r="E32" s="27">
        <v>357.1414232</v>
      </c>
      <c r="F32" s="19">
        <v>32.1424</v>
      </c>
      <c r="G32" s="19">
        <v>24.01531</v>
      </c>
      <c r="H32" s="19">
        <v>11.52575</v>
      </c>
      <c r="I32" s="19">
        <v>122.8846</v>
      </c>
      <c r="J32" s="21">
        <v>79.575390894</v>
      </c>
      <c r="K32" s="19">
        <v>2.53013</v>
      </c>
      <c r="L32" s="20">
        <v>0.680223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6"/>
      <c r="B33" s="19">
        <v>21.99198</v>
      </c>
      <c r="C33" s="19">
        <v>46.96622</v>
      </c>
      <c r="D33" s="19">
        <v>4.687711</v>
      </c>
      <c r="E33" s="27">
        <v>351.5913823</v>
      </c>
      <c r="F33" s="19">
        <v>30.70671</v>
      </c>
      <c r="G33" s="19">
        <v>25.72036</v>
      </c>
      <c r="H33" s="19">
        <v>11.5257</v>
      </c>
      <c r="I33" s="19">
        <v>125.4552</v>
      </c>
      <c r="J33" s="21">
        <v>99.190457651</v>
      </c>
      <c r="K33" s="19">
        <v>2.280533</v>
      </c>
      <c r="L33" s="20">
        <v>0.5919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0" t="s">
        <v>14</v>
      </c>
      <c r="B34" s="12">
        <f t="shared" ref="B34:L34" si="7">AVERAGE(B29:B33)</f>
        <v>22.285388</v>
      </c>
      <c r="C34" s="12">
        <f t="shared" si="7"/>
        <v>45.566524</v>
      </c>
      <c r="D34" s="12">
        <f t="shared" si="7"/>
        <v>4.521532</v>
      </c>
      <c r="E34" s="12">
        <f t="shared" si="7"/>
        <v>366.7973811</v>
      </c>
      <c r="F34" s="12">
        <f t="shared" si="7"/>
        <v>30.653062</v>
      </c>
      <c r="G34" s="12">
        <f t="shared" si="7"/>
        <v>24.315396</v>
      </c>
      <c r="H34" s="12">
        <f t="shared" si="7"/>
        <v>11.596298</v>
      </c>
      <c r="I34" s="12">
        <f t="shared" si="7"/>
        <v>128.11386</v>
      </c>
      <c r="J34" s="12">
        <f t="shared" si="7"/>
        <v>103.1753116</v>
      </c>
      <c r="K34" s="12">
        <f t="shared" si="7"/>
        <v>3.0689142</v>
      </c>
      <c r="L34" s="12">
        <f t="shared" si="7"/>
        <v>0.6203468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" t="s">
        <v>24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3" t="s">
        <v>11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6"/>
      <c r="B40" s="19">
        <v>38.41664</v>
      </c>
      <c r="C40" s="19">
        <v>16.16052</v>
      </c>
      <c r="D40" s="19">
        <v>5.148914</v>
      </c>
      <c r="E40" s="19">
        <v>153.6362</v>
      </c>
      <c r="F40" s="19">
        <v>19.59002</v>
      </c>
      <c r="G40" s="19">
        <v>10.11595</v>
      </c>
      <c r="H40" s="19"/>
      <c r="I40" s="19">
        <v>42.40338</v>
      </c>
      <c r="J40" s="19"/>
      <c r="K40" s="19">
        <v>36.69748</v>
      </c>
      <c r="L40" s="20">
        <v>1.583953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6"/>
      <c r="B41" s="19">
        <v>39.76383</v>
      </c>
      <c r="C41" s="19">
        <v>15.75005</v>
      </c>
      <c r="D41" s="19">
        <v>4.986446</v>
      </c>
      <c r="E41" s="19">
        <v>154.3904</v>
      </c>
      <c r="F41" s="19">
        <v>17.54617</v>
      </c>
      <c r="G41" s="19">
        <v>10.09447</v>
      </c>
      <c r="H41" s="19"/>
      <c r="I41" s="19">
        <v>48.08682</v>
      </c>
      <c r="J41" s="19"/>
      <c r="K41" s="19">
        <v>36.63647</v>
      </c>
      <c r="L41" s="20">
        <v>1.328862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6"/>
      <c r="B42" s="19">
        <v>40.14257</v>
      </c>
      <c r="C42" s="19">
        <v>15.6832</v>
      </c>
      <c r="D42" s="19">
        <v>5.880274</v>
      </c>
      <c r="E42" s="19">
        <v>154.3987</v>
      </c>
      <c r="F42" s="19">
        <v>21.51907</v>
      </c>
      <c r="G42" s="19">
        <v>9.891833</v>
      </c>
      <c r="H42" s="19"/>
      <c r="I42" s="19">
        <v>47.29379</v>
      </c>
      <c r="J42" s="19"/>
      <c r="K42" s="19">
        <v>56.56448</v>
      </c>
      <c r="L42" s="20">
        <v>1.211275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6"/>
      <c r="B43" s="19">
        <v>39.24743</v>
      </c>
      <c r="C43" s="19">
        <v>17.27867</v>
      </c>
      <c r="D43" s="19">
        <v>5.036351</v>
      </c>
      <c r="E43" s="19">
        <v>151.8222</v>
      </c>
      <c r="F43" s="19">
        <v>21.8971</v>
      </c>
      <c r="G43" s="19">
        <v>10.30166</v>
      </c>
      <c r="H43" s="19"/>
      <c r="I43" s="19">
        <v>45.55773</v>
      </c>
      <c r="J43" s="19"/>
      <c r="K43" s="19">
        <v>65.86349</v>
      </c>
      <c r="L43" s="20">
        <v>1.35521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6"/>
      <c r="B44" s="19">
        <v>36.63421</v>
      </c>
      <c r="C44" s="19">
        <v>9.85208</v>
      </c>
      <c r="D44" s="19">
        <v>4.88338</v>
      </c>
      <c r="E44" s="19">
        <v>145.427</v>
      </c>
      <c r="F44" s="19">
        <v>16.31989</v>
      </c>
      <c r="G44" s="19">
        <v>13.50676</v>
      </c>
      <c r="H44" s="19"/>
      <c r="I44" s="19">
        <v>45.25131</v>
      </c>
      <c r="J44" s="19"/>
      <c r="K44" s="19">
        <v>34.78523</v>
      </c>
      <c r="L44" s="20">
        <v>1.560623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0" t="s">
        <v>14</v>
      </c>
      <c r="B45" s="12">
        <f t="shared" ref="B45:G45" si="8">AVERAGE(B40:B44)</f>
        <v>38.840936</v>
      </c>
      <c r="C45" s="12">
        <f t="shared" si="8"/>
        <v>14.944904</v>
      </c>
      <c r="D45" s="12">
        <f t="shared" si="8"/>
        <v>5.187073</v>
      </c>
      <c r="E45" s="12">
        <f t="shared" si="8"/>
        <v>151.9349</v>
      </c>
      <c r="F45" s="12">
        <f t="shared" si="8"/>
        <v>19.37445</v>
      </c>
      <c r="G45" s="12">
        <f t="shared" si="8"/>
        <v>10.7821346</v>
      </c>
      <c r="H45" s="12"/>
      <c r="I45" s="12">
        <f>AVERAGE(I40:I44)</f>
        <v>45.718606</v>
      </c>
      <c r="J45" s="12"/>
      <c r="K45" s="12">
        <f t="shared" ref="K45:L45" si="9">AVERAGE(K40:K44)</f>
        <v>46.10943</v>
      </c>
      <c r="L45" s="12">
        <f t="shared" si="9"/>
        <v>1.4079846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" t="s">
        <v>25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3" t="s">
        <v>11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6"/>
      <c r="B49" s="19">
        <v>20.97003</v>
      </c>
      <c r="C49" s="19">
        <v>77.83429</v>
      </c>
      <c r="D49" s="19">
        <v>2.852787</v>
      </c>
      <c r="E49" s="19">
        <v>184.017</v>
      </c>
      <c r="F49" s="19">
        <v>22.59038</v>
      </c>
      <c r="G49" s="19">
        <v>18.98808</v>
      </c>
      <c r="H49" s="19"/>
      <c r="I49" s="19">
        <v>21.22671</v>
      </c>
      <c r="J49" s="19"/>
      <c r="K49" s="19">
        <v>11.99766</v>
      </c>
      <c r="L49" s="20">
        <v>4.165437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6"/>
      <c r="B50" s="19">
        <v>31.44381</v>
      </c>
      <c r="C50" s="19">
        <v>77.95001</v>
      </c>
      <c r="D50" s="19">
        <v>3.758197</v>
      </c>
      <c r="E50" s="19">
        <v>175.9459</v>
      </c>
      <c r="F50" s="19">
        <v>26.98204</v>
      </c>
      <c r="G50" s="19">
        <v>18.1203</v>
      </c>
      <c r="H50" s="19"/>
      <c r="I50" s="19">
        <v>19.76139</v>
      </c>
      <c r="J50" s="19"/>
      <c r="K50" s="19">
        <v>11.63483</v>
      </c>
      <c r="L50" s="20">
        <v>4.637899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6"/>
      <c r="B51" s="19">
        <v>19.03848</v>
      </c>
      <c r="C51" s="19">
        <v>85.95041</v>
      </c>
      <c r="D51" s="19">
        <v>2.980915</v>
      </c>
      <c r="E51" s="19">
        <v>172.5818</v>
      </c>
      <c r="F51" s="19">
        <v>26.11983</v>
      </c>
      <c r="G51" s="19">
        <v>24.60581</v>
      </c>
      <c r="H51" s="19"/>
      <c r="I51" s="19">
        <v>20.23137</v>
      </c>
      <c r="J51" s="19"/>
      <c r="K51" s="19">
        <v>13.45307</v>
      </c>
      <c r="L51" s="20">
        <v>4.219437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6"/>
      <c r="B52" s="19">
        <v>18.98072</v>
      </c>
      <c r="C52" s="19">
        <v>74.19644</v>
      </c>
      <c r="D52" s="19">
        <v>2.936487</v>
      </c>
      <c r="E52" s="19">
        <v>167.5267</v>
      </c>
      <c r="F52" s="19">
        <v>25.60224</v>
      </c>
      <c r="G52" s="19">
        <v>24.38645</v>
      </c>
      <c r="H52" s="19"/>
      <c r="I52" s="19">
        <v>20.75055</v>
      </c>
      <c r="J52" s="19"/>
      <c r="K52" s="19">
        <v>12.57171</v>
      </c>
      <c r="L52" s="20">
        <v>4.127943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6"/>
      <c r="B53" s="19">
        <v>18.38798</v>
      </c>
      <c r="C53" s="19">
        <v>71.90653</v>
      </c>
      <c r="D53" s="19">
        <v>4.134682</v>
      </c>
      <c r="E53" s="19">
        <v>167.7646</v>
      </c>
      <c r="F53" s="19">
        <v>29.20725</v>
      </c>
      <c r="G53" s="19">
        <v>21.74201</v>
      </c>
      <c r="H53" s="19"/>
      <c r="I53" s="19">
        <v>26.22655</v>
      </c>
      <c r="J53" s="19"/>
      <c r="K53" s="19">
        <v>12.31543</v>
      </c>
      <c r="L53" s="20">
        <v>4.539965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0" t="s">
        <v>14</v>
      </c>
      <c r="B54" s="12">
        <f t="shared" ref="B54:G54" si="10">AVERAGE(B49:B53)</f>
        <v>21.764204</v>
      </c>
      <c r="C54" s="12">
        <f t="shared" si="10"/>
        <v>77.567536</v>
      </c>
      <c r="D54" s="12">
        <f t="shared" si="10"/>
        <v>3.3326136</v>
      </c>
      <c r="E54" s="12">
        <f t="shared" si="10"/>
        <v>173.5672</v>
      </c>
      <c r="F54" s="12">
        <f t="shared" si="10"/>
        <v>26.100348</v>
      </c>
      <c r="G54" s="12">
        <f t="shared" si="10"/>
        <v>21.56853</v>
      </c>
      <c r="H54" s="12"/>
      <c r="I54" s="12">
        <f>AVERAGE(I49:I53)</f>
        <v>21.639314</v>
      </c>
      <c r="J54" s="12"/>
      <c r="K54" s="12">
        <f t="shared" ref="K54:L54" si="11">AVERAGE(K49:K53)</f>
        <v>12.39454</v>
      </c>
      <c r="L54" s="12">
        <f t="shared" si="11"/>
        <v>4.3381362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" t="s">
        <v>26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3" t="s">
        <v>11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6"/>
      <c r="B58" s="19">
        <v>45.98856</v>
      </c>
      <c r="C58" s="19">
        <v>48.99413</v>
      </c>
      <c r="D58" s="19">
        <v>4.862664</v>
      </c>
      <c r="E58" s="19">
        <v>237.4477</v>
      </c>
      <c r="F58" s="19">
        <v>22.44845</v>
      </c>
      <c r="G58" s="19">
        <v>24.37541</v>
      </c>
      <c r="H58" s="19"/>
      <c r="I58" s="19">
        <v>121.2374</v>
      </c>
      <c r="J58" s="21">
        <v>98.359973199</v>
      </c>
      <c r="K58" s="19">
        <v>8.371386094</v>
      </c>
      <c r="L58" s="20">
        <v>1.421025778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6"/>
      <c r="B59" s="19">
        <v>34.47199</v>
      </c>
      <c r="C59" s="19">
        <v>48.17355</v>
      </c>
      <c r="D59" s="19">
        <v>9.120998</v>
      </c>
      <c r="E59" s="19">
        <v>237.3699</v>
      </c>
      <c r="F59" s="19">
        <v>25.26534</v>
      </c>
      <c r="G59" s="19">
        <v>24.18902</v>
      </c>
      <c r="H59" s="19"/>
      <c r="I59" s="19">
        <v>122.6415</v>
      </c>
      <c r="J59" s="21">
        <v>79.976121287</v>
      </c>
      <c r="K59" s="19">
        <v>4.598014175</v>
      </c>
      <c r="L59" s="20">
        <v>1.209297293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6"/>
      <c r="B60" s="19">
        <v>28.38405</v>
      </c>
      <c r="C60" s="19">
        <v>38.84313</v>
      </c>
      <c r="D60" s="19">
        <v>5.570248</v>
      </c>
      <c r="E60" s="19">
        <v>244.5508</v>
      </c>
      <c r="F60" s="19">
        <v>25.78553</v>
      </c>
      <c r="G60" s="19">
        <v>24.87135</v>
      </c>
      <c r="H60" s="19"/>
      <c r="I60" s="19">
        <v>120.2097</v>
      </c>
      <c r="J60" s="21">
        <v>89.942155388</v>
      </c>
      <c r="K60" s="19">
        <v>8.345400588</v>
      </c>
      <c r="L60" s="20">
        <v>1.467604707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6"/>
      <c r="B61" s="19">
        <v>37.48357</v>
      </c>
      <c r="C61" s="19">
        <v>47.18663</v>
      </c>
      <c r="D61" s="19">
        <v>6.258823</v>
      </c>
      <c r="E61" s="19">
        <v>243.2109</v>
      </c>
      <c r="F61" s="19">
        <v>28.56033</v>
      </c>
      <c r="G61" s="19">
        <v>27.23075</v>
      </c>
      <c r="H61" s="19"/>
      <c r="I61" s="19">
        <v>127.6604</v>
      </c>
      <c r="J61" s="21">
        <v>97.733554927</v>
      </c>
      <c r="K61" s="19">
        <v>4.509572268</v>
      </c>
      <c r="L61" s="20">
        <v>3.118175218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6"/>
      <c r="B62" s="19">
        <v>27.73847</v>
      </c>
      <c r="C62" s="19">
        <v>48.02102</v>
      </c>
      <c r="D62" s="19">
        <v>7.255335</v>
      </c>
      <c r="E62" s="19">
        <v>252.1066</v>
      </c>
      <c r="F62" s="19">
        <v>21.25845</v>
      </c>
      <c r="G62" s="19">
        <v>24.40558</v>
      </c>
      <c r="H62" s="19"/>
      <c r="I62" s="19">
        <v>125.5015</v>
      </c>
      <c r="J62" s="21">
        <v>96.107957337</v>
      </c>
      <c r="K62" s="19">
        <v>8.288864878</v>
      </c>
      <c r="L62" s="20">
        <v>1.357208774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0" t="s">
        <v>14</v>
      </c>
      <c r="B63" s="12">
        <f t="shared" ref="B63:G63" si="12">AVERAGE(B58:B62)</f>
        <v>34.813328</v>
      </c>
      <c r="C63" s="12">
        <f t="shared" si="12"/>
        <v>46.243692</v>
      </c>
      <c r="D63" s="12">
        <f t="shared" si="12"/>
        <v>6.6136136</v>
      </c>
      <c r="E63" s="12">
        <f t="shared" si="12"/>
        <v>242.93718</v>
      </c>
      <c r="F63" s="12">
        <f t="shared" si="12"/>
        <v>24.66362</v>
      </c>
      <c r="G63" s="12">
        <f t="shared" si="12"/>
        <v>25.014422</v>
      </c>
      <c r="H63" s="12"/>
      <c r="I63" s="12">
        <f t="shared" ref="I63:L63" si="13">AVERAGE(I58:I62)</f>
        <v>123.4501</v>
      </c>
      <c r="J63" s="12">
        <f t="shared" si="13"/>
        <v>92.42395243</v>
      </c>
      <c r="K63" s="12">
        <f t="shared" si="13"/>
        <v>6.822647601</v>
      </c>
      <c r="L63" s="12">
        <f t="shared" si="13"/>
        <v>1.714662354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" t="s">
        <v>27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3" t="s">
        <v>11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6"/>
      <c r="B67" s="19">
        <v>20.86026</v>
      </c>
      <c r="C67" s="19">
        <v>43.90179</v>
      </c>
      <c r="D67" s="19">
        <v>3.394791</v>
      </c>
      <c r="E67" s="27">
        <v>410.9352185</v>
      </c>
      <c r="F67" s="19">
        <v>24.03682</v>
      </c>
      <c r="G67" s="19">
        <v>29.2823</v>
      </c>
      <c r="H67" s="19">
        <v>15.0352</v>
      </c>
      <c r="I67" s="19">
        <v>118.3284</v>
      </c>
      <c r="J67" s="21">
        <v>97.414742767</v>
      </c>
      <c r="K67" s="19">
        <v>2.604095</v>
      </c>
      <c r="L67" s="20">
        <v>0.543138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6"/>
      <c r="B68" s="19">
        <v>21.17112</v>
      </c>
      <c r="C68" s="19">
        <v>40.31201</v>
      </c>
      <c r="D68" s="19">
        <v>4.839685</v>
      </c>
      <c r="E68" s="27">
        <v>378.7935748</v>
      </c>
      <c r="F68" s="19">
        <v>27.25687</v>
      </c>
      <c r="G68" s="19">
        <v>24.64853</v>
      </c>
      <c r="H68" s="19">
        <v>15.68262</v>
      </c>
      <c r="I68" s="19">
        <v>116.0464</v>
      </c>
      <c r="J68" s="21">
        <v>113.042650404</v>
      </c>
      <c r="K68" s="19">
        <v>3.619149</v>
      </c>
      <c r="L68" s="20">
        <v>0.627838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6"/>
      <c r="B69" s="19">
        <v>20.29463</v>
      </c>
      <c r="C69" s="19">
        <v>44.31405</v>
      </c>
      <c r="D69" s="19">
        <v>4.064691</v>
      </c>
      <c r="E69" s="27">
        <v>383.7380037</v>
      </c>
      <c r="F69" s="19">
        <v>22.76806</v>
      </c>
      <c r="G69" s="19">
        <v>21.6124</v>
      </c>
      <c r="H69" s="19">
        <v>15.06787</v>
      </c>
      <c r="I69" s="19">
        <v>116.9271</v>
      </c>
      <c r="J69" s="21">
        <v>85.566810141</v>
      </c>
      <c r="K69" s="19">
        <v>2.930949</v>
      </c>
      <c r="L69" s="20">
        <v>0.608737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6"/>
      <c r="B70" s="19">
        <v>21.07445</v>
      </c>
      <c r="C70" s="19">
        <v>39.19004</v>
      </c>
      <c r="D70" s="19">
        <v>5.607913</v>
      </c>
      <c r="E70" s="27">
        <v>413.9650102</v>
      </c>
      <c r="F70" s="19">
        <v>33.78286</v>
      </c>
      <c r="G70" s="19">
        <v>21.57444</v>
      </c>
      <c r="H70" s="19">
        <v>15.09563</v>
      </c>
      <c r="I70" s="19">
        <v>123.5175</v>
      </c>
      <c r="J70" s="21">
        <v>96.162831758</v>
      </c>
      <c r="K70" s="19">
        <v>2.558057</v>
      </c>
      <c r="L70" s="20">
        <v>0.591127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6"/>
      <c r="B71" s="19">
        <v>20.46969</v>
      </c>
      <c r="C71" s="19">
        <v>39.22965</v>
      </c>
      <c r="D71" s="19">
        <v>3.556123</v>
      </c>
      <c r="E71" s="27">
        <v>377.6377328</v>
      </c>
      <c r="F71" s="19">
        <v>36.87542</v>
      </c>
      <c r="G71" s="19">
        <v>21.045</v>
      </c>
      <c r="H71" s="19">
        <v>15.99379</v>
      </c>
      <c r="I71" s="19">
        <v>116.3424</v>
      </c>
      <c r="J71" s="21">
        <v>106.542778804</v>
      </c>
      <c r="K71" s="19">
        <v>2.621889</v>
      </c>
      <c r="L71" s="20">
        <v>0.572387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0" t="s">
        <v>14</v>
      </c>
      <c r="B72" s="12">
        <f t="shared" ref="B72:L72" si="14">AVERAGE(B67:B71)</f>
        <v>20.77403</v>
      </c>
      <c r="C72" s="12">
        <f t="shared" si="14"/>
        <v>41.389508</v>
      </c>
      <c r="D72" s="12">
        <f t="shared" si="14"/>
        <v>4.2926406</v>
      </c>
      <c r="E72" s="12">
        <f t="shared" si="14"/>
        <v>393.013908</v>
      </c>
      <c r="F72" s="12">
        <f t="shared" si="14"/>
        <v>28.944006</v>
      </c>
      <c r="G72" s="12">
        <f t="shared" si="14"/>
        <v>23.632534</v>
      </c>
      <c r="H72" s="12">
        <f t="shared" si="14"/>
        <v>15.375022</v>
      </c>
      <c r="I72" s="12">
        <f t="shared" si="14"/>
        <v>118.23236</v>
      </c>
      <c r="J72" s="12">
        <f t="shared" si="14"/>
        <v>99.74596277</v>
      </c>
      <c r="K72" s="12">
        <f t="shared" si="14"/>
        <v>2.8668278</v>
      </c>
      <c r="L72" s="12">
        <f t="shared" si="14"/>
        <v>0.5886454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" t="s">
        <v>28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3" t="s">
        <v>11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6"/>
      <c r="B78" s="19">
        <v>72.15032</v>
      </c>
      <c r="C78" s="19">
        <v>120.6232</v>
      </c>
      <c r="D78" s="19">
        <v>21.3069</v>
      </c>
      <c r="E78" s="19">
        <v>202.6938</v>
      </c>
      <c r="F78" s="19">
        <v>52.33833</v>
      </c>
      <c r="G78" s="19">
        <v>58.52588</v>
      </c>
      <c r="H78" s="19"/>
      <c r="I78" s="19">
        <v>19.05701</v>
      </c>
      <c r="J78" s="19"/>
      <c r="K78" s="19">
        <v>48.91275</v>
      </c>
      <c r="L78" s="20">
        <v>37.9461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6"/>
      <c r="B79" s="19">
        <v>60.66503</v>
      </c>
      <c r="C79" s="19">
        <v>146.6158</v>
      </c>
      <c r="D79" s="19">
        <v>23.83811</v>
      </c>
      <c r="E79" s="19">
        <v>195.1605</v>
      </c>
      <c r="F79" s="19">
        <v>65.08883</v>
      </c>
      <c r="G79" s="19">
        <v>60.15217</v>
      </c>
      <c r="H79" s="19"/>
      <c r="I79" s="19">
        <v>19.27682</v>
      </c>
      <c r="J79" s="19"/>
      <c r="K79" s="19">
        <v>49.00762</v>
      </c>
      <c r="L79" s="20">
        <v>38.34744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6"/>
      <c r="B80" s="19">
        <v>57.89542</v>
      </c>
      <c r="C80" s="19">
        <v>125.1448</v>
      </c>
      <c r="D80" s="19">
        <v>20.80435</v>
      </c>
      <c r="E80" s="19">
        <v>192.614</v>
      </c>
      <c r="F80" s="19">
        <v>55.75573</v>
      </c>
      <c r="G80" s="19">
        <v>62.91935</v>
      </c>
      <c r="H80" s="19"/>
      <c r="I80" s="19">
        <v>25.84274</v>
      </c>
      <c r="J80" s="19"/>
      <c r="K80" s="19">
        <v>49.28739</v>
      </c>
      <c r="L80" s="20">
        <v>32.55621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6"/>
      <c r="B81" s="19">
        <v>57.64521</v>
      </c>
      <c r="C81" s="19">
        <v>143.6005</v>
      </c>
      <c r="D81" s="19">
        <v>25.9511</v>
      </c>
      <c r="E81" s="19">
        <v>180.4814</v>
      </c>
      <c r="F81" s="19">
        <v>47.85516</v>
      </c>
      <c r="G81" s="19">
        <v>55.78283</v>
      </c>
      <c r="H81" s="19"/>
      <c r="I81" s="19">
        <v>18.83751</v>
      </c>
      <c r="J81" s="19"/>
      <c r="K81" s="19">
        <v>49.4442</v>
      </c>
      <c r="L81" s="20">
        <v>38.26564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6"/>
      <c r="B82" s="19">
        <v>59.96327</v>
      </c>
      <c r="C82" s="19">
        <v>123.9439</v>
      </c>
      <c r="D82" s="19">
        <v>22.89494</v>
      </c>
      <c r="E82" s="19">
        <v>185.7968</v>
      </c>
      <c r="F82" s="19">
        <v>58.28509</v>
      </c>
      <c r="G82" s="19">
        <v>54.86525</v>
      </c>
      <c r="H82" s="19"/>
      <c r="I82" s="19">
        <v>19.21497</v>
      </c>
      <c r="J82" s="19"/>
      <c r="K82" s="19">
        <v>48.85439</v>
      </c>
      <c r="L82" s="20">
        <v>39.84941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0" t="s">
        <v>14</v>
      </c>
      <c r="B83" s="12">
        <f t="shared" ref="B83:G83" si="15">AVERAGE(B78:B82)</f>
        <v>61.66385</v>
      </c>
      <c r="C83" s="12">
        <f t="shared" si="15"/>
        <v>131.98564</v>
      </c>
      <c r="D83" s="12">
        <f t="shared" si="15"/>
        <v>22.95908</v>
      </c>
      <c r="E83" s="12">
        <f t="shared" si="15"/>
        <v>191.3493</v>
      </c>
      <c r="F83" s="12">
        <f t="shared" si="15"/>
        <v>55.864628</v>
      </c>
      <c r="G83" s="12">
        <f t="shared" si="15"/>
        <v>58.449096</v>
      </c>
      <c r="H83" s="12"/>
      <c r="I83" s="12">
        <f>AVERAGE(I78:I82)</f>
        <v>20.44581</v>
      </c>
      <c r="J83" s="12"/>
      <c r="K83" s="12">
        <f t="shared" ref="K83:L83" si="16">AVERAGE(K78:K82)</f>
        <v>49.10127</v>
      </c>
      <c r="L83" s="12">
        <f t="shared" si="16"/>
        <v>37.39296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" t="s">
        <v>29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3" t="s">
        <v>11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6"/>
      <c r="B87" s="19">
        <v>28.40493</v>
      </c>
      <c r="C87" s="19">
        <v>46.61499</v>
      </c>
      <c r="D87" s="19">
        <v>6.223309</v>
      </c>
      <c r="E87" s="19">
        <v>268.0608</v>
      </c>
      <c r="F87" s="19">
        <v>31.36888</v>
      </c>
      <c r="G87" s="19">
        <v>29.94025</v>
      </c>
      <c r="H87" s="19"/>
      <c r="I87" s="19">
        <v>124.9403</v>
      </c>
      <c r="J87" s="21">
        <v>111.20950149</v>
      </c>
      <c r="K87" s="19">
        <v>7.649201464</v>
      </c>
      <c r="L87" s="20">
        <v>5.744935002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6"/>
      <c r="B88" s="19">
        <v>24.42552</v>
      </c>
      <c r="C88" s="19">
        <v>40.24859</v>
      </c>
      <c r="D88" s="19">
        <v>9.089033</v>
      </c>
      <c r="E88" s="19">
        <v>301.6485</v>
      </c>
      <c r="F88" s="19">
        <v>32.28149</v>
      </c>
      <c r="G88" s="19">
        <v>29.74378</v>
      </c>
      <c r="H88" s="19"/>
      <c r="I88" s="19">
        <v>128.1955</v>
      </c>
      <c r="J88" s="21">
        <v>83.028202052</v>
      </c>
      <c r="K88" s="19">
        <v>8.428726558</v>
      </c>
      <c r="L88" s="20">
        <v>5.693742513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6"/>
      <c r="B89" s="19">
        <v>25.22123</v>
      </c>
      <c r="C89" s="19">
        <v>42.03657</v>
      </c>
      <c r="D89" s="19">
        <v>7.225986</v>
      </c>
      <c r="E89" s="19">
        <v>273.233</v>
      </c>
      <c r="F89" s="19">
        <v>27.19416</v>
      </c>
      <c r="G89" s="19">
        <v>25.64545</v>
      </c>
      <c r="H89" s="19"/>
      <c r="I89" s="19">
        <v>122.8546</v>
      </c>
      <c r="J89" s="21">
        <v>91.744635635</v>
      </c>
      <c r="K89" s="19">
        <v>9.699436587</v>
      </c>
      <c r="L89" s="20">
        <v>5.939282111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6"/>
      <c r="B90" s="19">
        <v>31.09697</v>
      </c>
      <c r="C90" s="19">
        <v>37.13075</v>
      </c>
      <c r="D90" s="19">
        <v>5.388159</v>
      </c>
      <c r="E90" s="19">
        <v>268.699</v>
      </c>
      <c r="F90" s="19">
        <v>24.65501</v>
      </c>
      <c r="G90" s="19">
        <v>25.88346</v>
      </c>
      <c r="H90" s="19"/>
      <c r="I90" s="19">
        <v>123.8634</v>
      </c>
      <c r="J90" s="21">
        <v>87.49016993</v>
      </c>
      <c r="K90" s="19">
        <v>9.000566261</v>
      </c>
      <c r="L90" s="20">
        <v>5.912247945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6"/>
      <c r="B91" s="19">
        <v>32.82515</v>
      </c>
      <c r="C91" s="19">
        <v>40.26761</v>
      </c>
      <c r="D91" s="19">
        <v>4.746561</v>
      </c>
      <c r="E91" s="19">
        <v>265.6032</v>
      </c>
      <c r="F91" s="19">
        <v>31.58166</v>
      </c>
      <c r="G91" s="19">
        <v>26.96899</v>
      </c>
      <c r="H91" s="19"/>
      <c r="I91" s="19">
        <v>122.6495</v>
      </c>
      <c r="J91" s="21">
        <v>88.784218449</v>
      </c>
      <c r="K91" s="19">
        <v>9.373742364</v>
      </c>
      <c r="L91" s="20">
        <v>5.797638806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0" t="s">
        <v>14</v>
      </c>
      <c r="B92" s="12">
        <f t="shared" ref="B92:G92" si="17">AVERAGE(B87:B91)</f>
        <v>28.39476</v>
      </c>
      <c r="C92" s="12">
        <f t="shared" si="17"/>
        <v>41.259702</v>
      </c>
      <c r="D92" s="12">
        <f t="shared" si="17"/>
        <v>6.5346096</v>
      </c>
      <c r="E92" s="12">
        <f t="shared" si="17"/>
        <v>275.4489</v>
      </c>
      <c r="F92" s="12">
        <f t="shared" si="17"/>
        <v>29.41624</v>
      </c>
      <c r="G92" s="12">
        <f t="shared" si="17"/>
        <v>27.636386</v>
      </c>
      <c r="H92" s="12"/>
      <c r="I92" s="12">
        <f t="shared" ref="I92:L92" si="18">AVERAGE(I87:I91)</f>
        <v>124.50066</v>
      </c>
      <c r="J92" s="12">
        <f t="shared" si="18"/>
        <v>92.45134551</v>
      </c>
      <c r="K92" s="12">
        <f t="shared" si="18"/>
        <v>8.830334647</v>
      </c>
      <c r="L92" s="12">
        <f t="shared" si="18"/>
        <v>5.817569275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" t="s">
        <v>30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3" t="s">
        <v>11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6"/>
      <c r="B96" s="19">
        <v>25.08082</v>
      </c>
      <c r="C96" s="19">
        <v>43.72302</v>
      </c>
      <c r="D96" s="19">
        <v>9.768209</v>
      </c>
      <c r="E96" s="27">
        <v>409.8671223</v>
      </c>
      <c r="F96" s="19">
        <v>35.99442</v>
      </c>
      <c r="G96" s="19">
        <v>35.34462</v>
      </c>
      <c r="H96" s="19">
        <v>18.24065</v>
      </c>
      <c r="I96" s="19">
        <v>131.6848</v>
      </c>
      <c r="J96" s="21">
        <v>85.087357183</v>
      </c>
      <c r="K96" s="19">
        <v>7.494544</v>
      </c>
      <c r="L96" s="20">
        <v>3.396154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6"/>
      <c r="B97" s="19">
        <v>30.07273</v>
      </c>
      <c r="C97" s="19">
        <v>42.87378</v>
      </c>
      <c r="D97" s="19">
        <v>8.88529</v>
      </c>
      <c r="E97" s="27">
        <v>413.791749</v>
      </c>
      <c r="F97" s="19">
        <v>41.93068</v>
      </c>
      <c r="G97" s="19">
        <v>35.92968</v>
      </c>
      <c r="H97" s="19">
        <v>22.16869</v>
      </c>
      <c r="I97" s="19">
        <v>134.0645</v>
      </c>
      <c r="J97" s="21">
        <v>86.747717012</v>
      </c>
      <c r="K97" s="19">
        <v>8.077962</v>
      </c>
      <c r="L97" s="20">
        <v>3.402266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6"/>
      <c r="B98" s="19">
        <v>30.20589</v>
      </c>
      <c r="C98" s="19">
        <v>40.16848</v>
      </c>
      <c r="D98" s="19">
        <v>9.542071</v>
      </c>
      <c r="E98" s="27">
        <v>405.7290054</v>
      </c>
      <c r="F98" s="19">
        <v>28.19795</v>
      </c>
      <c r="G98" s="19">
        <v>36.0309</v>
      </c>
      <c r="H98" s="19">
        <v>20.57325</v>
      </c>
      <c r="I98" s="19">
        <v>153.3735</v>
      </c>
      <c r="J98" s="21">
        <v>88.35074082</v>
      </c>
      <c r="K98" s="19">
        <v>7.877607</v>
      </c>
      <c r="L98" s="20">
        <v>3.386239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6"/>
      <c r="B99" s="19">
        <v>28.7025</v>
      </c>
      <c r="C99" s="19">
        <v>47.8414</v>
      </c>
      <c r="D99" s="19">
        <v>9.246933</v>
      </c>
      <c r="E99" s="27">
        <v>403.420289</v>
      </c>
      <c r="F99" s="19">
        <v>35.23489</v>
      </c>
      <c r="G99" s="19">
        <v>35.44059</v>
      </c>
      <c r="H99" s="19">
        <v>16.88932</v>
      </c>
      <c r="I99" s="19">
        <v>156.736</v>
      </c>
      <c r="J99" s="21">
        <v>102.654633719</v>
      </c>
      <c r="K99" s="19">
        <v>7.621646</v>
      </c>
      <c r="L99" s="20">
        <v>3.455016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6"/>
      <c r="B100" s="19">
        <v>29.81971</v>
      </c>
      <c r="C100" s="19">
        <v>43.50907</v>
      </c>
      <c r="D100" s="19">
        <v>9.147435</v>
      </c>
      <c r="E100" s="27">
        <v>391.9729717</v>
      </c>
      <c r="F100" s="19">
        <v>37.16287</v>
      </c>
      <c r="G100" s="19">
        <v>27.56917</v>
      </c>
      <c r="H100" s="19">
        <v>17.49167</v>
      </c>
      <c r="I100" s="19">
        <v>135.2073</v>
      </c>
      <c r="J100" s="21">
        <v>88.38413121</v>
      </c>
      <c r="K100" s="19">
        <v>8.213817</v>
      </c>
      <c r="L100" s="20">
        <v>3.279162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0" t="s">
        <v>14</v>
      </c>
      <c r="B101" s="12">
        <f t="shared" ref="B101:L101" si="19">AVERAGE(B96:B100)</f>
        <v>28.77633</v>
      </c>
      <c r="C101" s="12">
        <f t="shared" si="19"/>
        <v>43.62315</v>
      </c>
      <c r="D101" s="12">
        <f t="shared" si="19"/>
        <v>9.3179876</v>
      </c>
      <c r="E101" s="12">
        <f t="shared" si="19"/>
        <v>404.9562275</v>
      </c>
      <c r="F101" s="12">
        <f t="shared" si="19"/>
        <v>35.704162</v>
      </c>
      <c r="G101" s="12">
        <f t="shared" si="19"/>
        <v>34.062992</v>
      </c>
      <c r="H101" s="12">
        <f t="shared" si="19"/>
        <v>19.072716</v>
      </c>
      <c r="I101" s="12">
        <f t="shared" si="19"/>
        <v>142.21322</v>
      </c>
      <c r="J101" s="12">
        <f t="shared" si="19"/>
        <v>90.24491599</v>
      </c>
      <c r="K101" s="12">
        <f t="shared" si="19"/>
        <v>7.8571152</v>
      </c>
      <c r="L101" s="12">
        <f t="shared" si="19"/>
        <v>3.3837674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0.5"/>
    <col customWidth="1" min="3" max="3" width="12.75"/>
    <col customWidth="1" min="4" max="8" width="10.5"/>
    <col customWidth="1" min="9" max="9" width="11.38"/>
    <col customWidth="1" min="10" max="10" width="10.5"/>
    <col customWidth="1" min="11" max="25" width="7.63"/>
  </cols>
  <sheetData>
    <row r="1">
      <c r="A1" s="31" t="s">
        <v>35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8</v>
      </c>
      <c r="I1" s="33" t="s">
        <v>9</v>
      </c>
      <c r="J1" s="33" t="s">
        <v>10</v>
      </c>
      <c r="K1" s="33" t="s">
        <v>11</v>
      </c>
      <c r="L1" s="34" t="s">
        <v>36</v>
      </c>
      <c r="M1" s="35"/>
      <c r="N1" s="35"/>
      <c r="O1" s="31" t="s">
        <v>37</v>
      </c>
      <c r="P1" s="32" t="s">
        <v>1</v>
      </c>
      <c r="Q1" s="33" t="s">
        <v>2</v>
      </c>
      <c r="R1" s="33" t="s">
        <v>3</v>
      </c>
      <c r="S1" s="33" t="s">
        <v>4</v>
      </c>
      <c r="T1" s="33" t="s">
        <v>5</v>
      </c>
      <c r="U1" s="33" t="s">
        <v>6</v>
      </c>
      <c r="V1" s="33" t="s">
        <v>8</v>
      </c>
      <c r="W1" s="33" t="s">
        <v>9</v>
      </c>
      <c r="X1" s="33" t="s">
        <v>10</v>
      </c>
      <c r="Y1" s="33" t="s">
        <v>11</v>
      </c>
      <c r="Z1" s="34" t="s">
        <v>36</v>
      </c>
    </row>
    <row r="2">
      <c r="A2" s="36" t="s">
        <v>18</v>
      </c>
      <c r="B2" s="37">
        <v>37.28635061479999</v>
      </c>
      <c r="C2" s="37">
        <v>19.4991683264</v>
      </c>
      <c r="D2" s="37">
        <v>13.848251931000002</v>
      </c>
      <c r="E2" s="37">
        <v>181.85822926179998</v>
      </c>
      <c r="F2" s="37">
        <v>46.926358414</v>
      </c>
      <c r="G2" s="37">
        <v>39.1105798876</v>
      </c>
      <c r="H2" s="37">
        <v>60.294015093199995</v>
      </c>
      <c r="I2" s="37"/>
      <c r="J2" s="37">
        <v>29.6001362438</v>
      </c>
      <c r="K2" s="37">
        <v>9.8470078044</v>
      </c>
      <c r="L2" s="35"/>
      <c r="M2" s="35"/>
      <c r="N2" s="35"/>
      <c r="O2" s="23" t="s">
        <v>18</v>
      </c>
      <c r="P2" s="38">
        <v>29.92201</v>
      </c>
      <c r="Q2" s="38">
        <v>17.50186</v>
      </c>
      <c r="R2" s="38">
        <v>12.71633</v>
      </c>
      <c r="S2" s="38">
        <v>158.9734</v>
      </c>
      <c r="T2" s="38">
        <v>42.33104</v>
      </c>
      <c r="U2" s="38">
        <v>35.79828</v>
      </c>
      <c r="V2" s="38">
        <v>57.29352</v>
      </c>
      <c r="W2" s="39"/>
      <c r="X2" s="38">
        <v>27.572</v>
      </c>
      <c r="Y2" s="38">
        <v>7.525952</v>
      </c>
      <c r="Z2" s="35"/>
    </row>
    <row r="3">
      <c r="A3" s="36" t="s">
        <v>19</v>
      </c>
      <c r="B3" s="37">
        <v>14.8540013736</v>
      </c>
      <c r="C3" s="37">
        <v>74.81610719659999</v>
      </c>
      <c r="D3" s="37">
        <v>8.3818111354</v>
      </c>
      <c r="E3" s="37">
        <v>242.93224843480002</v>
      </c>
      <c r="F3" s="37">
        <v>43.123238928</v>
      </c>
      <c r="G3" s="37">
        <v>29.7154592944</v>
      </c>
      <c r="H3" s="37">
        <v>27.7701898352</v>
      </c>
      <c r="I3" s="37"/>
      <c r="J3" s="37">
        <v>20.2711239164</v>
      </c>
      <c r="K3" s="37">
        <v>9.3210796274</v>
      </c>
      <c r="L3" s="35"/>
      <c r="M3" s="35"/>
      <c r="N3" s="35"/>
      <c r="O3" s="23" t="s">
        <v>19</v>
      </c>
      <c r="P3" s="38">
        <v>10.82999</v>
      </c>
      <c r="Q3" s="38">
        <v>53.64087</v>
      </c>
      <c r="R3" s="38">
        <v>5.619708</v>
      </c>
      <c r="S3" s="38">
        <v>179.9699</v>
      </c>
      <c r="T3" s="38">
        <v>30.2138</v>
      </c>
      <c r="U3" s="38">
        <v>24.27862</v>
      </c>
      <c r="V3" s="38">
        <v>26.60247</v>
      </c>
      <c r="W3" s="38"/>
      <c r="X3" s="38">
        <v>16.12015</v>
      </c>
      <c r="Y3" s="38">
        <v>7.119927</v>
      </c>
      <c r="Z3" s="35"/>
    </row>
    <row r="4">
      <c r="A4" s="9" t="s">
        <v>12</v>
      </c>
      <c r="B4" s="39">
        <v>15.9884327682</v>
      </c>
      <c r="C4" s="39">
        <v>49.3798559452</v>
      </c>
      <c r="D4" s="39">
        <v>8.7823448766</v>
      </c>
      <c r="E4" s="39">
        <v>288.9354735096</v>
      </c>
      <c r="F4" s="39">
        <v>34.6670170556</v>
      </c>
      <c r="G4" s="39">
        <v>34.7022495424</v>
      </c>
      <c r="H4" s="39">
        <v>151.01594599779997</v>
      </c>
      <c r="I4" s="39">
        <v>96.3070550052</v>
      </c>
      <c r="J4" s="40">
        <v>7.3101896126</v>
      </c>
      <c r="K4" s="39">
        <v>2.085914565</v>
      </c>
      <c r="L4" s="35"/>
      <c r="M4" s="35"/>
      <c r="N4" s="35"/>
      <c r="O4" s="23" t="s">
        <v>12</v>
      </c>
      <c r="P4" s="38">
        <v>11.49485</v>
      </c>
      <c r="Q4" s="38">
        <v>44.7613</v>
      </c>
      <c r="R4" s="38">
        <v>8.593701</v>
      </c>
      <c r="S4" s="38">
        <v>250.2287</v>
      </c>
      <c r="T4" s="38">
        <v>35.39739</v>
      </c>
      <c r="U4" s="38">
        <v>33.4197</v>
      </c>
      <c r="V4" s="38">
        <v>136.8478</v>
      </c>
      <c r="W4" s="38">
        <v>90.343175668</v>
      </c>
      <c r="X4" s="38">
        <v>8.08531898</v>
      </c>
      <c r="Y4" s="38">
        <v>1.8963629614</v>
      </c>
      <c r="Z4" s="35"/>
    </row>
    <row r="5">
      <c r="A5" s="9" t="s">
        <v>13</v>
      </c>
      <c r="B5" s="39">
        <v>16.329627655400003</v>
      </c>
      <c r="C5" s="39">
        <v>67.3766127014</v>
      </c>
      <c r="D5" s="39">
        <v>10.374167576200001</v>
      </c>
      <c r="E5" s="39">
        <v>357.99825624439995</v>
      </c>
      <c r="F5" s="39">
        <v>39.5671460928</v>
      </c>
      <c r="G5" s="39">
        <v>33.6429285284</v>
      </c>
      <c r="H5" s="39">
        <v>163.1531795252</v>
      </c>
      <c r="I5" s="39">
        <v>94.82538036260001</v>
      </c>
      <c r="J5" s="40">
        <v>7.7594150618</v>
      </c>
      <c r="K5" s="39">
        <v>1.5355194054</v>
      </c>
      <c r="L5" s="35"/>
      <c r="M5" s="35"/>
      <c r="N5" s="35"/>
      <c r="O5" s="23" t="s">
        <v>13</v>
      </c>
      <c r="P5" s="38">
        <v>10.77906</v>
      </c>
      <c r="Q5" s="38">
        <v>49.02493</v>
      </c>
      <c r="R5" s="38">
        <v>6.163667</v>
      </c>
      <c r="S5" s="38">
        <v>351.1316800318</v>
      </c>
      <c r="T5" s="38">
        <v>37.62072</v>
      </c>
      <c r="U5" s="38">
        <v>29.77821</v>
      </c>
      <c r="V5" s="38">
        <v>123.5488</v>
      </c>
      <c r="W5" s="38">
        <v>87.48762709340001</v>
      </c>
      <c r="X5" s="38">
        <v>7.7397302546</v>
      </c>
      <c r="Y5" s="38">
        <v>1.155843</v>
      </c>
      <c r="Z5" s="35"/>
    </row>
    <row r="6" ht="15.0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0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1" t="s">
        <v>38</v>
      </c>
      <c r="B8" s="32" t="s">
        <v>1</v>
      </c>
      <c r="C8" s="33" t="s">
        <v>2</v>
      </c>
      <c r="D8" s="33" t="s">
        <v>3</v>
      </c>
      <c r="E8" s="33" t="s">
        <v>4</v>
      </c>
      <c r="F8" s="33" t="s">
        <v>5</v>
      </c>
      <c r="G8" s="33" t="s">
        <v>6</v>
      </c>
      <c r="H8" s="33" t="s">
        <v>8</v>
      </c>
      <c r="I8" s="33" t="s">
        <v>9</v>
      </c>
      <c r="J8" s="33" t="s">
        <v>10</v>
      </c>
      <c r="K8" s="33" t="s">
        <v>11</v>
      </c>
      <c r="L8" s="34" t="s">
        <v>36</v>
      </c>
      <c r="M8" s="35"/>
      <c r="N8" s="35"/>
      <c r="O8" s="31" t="s">
        <v>39</v>
      </c>
      <c r="P8" s="32" t="s">
        <v>1</v>
      </c>
      <c r="Q8" s="33" t="s">
        <v>2</v>
      </c>
      <c r="R8" s="33" t="s">
        <v>3</v>
      </c>
      <c r="S8" s="33" t="s">
        <v>4</v>
      </c>
      <c r="T8" s="33" t="s">
        <v>5</v>
      </c>
      <c r="U8" s="33" t="s">
        <v>6</v>
      </c>
      <c r="V8" s="33" t="s">
        <v>8</v>
      </c>
      <c r="W8" s="33" t="s">
        <v>9</v>
      </c>
      <c r="X8" s="33" t="s">
        <v>10</v>
      </c>
      <c r="Y8" s="33" t="s">
        <v>11</v>
      </c>
      <c r="Z8" s="34" t="s">
        <v>36</v>
      </c>
    </row>
    <row r="9">
      <c r="A9" s="9" t="s">
        <v>18</v>
      </c>
      <c r="B9" s="39">
        <v>38.507481133599995</v>
      </c>
      <c r="C9" s="39">
        <v>15.465971913199999</v>
      </c>
      <c r="D9" s="39">
        <v>5.6227424262</v>
      </c>
      <c r="E9" s="39">
        <v>173.2897316056</v>
      </c>
      <c r="F9" s="39">
        <v>20.964297782799996</v>
      </c>
      <c r="G9" s="39">
        <v>12.265882572799999</v>
      </c>
      <c r="H9" s="39">
        <v>29.4931486578</v>
      </c>
      <c r="I9" s="42"/>
      <c r="J9" s="39">
        <v>8.262043305999999</v>
      </c>
      <c r="K9" s="39">
        <v>1.9764675358000001</v>
      </c>
      <c r="L9" s="35"/>
      <c r="M9" s="35"/>
      <c r="N9" s="35"/>
      <c r="O9" s="23" t="s">
        <v>18</v>
      </c>
      <c r="P9" s="38">
        <v>28.965647693</v>
      </c>
      <c r="Q9" s="38">
        <v>7.0683163522</v>
      </c>
      <c r="R9" s="38">
        <v>5.0229549229999995</v>
      </c>
      <c r="S9" s="38">
        <v>146.66570047780002</v>
      </c>
      <c r="T9" s="38">
        <v>14.340457522</v>
      </c>
      <c r="U9" s="38">
        <v>9.6114615876</v>
      </c>
      <c r="V9" s="38">
        <v>28.6887540066</v>
      </c>
      <c r="W9" s="35"/>
      <c r="X9" s="38">
        <v>6.104069632</v>
      </c>
      <c r="Y9" s="38">
        <v>1.1754909856</v>
      </c>
      <c r="Z9" s="35"/>
    </row>
    <row r="10">
      <c r="A10" s="9" t="s">
        <v>19</v>
      </c>
      <c r="B10" s="39">
        <v>42.2489585146</v>
      </c>
      <c r="C10" s="39">
        <v>105.0326213186</v>
      </c>
      <c r="D10" s="39">
        <v>18.52485567</v>
      </c>
      <c r="E10" s="39">
        <v>278.61375835260003</v>
      </c>
      <c r="F10" s="39">
        <v>72.03180308179999</v>
      </c>
      <c r="G10" s="39">
        <v>50.4844565548</v>
      </c>
      <c r="H10" s="39">
        <v>57.778218329599994</v>
      </c>
      <c r="I10" s="42"/>
      <c r="J10" s="39">
        <v>41.806098423600005</v>
      </c>
      <c r="K10" s="39">
        <v>23.6440980238</v>
      </c>
      <c r="L10" s="35"/>
      <c r="M10" s="35"/>
      <c r="N10" s="35"/>
      <c r="O10" s="9" t="s">
        <v>19</v>
      </c>
      <c r="P10" s="38">
        <v>14.959201439200001</v>
      </c>
      <c r="Q10" s="38">
        <v>49.882512092</v>
      </c>
      <c r="R10" s="38">
        <v>2.6336018338000002</v>
      </c>
      <c r="S10" s="38">
        <v>169.7009764336</v>
      </c>
      <c r="T10" s="38">
        <v>26.357179321</v>
      </c>
      <c r="U10" s="38">
        <v>16.026565325400004</v>
      </c>
      <c r="V10" s="38">
        <v>20.958461147199998</v>
      </c>
      <c r="W10" s="35"/>
      <c r="X10" s="38">
        <v>12.4344407044</v>
      </c>
      <c r="Y10" s="38">
        <v>4.207987781</v>
      </c>
      <c r="Z10" s="35"/>
    </row>
    <row r="11">
      <c r="A11" s="9" t="s">
        <v>12</v>
      </c>
      <c r="B11" s="39">
        <v>26.2142975008</v>
      </c>
      <c r="C11" s="39">
        <v>75.06848673760001</v>
      </c>
      <c r="D11" s="39">
        <v>19.9935596982</v>
      </c>
      <c r="E11" s="39">
        <v>316.7197826236</v>
      </c>
      <c r="F11" s="39">
        <v>54.651505305</v>
      </c>
      <c r="G11" s="39">
        <v>52.4876343998</v>
      </c>
      <c r="H11" s="39">
        <v>207.0385412386</v>
      </c>
      <c r="I11" s="39">
        <v>83.18063636679999</v>
      </c>
      <c r="J11" s="39">
        <v>10.078723824399999</v>
      </c>
      <c r="K11" s="39">
        <v>4.401050099600001</v>
      </c>
      <c r="L11" s="35"/>
      <c r="M11" s="35"/>
      <c r="N11" s="35"/>
      <c r="O11" s="9" t="s">
        <v>12</v>
      </c>
      <c r="P11" s="38">
        <v>20.049277952199997</v>
      </c>
      <c r="Q11" s="38">
        <v>41.248995925399996</v>
      </c>
      <c r="R11" s="38">
        <v>4.5825865839999995</v>
      </c>
      <c r="S11" s="38">
        <v>243.870310849</v>
      </c>
      <c r="T11" s="38">
        <v>25.8408740582</v>
      </c>
      <c r="U11" s="38">
        <v>26.562566101999998</v>
      </c>
      <c r="V11" s="38">
        <v>121.65559067199999</v>
      </c>
      <c r="W11" s="38">
        <v>70.80988432379999</v>
      </c>
      <c r="X11" s="38">
        <v>2.7323180322</v>
      </c>
      <c r="Y11" s="38">
        <v>1.0813165906000002</v>
      </c>
      <c r="Z11" s="35"/>
    </row>
    <row r="12">
      <c r="A12" s="9" t="s">
        <v>13</v>
      </c>
      <c r="B12" s="39">
        <v>30.0571685622</v>
      </c>
      <c r="C12" s="39">
        <v>86.051000643</v>
      </c>
      <c r="D12" s="39">
        <v>23.352425332000003</v>
      </c>
      <c r="E12" s="39">
        <v>399.40582250520004</v>
      </c>
      <c r="F12" s="39">
        <v>58.099599404799996</v>
      </c>
      <c r="G12" s="39">
        <v>71.705028537</v>
      </c>
      <c r="H12" s="39">
        <v>231.2671995668</v>
      </c>
      <c r="I12" s="39">
        <v>89.9893172244</v>
      </c>
      <c r="J12" s="39">
        <v>11.804842142000002</v>
      </c>
      <c r="K12" s="39">
        <v>3.9524228926</v>
      </c>
      <c r="L12" s="35"/>
      <c r="M12" s="35"/>
      <c r="N12" s="35"/>
      <c r="O12" s="9" t="s">
        <v>13</v>
      </c>
      <c r="P12" s="38">
        <v>16.7262074376</v>
      </c>
      <c r="Q12" s="38">
        <v>45.0335846678</v>
      </c>
      <c r="R12" s="38">
        <v>4.4880593502</v>
      </c>
      <c r="S12" s="38">
        <v>361.62087108</v>
      </c>
      <c r="T12" s="38">
        <v>25.0260548214</v>
      </c>
      <c r="U12" s="38">
        <v>19.962761712</v>
      </c>
      <c r="V12" s="38">
        <v>120.16659634959998</v>
      </c>
      <c r="W12" s="38">
        <v>70.04903400539999</v>
      </c>
      <c r="X12" s="38">
        <v>3.8852358000000002</v>
      </c>
      <c r="Y12" s="38">
        <v>0.5408977148</v>
      </c>
      <c r="Z12" s="35"/>
    </row>
    <row r="13" ht="15.0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35"/>
      <c r="M14" s="43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1" t="s">
        <v>40</v>
      </c>
      <c r="B15" s="32" t="s">
        <v>1</v>
      </c>
      <c r="C15" s="33" t="s">
        <v>2</v>
      </c>
      <c r="D15" s="33" t="s">
        <v>3</v>
      </c>
      <c r="E15" s="33" t="s">
        <v>4</v>
      </c>
      <c r="F15" s="33" t="s">
        <v>5</v>
      </c>
      <c r="G15" s="33" t="s">
        <v>6</v>
      </c>
      <c r="H15" s="33" t="s">
        <v>8</v>
      </c>
      <c r="I15" s="33" t="s">
        <v>9</v>
      </c>
      <c r="J15" s="33" t="s">
        <v>10</v>
      </c>
      <c r="K15" s="33" t="s">
        <v>11</v>
      </c>
      <c r="L15" s="34" t="s">
        <v>36</v>
      </c>
      <c r="M15" s="35"/>
      <c r="N15" s="35"/>
      <c r="O15" s="31" t="s">
        <v>41</v>
      </c>
      <c r="P15" s="32" t="s">
        <v>1</v>
      </c>
      <c r="Q15" s="33" t="s">
        <v>2</v>
      </c>
      <c r="R15" s="33" t="s">
        <v>3</v>
      </c>
      <c r="S15" s="33" t="s">
        <v>4</v>
      </c>
      <c r="T15" s="33" t="s">
        <v>5</v>
      </c>
      <c r="U15" s="33" t="s">
        <v>6</v>
      </c>
      <c r="V15" s="33" t="s">
        <v>8</v>
      </c>
      <c r="W15" s="33" t="s">
        <v>9</v>
      </c>
      <c r="X15" s="33" t="s">
        <v>10</v>
      </c>
      <c r="Y15" s="33" t="s">
        <v>11</v>
      </c>
      <c r="Z15" s="34" t="s">
        <v>36</v>
      </c>
    </row>
    <row r="16">
      <c r="A16" s="36" t="s">
        <v>18</v>
      </c>
      <c r="B16" s="39">
        <v>112.64451090840001</v>
      </c>
      <c r="C16" s="39">
        <v>20.8987459294</v>
      </c>
      <c r="D16" s="39">
        <v>12.2817229412</v>
      </c>
      <c r="E16" s="39">
        <v>174.8116601264</v>
      </c>
      <c r="F16" s="39">
        <v>41.4362803364</v>
      </c>
      <c r="G16" s="39">
        <v>30.0657978252</v>
      </c>
      <c r="H16" s="39">
        <v>55.31563996</v>
      </c>
      <c r="I16" s="39"/>
      <c r="J16" s="39">
        <v>23.0681854084</v>
      </c>
      <c r="K16" s="39">
        <v>7.851910553000001</v>
      </c>
      <c r="L16" s="35"/>
      <c r="M16" s="35"/>
      <c r="N16" s="35"/>
      <c r="O16" s="9" t="s">
        <v>18</v>
      </c>
      <c r="P16" s="38">
        <v>96.20587690560001</v>
      </c>
      <c r="Q16" s="38">
        <v>16.014458995200002</v>
      </c>
      <c r="R16" s="38">
        <v>9.809614785800001</v>
      </c>
      <c r="S16" s="38">
        <v>155.89954744980002</v>
      </c>
      <c r="T16" s="38">
        <v>32.1184659544</v>
      </c>
      <c r="U16" s="38">
        <v>26.878784438399997</v>
      </c>
      <c r="V16" s="38">
        <v>46.456535691599996</v>
      </c>
      <c r="W16" s="38"/>
      <c r="X16" s="38">
        <v>19.997558237200003</v>
      </c>
      <c r="Y16" s="38">
        <v>6.25317023</v>
      </c>
      <c r="Z16" s="35"/>
    </row>
    <row r="17">
      <c r="A17" s="36" t="s">
        <v>19</v>
      </c>
      <c r="B17" s="44">
        <v>59.4468956978</v>
      </c>
      <c r="C17" s="44">
        <v>69.2814657566</v>
      </c>
      <c r="D17" s="44">
        <v>4.525769019399999</v>
      </c>
      <c r="E17" s="44">
        <v>228.5097345418</v>
      </c>
      <c r="F17" s="44">
        <v>37.1140200068</v>
      </c>
      <c r="G17" s="44">
        <v>19.533428348199998</v>
      </c>
      <c r="H17" s="44">
        <v>21.6095967348</v>
      </c>
      <c r="I17" s="44"/>
      <c r="J17" s="44">
        <v>15.757140418399999</v>
      </c>
      <c r="K17" s="44">
        <v>6.721464123</v>
      </c>
      <c r="L17" s="35"/>
      <c r="M17" s="35"/>
      <c r="N17" s="35"/>
      <c r="O17" s="9" t="s">
        <v>19</v>
      </c>
      <c r="P17" s="38">
        <v>31.4289449482</v>
      </c>
      <c r="Q17" s="38">
        <v>51.073172318000005</v>
      </c>
      <c r="R17" s="38">
        <v>3.5472401571999996</v>
      </c>
      <c r="S17" s="38">
        <v>173.661795444</v>
      </c>
      <c r="T17" s="38">
        <v>27.247657041000004</v>
      </c>
      <c r="U17" s="38">
        <v>17.8870050202</v>
      </c>
      <c r="V17" s="38">
        <v>25.4750958984</v>
      </c>
      <c r="W17" s="38"/>
      <c r="X17" s="38">
        <v>14.0292473446</v>
      </c>
      <c r="Y17" s="38">
        <v>5.1925177291999995</v>
      </c>
      <c r="Z17" s="35"/>
    </row>
    <row r="18">
      <c r="A18" s="9" t="s">
        <v>12</v>
      </c>
      <c r="B18" s="39">
        <v>37.256473448</v>
      </c>
      <c r="C18" s="39">
        <v>52.855795611999994</v>
      </c>
      <c r="D18" s="39">
        <v>9.0838666898</v>
      </c>
      <c r="E18" s="39">
        <v>310.22197309999996</v>
      </c>
      <c r="F18" s="39">
        <v>33.384913569999995</v>
      </c>
      <c r="G18" s="39">
        <v>31.343155652</v>
      </c>
      <c r="H18" s="39">
        <v>151.45043578</v>
      </c>
      <c r="I18" s="39">
        <v>104.123213756</v>
      </c>
      <c r="J18" s="40">
        <v>7.4107928852</v>
      </c>
      <c r="K18" s="39">
        <v>2.1710771136</v>
      </c>
      <c r="L18" s="35"/>
      <c r="M18" s="35"/>
      <c r="N18" s="35"/>
      <c r="O18" s="9" t="s">
        <v>12</v>
      </c>
      <c r="P18" s="38">
        <v>30.7028569376</v>
      </c>
      <c r="Q18" s="38">
        <v>44.863406328399996</v>
      </c>
      <c r="R18" s="38">
        <v>4.9981071846</v>
      </c>
      <c r="S18" s="38">
        <v>236.3024627064</v>
      </c>
      <c r="T18" s="38">
        <v>25.2356146572</v>
      </c>
      <c r="U18" s="38">
        <v>25.5114234086</v>
      </c>
      <c r="V18" s="38">
        <v>122.43606363379999</v>
      </c>
      <c r="W18" s="38">
        <v>114.11648832099999</v>
      </c>
      <c r="X18" s="38">
        <v>6.131695260800001</v>
      </c>
      <c r="Y18" s="38">
        <v>1.5161416993999999</v>
      </c>
      <c r="Z18" s="35"/>
    </row>
    <row r="19">
      <c r="A19" s="9" t="s">
        <v>13</v>
      </c>
      <c r="B19" s="39">
        <v>48.741152658</v>
      </c>
      <c r="C19" s="39">
        <v>73.31312456199998</v>
      </c>
      <c r="D19" s="39">
        <v>6.847003861599999</v>
      </c>
      <c r="E19" s="39">
        <v>395.5286142956</v>
      </c>
      <c r="F19" s="39">
        <v>33.09248207</v>
      </c>
      <c r="G19" s="39">
        <v>32.563582106</v>
      </c>
      <c r="H19" s="39">
        <v>158.01958006</v>
      </c>
      <c r="I19" s="40">
        <v>104.208738</v>
      </c>
      <c r="J19" s="39">
        <v>7.067379940999999</v>
      </c>
      <c r="K19" s="39">
        <v>1.061379106</v>
      </c>
      <c r="L19" s="35"/>
      <c r="M19" s="35"/>
      <c r="N19" s="35"/>
      <c r="O19" s="9" t="s">
        <v>13</v>
      </c>
      <c r="P19" s="38">
        <v>21.1242273142</v>
      </c>
      <c r="Q19" s="38">
        <v>44.3674617026</v>
      </c>
      <c r="R19" s="38">
        <v>4.648848683600001</v>
      </c>
      <c r="S19" s="38">
        <v>380.67107053999996</v>
      </c>
      <c r="T19" s="38">
        <v>30.9620399072</v>
      </c>
      <c r="U19" s="38">
        <v>21.7375667672</v>
      </c>
      <c r="V19" s="38">
        <v>122.28792838659999</v>
      </c>
      <c r="W19" s="38">
        <v>116.7297615402</v>
      </c>
      <c r="X19" s="38">
        <v>3.3213340000000002</v>
      </c>
      <c r="Y19" s="38">
        <v>0.6845852256</v>
      </c>
      <c r="Z19" s="35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1" t="s">
        <v>42</v>
      </c>
      <c r="B22" s="32" t="s">
        <v>1</v>
      </c>
      <c r="C22" s="33" t="s">
        <v>2</v>
      </c>
      <c r="D22" s="33" t="s">
        <v>3</v>
      </c>
      <c r="E22" s="33" t="s">
        <v>4</v>
      </c>
      <c r="F22" s="33" t="s">
        <v>5</v>
      </c>
      <c r="G22" s="33" t="s">
        <v>6</v>
      </c>
      <c r="H22" s="33" t="s">
        <v>8</v>
      </c>
      <c r="I22" s="33" t="s">
        <v>9</v>
      </c>
      <c r="J22" s="33" t="s">
        <v>10</v>
      </c>
      <c r="K22" s="33" t="s">
        <v>11</v>
      </c>
      <c r="L22" s="34" t="s">
        <v>36</v>
      </c>
      <c r="M22" s="35"/>
      <c r="N22" s="35"/>
      <c r="O22" s="31" t="s">
        <v>43</v>
      </c>
      <c r="P22" s="32" t="s">
        <v>1</v>
      </c>
      <c r="Q22" s="33" t="s">
        <v>2</v>
      </c>
      <c r="R22" s="33" t="s">
        <v>3</v>
      </c>
      <c r="S22" s="33" t="s">
        <v>4</v>
      </c>
      <c r="T22" s="33" t="s">
        <v>5</v>
      </c>
      <c r="U22" s="33" t="s">
        <v>6</v>
      </c>
      <c r="V22" s="33" t="s">
        <v>8</v>
      </c>
      <c r="W22" s="33" t="s">
        <v>9</v>
      </c>
      <c r="X22" s="33" t="s">
        <v>10</v>
      </c>
      <c r="Y22" s="33" t="s">
        <v>11</v>
      </c>
      <c r="Z22" s="34" t="s">
        <v>36</v>
      </c>
    </row>
    <row r="23" ht="15.75" customHeight="1">
      <c r="A23" s="9" t="s">
        <v>18</v>
      </c>
      <c r="B23" s="39">
        <v>29.5651737004</v>
      </c>
      <c r="C23" s="39">
        <v>15.0302878414</v>
      </c>
      <c r="D23" s="39">
        <v>4.4009936696</v>
      </c>
      <c r="E23" s="39">
        <v>174.9069209356</v>
      </c>
      <c r="F23" s="39">
        <v>16.8737967812</v>
      </c>
      <c r="G23" s="39">
        <v>8.8023431118</v>
      </c>
      <c r="H23" s="39">
        <v>30.876861859800005</v>
      </c>
      <c r="I23" s="42"/>
      <c r="J23" s="39">
        <v>6.509915739</v>
      </c>
      <c r="K23" s="39">
        <v>1.3817630806</v>
      </c>
      <c r="L23" s="35"/>
      <c r="M23" s="35"/>
      <c r="N23" s="35"/>
      <c r="O23" s="9" t="s">
        <v>18</v>
      </c>
      <c r="P23" s="38">
        <v>31.5257</v>
      </c>
      <c r="Q23" s="38">
        <v>13.54007</v>
      </c>
      <c r="R23" s="38">
        <v>5.119967</v>
      </c>
      <c r="S23" s="38">
        <v>152.4379</v>
      </c>
      <c r="T23" s="38">
        <v>15.00845</v>
      </c>
      <c r="U23" s="38">
        <v>9.652262</v>
      </c>
      <c r="V23" s="38">
        <v>29.35512</v>
      </c>
      <c r="W23" s="38"/>
      <c r="X23" s="38">
        <v>6.035639</v>
      </c>
      <c r="Y23" s="38">
        <v>1.216521</v>
      </c>
      <c r="Z23" s="35"/>
    </row>
    <row r="24" ht="15.75" customHeight="1">
      <c r="A24" s="9" t="s">
        <v>19</v>
      </c>
      <c r="B24" s="39">
        <v>52.0018987724</v>
      </c>
      <c r="C24" s="39">
        <v>80.02597168420002</v>
      </c>
      <c r="D24" s="39">
        <v>8.6178221832</v>
      </c>
      <c r="E24" s="39">
        <v>247.72539404079998</v>
      </c>
      <c r="F24" s="39">
        <v>41.5760105356</v>
      </c>
      <c r="G24" s="39">
        <v>24.3244191376</v>
      </c>
      <c r="H24" s="39">
        <v>24.1777315022</v>
      </c>
      <c r="I24" s="42"/>
      <c r="J24" s="39">
        <v>20.636212439799998</v>
      </c>
      <c r="K24" s="39">
        <v>12.1062643918</v>
      </c>
      <c r="L24" s="35"/>
      <c r="M24" s="35"/>
      <c r="N24" s="35"/>
      <c r="O24" s="9" t="s">
        <v>19</v>
      </c>
      <c r="P24" s="38">
        <v>19.45633</v>
      </c>
      <c r="Q24" s="38">
        <v>49.86137</v>
      </c>
      <c r="R24" s="38">
        <v>2.525599</v>
      </c>
      <c r="S24" s="38">
        <v>171.7556</v>
      </c>
      <c r="T24" s="38">
        <v>26.31834</v>
      </c>
      <c r="U24" s="38">
        <v>15.29005</v>
      </c>
      <c r="V24" s="38">
        <v>20.2649</v>
      </c>
      <c r="W24" s="38"/>
      <c r="X24" s="38">
        <v>12.02863</v>
      </c>
      <c r="Y24" s="38">
        <v>4.228078</v>
      </c>
      <c r="Z24" s="35"/>
    </row>
    <row r="25" ht="15.75" customHeight="1">
      <c r="A25" s="9" t="s">
        <v>12</v>
      </c>
      <c r="B25" s="39">
        <v>46.0160906104</v>
      </c>
      <c r="C25" s="39">
        <v>56.9427213618</v>
      </c>
      <c r="D25" s="39">
        <v>12.8789534154</v>
      </c>
      <c r="E25" s="39">
        <v>533.6739532662</v>
      </c>
      <c r="F25" s="39">
        <v>42.6186448432</v>
      </c>
      <c r="G25" s="39">
        <v>37.5790492274</v>
      </c>
      <c r="H25" s="39">
        <v>194.65759184860002</v>
      </c>
      <c r="I25" s="39">
        <v>88.03764893540001</v>
      </c>
      <c r="J25" s="39">
        <v>5.5736338592</v>
      </c>
      <c r="K25" s="39">
        <v>3.5359247936000004</v>
      </c>
      <c r="L25" s="35"/>
      <c r="M25" s="35"/>
      <c r="N25" s="35"/>
      <c r="O25" s="9" t="s">
        <v>12</v>
      </c>
      <c r="P25" s="38">
        <v>33.07987</v>
      </c>
      <c r="Q25" s="38">
        <v>42.94863</v>
      </c>
      <c r="R25" s="38">
        <v>5.145303</v>
      </c>
      <c r="S25" s="38">
        <v>246.2006</v>
      </c>
      <c r="T25" s="38">
        <v>23.38162</v>
      </c>
      <c r="U25" s="38">
        <v>24.46349</v>
      </c>
      <c r="V25" s="38">
        <v>121.7907</v>
      </c>
      <c r="W25" s="38">
        <v>103.75835684220002</v>
      </c>
      <c r="X25" s="38">
        <v>4.9730457286</v>
      </c>
      <c r="Y25" s="38">
        <v>1.518487973</v>
      </c>
      <c r="Z25" s="35"/>
    </row>
    <row r="26" ht="15.75" customHeight="1">
      <c r="A26" s="9" t="s">
        <v>13</v>
      </c>
      <c r="B26" s="39">
        <v>45.0784246172</v>
      </c>
      <c r="C26" s="39">
        <v>71.6709296202</v>
      </c>
      <c r="D26" s="39">
        <v>16.160159974800003</v>
      </c>
      <c r="E26" s="39">
        <v>502.0956231422</v>
      </c>
      <c r="F26" s="39">
        <v>42.575195924</v>
      </c>
      <c r="G26" s="39">
        <v>48.5315454498</v>
      </c>
      <c r="H26" s="39">
        <v>206.71829844660002</v>
      </c>
      <c r="I26" s="39">
        <v>100.0420972356</v>
      </c>
      <c r="J26" s="39">
        <v>3.5687062010000004</v>
      </c>
      <c r="K26" s="39">
        <v>2.7781658717999997</v>
      </c>
      <c r="L26" s="35"/>
      <c r="M26" s="35"/>
      <c r="N26" s="35"/>
      <c r="O26" s="9" t="s">
        <v>13</v>
      </c>
      <c r="P26" s="38">
        <v>18.88878</v>
      </c>
      <c r="Q26" s="38">
        <v>40.65202</v>
      </c>
      <c r="R26" s="38">
        <v>4.137914</v>
      </c>
      <c r="S26" s="38">
        <v>384.18745809719996</v>
      </c>
      <c r="T26" s="38">
        <v>26.77288</v>
      </c>
      <c r="U26" s="38">
        <v>23.0304</v>
      </c>
      <c r="V26" s="38">
        <v>128.4088</v>
      </c>
      <c r="W26" s="38">
        <v>102.68705710640002</v>
      </c>
      <c r="X26" s="38">
        <v>4.083062949</v>
      </c>
      <c r="Y26" s="38">
        <v>0.5936326</v>
      </c>
      <c r="Z26" s="35"/>
    </row>
    <row r="27" ht="15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1" t="s">
        <v>44</v>
      </c>
      <c r="B29" s="32" t="s">
        <v>1</v>
      </c>
      <c r="C29" s="33" t="s">
        <v>2</v>
      </c>
      <c r="D29" s="33" t="s">
        <v>3</v>
      </c>
      <c r="E29" s="33" t="s">
        <v>4</v>
      </c>
      <c r="F29" s="33" t="s">
        <v>5</v>
      </c>
      <c r="G29" s="33" t="s">
        <v>6</v>
      </c>
      <c r="H29" s="33" t="s">
        <v>8</v>
      </c>
      <c r="I29" s="33" t="s">
        <v>9</v>
      </c>
      <c r="J29" s="33" t="s">
        <v>10</v>
      </c>
      <c r="K29" s="33" t="s">
        <v>11</v>
      </c>
      <c r="L29" s="34" t="s">
        <v>36</v>
      </c>
      <c r="M29" s="35"/>
      <c r="N29" s="35"/>
      <c r="O29" s="31" t="s">
        <v>45</v>
      </c>
      <c r="P29" s="32" t="s">
        <v>1</v>
      </c>
      <c r="Q29" s="33" t="s">
        <v>2</v>
      </c>
      <c r="R29" s="33" t="s">
        <v>3</v>
      </c>
      <c r="S29" s="33" t="s">
        <v>4</v>
      </c>
      <c r="T29" s="33" t="s">
        <v>5</v>
      </c>
      <c r="U29" s="33" t="s">
        <v>6</v>
      </c>
      <c r="V29" s="33" t="s">
        <v>8</v>
      </c>
      <c r="W29" s="33" t="s">
        <v>9</v>
      </c>
      <c r="X29" s="33" t="s">
        <v>10</v>
      </c>
      <c r="Y29" s="33" t="s">
        <v>11</v>
      </c>
      <c r="Z29" s="34" t="s">
        <v>36</v>
      </c>
    </row>
    <row r="30" ht="15.75" customHeight="1">
      <c r="A30" s="9" t="s">
        <v>18</v>
      </c>
      <c r="B30" s="39">
        <v>48.60038917639999</v>
      </c>
      <c r="C30" s="39">
        <v>11.974203708600001</v>
      </c>
      <c r="D30" s="39">
        <v>9.471434474999999</v>
      </c>
      <c r="E30" s="39">
        <v>177.5881838254</v>
      </c>
      <c r="F30" s="39">
        <v>34.5729371834</v>
      </c>
      <c r="G30" s="39">
        <v>21.8666061966</v>
      </c>
      <c r="H30" s="39">
        <v>53.603253990999995</v>
      </c>
      <c r="I30" s="42"/>
      <c r="J30" s="39">
        <v>53.108314259</v>
      </c>
      <c r="K30" s="39">
        <v>5.6443655904000005</v>
      </c>
      <c r="L30" s="35"/>
      <c r="M30" s="35"/>
      <c r="N30" s="35"/>
      <c r="O30" s="9" t="s">
        <v>18</v>
      </c>
      <c r="P30" s="38">
        <v>38.84094</v>
      </c>
      <c r="Q30" s="38">
        <v>14.9449</v>
      </c>
      <c r="R30" s="38">
        <v>5.187073</v>
      </c>
      <c r="S30" s="38">
        <v>151.9349</v>
      </c>
      <c r="T30" s="38">
        <v>19.37445</v>
      </c>
      <c r="U30" s="38">
        <v>10.78214</v>
      </c>
      <c r="V30" s="38">
        <v>45.71861</v>
      </c>
      <c r="W30" s="38"/>
      <c r="X30" s="38">
        <v>46.10943</v>
      </c>
      <c r="Y30" s="38">
        <v>1.407984</v>
      </c>
      <c r="Z30" s="35"/>
    </row>
    <row r="31" ht="15.75" customHeight="1">
      <c r="A31" s="9" t="s">
        <v>19</v>
      </c>
      <c r="B31" s="39">
        <v>57.586269142999996</v>
      </c>
      <c r="C31" s="39">
        <v>96.9013425728</v>
      </c>
      <c r="D31" s="39">
        <v>9.7551025622</v>
      </c>
      <c r="E31" s="39">
        <v>240.8590429512</v>
      </c>
      <c r="F31" s="39">
        <v>47.737502277000004</v>
      </c>
      <c r="G31" s="39">
        <v>25.698422443600002</v>
      </c>
      <c r="H31" s="39">
        <v>27.993865926199998</v>
      </c>
      <c r="I31" s="42"/>
      <c r="J31" s="39">
        <v>20.980228503200003</v>
      </c>
      <c r="K31" s="39">
        <v>12.953590340600002</v>
      </c>
      <c r="L31" s="35"/>
      <c r="M31" s="35"/>
      <c r="N31" s="35"/>
      <c r="O31" s="9" t="s">
        <v>19</v>
      </c>
      <c r="P31" s="38">
        <v>21.7642</v>
      </c>
      <c r="Q31" s="38">
        <v>77.56754</v>
      </c>
      <c r="R31" s="38">
        <v>3.332614</v>
      </c>
      <c r="S31" s="38">
        <v>173.5672</v>
      </c>
      <c r="T31" s="38">
        <v>26.10035</v>
      </c>
      <c r="U31" s="38">
        <v>21.56853</v>
      </c>
      <c r="V31" s="38">
        <v>21.63931</v>
      </c>
      <c r="W31" s="38"/>
      <c r="X31" s="38">
        <v>12.39454</v>
      </c>
      <c r="Y31" s="38">
        <v>4.338136</v>
      </c>
      <c r="Z31" s="35"/>
    </row>
    <row r="32" ht="15.75" customHeight="1">
      <c r="A32" s="9" t="s">
        <v>12</v>
      </c>
      <c r="B32" s="39">
        <v>48.763997145599994</v>
      </c>
      <c r="C32" s="39">
        <v>56.661732799599996</v>
      </c>
      <c r="D32" s="39">
        <v>12.584527291</v>
      </c>
      <c r="E32" s="39">
        <v>324.42353884679994</v>
      </c>
      <c r="F32" s="39">
        <v>49.8547299058</v>
      </c>
      <c r="G32" s="39">
        <v>38.91544799500001</v>
      </c>
      <c r="H32" s="39">
        <v>156.60694509520002</v>
      </c>
      <c r="I32" s="39">
        <v>93.1393782952</v>
      </c>
      <c r="J32" s="39">
        <v>8.763139726199999</v>
      </c>
      <c r="K32" s="39">
        <v>6.1851768116</v>
      </c>
      <c r="L32" s="35"/>
      <c r="M32" s="35"/>
      <c r="N32" s="35"/>
      <c r="O32" s="9" t="s">
        <v>12</v>
      </c>
      <c r="P32" s="38">
        <v>34.81333</v>
      </c>
      <c r="Q32" s="38">
        <v>46.24369</v>
      </c>
      <c r="R32" s="38">
        <v>6.613614</v>
      </c>
      <c r="S32" s="38">
        <v>242.9372</v>
      </c>
      <c r="T32" s="38">
        <v>24.66362</v>
      </c>
      <c r="U32" s="38">
        <v>25.01442</v>
      </c>
      <c r="V32" s="38">
        <v>123.4501</v>
      </c>
      <c r="W32" s="38">
        <v>92.4239524276</v>
      </c>
      <c r="X32" s="38">
        <v>6.8226476006</v>
      </c>
      <c r="Y32" s="38">
        <v>1.714662354</v>
      </c>
      <c r="Z32" s="35"/>
    </row>
    <row r="33" ht="15.75" customHeight="1">
      <c r="A33" s="9" t="s">
        <v>13</v>
      </c>
      <c r="B33" s="39">
        <v>47.801445832999995</v>
      </c>
      <c r="C33" s="39">
        <v>70.368184501</v>
      </c>
      <c r="D33" s="39">
        <v>12.7122292678</v>
      </c>
      <c r="E33" s="39">
        <v>416.2131762344</v>
      </c>
      <c r="F33" s="39">
        <v>47.074739110799996</v>
      </c>
      <c r="G33" s="39">
        <v>40.4812210918</v>
      </c>
      <c r="H33" s="39">
        <v>176.4664967688</v>
      </c>
      <c r="I33" s="39">
        <v>91.9953962188</v>
      </c>
      <c r="J33" s="39">
        <v>11.979268328</v>
      </c>
      <c r="K33" s="39">
        <v>5.4629943816</v>
      </c>
      <c r="L33" s="35"/>
      <c r="M33" s="35"/>
      <c r="N33" s="35"/>
      <c r="O33" s="9" t="s">
        <v>13</v>
      </c>
      <c r="P33" s="38">
        <v>20.77403</v>
      </c>
      <c r="Q33" s="38">
        <v>41.38951</v>
      </c>
      <c r="R33" s="38">
        <v>4.292641</v>
      </c>
      <c r="S33" s="45">
        <v>393.013908</v>
      </c>
      <c r="T33" s="38">
        <v>28.94401</v>
      </c>
      <c r="U33" s="38">
        <v>23.63253</v>
      </c>
      <c r="V33" s="38">
        <v>118.2324</v>
      </c>
      <c r="W33" s="38">
        <v>99.7459627748</v>
      </c>
      <c r="X33" s="38">
        <v>2.8668278</v>
      </c>
      <c r="Y33" s="38">
        <v>0.588645</v>
      </c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9" t="s">
        <v>46</v>
      </c>
      <c r="E36" s="46"/>
      <c r="F36" s="39" t="s">
        <v>47</v>
      </c>
      <c r="G36" s="39" t="s">
        <v>48</v>
      </c>
      <c r="H36" s="39" t="s">
        <v>49</v>
      </c>
      <c r="I36" s="39" t="s">
        <v>50</v>
      </c>
      <c r="J36" s="39" t="s">
        <v>51</v>
      </c>
      <c r="K36" s="35"/>
      <c r="L36" s="47" t="s">
        <v>52</v>
      </c>
      <c r="M36" s="48"/>
      <c r="N36" s="39" t="s">
        <v>47</v>
      </c>
      <c r="O36" s="39" t="s">
        <v>48</v>
      </c>
      <c r="P36" s="39" t="s">
        <v>49</v>
      </c>
      <c r="Q36" s="39" t="s">
        <v>50</v>
      </c>
      <c r="R36" s="39" t="s">
        <v>51</v>
      </c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9"/>
      <c r="E37" s="46" t="s">
        <v>53</v>
      </c>
      <c r="F37" s="49">
        <f t="shared" ref="F37:G37" si="1">2/9</f>
        <v>0.2222222222</v>
      </c>
      <c r="G37" s="50">
        <f t="shared" si="1"/>
        <v>0.2222222222</v>
      </c>
      <c r="H37" s="50">
        <f>8/9</f>
        <v>0.8888888889</v>
      </c>
      <c r="I37" s="49">
        <v>1.0</v>
      </c>
      <c r="J37" s="50">
        <f>7/9</f>
        <v>0.7777777778</v>
      </c>
      <c r="K37" s="35"/>
      <c r="L37" s="23"/>
      <c r="M37" s="23" t="s">
        <v>53</v>
      </c>
      <c r="N37" s="51">
        <f>6/10</f>
        <v>0.6</v>
      </c>
      <c r="O37" s="51">
        <f>7/10</f>
        <v>0.7</v>
      </c>
      <c r="P37" s="52">
        <f>5/10</f>
        <v>0.5</v>
      </c>
      <c r="Q37" s="51">
        <f>9/10</f>
        <v>0.9</v>
      </c>
      <c r="R37" s="52">
        <f>5/10</f>
        <v>0.5</v>
      </c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9"/>
      <c r="E38" s="46" t="s">
        <v>54</v>
      </c>
      <c r="F38" s="49">
        <f>2/9</f>
        <v>0.2222222222</v>
      </c>
      <c r="G38" s="50">
        <f>3/9</f>
        <v>0.3333333333</v>
      </c>
      <c r="H38" s="50">
        <f t="shared" ref="H38:I38" si="2">6/9</f>
        <v>0.6666666667</v>
      </c>
      <c r="I38" s="50">
        <f t="shared" si="2"/>
        <v>0.6666666667</v>
      </c>
      <c r="J38" s="50">
        <f>5/9</f>
        <v>0.5555555556</v>
      </c>
      <c r="K38" s="35"/>
      <c r="L38" s="23"/>
      <c r="M38" s="23" t="s">
        <v>54</v>
      </c>
      <c r="N38" s="51">
        <f t="shared" ref="N38:O38" si="3">4/10</f>
        <v>0.4</v>
      </c>
      <c r="O38" s="51">
        <f t="shared" si="3"/>
        <v>0.4</v>
      </c>
      <c r="P38" s="51">
        <v>0.3</v>
      </c>
      <c r="Q38" s="51">
        <v>0.3</v>
      </c>
      <c r="R38" s="51">
        <v>0.3</v>
      </c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9"/>
      <c r="E39" s="46" t="s">
        <v>55</v>
      </c>
      <c r="F39" s="53"/>
      <c r="G39" s="54"/>
      <c r="H39" s="54"/>
      <c r="I39" s="54"/>
      <c r="J39" s="54"/>
      <c r="K39" s="35"/>
      <c r="L39" s="23"/>
      <c r="M39" s="23" t="s">
        <v>55</v>
      </c>
      <c r="N39" s="51">
        <f t="shared" ref="N39:N40" si="7">4/10</f>
        <v>0.4</v>
      </c>
      <c r="O39" s="51">
        <v>0.3</v>
      </c>
      <c r="P39" s="51">
        <f t="shared" ref="P39:Q39" si="4">7/10</f>
        <v>0.7</v>
      </c>
      <c r="Q39" s="52">
        <f t="shared" si="4"/>
        <v>0.7</v>
      </c>
      <c r="R39" s="52">
        <v>0.7</v>
      </c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9"/>
      <c r="E40" s="46" t="s">
        <v>56</v>
      </c>
      <c r="F40" s="49">
        <f t="shared" ref="F40:G40" si="5">2/9</f>
        <v>0.2222222222</v>
      </c>
      <c r="G40" s="50">
        <f t="shared" si="5"/>
        <v>0.2222222222</v>
      </c>
      <c r="H40" s="50">
        <f t="shared" ref="H40:I40" si="6">6/9</f>
        <v>0.6666666667</v>
      </c>
      <c r="I40" s="50">
        <f t="shared" si="6"/>
        <v>0.6666666667</v>
      </c>
      <c r="J40" s="50">
        <f>5/9</f>
        <v>0.5555555556</v>
      </c>
      <c r="K40" s="35"/>
      <c r="L40" s="23"/>
      <c r="M40" s="23" t="s">
        <v>56</v>
      </c>
      <c r="N40" s="51">
        <f t="shared" si="7"/>
        <v>0.4</v>
      </c>
      <c r="O40" s="51">
        <v>0.3</v>
      </c>
      <c r="P40" s="51">
        <v>0.3</v>
      </c>
      <c r="Q40" s="51">
        <v>0.3</v>
      </c>
      <c r="R40" s="51">
        <f>3/10</f>
        <v>0.3</v>
      </c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55" t="s">
        <v>57</v>
      </c>
      <c r="B44" s="48"/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51</v>
      </c>
      <c r="H44" s="35"/>
      <c r="I44" s="55" t="s">
        <v>58</v>
      </c>
      <c r="J44" s="48"/>
      <c r="K44" s="9" t="s">
        <v>47</v>
      </c>
      <c r="L44" s="9" t="s">
        <v>48</v>
      </c>
      <c r="M44" s="9" t="s">
        <v>49</v>
      </c>
      <c r="N44" s="9" t="s">
        <v>50</v>
      </c>
      <c r="O44" s="9" t="s">
        <v>51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9"/>
      <c r="B45" s="9" t="s">
        <v>53</v>
      </c>
      <c r="C45" s="56">
        <f>B16/B17</f>
        <v>1.894876252</v>
      </c>
      <c r="D45" s="56">
        <f>B2/B3</f>
        <v>2.510188984</v>
      </c>
      <c r="E45" s="56">
        <f>B23/B24</f>
        <v>0.5685402725</v>
      </c>
      <c r="F45" s="57">
        <f>B9/B10</f>
        <v>0.9114421393</v>
      </c>
      <c r="G45" s="56">
        <f>B30/B31</f>
        <v>0.8439579417</v>
      </c>
      <c r="H45" s="35"/>
      <c r="I45" s="9"/>
      <c r="J45" s="9" t="s">
        <v>53</v>
      </c>
      <c r="K45" s="56">
        <f>B18/B19</f>
        <v>0.7643740744</v>
      </c>
      <c r="L45" s="58">
        <f>B4/B5</f>
        <v>0.9791057767</v>
      </c>
      <c r="M45" s="56">
        <f>B25/B26</f>
        <v>1.020800771</v>
      </c>
      <c r="N45" s="59">
        <f>B11/B12</f>
        <v>0.8721479352</v>
      </c>
      <c r="O45" s="56">
        <f>B32/B33</f>
        <v>1.020136448</v>
      </c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9"/>
      <c r="B46" s="9" t="s">
        <v>54</v>
      </c>
      <c r="C46" s="60">
        <f>B141/B142</f>
        <v>2.731382158</v>
      </c>
      <c r="D46" s="56">
        <f>B127/B128</f>
        <v>2.510188984</v>
      </c>
      <c r="E46" s="56">
        <f>B148/B149</f>
        <v>1.918005987</v>
      </c>
      <c r="F46" s="56">
        <f>B134/B135</f>
        <v>2.089793706</v>
      </c>
      <c r="G46" s="56">
        <f>B155/B156</f>
        <v>2.295636515</v>
      </c>
      <c r="H46" s="35"/>
      <c r="I46" s="9"/>
      <c r="J46" s="9" t="s">
        <v>54</v>
      </c>
      <c r="K46" s="56">
        <f>B143/B144</f>
        <v>1.573029494</v>
      </c>
      <c r="L46" s="56">
        <f>B129/B130</f>
        <v>1.068574942</v>
      </c>
      <c r="M46" s="56">
        <f>B150/B151</f>
        <v>1.494410662</v>
      </c>
      <c r="N46" s="56">
        <f>B136/B137</f>
        <v>1.263105121</v>
      </c>
      <c r="O46" s="56">
        <f>B157/B158</f>
        <v>1.423873219</v>
      </c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9"/>
      <c r="B47" s="9" t="s">
        <v>55</v>
      </c>
      <c r="C47" s="61"/>
      <c r="D47" s="61"/>
      <c r="E47" s="61"/>
      <c r="F47" s="61"/>
      <c r="G47" s="61"/>
      <c r="H47" s="35"/>
      <c r="I47" s="9"/>
      <c r="J47" s="9" t="s">
        <v>55</v>
      </c>
      <c r="K47" s="56">
        <f>P143/P144</f>
        <v>1.378477325</v>
      </c>
      <c r="L47" s="58">
        <f>P129/P130</f>
        <v>0.9572754141</v>
      </c>
      <c r="M47" s="56">
        <f>P150/P151</f>
        <v>1.391077675</v>
      </c>
      <c r="N47" s="56">
        <f>P136/P137</f>
        <v>1.136528692</v>
      </c>
      <c r="O47" s="58">
        <f>P157/P158</f>
        <v>0.9867401437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9"/>
      <c r="B48" s="9" t="s">
        <v>56</v>
      </c>
      <c r="C48" s="56">
        <f>P16/P17</f>
        <v>3.061059704</v>
      </c>
      <c r="D48" s="56">
        <f>P2/P3</f>
        <v>2.762884361</v>
      </c>
      <c r="E48" s="56">
        <f>P23/P24</f>
        <v>1.620331275</v>
      </c>
      <c r="F48" s="56">
        <f>P9/P10</f>
        <v>1.936309756</v>
      </c>
      <c r="G48" s="56">
        <f>P30/P31</f>
        <v>1.78462521</v>
      </c>
      <c r="H48" s="35"/>
      <c r="I48" s="9"/>
      <c r="J48" s="9" t="s">
        <v>56</v>
      </c>
      <c r="K48" s="56">
        <f>P18/P19</f>
        <v>1.45344284</v>
      </c>
      <c r="L48" s="56">
        <f>P4/P5</f>
        <v>1.066405605</v>
      </c>
      <c r="M48" s="56">
        <f>P25/P26</f>
        <v>1.751297331</v>
      </c>
      <c r="N48" s="56">
        <f>P11/P12</f>
        <v>1.198674477</v>
      </c>
      <c r="O48" s="56">
        <f>P32/P33</f>
        <v>1.675810134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55" t="s">
        <v>59</v>
      </c>
      <c r="B51" s="48"/>
      <c r="C51" s="9" t="s">
        <v>47</v>
      </c>
      <c r="D51" s="9" t="s">
        <v>48</v>
      </c>
      <c r="E51" s="9" t="s">
        <v>49</v>
      </c>
      <c r="F51" s="9" t="s">
        <v>50</v>
      </c>
      <c r="G51" s="9" t="s">
        <v>51</v>
      </c>
      <c r="H51" s="35"/>
      <c r="I51" s="55" t="s">
        <v>60</v>
      </c>
      <c r="J51" s="48"/>
      <c r="K51" s="9" t="s">
        <v>47</v>
      </c>
      <c r="L51" s="9" t="s">
        <v>48</v>
      </c>
      <c r="M51" s="9" t="s">
        <v>49</v>
      </c>
      <c r="N51" s="9" t="s">
        <v>50</v>
      </c>
      <c r="O51" s="9" t="s">
        <v>51</v>
      </c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9"/>
      <c r="B52" s="9" t="s">
        <v>53</v>
      </c>
      <c r="C52" s="56">
        <f>C16/C17</f>
        <v>0.3016498814</v>
      </c>
      <c r="D52" s="56">
        <f>C2/C3</f>
        <v>0.2606279457</v>
      </c>
      <c r="E52" s="56">
        <f>C23/C24</f>
        <v>0.1878176238</v>
      </c>
      <c r="F52" s="56">
        <f>C9/C10</f>
        <v>0.1472492233</v>
      </c>
      <c r="G52" s="56">
        <f>C30/C31</f>
        <v>0.1235710816</v>
      </c>
      <c r="H52" s="35"/>
      <c r="I52" s="9"/>
      <c r="J52" s="9" t="s">
        <v>53</v>
      </c>
      <c r="K52" s="56">
        <f>C18/C19</f>
        <v>0.7209595271</v>
      </c>
      <c r="L52" s="56">
        <f>C4/C5</f>
        <v>0.7328931207</v>
      </c>
      <c r="M52" s="56">
        <f>C25/C26</f>
        <v>0.794502341</v>
      </c>
      <c r="N52" s="56">
        <f>C11/C12</f>
        <v>0.8723720372</v>
      </c>
      <c r="O52" s="56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9"/>
      <c r="B53" s="9" t="s">
        <v>54</v>
      </c>
      <c r="C53" s="60">
        <f>C141/C142</f>
        <v>0.1891091495</v>
      </c>
      <c r="D53" s="56">
        <f>C127/C128</f>
        <v>0.2606279457</v>
      </c>
      <c r="E53" s="56">
        <f>C148/C149</f>
        <v>0.1543447436</v>
      </c>
      <c r="F53" s="56">
        <f>C134/C135</f>
        <v>0.1485001936</v>
      </c>
      <c r="G53" s="56">
        <f>C155/C156</f>
        <v>0.09251380405</v>
      </c>
      <c r="H53" s="35"/>
      <c r="I53" s="9"/>
      <c r="J53" s="9" t="s">
        <v>54</v>
      </c>
      <c r="K53" s="60">
        <f>C143/C144</f>
        <v>1.191699615</v>
      </c>
      <c r="L53" s="56">
        <f>C129/C130</f>
        <v>1.060585911</v>
      </c>
      <c r="M53" s="56">
        <f>C150/C151</f>
        <v>1.119576463</v>
      </c>
      <c r="N53" s="56">
        <f>C136/C137</f>
        <v>1.050227536</v>
      </c>
      <c r="O53" s="56">
        <f>C157/C158</f>
        <v>1.121976618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9"/>
      <c r="B54" s="9" t="s">
        <v>55</v>
      </c>
      <c r="C54" s="61"/>
      <c r="D54" s="61"/>
      <c r="E54" s="61"/>
      <c r="F54" s="61"/>
      <c r="G54" s="61"/>
      <c r="H54" s="35"/>
      <c r="I54" s="9"/>
      <c r="J54" s="9" t="s">
        <v>55</v>
      </c>
      <c r="K54" s="61">
        <f>Q143/Q144</f>
        <v>0.7715467088</v>
      </c>
      <c r="L54" s="61">
        <f>Q129/Q130</f>
        <v>0.8150038343</v>
      </c>
      <c r="M54" s="58">
        <f>Q150/Q151</f>
        <v>0.9362756316</v>
      </c>
      <c r="N54" s="58">
        <f>Q136/Q137</f>
        <v>0.8727008136</v>
      </c>
      <c r="O54" s="58">
        <f>Q157/Q158</f>
        <v>0.9458211981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9"/>
      <c r="B55" s="9" t="s">
        <v>56</v>
      </c>
      <c r="C55" s="56">
        <f>Q16/Q17</f>
        <v>0.3135591205</v>
      </c>
      <c r="D55" s="56">
        <f>Q2/Q3</f>
        <v>0.3262784515</v>
      </c>
      <c r="E55" s="56">
        <f>Q23/Q24</f>
        <v>0.2715543115</v>
      </c>
      <c r="F55" s="56">
        <f>Q9/Q10</f>
        <v>0.1416992861</v>
      </c>
      <c r="G55" s="56">
        <f>Q30/Q31</f>
        <v>0.192669511</v>
      </c>
      <c r="H55" s="35"/>
      <c r="I55" s="9"/>
      <c r="J55" s="9" t="s">
        <v>56</v>
      </c>
      <c r="K55" s="56">
        <f>Q18/Q19</f>
        <v>1.011178116</v>
      </c>
      <c r="L55" s="58">
        <f>Q4/Q5</f>
        <v>0.9130313904</v>
      </c>
      <c r="M55" s="56">
        <f>Q25/Q26</f>
        <v>1.056494364</v>
      </c>
      <c r="N55" s="58">
        <f>Q11/Q12</f>
        <v>0.9159607486</v>
      </c>
      <c r="O55" s="56">
        <f>Q32/Q33</f>
        <v>1.117280441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55" t="s">
        <v>61</v>
      </c>
      <c r="B58" s="48"/>
      <c r="C58" s="9" t="s">
        <v>47</v>
      </c>
      <c r="D58" s="9" t="s">
        <v>48</v>
      </c>
      <c r="E58" s="9" t="s">
        <v>49</v>
      </c>
      <c r="F58" s="9" t="s">
        <v>50</v>
      </c>
      <c r="G58" s="9" t="s">
        <v>51</v>
      </c>
      <c r="H58" s="35"/>
      <c r="I58" s="55" t="s">
        <v>62</v>
      </c>
      <c r="J58" s="48"/>
      <c r="K58" s="9" t="s">
        <v>47</v>
      </c>
      <c r="L58" s="9" t="s">
        <v>48</v>
      </c>
      <c r="M58" s="9" t="s">
        <v>49</v>
      </c>
      <c r="N58" s="9" t="s">
        <v>50</v>
      </c>
      <c r="O58" s="9" t="s">
        <v>51</v>
      </c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9"/>
      <c r="B59" s="9" t="s">
        <v>53</v>
      </c>
      <c r="C59" s="56">
        <f>D16/D17</f>
        <v>2.713731719</v>
      </c>
      <c r="D59" s="56">
        <f>D2/D3</f>
        <v>1.652178951</v>
      </c>
      <c r="E59" s="56">
        <f>D23/D24</f>
        <v>0.5106851332</v>
      </c>
      <c r="F59" s="56">
        <f>D9/D10</f>
        <v>0.3035242231</v>
      </c>
      <c r="G59" s="56">
        <f>D30/D31</f>
        <v>0.9709210554</v>
      </c>
      <c r="H59" s="35"/>
      <c r="I59" s="9"/>
      <c r="J59" s="9" t="s">
        <v>53</v>
      </c>
      <c r="K59" s="56">
        <f>D18/D19</f>
        <v>1.326692211</v>
      </c>
      <c r="L59" s="56">
        <f>D4/D5</f>
        <v>0.8465589949</v>
      </c>
      <c r="M59" s="56">
        <f>D25/D26</f>
        <v>0.7969570497</v>
      </c>
      <c r="N59" s="56">
        <f>D11/D12</f>
        <v>0.8561663045</v>
      </c>
      <c r="O59" s="58">
        <f>D32/D33</f>
        <v>0.9899543995</v>
      </c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9"/>
      <c r="B60" s="9" t="s">
        <v>54</v>
      </c>
      <c r="C60" s="60">
        <f>D141/D142</f>
        <v>3.275699473</v>
      </c>
      <c r="D60" s="56">
        <f>D127/D128</f>
        <v>1.652178951</v>
      </c>
      <c r="E60" s="56">
        <f>D148/D149</f>
        <v>2.018416707</v>
      </c>
      <c r="F60" s="56">
        <f>D134/D135</f>
        <v>2.695830785</v>
      </c>
      <c r="G60" s="56">
        <f>D155/D156</f>
        <v>1.36170923</v>
      </c>
      <c r="H60" s="35"/>
      <c r="I60" s="9"/>
      <c r="J60" s="9" t="s">
        <v>54</v>
      </c>
      <c r="K60" s="56">
        <f>D143/D144</f>
        <v>1.257567031</v>
      </c>
      <c r="L60" s="56">
        <f>D129/D130</f>
        <v>1.141954803</v>
      </c>
      <c r="M60" s="56">
        <f>D150/D151</f>
        <v>1.23936599</v>
      </c>
      <c r="N60" s="56">
        <f>D136/D137</f>
        <v>1.111126262</v>
      </c>
      <c r="O60" s="56">
        <f>D157/D158</f>
        <v>1.189753163</v>
      </c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9"/>
      <c r="B61" s="9" t="s">
        <v>55</v>
      </c>
      <c r="C61" s="61"/>
      <c r="D61" s="61"/>
      <c r="E61" s="61"/>
      <c r="F61" s="61"/>
      <c r="G61" s="61"/>
      <c r="H61" s="35"/>
      <c r="I61" s="9"/>
      <c r="J61" s="9" t="s">
        <v>55</v>
      </c>
      <c r="K61" s="56">
        <f>R143/R144</f>
        <v>1.218702063</v>
      </c>
      <c r="L61" s="56">
        <f>R129/R130</f>
        <v>1.164037238</v>
      </c>
      <c r="M61" s="56">
        <f>R150/R151</f>
        <v>0.7620068638</v>
      </c>
      <c r="N61" s="56">
        <f>R136/137</f>
        <v>0.0349885541</v>
      </c>
      <c r="O61" s="56">
        <f>R157/R158</f>
        <v>0.701289699</v>
      </c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9"/>
      <c r="B62" s="9" t="s">
        <v>56</v>
      </c>
      <c r="C62" s="56">
        <f>R16/R17</f>
        <v>2.765421666</v>
      </c>
      <c r="D62" s="56">
        <f>R2/R3</f>
        <v>2.26280974</v>
      </c>
      <c r="E62" s="56">
        <f>R23/R24</f>
        <v>2.027228788</v>
      </c>
      <c r="F62" s="56">
        <f>R9/R10</f>
        <v>1.907256768</v>
      </c>
      <c r="G62" s="56">
        <f>R30/R31</f>
        <v>1.556457784</v>
      </c>
      <c r="H62" s="35"/>
      <c r="I62" s="9"/>
      <c r="J62" s="9" t="s">
        <v>56</v>
      </c>
      <c r="K62" s="56">
        <f>R18/R19</f>
        <v>1.075127956</v>
      </c>
      <c r="L62" s="56">
        <f>R4/R5</f>
        <v>1.394251344</v>
      </c>
      <c r="M62" s="56">
        <f>R25/R26</f>
        <v>1.243453344</v>
      </c>
      <c r="N62" s="56">
        <f>R11/R12</f>
        <v>1.021061939</v>
      </c>
      <c r="O62" s="56">
        <f>R32/R33</f>
        <v>1.540686491</v>
      </c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55" t="s">
        <v>63</v>
      </c>
      <c r="B65" s="48"/>
      <c r="C65" s="9" t="s">
        <v>47</v>
      </c>
      <c r="D65" s="9" t="s">
        <v>48</v>
      </c>
      <c r="E65" s="9" t="s">
        <v>49</v>
      </c>
      <c r="F65" s="9" t="s">
        <v>50</v>
      </c>
      <c r="G65" s="9" t="s">
        <v>51</v>
      </c>
      <c r="H65" s="35"/>
      <c r="I65" s="55" t="s">
        <v>64</v>
      </c>
      <c r="J65" s="48"/>
      <c r="K65" s="9" t="s">
        <v>47</v>
      </c>
      <c r="L65" s="9" t="s">
        <v>48</v>
      </c>
      <c r="M65" s="9" t="s">
        <v>49</v>
      </c>
      <c r="N65" s="9" t="s">
        <v>50</v>
      </c>
      <c r="O65" s="9" t="s">
        <v>51</v>
      </c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9"/>
      <c r="B66" s="9" t="s">
        <v>53</v>
      </c>
      <c r="C66" s="56">
        <f>E16/E17</f>
        <v>0.7650074973</v>
      </c>
      <c r="D66" s="56">
        <f>E2/E3</f>
        <v>0.7485964932</v>
      </c>
      <c r="E66" s="56">
        <f>E23/E24</f>
        <v>0.7060516408</v>
      </c>
      <c r="F66" s="56">
        <f>E9/E10</f>
        <v>0.6219711928</v>
      </c>
      <c r="G66" s="56">
        <f>E30/E31</f>
        <v>0.7373116726</v>
      </c>
      <c r="H66" s="35"/>
      <c r="I66" s="9"/>
      <c r="J66" s="9" t="s">
        <v>53</v>
      </c>
      <c r="K66" s="56">
        <f>E18/E19</f>
        <v>0.7843224533</v>
      </c>
      <c r="L66" s="56">
        <f>E4/E5</f>
        <v>0.8070862594</v>
      </c>
      <c r="M66" s="56">
        <f>E25/E26</f>
        <v>1.06289306</v>
      </c>
      <c r="N66" s="56">
        <f>E11/E12</f>
        <v>0.7929773798</v>
      </c>
      <c r="O66" s="56">
        <f>E32/E33</f>
        <v>0.7794648449</v>
      </c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9"/>
      <c r="B67" s="9" t="s">
        <v>54</v>
      </c>
      <c r="C67" s="60">
        <f>E141/E142</f>
        <v>0.8963094132</v>
      </c>
      <c r="D67" s="56">
        <f>E127/E128</f>
        <v>0.7485964932</v>
      </c>
      <c r="E67" s="58">
        <f>E148/E149</f>
        <v>0.9051103907</v>
      </c>
      <c r="F67" s="56">
        <f>E134/E135</f>
        <v>0.8284100242</v>
      </c>
      <c r="G67" s="56">
        <f>E155/E156</f>
        <v>0.8794388399</v>
      </c>
      <c r="H67" s="35"/>
      <c r="I67" s="9"/>
      <c r="J67" s="9" t="s">
        <v>54</v>
      </c>
      <c r="K67" s="56">
        <f>E143/E144</f>
        <v>0.6261170144</v>
      </c>
      <c r="L67" s="56">
        <f>E129/E130</f>
        <v>0.6794290326</v>
      </c>
      <c r="M67" s="56">
        <f>E150/E151</f>
        <v>0.6222409511</v>
      </c>
      <c r="N67" s="56">
        <f>E136/E137</f>
        <v>0.6341365378</v>
      </c>
      <c r="O67" s="56">
        <f>E157/E158</f>
        <v>0.6552385933</v>
      </c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9"/>
      <c r="B68" s="9" t="s">
        <v>55</v>
      </c>
      <c r="C68" s="61"/>
      <c r="D68" s="61"/>
      <c r="E68" s="61"/>
      <c r="F68" s="61"/>
      <c r="G68" s="61"/>
      <c r="H68" s="35"/>
      <c r="I68" s="9"/>
      <c r="J68" s="9" t="s">
        <v>55</v>
      </c>
      <c r="K68" s="56">
        <f>S143/S144</f>
        <v>0.6202630354</v>
      </c>
      <c r="L68" s="56">
        <f>S129/S130</f>
        <v>0.767774872</v>
      </c>
      <c r="M68" s="56">
        <f>S150/S151</f>
        <v>0.5717692681</v>
      </c>
      <c r="N68" s="56">
        <f>S136/S137</f>
        <v>0.6818338093</v>
      </c>
      <c r="O68" s="56">
        <f>S157/S158</f>
        <v>0.6801942563</v>
      </c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9"/>
      <c r="B69" s="9" t="s">
        <v>56</v>
      </c>
      <c r="C69" s="56">
        <f>S16/S17</f>
        <v>0.8977193116</v>
      </c>
      <c r="D69" s="56">
        <f>S2/S3</f>
        <v>0.8833332685</v>
      </c>
      <c r="E69" s="56">
        <f>S23/S24</f>
        <v>0.8875279758</v>
      </c>
      <c r="F69" s="56">
        <f>S9/S10</f>
        <v>0.8642596145</v>
      </c>
      <c r="G69" s="56">
        <f>S30/S31</f>
        <v>0.8753664287</v>
      </c>
      <c r="H69" s="35"/>
      <c r="I69" s="9"/>
      <c r="J69" s="9" t="s">
        <v>56</v>
      </c>
      <c r="K69" s="56">
        <f>S18/S19</f>
        <v>0.6207523529</v>
      </c>
      <c r="L69" s="56">
        <f>S4/S5</f>
        <v>0.7126349294</v>
      </c>
      <c r="M69" s="56">
        <f>S25/S26</f>
        <v>0.6408345583</v>
      </c>
      <c r="N69" s="56">
        <f>S11/S12</f>
        <v>0.674381183</v>
      </c>
      <c r="O69" s="56">
        <f>S32/S33</f>
        <v>0.6181389387</v>
      </c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55" t="s">
        <v>65</v>
      </c>
      <c r="B74" s="48"/>
      <c r="C74" s="9" t="s">
        <v>47</v>
      </c>
      <c r="D74" s="9" t="s">
        <v>48</v>
      </c>
      <c r="E74" s="9" t="s">
        <v>49</v>
      </c>
      <c r="F74" s="9" t="s">
        <v>50</v>
      </c>
      <c r="G74" s="9" t="s">
        <v>51</v>
      </c>
      <c r="H74" s="35"/>
      <c r="I74" s="55" t="s">
        <v>66</v>
      </c>
      <c r="J74" s="48"/>
      <c r="K74" s="9" t="s">
        <v>47</v>
      </c>
      <c r="L74" s="9" t="s">
        <v>48</v>
      </c>
      <c r="M74" s="9" t="s">
        <v>49</v>
      </c>
      <c r="N74" s="9" t="s">
        <v>50</v>
      </c>
      <c r="O74" s="9" t="s">
        <v>51</v>
      </c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9"/>
      <c r="B75" s="9" t="s">
        <v>53</v>
      </c>
      <c r="C75" s="56">
        <f>F16/F17</f>
        <v>1.116458964</v>
      </c>
      <c r="D75" s="56">
        <f>F2/F3</f>
        <v>1.088191879</v>
      </c>
      <c r="E75" s="56">
        <f>F23/F24</f>
        <v>0.4058541588</v>
      </c>
      <c r="F75" s="56">
        <f>F9/F10</f>
        <v>0.2910422464</v>
      </c>
      <c r="G75" s="56">
        <f>F30/F31</f>
        <v>0.7242301238</v>
      </c>
      <c r="H75" s="35"/>
      <c r="I75" s="9"/>
      <c r="J75" s="9" t="s">
        <v>53</v>
      </c>
      <c r="K75" s="56">
        <f>F18/F19</f>
        <v>1.008836796</v>
      </c>
      <c r="L75" s="56">
        <f>F4/F5</f>
        <v>0.8761566218</v>
      </c>
      <c r="M75" s="56">
        <f>F25/F26</f>
        <v>1.001020522</v>
      </c>
      <c r="N75" s="58">
        <f>F11/F12</f>
        <v>0.9406520159</v>
      </c>
      <c r="O75" s="56">
        <f>F32/F33</f>
        <v>1.059054832</v>
      </c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9"/>
      <c r="B76" s="9" t="s">
        <v>54</v>
      </c>
      <c r="C76" s="60">
        <f>F141/F142</f>
        <v>1.286167096</v>
      </c>
      <c r="D76" s="56">
        <f>F127/F128</f>
        <v>1.088191879</v>
      </c>
      <c r="E76" s="56">
        <f>F148/F149</f>
        <v>0.5255803317</v>
      </c>
      <c r="F76" s="56">
        <f>F134/F135</f>
        <v>0.5605864844</v>
      </c>
      <c r="G76" s="56">
        <f>F155/F156</f>
        <v>0.8838590756</v>
      </c>
      <c r="H76" s="35"/>
      <c r="I76" s="9"/>
      <c r="J76" s="9" t="s">
        <v>54</v>
      </c>
      <c r="K76" s="58">
        <f>F143/F144</f>
        <v>0.9152971966</v>
      </c>
      <c r="L76" s="58">
        <f>F129/F130</f>
        <v>0.9803158875</v>
      </c>
      <c r="M76" s="56">
        <f>F150/F151</f>
        <v>0.8704706981</v>
      </c>
      <c r="N76" s="56">
        <f>F136/F137</f>
        <v>1.132344495</v>
      </c>
      <c r="O76" s="56">
        <f>F157/F158</f>
        <v>0.8358940347</v>
      </c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9"/>
      <c r="B77" s="9" t="s">
        <v>55</v>
      </c>
      <c r="C77" s="61"/>
      <c r="D77" s="61"/>
      <c r="E77" s="61"/>
      <c r="F77" s="61"/>
      <c r="G77" s="61"/>
      <c r="H77" s="35"/>
      <c r="I77" s="9"/>
      <c r="J77" s="9" t="s">
        <v>55</v>
      </c>
      <c r="K77" s="56">
        <f>T143/T144</f>
        <v>1.015302513</v>
      </c>
      <c r="L77" s="56">
        <f>T129/T130</f>
        <v>1.167223045</v>
      </c>
      <c r="M77" s="56">
        <f>T150/T151</f>
        <v>0.8478397281</v>
      </c>
      <c r="N77" s="56">
        <f>T136/T137</f>
        <v>0.8627854143</v>
      </c>
      <c r="O77" s="56">
        <f>T157/T158</f>
        <v>0.8238883088</v>
      </c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9"/>
      <c r="B78" s="9" t="s">
        <v>56</v>
      </c>
      <c r="C78" s="56">
        <f>T16/T17</f>
        <v>1.178760651</v>
      </c>
      <c r="D78" s="56">
        <f>T2/T3</f>
        <v>1.401049851</v>
      </c>
      <c r="E78" s="56">
        <f>T23/T24</f>
        <v>0.5702658298</v>
      </c>
      <c r="F78" s="56">
        <f>T9/T10</f>
        <v>0.5440816465</v>
      </c>
      <c r="G78" s="56">
        <f>T30/T31</f>
        <v>0.7423061377</v>
      </c>
      <c r="H78" s="35"/>
      <c r="I78" s="9"/>
      <c r="J78" s="9" t="s">
        <v>56</v>
      </c>
      <c r="K78" s="56">
        <f>T18/T19</f>
        <v>0.8150501302</v>
      </c>
      <c r="L78" s="58">
        <f>T4/T5</f>
        <v>0.9409014501</v>
      </c>
      <c r="M78" s="56">
        <f>T25/T26</f>
        <v>0.8733322676</v>
      </c>
      <c r="N78" s="56">
        <f>T11/T12</f>
        <v>1.032558837</v>
      </c>
      <c r="O78" s="56">
        <f>T32/T33</f>
        <v>0.8521148244</v>
      </c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55" t="s">
        <v>67</v>
      </c>
      <c r="B82" s="48"/>
      <c r="C82" s="9" t="s">
        <v>47</v>
      </c>
      <c r="D82" s="9" t="s">
        <v>48</v>
      </c>
      <c r="E82" s="9" t="s">
        <v>49</v>
      </c>
      <c r="F82" s="9" t="s">
        <v>50</v>
      </c>
      <c r="G82" s="9" t="s">
        <v>51</v>
      </c>
      <c r="H82" s="35"/>
      <c r="I82" s="55" t="s">
        <v>68</v>
      </c>
      <c r="J82" s="48"/>
      <c r="K82" s="9" t="s">
        <v>47</v>
      </c>
      <c r="L82" s="9" t="s">
        <v>48</v>
      </c>
      <c r="M82" s="9" t="s">
        <v>49</v>
      </c>
      <c r="N82" s="9" t="s">
        <v>50</v>
      </c>
      <c r="O82" s="9" t="s">
        <v>51</v>
      </c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9"/>
      <c r="B83" s="9" t="s">
        <v>53</v>
      </c>
      <c r="C83" s="56">
        <f>G16/G17</f>
        <v>1.53919718</v>
      </c>
      <c r="D83" s="56">
        <f>G2/G3</f>
        <v>1.316169456</v>
      </c>
      <c r="E83" s="56">
        <f>G23/G24</f>
        <v>0.3618726952</v>
      </c>
      <c r="F83" s="56">
        <f>G9/G10</f>
        <v>0.2429635458</v>
      </c>
      <c r="G83" s="56">
        <f>G30/G31</f>
        <v>0.8508929388</v>
      </c>
      <c r="H83" s="35"/>
      <c r="I83" s="9"/>
      <c r="J83" s="9" t="s">
        <v>53</v>
      </c>
      <c r="K83" s="58">
        <f>G18/G19</f>
        <v>0.9625217382</v>
      </c>
      <c r="L83" s="56">
        <f>G4/G5</f>
        <v>1.031487182</v>
      </c>
      <c r="M83" s="56">
        <f>G25/G26</f>
        <v>0.7743221214</v>
      </c>
      <c r="N83" s="56">
        <f>G11/G12</f>
        <v>0.7319937733</v>
      </c>
      <c r="O83" s="58">
        <f>G32/G33</f>
        <v>0.9613210013</v>
      </c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9"/>
      <c r="B84" s="9" t="s">
        <v>54</v>
      </c>
      <c r="C84" s="60">
        <f>G141/G142</f>
        <v>1.695288609</v>
      </c>
      <c r="D84" s="56">
        <f>G127/G128</f>
        <v>1.316169456</v>
      </c>
      <c r="E84" s="56">
        <f>G148/G149</f>
        <v>0.6942126988</v>
      </c>
      <c r="F84" s="56">
        <f>G134/G135</f>
        <v>0.6314712836</v>
      </c>
      <c r="G84" s="56">
        <f>G155/G156</f>
        <v>0.5432689842</v>
      </c>
      <c r="H84" s="35"/>
      <c r="I84" s="9"/>
      <c r="J84" s="9" t="s">
        <v>54</v>
      </c>
      <c r="K84" s="56">
        <f>G143/G144</f>
        <v>1.18749078</v>
      </c>
      <c r="L84" s="56">
        <f>G129/G130</f>
        <v>1.160680154</v>
      </c>
      <c r="M84" s="56">
        <f>G150/G151</f>
        <v>1.250055479</v>
      </c>
      <c r="N84" s="56">
        <f>G136/G137</f>
        <v>1.463192554</v>
      </c>
      <c r="O84" s="56">
        <f>G157/G158</f>
        <v>1.159867475</v>
      </c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9"/>
      <c r="B85" s="9" t="s">
        <v>55</v>
      </c>
      <c r="C85" s="61"/>
      <c r="D85" s="61"/>
      <c r="E85" s="61"/>
      <c r="F85" s="61"/>
      <c r="G85" s="61"/>
      <c r="H85" s="35"/>
      <c r="I85" s="9"/>
      <c r="J85" s="9" t="s">
        <v>55</v>
      </c>
      <c r="K85" s="56">
        <f>U143/U144</f>
        <v>1.046167392</v>
      </c>
      <c r="L85" s="56">
        <f>U129/U130</f>
        <v>1.200520369</v>
      </c>
      <c r="M85" s="56">
        <f>U150/U151</f>
        <v>0.6786894475</v>
      </c>
      <c r="N85" s="56">
        <f>U136/U137</f>
        <v>0.832879537</v>
      </c>
      <c r="O85" s="56">
        <f>U157/U158</f>
        <v>0.8113318884</v>
      </c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9"/>
      <c r="B86" s="9" t="s">
        <v>56</v>
      </c>
      <c r="C86" s="56">
        <f>U16/U17</f>
        <v>1.502698993</v>
      </c>
      <c r="D86" s="56">
        <f>U2/U3</f>
        <v>1.474477544</v>
      </c>
      <c r="E86" s="56">
        <f>U23/U24</f>
        <v>0.631277334</v>
      </c>
      <c r="F86" s="56">
        <f>U9/U10</f>
        <v>0.5997206134</v>
      </c>
      <c r="G86" s="56">
        <f>U30/U31</f>
        <v>0.4999014768</v>
      </c>
      <c r="H86" s="35"/>
      <c r="I86" s="9"/>
      <c r="J86" s="9" t="s">
        <v>56</v>
      </c>
      <c r="K86" s="56">
        <f>U18/U19</f>
        <v>1.173609893</v>
      </c>
      <c r="L86" s="56">
        <f>U4/U5</f>
        <v>1.122287068</v>
      </c>
      <c r="M86" s="56">
        <f>U25/U26</f>
        <v>1.062226014</v>
      </c>
      <c r="N86" s="56">
        <f>U11/U12</f>
        <v>1.330605779</v>
      </c>
      <c r="O86" s="56">
        <f>U32/U33</f>
        <v>1.058474061</v>
      </c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62" t="s">
        <v>69</v>
      </c>
      <c r="B91" s="48"/>
      <c r="C91" s="9" t="s">
        <v>47</v>
      </c>
      <c r="D91" s="9" t="s">
        <v>48</v>
      </c>
      <c r="E91" s="9" t="s">
        <v>49</v>
      </c>
      <c r="F91" s="9" t="s">
        <v>50</v>
      </c>
      <c r="G91" s="9" t="s">
        <v>51</v>
      </c>
      <c r="H91" s="35"/>
      <c r="I91" s="55" t="s">
        <v>70</v>
      </c>
      <c r="J91" s="48"/>
      <c r="K91" s="9" t="s">
        <v>47</v>
      </c>
      <c r="L91" s="9" t="s">
        <v>48</v>
      </c>
      <c r="M91" s="9" t="s">
        <v>49</v>
      </c>
      <c r="N91" s="9" t="s">
        <v>50</v>
      </c>
      <c r="O91" s="9" t="s">
        <v>51</v>
      </c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9"/>
      <c r="B92" s="9" t="s">
        <v>53</v>
      </c>
      <c r="C92" s="56">
        <f>H16/H17</f>
        <v>2.559771968</v>
      </c>
      <c r="D92" s="56">
        <f>H2/H3</f>
        <v>2.171177635</v>
      </c>
      <c r="E92" s="56">
        <f>H23/H24</f>
        <v>1.277078532</v>
      </c>
      <c r="F92" s="56">
        <f>H9/H10</f>
        <v>0.51045445</v>
      </c>
      <c r="G92" s="56">
        <f>H30/H31</f>
        <v>1.914821416</v>
      </c>
      <c r="H92" s="35"/>
      <c r="I92" s="9"/>
      <c r="J92" s="9" t="s">
        <v>53</v>
      </c>
      <c r="K92" s="58">
        <f>H18/H19</f>
        <v>0.9584282892</v>
      </c>
      <c r="L92" s="58">
        <f>H4/H5</f>
        <v>0.9256083543</v>
      </c>
      <c r="M92" s="58">
        <f>H25/H26</f>
        <v>0.9416563183</v>
      </c>
      <c r="N92" s="56">
        <f>H11/H12</f>
        <v>0.8952352155</v>
      </c>
      <c r="O92" s="56">
        <f>H32/H33</f>
        <v>0.8874599313</v>
      </c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9"/>
      <c r="B93" s="9" t="s">
        <v>54</v>
      </c>
      <c r="C93" s="60">
        <f>H141/H142</f>
        <v>2.258242744</v>
      </c>
      <c r="D93" s="56">
        <f>H127/H128</f>
        <v>2.108987178</v>
      </c>
      <c r="E93" s="56">
        <f>H148/H149</f>
        <v>1.352283897</v>
      </c>
      <c r="F93" s="56">
        <f>H134/H135</f>
        <v>1.563331343</v>
      </c>
      <c r="G93" s="56">
        <f>H155/H156</f>
        <v>2.472549663</v>
      </c>
      <c r="H93" s="35"/>
      <c r="I93" s="9"/>
      <c r="J93" s="9" t="s">
        <v>54</v>
      </c>
      <c r="K93" s="58">
        <f>H143/H144</f>
        <v>0.9771112857</v>
      </c>
      <c r="L93" s="56">
        <f>H129/H130</f>
        <v>1.037556041</v>
      </c>
      <c r="M93" s="58">
        <f>H150/H151</f>
        <v>0.9821207822</v>
      </c>
      <c r="N93" s="58">
        <f>H136/H137</f>
        <v>0.9435459627</v>
      </c>
      <c r="O93" s="58">
        <f>H157/H158</f>
        <v>0.9647899252</v>
      </c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9"/>
      <c r="B94" s="9" t="s">
        <v>55</v>
      </c>
      <c r="C94" s="61"/>
      <c r="D94" s="61"/>
      <c r="E94" s="61"/>
      <c r="F94" s="61"/>
      <c r="G94" s="61"/>
      <c r="H94" s="35"/>
      <c r="I94" s="9"/>
      <c r="J94" s="9" t="s">
        <v>55</v>
      </c>
      <c r="K94" s="58">
        <f>V143/V144</f>
        <v>0.9301632782</v>
      </c>
      <c r="L94" s="56">
        <f>V129/V130</f>
        <v>1.12090876</v>
      </c>
      <c r="M94" s="58">
        <f>V150/V151</f>
        <v>0.9047751826</v>
      </c>
      <c r="N94" s="56">
        <f>V136/V137</f>
        <v>0.8773787727</v>
      </c>
      <c r="O94" s="56">
        <f>V157/V158</f>
        <v>0.8754510833</v>
      </c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9"/>
      <c r="B95" s="9" t="s">
        <v>56</v>
      </c>
      <c r="C95" s="56">
        <f>V16/V17</f>
        <v>1.82360592</v>
      </c>
      <c r="D95" s="56">
        <f>V2/V3</f>
        <v>2.153691744</v>
      </c>
      <c r="E95" s="56">
        <f>V23/V24</f>
        <v>1.448569694</v>
      </c>
      <c r="F95" s="56">
        <f>V9/V10</f>
        <v>1.368838762</v>
      </c>
      <c r="G95" s="56">
        <f>V30/V31</f>
        <v>2.112757292</v>
      </c>
      <c r="H95" s="35"/>
      <c r="I95" s="9"/>
      <c r="J95" s="9" t="s">
        <v>56</v>
      </c>
      <c r="K95" s="56">
        <f>V18/V19</f>
        <v>1.001211364</v>
      </c>
      <c r="L95" s="56">
        <f>V4/V5</f>
        <v>1.107641677</v>
      </c>
      <c r="M95" s="58">
        <f>V25/V26</f>
        <v>0.9484606974</v>
      </c>
      <c r="N95" s="56">
        <f>V11/V12</f>
        <v>1.012391083</v>
      </c>
      <c r="O95" s="56">
        <f>V32/V33</f>
        <v>1.044130881</v>
      </c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55" t="s">
        <v>71</v>
      </c>
      <c r="B100" s="48"/>
      <c r="C100" s="9" t="s">
        <v>47</v>
      </c>
      <c r="D100" s="9" t="s">
        <v>48</v>
      </c>
      <c r="E100" s="9" t="s">
        <v>49</v>
      </c>
      <c r="F100" s="9" t="s">
        <v>50</v>
      </c>
      <c r="G100" s="9" t="s">
        <v>51</v>
      </c>
      <c r="H100" s="35"/>
      <c r="I100" s="55" t="s">
        <v>72</v>
      </c>
      <c r="J100" s="48"/>
      <c r="K100" s="9" t="s">
        <v>47</v>
      </c>
      <c r="L100" s="9" t="s">
        <v>48</v>
      </c>
      <c r="M100" s="9" t="s">
        <v>49</v>
      </c>
      <c r="N100" s="9" t="s">
        <v>50</v>
      </c>
      <c r="O100" s="9" t="s">
        <v>51</v>
      </c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9"/>
      <c r="B101" s="9" t="s">
        <v>53</v>
      </c>
      <c r="C101" s="56">
        <f>J16/J17</f>
        <v>1.463982981</v>
      </c>
      <c r="D101" s="56">
        <f>J2/J3</f>
        <v>1.460211894</v>
      </c>
      <c r="E101" s="56">
        <f>J23/J24</f>
        <v>0.3154607832</v>
      </c>
      <c r="F101" s="56">
        <f>J9/J10</f>
        <v>0.1976277055</v>
      </c>
      <c r="G101" s="56">
        <f>J30/J31</f>
        <v>2.531350612</v>
      </c>
      <c r="H101" s="35"/>
      <c r="I101" s="9"/>
      <c r="J101" s="9" t="s">
        <v>53</v>
      </c>
      <c r="K101" s="58">
        <f>I18/I19</f>
        <v>0.9991792987</v>
      </c>
      <c r="L101" s="56">
        <f>I4/I5</f>
        <v>1.015625296</v>
      </c>
      <c r="M101" s="56">
        <f>I25/I26</f>
        <v>0.8800060311</v>
      </c>
      <c r="N101" s="57">
        <f>I11/I12</f>
        <v>0.9243390097</v>
      </c>
      <c r="O101" s="56">
        <f>I32/I33</f>
        <v>1.01243521</v>
      </c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9"/>
      <c r="B102" s="9" t="s">
        <v>54</v>
      </c>
      <c r="C102" s="60">
        <f>J141/J142</f>
        <v>1.592478209</v>
      </c>
      <c r="D102" s="56">
        <f>J127/J128</f>
        <v>1.530006107</v>
      </c>
      <c r="E102" s="56">
        <f>J148/J149</f>
        <v>0.4887708291</v>
      </c>
      <c r="F102" s="56">
        <f>J134/J135</f>
        <v>0.5067759166</v>
      </c>
      <c r="G102" s="56">
        <f>J155/J156</f>
        <v>3.051656928</v>
      </c>
      <c r="H102" s="35"/>
      <c r="I102" s="9"/>
      <c r="J102" s="9" t="s">
        <v>54</v>
      </c>
      <c r="K102" s="58">
        <f>I143/I144</f>
        <v>0.9993203968</v>
      </c>
      <c r="L102" s="58">
        <f>I129/I130</f>
        <v>0.9971332804</v>
      </c>
      <c r="M102" s="56">
        <f>I150/I151</f>
        <v>1.101621287</v>
      </c>
      <c r="N102" s="56">
        <f>I136/I137</f>
        <v>1.028168838</v>
      </c>
      <c r="O102" s="56">
        <f>I157/I158</f>
        <v>1.017421304</v>
      </c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9"/>
      <c r="B103" s="9" t="s">
        <v>55</v>
      </c>
      <c r="C103" s="61"/>
      <c r="D103" s="61"/>
      <c r="E103" s="61"/>
      <c r="F103" s="61"/>
      <c r="G103" s="61"/>
      <c r="H103" s="35"/>
      <c r="I103" s="9"/>
      <c r="J103" s="9" t="s">
        <v>55</v>
      </c>
      <c r="K103" s="56">
        <f>W143/W144</f>
        <v>0.8611499158</v>
      </c>
      <c r="L103" s="56">
        <f>W129/W130</f>
        <v>1.013093817</v>
      </c>
      <c r="M103" s="58">
        <f>W150/W151</f>
        <v>0.9797056764</v>
      </c>
      <c r="N103" s="58">
        <f>W136/W137</f>
        <v>0.9099149977</v>
      </c>
      <c r="O103" s="56">
        <f>W157/W158</f>
        <v>1.02444935</v>
      </c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9"/>
      <c r="B104" s="9" t="s">
        <v>56</v>
      </c>
      <c r="C104" s="56">
        <f>X16/X17</f>
        <v>1.425419179</v>
      </c>
      <c r="D104" s="56">
        <f>X2/X3</f>
        <v>1.710405921</v>
      </c>
      <c r="E104" s="56">
        <f>X23/X24</f>
        <v>0.5017727705</v>
      </c>
      <c r="F104" s="56">
        <f>X9/X10</f>
        <v>0.4909002164</v>
      </c>
      <c r="G104" s="56">
        <f>X30/X31</f>
        <v>3.720140481</v>
      </c>
      <c r="H104" s="35"/>
      <c r="I104" s="9"/>
      <c r="J104" s="9" t="s">
        <v>56</v>
      </c>
      <c r="K104" s="58">
        <f>W18/W19</f>
        <v>0.9776126227</v>
      </c>
      <c r="L104" s="56">
        <f>W4/W5</f>
        <v>1.032639456</v>
      </c>
      <c r="M104" s="56">
        <f>W25/W26</f>
        <v>1.010432666</v>
      </c>
      <c r="N104" s="56">
        <f>W11/W12</f>
        <v>1.010861682</v>
      </c>
      <c r="O104" s="58">
        <f>W32/W33</f>
        <v>0.9265934165</v>
      </c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55" t="s">
        <v>73</v>
      </c>
      <c r="B110" s="48"/>
      <c r="C110" s="9" t="s">
        <v>47</v>
      </c>
      <c r="D110" s="9" t="s">
        <v>48</v>
      </c>
      <c r="E110" s="9" t="s">
        <v>49</v>
      </c>
      <c r="F110" s="9" t="s">
        <v>50</v>
      </c>
      <c r="G110" s="9" t="s">
        <v>51</v>
      </c>
      <c r="H110" s="35"/>
      <c r="I110" s="55" t="s">
        <v>74</v>
      </c>
      <c r="J110" s="48"/>
      <c r="K110" s="9" t="s">
        <v>47</v>
      </c>
      <c r="L110" s="9" t="s">
        <v>48</v>
      </c>
      <c r="M110" s="9" t="s">
        <v>49</v>
      </c>
      <c r="N110" s="9" t="s">
        <v>50</v>
      </c>
      <c r="O110" s="9" t="s">
        <v>51</v>
      </c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9"/>
      <c r="B111" s="9" t="s">
        <v>53</v>
      </c>
      <c r="C111" s="56">
        <f>K16/K17</f>
        <v>1.168184552</v>
      </c>
      <c r="D111" s="56">
        <f>K2/K3</f>
        <v>1.056423526</v>
      </c>
      <c r="E111" s="56">
        <f>K23/K24</f>
        <v>0.1141362055</v>
      </c>
      <c r="F111" s="56">
        <f>K9/K10</f>
        <v>0.08359242691</v>
      </c>
      <c r="G111" s="56">
        <f>K30/K31</f>
        <v>0.4357375401</v>
      </c>
      <c r="H111" s="35"/>
      <c r="I111" s="9"/>
      <c r="J111" s="9" t="s">
        <v>53</v>
      </c>
      <c r="K111" s="56">
        <f>J18/J19</f>
        <v>1.048591267</v>
      </c>
      <c r="L111" s="58">
        <f>J4/J5</f>
        <v>0.9421057585</v>
      </c>
      <c r="M111" s="56">
        <f>J25/J26</f>
        <v>1.56180799</v>
      </c>
      <c r="N111" s="56">
        <f>J11/J12</f>
        <v>0.8537787887</v>
      </c>
      <c r="O111" s="56">
        <f>J32/J33</f>
        <v>0.731525456</v>
      </c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9"/>
      <c r="B112" s="9" t="s">
        <v>54</v>
      </c>
      <c r="C112" s="60">
        <f>K141/K142</f>
        <v>1.324825767</v>
      </c>
      <c r="D112" s="58">
        <f>K127/K128</f>
        <v>0.9874033437</v>
      </c>
      <c r="E112" s="56">
        <f>K148/K149</f>
        <v>0.237192448</v>
      </c>
      <c r="F112" s="56">
        <f>K134/K135</f>
        <v>0.2467760626</v>
      </c>
      <c r="G112" s="56">
        <f>K155/K156</f>
        <v>0.2983797192</v>
      </c>
      <c r="H112" s="35"/>
      <c r="I112" s="9"/>
      <c r="J112" s="9" t="s">
        <v>54</v>
      </c>
      <c r="K112" s="56">
        <f>J143/J144</f>
        <v>1.396150739</v>
      </c>
      <c r="L112" s="58">
        <f>J129/J130</f>
        <v>0.9623327204</v>
      </c>
      <c r="M112" s="56">
        <f>J150/J151</f>
        <v>2.000559452</v>
      </c>
      <c r="N112" s="56">
        <f>J136/J137</f>
        <v>0.6030040697</v>
      </c>
      <c r="O112" s="56">
        <f>J157/J158</f>
        <v>2.492984196</v>
      </c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9"/>
      <c r="B113" s="9" t="s">
        <v>55</v>
      </c>
      <c r="C113" s="61"/>
      <c r="D113" s="61"/>
      <c r="E113" s="61"/>
      <c r="F113" s="61"/>
      <c r="G113" s="61"/>
      <c r="H113" s="35"/>
      <c r="I113" s="9"/>
      <c r="J113" s="9" t="s">
        <v>55</v>
      </c>
      <c r="K113" s="56">
        <f>X143/X144</f>
        <v>1.707490918</v>
      </c>
      <c r="L113" s="56">
        <f>X129/X130</f>
        <v>1.147327786</v>
      </c>
      <c r="M113" s="56">
        <f>X150/X151</f>
        <v>2.178668038</v>
      </c>
      <c r="N113" s="56">
        <f>X136/X137</f>
        <v>1.134386052</v>
      </c>
      <c r="O113" s="56">
        <f>X157/X158</f>
        <v>1.123864729</v>
      </c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9"/>
      <c r="B114" s="9" t="s">
        <v>56</v>
      </c>
      <c r="C114" s="56">
        <f>Y16/Y17</f>
        <v>1.204265552</v>
      </c>
      <c r="D114" s="56">
        <f>Y2/Y3</f>
        <v>1.057026568</v>
      </c>
      <c r="E114" s="56">
        <f>Y23/Y24</f>
        <v>0.2877243513</v>
      </c>
      <c r="F114" s="56">
        <f>Y9/Y10</f>
        <v>0.2793475283</v>
      </c>
      <c r="G114" s="56">
        <f>Y30/Y31</f>
        <v>0.3245596726</v>
      </c>
      <c r="H114" s="35"/>
      <c r="I114" s="9"/>
      <c r="J114" s="9" t="s">
        <v>56</v>
      </c>
      <c r="K114" s="56">
        <f>X18/X19</f>
        <v>1.846154365</v>
      </c>
      <c r="L114" s="56">
        <f>X4/X5</f>
        <v>1.044651262</v>
      </c>
      <c r="M114" s="56">
        <f>X25/X26</f>
        <v>1.2179694</v>
      </c>
      <c r="N114" s="56">
        <f>X11/X12</f>
        <v>0.7032566806</v>
      </c>
      <c r="O114" s="56">
        <f>X32/X33</f>
        <v>2.379859579</v>
      </c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H119" s="35"/>
      <c r="I119" s="55" t="s">
        <v>75</v>
      </c>
      <c r="J119" s="48"/>
      <c r="K119" s="9" t="s">
        <v>47</v>
      </c>
      <c r="L119" s="9" t="s">
        <v>48</v>
      </c>
      <c r="M119" s="9" t="s">
        <v>49</v>
      </c>
      <c r="N119" s="9" t="s">
        <v>50</v>
      </c>
      <c r="O119" s="9" t="s">
        <v>51</v>
      </c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H120" s="35"/>
      <c r="I120" s="9"/>
      <c r="J120" s="9" t="s">
        <v>53</v>
      </c>
      <c r="K120" s="56">
        <f>K18/K19</f>
        <v>2.04552464</v>
      </c>
      <c r="L120" s="56">
        <f>K4/K5</f>
        <v>1.358442334</v>
      </c>
      <c r="M120" s="56">
        <f>K25/K26</f>
        <v>1.272755104</v>
      </c>
      <c r="N120" s="63">
        <f>K11/K12</f>
        <v>1.113506884</v>
      </c>
      <c r="O120" s="56">
        <f>K32/K33</f>
        <v>1.132195346</v>
      </c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H121" s="35"/>
      <c r="I121" s="9"/>
      <c r="J121" s="9" t="s">
        <v>54</v>
      </c>
      <c r="K121" s="56">
        <f>K143/K144</f>
        <v>1.829158284</v>
      </c>
      <c r="L121" s="56">
        <f>K129/K130</f>
        <v>1.660879426</v>
      </c>
      <c r="M121" s="56">
        <f>K150/K151</f>
        <v>2.326069053</v>
      </c>
      <c r="N121" s="56">
        <f>K136/K137</f>
        <v>2.232834575</v>
      </c>
      <c r="O121" s="56">
        <f>K157/K158</f>
        <v>3.412499893</v>
      </c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H122" s="35"/>
      <c r="I122" s="9"/>
      <c r="J122" s="9" t="s">
        <v>55</v>
      </c>
      <c r="K122" s="56">
        <f>Y143/Y144</f>
        <v>2.619449698</v>
      </c>
      <c r="L122" s="56">
        <f>Y129/Y130</f>
        <v>1.689129119</v>
      </c>
      <c r="M122" s="56">
        <f>Y150/Y151</f>
        <v>2.850437998</v>
      </c>
      <c r="N122" s="56">
        <f>Y136/Y137</f>
        <v>4.097141739</v>
      </c>
      <c r="O122" s="56">
        <f>Y157/Y158</f>
        <v>1.719258234</v>
      </c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H123" s="35"/>
      <c r="I123" s="9"/>
      <c r="J123" s="9" t="s">
        <v>56</v>
      </c>
      <c r="K123" s="56">
        <f>Y18/Y19</f>
        <v>2.214686562</v>
      </c>
      <c r="L123" s="56">
        <f>Y4/Y5</f>
        <v>1.640675214</v>
      </c>
      <c r="M123" s="56">
        <f>Y25/Y26</f>
        <v>2.557959204</v>
      </c>
      <c r="N123" s="56">
        <f>Y11/Y12</f>
        <v>1.999114733</v>
      </c>
      <c r="O123" s="56">
        <f>Y32/Y33</f>
        <v>2.912897169</v>
      </c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1" t="s">
        <v>76</v>
      </c>
      <c r="B126" s="64" t="s">
        <v>1</v>
      </c>
      <c r="C126" s="64" t="s">
        <v>2</v>
      </c>
      <c r="D126" s="64" t="s">
        <v>3</v>
      </c>
      <c r="E126" s="64" t="s">
        <v>4</v>
      </c>
      <c r="F126" s="64" t="s">
        <v>5</v>
      </c>
      <c r="G126" s="64" t="s">
        <v>6</v>
      </c>
      <c r="H126" s="33" t="s">
        <v>8</v>
      </c>
      <c r="I126" s="33" t="s">
        <v>9</v>
      </c>
      <c r="J126" s="33" t="s">
        <v>10</v>
      </c>
      <c r="K126" s="33" t="s">
        <v>11</v>
      </c>
      <c r="L126" s="34" t="s">
        <v>36</v>
      </c>
      <c r="M126" s="35"/>
      <c r="N126" s="35"/>
      <c r="O126" s="31" t="s">
        <v>77</v>
      </c>
      <c r="P126" s="32" t="s">
        <v>1</v>
      </c>
      <c r="Q126" s="33" t="s">
        <v>2</v>
      </c>
      <c r="R126" s="33" t="s">
        <v>3</v>
      </c>
      <c r="S126" s="33" t="s">
        <v>4</v>
      </c>
      <c r="T126" s="33" t="s">
        <v>5</v>
      </c>
      <c r="U126" s="33" t="s">
        <v>6</v>
      </c>
      <c r="V126" s="33" t="s">
        <v>8</v>
      </c>
      <c r="W126" s="33" t="s">
        <v>9</v>
      </c>
      <c r="X126" s="33" t="s">
        <v>10</v>
      </c>
      <c r="Y126" s="33" t="s">
        <v>11</v>
      </c>
      <c r="Z126" s="34" t="s">
        <v>36</v>
      </c>
    </row>
    <row r="127" ht="15.75" customHeight="1">
      <c r="A127" s="64" t="s">
        <v>18</v>
      </c>
      <c r="B127" s="37">
        <v>37.28635061479999</v>
      </c>
      <c r="C127" s="37">
        <v>19.4991683264</v>
      </c>
      <c r="D127" s="37">
        <v>13.848251931000002</v>
      </c>
      <c r="E127" s="37">
        <v>181.85822926179998</v>
      </c>
      <c r="F127" s="37">
        <v>46.926358414</v>
      </c>
      <c r="G127" s="37">
        <v>39.1105798876</v>
      </c>
      <c r="H127" s="38">
        <v>68.93813</v>
      </c>
      <c r="I127" s="38"/>
      <c r="J127" s="38">
        <v>27.43431</v>
      </c>
      <c r="K127" s="38">
        <v>7.509628</v>
      </c>
      <c r="L127" s="35"/>
      <c r="M127" s="35"/>
      <c r="N127" s="35"/>
      <c r="O127" s="9" t="s">
        <v>18</v>
      </c>
      <c r="P127" s="37"/>
      <c r="Q127" s="37"/>
      <c r="R127" s="37"/>
      <c r="S127" s="37"/>
      <c r="T127" s="37"/>
      <c r="U127" s="37"/>
      <c r="V127" s="38"/>
      <c r="W127" s="38"/>
      <c r="X127" s="38"/>
      <c r="Y127" s="38"/>
      <c r="Z127" s="35"/>
    </row>
    <row r="128" ht="15.75" customHeight="1">
      <c r="A128" s="64" t="s">
        <v>19</v>
      </c>
      <c r="B128" s="37">
        <v>14.8540013736</v>
      </c>
      <c r="C128" s="37">
        <v>74.81610719659999</v>
      </c>
      <c r="D128" s="37">
        <v>8.3818111354</v>
      </c>
      <c r="E128" s="37">
        <v>242.93224843480002</v>
      </c>
      <c r="F128" s="37">
        <v>43.123238928</v>
      </c>
      <c r="G128" s="37">
        <v>29.7154592944</v>
      </c>
      <c r="H128" s="38">
        <v>32.68779</v>
      </c>
      <c r="I128" s="38"/>
      <c r="J128" s="38">
        <v>17.93085</v>
      </c>
      <c r="K128" s="38">
        <v>7.605431</v>
      </c>
      <c r="L128" s="35"/>
      <c r="M128" s="35"/>
      <c r="N128" s="35"/>
      <c r="O128" s="9" t="s">
        <v>19</v>
      </c>
      <c r="P128" s="37">
        <v>41.502872</v>
      </c>
      <c r="Q128" s="37">
        <v>92.78393</v>
      </c>
      <c r="R128" s="37">
        <v>20.64153</v>
      </c>
      <c r="S128" s="37">
        <v>195.5136</v>
      </c>
      <c r="T128" s="37">
        <v>42.12969</v>
      </c>
      <c r="U128" s="37">
        <v>58.94592</v>
      </c>
      <c r="V128" s="38">
        <v>28.43288</v>
      </c>
      <c r="W128" s="38"/>
      <c r="X128" s="38">
        <v>47.08716</v>
      </c>
      <c r="Y128" s="38">
        <v>28.30178</v>
      </c>
      <c r="Z128" s="35"/>
    </row>
    <row r="129" ht="15.75" customHeight="1">
      <c r="A129" s="9" t="s">
        <v>12</v>
      </c>
      <c r="B129" s="38">
        <v>12.371936</v>
      </c>
      <c r="C129" s="38">
        <v>51.679</v>
      </c>
      <c r="D129" s="38">
        <v>8.378656</v>
      </c>
      <c r="E129" s="38">
        <v>245.907</v>
      </c>
      <c r="F129" s="38">
        <v>35.51807</v>
      </c>
      <c r="G129" s="38">
        <v>33.88485</v>
      </c>
      <c r="H129" s="38">
        <v>134.4821</v>
      </c>
      <c r="I129" s="38">
        <v>94.83406428359999</v>
      </c>
      <c r="J129" s="38">
        <v>8.0072191038</v>
      </c>
      <c r="K129" s="38">
        <v>1.9264042193999997</v>
      </c>
      <c r="L129" s="35"/>
      <c r="M129" s="41"/>
      <c r="N129" s="41"/>
      <c r="O129" s="9" t="s">
        <v>12</v>
      </c>
      <c r="P129" s="38">
        <v>11.6525958</v>
      </c>
      <c r="Q129" s="38">
        <v>42.92582</v>
      </c>
      <c r="R129" s="38">
        <v>8.474453</v>
      </c>
      <c r="S129" s="38">
        <v>269.6292</v>
      </c>
      <c r="T129" s="38">
        <v>35.00335</v>
      </c>
      <c r="U129" s="38">
        <v>31.38057</v>
      </c>
      <c r="V129" s="38">
        <v>135.482</v>
      </c>
      <c r="W129" s="38">
        <v>96.66930436839999</v>
      </c>
      <c r="X129" s="38">
        <v>7.615766569600001</v>
      </c>
      <c r="Y129" s="38">
        <v>2.2381727696000002</v>
      </c>
      <c r="Z129" s="35"/>
    </row>
    <row r="130" ht="15.75" customHeight="1">
      <c r="A130" s="9" t="s">
        <v>13</v>
      </c>
      <c r="B130" s="38">
        <v>11.5779769</v>
      </c>
      <c r="C130" s="38">
        <v>48.72684</v>
      </c>
      <c r="D130" s="38">
        <v>7.337117</v>
      </c>
      <c r="E130" s="38">
        <v>361.931840135</v>
      </c>
      <c r="F130" s="38">
        <v>36.23125</v>
      </c>
      <c r="G130" s="38">
        <v>29.19396</v>
      </c>
      <c r="H130" s="38">
        <v>129.6143</v>
      </c>
      <c r="I130" s="38">
        <v>95.1067085532</v>
      </c>
      <c r="J130" s="38">
        <v>8.320634780599999</v>
      </c>
      <c r="K130" s="38">
        <v>1.15987</v>
      </c>
      <c r="L130" s="35"/>
      <c r="M130" s="41"/>
      <c r="N130" s="41"/>
      <c r="O130" s="9" t="s">
        <v>13</v>
      </c>
      <c r="P130" s="38">
        <v>12.172668</v>
      </c>
      <c r="Q130" s="38">
        <v>52.66947</v>
      </c>
      <c r="R130" s="38">
        <v>7.280225</v>
      </c>
      <c r="S130" s="38">
        <v>351.18263155980003</v>
      </c>
      <c r="T130" s="38">
        <v>29.98857</v>
      </c>
      <c r="U130" s="38">
        <v>26.13914</v>
      </c>
      <c r="V130" s="38">
        <v>120.868</v>
      </c>
      <c r="W130" s="38">
        <v>95.41989377079999</v>
      </c>
      <c r="X130" s="38">
        <v>6.6378298000000004</v>
      </c>
      <c r="Y130" s="38">
        <v>1.3250454</v>
      </c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41"/>
      <c r="M131" s="41"/>
      <c r="N131" s="41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41"/>
      <c r="M132" s="41"/>
      <c r="N132" s="41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1" t="s">
        <v>78</v>
      </c>
      <c r="B133" s="32" t="s">
        <v>1</v>
      </c>
      <c r="C133" s="33" t="s">
        <v>2</v>
      </c>
      <c r="D133" s="33" t="s">
        <v>3</v>
      </c>
      <c r="E133" s="33" t="s">
        <v>4</v>
      </c>
      <c r="F133" s="33" t="s">
        <v>5</v>
      </c>
      <c r="G133" s="33" t="s">
        <v>6</v>
      </c>
      <c r="H133" s="33" t="s">
        <v>8</v>
      </c>
      <c r="I133" s="33" t="s">
        <v>9</v>
      </c>
      <c r="J133" s="33" t="s">
        <v>10</v>
      </c>
      <c r="K133" s="33" t="s">
        <v>11</v>
      </c>
      <c r="L133" s="34" t="s">
        <v>36</v>
      </c>
      <c r="M133" s="41"/>
      <c r="N133" s="41"/>
      <c r="O133" s="31" t="s">
        <v>79</v>
      </c>
      <c r="P133" s="32" t="s">
        <v>1</v>
      </c>
      <c r="Q133" s="33" t="s">
        <v>2</v>
      </c>
      <c r="R133" s="33" t="s">
        <v>3</v>
      </c>
      <c r="S133" s="33" t="s">
        <v>4</v>
      </c>
      <c r="T133" s="33" t="s">
        <v>5</v>
      </c>
      <c r="U133" s="33" t="s">
        <v>6</v>
      </c>
      <c r="V133" s="33" t="s">
        <v>8</v>
      </c>
      <c r="W133" s="33" t="s">
        <v>9</v>
      </c>
      <c r="X133" s="33" t="s">
        <v>10</v>
      </c>
      <c r="Y133" s="33" t="s">
        <v>11</v>
      </c>
      <c r="Z133" s="34" t="s">
        <v>36</v>
      </c>
    </row>
    <row r="134" ht="15.75" customHeight="1">
      <c r="A134" s="23" t="s">
        <v>18</v>
      </c>
      <c r="B134" s="39">
        <v>28.4139577422</v>
      </c>
      <c r="C134" s="39">
        <v>7.5762424002</v>
      </c>
      <c r="D134" s="39">
        <v>7.0535169008</v>
      </c>
      <c r="E134" s="39">
        <v>145.3047251402</v>
      </c>
      <c r="F134" s="39">
        <v>15.4321119076</v>
      </c>
      <c r="G134" s="39">
        <v>10.4691621032</v>
      </c>
      <c r="H134" s="39">
        <v>37.04442391920001</v>
      </c>
      <c r="I134" s="39"/>
      <c r="J134" s="39">
        <v>6.577053189999999</v>
      </c>
      <c r="K134" s="39">
        <v>1.1681261562</v>
      </c>
      <c r="L134" s="35"/>
      <c r="M134" s="35"/>
      <c r="N134" s="35"/>
      <c r="O134" s="23" t="s">
        <v>18</v>
      </c>
      <c r="P134" s="37"/>
      <c r="Q134" s="37"/>
      <c r="R134" s="37"/>
      <c r="S134" s="37"/>
      <c r="T134" s="37"/>
      <c r="U134" s="37"/>
      <c r="V134" s="38"/>
      <c r="W134" s="38"/>
      <c r="X134" s="38"/>
      <c r="Y134" s="38"/>
      <c r="Z134" s="35"/>
    </row>
    <row r="135" ht="15.75" customHeight="1">
      <c r="A135" s="9" t="s">
        <v>19</v>
      </c>
      <c r="B135" s="39">
        <v>13.596537141799999</v>
      </c>
      <c r="C135" s="39">
        <v>51.018400832</v>
      </c>
      <c r="D135" s="39">
        <v>2.6164538740000003</v>
      </c>
      <c r="E135" s="39">
        <v>175.40193974439998</v>
      </c>
      <c r="F135" s="39">
        <v>27.528512259800003</v>
      </c>
      <c r="G135" s="39">
        <v>16.578999512800003</v>
      </c>
      <c r="H135" s="39">
        <v>23.6958237136</v>
      </c>
      <c r="I135" s="39"/>
      <c r="J135" s="39">
        <v>12.9782276032</v>
      </c>
      <c r="K135" s="39">
        <v>4.7335472646</v>
      </c>
      <c r="L135" s="35"/>
      <c r="M135" s="35"/>
      <c r="N135" s="35"/>
      <c r="O135" s="9" t="s">
        <v>19</v>
      </c>
      <c r="P135" s="37">
        <v>64.762793711</v>
      </c>
      <c r="Q135" s="37">
        <v>95.2827148782</v>
      </c>
      <c r="R135" s="37">
        <v>20.2325008456</v>
      </c>
      <c r="S135" s="37">
        <v>200.3504444142</v>
      </c>
      <c r="T135" s="37">
        <v>60.25419303939999</v>
      </c>
      <c r="U135" s="37">
        <v>49.9768529638</v>
      </c>
      <c r="V135" s="38">
        <v>18.908586999</v>
      </c>
      <c r="W135" s="38"/>
      <c r="X135" s="38">
        <v>54.08158768620001</v>
      </c>
      <c r="Y135" s="38">
        <v>39.2650503276</v>
      </c>
      <c r="Z135" s="35"/>
    </row>
    <row r="136" ht="15.75" customHeight="1">
      <c r="A136" s="9" t="s">
        <v>12</v>
      </c>
      <c r="B136" s="39">
        <v>21.5571979932</v>
      </c>
      <c r="C136" s="39">
        <v>45.844310081399996</v>
      </c>
      <c r="D136" s="39">
        <v>5.3823831572</v>
      </c>
      <c r="E136" s="39">
        <v>237.27282876139998</v>
      </c>
      <c r="F136" s="39">
        <v>29.233068729800003</v>
      </c>
      <c r="G136" s="39">
        <v>32.8554947228</v>
      </c>
      <c r="H136" s="39">
        <v>126.24189590520002</v>
      </c>
      <c r="I136" s="39">
        <v>75.8139343776</v>
      </c>
      <c r="J136" s="39">
        <v>2.7900952476</v>
      </c>
      <c r="K136" s="39">
        <v>1.247244191</v>
      </c>
      <c r="L136" s="35"/>
      <c r="M136" s="35"/>
      <c r="N136" s="35"/>
      <c r="O136" s="9" t="s">
        <v>12</v>
      </c>
      <c r="P136" s="38">
        <v>21.176365863</v>
      </c>
      <c r="Q136" s="38">
        <v>38.490219921000005</v>
      </c>
      <c r="R136" s="38">
        <v>4.7934319118</v>
      </c>
      <c r="S136" s="38">
        <v>271.91118096620005</v>
      </c>
      <c r="T136" s="38">
        <v>27.7326211918</v>
      </c>
      <c r="U136" s="38">
        <v>24.7545312738</v>
      </c>
      <c r="V136" s="38">
        <v>120.75795210999999</v>
      </c>
      <c r="W136" s="38">
        <v>99.9135129234</v>
      </c>
      <c r="X136" s="38">
        <v>9.6267605434</v>
      </c>
      <c r="Y136" s="38">
        <v>4.6097770226</v>
      </c>
      <c r="Z136" s="35"/>
    </row>
    <row r="137" ht="15.75" customHeight="1">
      <c r="A137" s="9" t="s">
        <v>13</v>
      </c>
      <c r="B137" s="39">
        <v>17.066828120399997</v>
      </c>
      <c r="C137" s="39">
        <v>43.651788332</v>
      </c>
      <c r="D137" s="39">
        <v>4.8440787894</v>
      </c>
      <c r="E137" s="39">
        <v>374.16678368000004</v>
      </c>
      <c r="F137" s="39">
        <v>25.816409114199995</v>
      </c>
      <c r="G137" s="39">
        <v>22.4546623274</v>
      </c>
      <c r="H137" s="39">
        <v>133.7951736332</v>
      </c>
      <c r="I137" s="39">
        <v>73.7368528968</v>
      </c>
      <c r="J137" s="39">
        <v>4.626992400000001</v>
      </c>
      <c r="K137" s="39">
        <v>0.5585922956000001</v>
      </c>
      <c r="L137" s="35"/>
      <c r="M137" s="35"/>
      <c r="N137" s="35"/>
      <c r="O137" s="9" t="s">
        <v>13</v>
      </c>
      <c r="P137" s="38">
        <v>18.6324956026</v>
      </c>
      <c r="Q137" s="38">
        <v>44.1047141496</v>
      </c>
      <c r="R137" s="38">
        <v>6.4945364582</v>
      </c>
      <c r="S137" s="38">
        <v>398.79392492</v>
      </c>
      <c r="T137" s="38">
        <v>32.1431270554</v>
      </c>
      <c r="U137" s="38">
        <v>29.7216226032</v>
      </c>
      <c r="V137" s="38">
        <v>137.63491420840003</v>
      </c>
      <c r="W137" s="38">
        <v>109.80532596379999</v>
      </c>
      <c r="X137" s="38">
        <v>8.4863178</v>
      </c>
      <c r="Y137" s="38">
        <v>1.125120222</v>
      </c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1" t="s">
        <v>80</v>
      </c>
      <c r="B140" s="32" t="s">
        <v>1</v>
      </c>
      <c r="C140" s="33" t="s">
        <v>2</v>
      </c>
      <c r="D140" s="33" t="s">
        <v>3</v>
      </c>
      <c r="E140" s="33" t="s">
        <v>4</v>
      </c>
      <c r="F140" s="33" t="s">
        <v>5</v>
      </c>
      <c r="G140" s="33" t="s">
        <v>6</v>
      </c>
      <c r="H140" s="33" t="s">
        <v>8</v>
      </c>
      <c r="I140" s="33" t="s">
        <v>9</v>
      </c>
      <c r="J140" s="33" t="s">
        <v>10</v>
      </c>
      <c r="K140" s="33" t="s">
        <v>11</v>
      </c>
      <c r="L140" s="34" t="s">
        <v>36</v>
      </c>
      <c r="M140" s="35"/>
      <c r="N140" s="35"/>
      <c r="O140" s="31" t="s">
        <v>81</v>
      </c>
      <c r="P140" s="32" t="s">
        <v>1</v>
      </c>
      <c r="Q140" s="33" t="s">
        <v>2</v>
      </c>
      <c r="R140" s="33" t="s">
        <v>3</v>
      </c>
      <c r="S140" s="33" t="s">
        <v>4</v>
      </c>
      <c r="T140" s="33" t="s">
        <v>5</v>
      </c>
      <c r="U140" s="33" t="s">
        <v>6</v>
      </c>
      <c r="V140" s="33" t="s">
        <v>8</v>
      </c>
      <c r="W140" s="33" t="s">
        <v>9</v>
      </c>
      <c r="X140" s="33" t="s">
        <v>10</v>
      </c>
      <c r="Y140" s="33" t="s">
        <v>11</v>
      </c>
      <c r="Z140" s="34" t="s">
        <v>36</v>
      </c>
    </row>
    <row r="141" ht="15.75" customHeight="1">
      <c r="A141" s="9" t="s">
        <v>18</v>
      </c>
      <c r="B141" s="39">
        <v>65.97337509159999</v>
      </c>
      <c r="C141" s="39">
        <v>10.380635007399999</v>
      </c>
      <c r="D141" s="39">
        <v>10.447615727800002</v>
      </c>
      <c r="E141" s="39">
        <v>159.42577750599997</v>
      </c>
      <c r="F141" s="39">
        <v>34.310613284</v>
      </c>
      <c r="G141" s="39">
        <v>30.208558970000002</v>
      </c>
      <c r="H141" s="39">
        <v>60.2848812326</v>
      </c>
      <c r="I141" s="9"/>
      <c r="J141" s="39">
        <v>21.7957235378</v>
      </c>
      <c r="K141" s="39">
        <v>6.555109064999999</v>
      </c>
      <c r="L141" s="35"/>
      <c r="M141" s="35"/>
      <c r="N141" s="35"/>
      <c r="O141" s="9" t="s">
        <v>18</v>
      </c>
      <c r="P141" s="37"/>
      <c r="Q141" s="37"/>
      <c r="R141" s="37"/>
      <c r="S141" s="37"/>
      <c r="T141" s="37"/>
      <c r="U141" s="37"/>
      <c r="V141" s="38"/>
      <c r="W141" s="38"/>
      <c r="X141" s="38"/>
      <c r="Y141" s="38"/>
      <c r="Z141" s="35"/>
    </row>
    <row r="142" ht="15.75" customHeight="1">
      <c r="A142" s="9" t="s">
        <v>19</v>
      </c>
      <c r="B142" s="39">
        <v>24.153842734799998</v>
      </c>
      <c r="C142" s="39">
        <v>54.892293867199996</v>
      </c>
      <c r="D142" s="39">
        <v>3.1894304758</v>
      </c>
      <c r="E142" s="39">
        <v>177.8691322038</v>
      </c>
      <c r="F142" s="39">
        <v>26.676637413999998</v>
      </c>
      <c r="G142" s="39">
        <v>17.819124605</v>
      </c>
      <c r="H142" s="39">
        <v>26.6954831956</v>
      </c>
      <c r="I142" s="9"/>
      <c r="J142" s="39">
        <v>13.686669878999998</v>
      </c>
      <c r="K142" s="39">
        <v>4.9479027561999995</v>
      </c>
      <c r="L142" s="35"/>
      <c r="M142" s="35"/>
      <c r="N142" s="35"/>
      <c r="O142" s="9" t="s">
        <v>19</v>
      </c>
      <c r="P142" s="37">
        <v>54.843628991799996</v>
      </c>
      <c r="Q142" s="37">
        <v>84.03777017360001</v>
      </c>
      <c r="R142" s="37">
        <v>11.898943083599999</v>
      </c>
      <c r="S142" s="37">
        <v>186.47768355960002</v>
      </c>
      <c r="T142" s="37">
        <v>41.5613299416</v>
      </c>
      <c r="U142" s="37">
        <v>48.4275306976</v>
      </c>
      <c r="V142" s="38">
        <v>20.6708577628</v>
      </c>
      <c r="W142" s="38"/>
      <c r="X142" s="38">
        <v>40.192797418000005</v>
      </c>
      <c r="Y142" s="38">
        <v>30.574549411600003</v>
      </c>
      <c r="Z142" s="35"/>
    </row>
    <row r="143" ht="15.75" customHeight="1">
      <c r="A143" s="9" t="s">
        <v>12</v>
      </c>
      <c r="B143" s="39">
        <v>35.223289480000005</v>
      </c>
      <c r="C143" s="39">
        <v>53.282278862199995</v>
      </c>
      <c r="D143" s="39">
        <v>6.0434116626</v>
      </c>
      <c r="E143" s="39">
        <v>241.9231620506</v>
      </c>
      <c r="F143" s="39">
        <v>26.8211316674</v>
      </c>
      <c r="G143" s="39">
        <v>29.478275707</v>
      </c>
      <c r="H143" s="39">
        <v>126.91577586019999</v>
      </c>
      <c r="I143" s="39">
        <v>119.84736676</v>
      </c>
      <c r="J143" s="40">
        <v>5.7674730148</v>
      </c>
      <c r="K143" s="39">
        <v>1.2717957808</v>
      </c>
      <c r="L143" s="35"/>
      <c r="M143" s="35"/>
      <c r="N143" s="35"/>
      <c r="O143" s="9" t="s">
        <v>12</v>
      </c>
      <c r="P143" s="38">
        <v>28.777972523</v>
      </c>
      <c r="Q143" s="38">
        <v>38.8119657366</v>
      </c>
      <c r="R143" s="38">
        <v>6.077572852600001</v>
      </c>
      <c r="S143" s="38">
        <v>264.4197876884</v>
      </c>
      <c r="T143" s="38">
        <v>27.239996315600003</v>
      </c>
      <c r="U143" s="38">
        <v>26.635943641799997</v>
      </c>
      <c r="V143" s="38">
        <v>120.086047136</v>
      </c>
      <c r="W143" s="38">
        <v>98.4632242278</v>
      </c>
      <c r="X143" s="38">
        <v>6.29511912</v>
      </c>
      <c r="Y143" s="38">
        <v>2.0316851576</v>
      </c>
      <c r="Z143" s="35"/>
    </row>
    <row r="144" ht="15.75" customHeight="1">
      <c r="A144" s="9" t="s">
        <v>13</v>
      </c>
      <c r="B144" s="39">
        <v>22.3920082918</v>
      </c>
      <c r="C144" s="39">
        <v>44.7111656218</v>
      </c>
      <c r="D144" s="39">
        <v>4.8056378002</v>
      </c>
      <c r="E144" s="39">
        <v>386.3865004538</v>
      </c>
      <c r="F144" s="39">
        <v>29.303194379399997</v>
      </c>
      <c r="G144" s="39">
        <v>24.8240038642</v>
      </c>
      <c r="H144" s="39">
        <v>129.888762642</v>
      </c>
      <c r="I144" s="40">
        <v>119.9288708</v>
      </c>
      <c r="J144" s="39">
        <v>4.1309816</v>
      </c>
      <c r="K144" s="9">
        <v>0.6952901733999999</v>
      </c>
      <c r="L144" s="35"/>
      <c r="M144" s="35"/>
      <c r="N144" s="35"/>
      <c r="O144" s="9" t="s">
        <v>13</v>
      </c>
      <c r="P144" s="38">
        <v>20.876638308</v>
      </c>
      <c r="Q144" s="38">
        <v>50.304103816600005</v>
      </c>
      <c r="R144" s="38">
        <v>4.986922592200001</v>
      </c>
      <c r="S144" s="38">
        <v>426.3026693399999</v>
      </c>
      <c r="T144" s="38">
        <v>26.829438475800004</v>
      </c>
      <c r="U144" s="38">
        <v>25.460498802</v>
      </c>
      <c r="V144" s="38">
        <v>129.10211567599998</v>
      </c>
      <c r="W144" s="38">
        <v>114.33923689560001</v>
      </c>
      <c r="X144" s="38">
        <v>3.6867658</v>
      </c>
      <c r="Y144" s="38">
        <v>0.7756152596</v>
      </c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1" t="s">
        <v>82</v>
      </c>
      <c r="B147" s="32" t="s">
        <v>1</v>
      </c>
      <c r="C147" s="33" t="s">
        <v>2</v>
      </c>
      <c r="D147" s="33" t="s">
        <v>3</v>
      </c>
      <c r="E147" s="33" t="s">
        <v>4</v>
      </c>
      <c r="F147" s="33" t="s">
        <v>5</v>
      </c>
      <c r="G147" s="33" t="s">
        <v>6</v>
      </c>
      <c r="H147" s="33" t="s">
        <v>8</v>
      </c>
      <c r="I147" s="33" t="s">
        <v>9</v>
      </c>
      <c r="J147" s="33" t="s">
        <v>10</v>
      </c>
      <c r="K147" s="33" t="s">
        <v>11</v>
      </c>
      <c r="L147" s="34" t="s">
        <v>36</v>
      </c>
      <c r="M147" s="35"/>
      <c r="N147" s="35"/>
      <c r="O147" s="31" t="s">
        <v>83</v>
      </c>
      <c r="P147" s="32" t="s">
        <v>1</v>
      </c>
      <c r="Q147" s="33" t="s">
        <v>2</v>
      </c>
      <c r="R147" s="33" t="s">
        <v>3</v>
      </c>
      <c r="S147" s="33" t="s">
        <v>4</v>
      </c>
      <c r="T147" s="33" t="s">
        <v>5</v>
      </c>
      <c r="U147" s="33" t="s">
        <v>6</v>
      </c>
      <c r="V147" s="33" t="s">
        <v>8</v>
      </c>
      <c r="W147" s="33" t="s">
        <v>9</v>
      </c>
      <c r="X147" s="33" t="s">
        <v>10</v>
      </c>
      <c r="Y147" s="33" t="s">
        <v>11</v>
      </c>
      <c r="Z147" s="34" t="s">
        <v>36</v>
      </c>
    </row>
    <row r="148" ht="15.75" customHeight="1">
      <c r="A148" s="9" t="s">
        <v>18</v>
      </c>
      <c r="B148" s="38">
        <v>28.47441</v>
      </c>
      <c r="C148" s="38">
        <v>8.030006</v>
      </c>
      <c r="D148" s="38">
        <v>5.624082</v>
      </c>
      <c r="E148" s="38">
        <v>155.3412</v>
      </c>
      <c r="F148" s="38">
        <v>14.43252</v>
      </c>
      <c r="G148" s="38">
        <v>11.59456</v>
      </c>
      <c r="H148" s="38">
        <v>36.21135</v>
      </c>
      <c r="I148" s="38"/>
      <c r="J148" s="38">
        <v>6.26156</v>
      </c>
      <c r="K148" s="38">
        <v>1.151182</v>
      </c>
      <c r="L148" s="35"/>
      <c r="M148" s="35"/>
      <c r="N148" s="35"/>
      <c r="O148" s="9" t="s">
        <v>18</v>
      </c>
      <c r="P148" s="37"/>
      <c r="Q148" s="37"/>
      <c r="R148" s="37"/>
      <c r="S148" s="37"/>
      <c r="T148" s="37"/>
      <c r="U148" s="37"/>
      <c r="V148" s="38"/>
      <c r="W148" s="38"/>
      <c r="X148" s="38"/>
      <c r="Y148" s="38"/>
      <c r="Z148" s="35"/>
    </row>
    <row r="149" ht="15.75" customHeight="1">
      <c r="A149" s="9" t="s">
        <v>19</v>
      </c>
      <c r="B149" s="38">
        <v>14.84584</v>
      </c>
      <c r="C149" s="38">
        <v>52.02643</v>
      </c>
      <c r="D149" s="38">
        <v>2.786383</v>
      </c>
      <c r="E149" s="38">
        <v>171.6268</v>
      </c>
      <c r="F149" s="38">
        <v>27.46016</v>
      </c>
      <c r="G149" s="38">
        <v>16.70174</v>
      </c>
      <c r="H149" s="38">
        <v>26.77792</v>
      </c>
      <c r="I149" s="38"/>
      <c r="J149" s="38">
        <v>12.81083</v>
      </c>
      <c r="K149" s="38">
        <v>4.853367</v>
      </c>
      <c r="L149" s="35"/>
      <c r="M149" s="35"/>
      <c r="N149" s="35"/>
      <c r="O149" s="9" t="s">
        <v>19</v>
      </c>
      <c r="P149" s="37">
        <v>61.4799</v>
      </c>
      <c r="Q149" s="37">
        <v>89.98819</v>
      </c>
      <c r="R149" s="37">
        <v>19.69824</v>
      </c>
      <c r="S149" s="37">
        <v>187.398</v>
      </c>
      <c r="T149" s="37">
        <v>48.03348</v>
      </c>
      <c r="U149" s="37">
        <v>51.66989</v>
      </c>
      <c r="V149" s="38">
        <v>19.8366</v>
      </c>
      <c r="W149" s="38"/>
      <c r="X149" s="38">
        <v>53.00872</v>
      </c>
      <c r="Y149" s="38">
        <v>39.00052</v>
      </c>
      <c r="Z149" s="35"/>
    </row>
    <row r="150" ht="15.75" customHeight="1">
      <c r="A150" s="9" t="s">
        <v>12</v>
      </c>
      <c r="B150" s="38">
        <v>31.12031</v>
      </c>
      <c r="C150" s="38">
        <v>50.37569</v>
      </c>
      <c r="D150" s="38">
        <v>5.222692</v>
      </c>
      <c r="E150" s="38">
        <v>242.9631</v>
      </c>
      <c r="F150" s="38">
        <v>25.21583</v>
      </c>
      <c r="G150" s="38">
        <v>29.12278</v>
      </c>
      <c r="H150" s="38">
        <v>124.8908</v>
      </c>
      <c r="I150" s="38">
        <v>121.63503747539998</v>
      </c>
      <c r="J150" s="38">
        <v>4.832114623400001</v>
      </c>
      <c r="K150" s="38">
        <v>1.2498969234000001</v>
      </c>
      <c r="L150" s="35"/>
      <c r="M150" s="35"/>
      <c r="N150" s="35"/>
      <c r="O150" s="9" t="s">
        <v>12</v>
      </c>
      <c r="P150" s="38">
        <v>26.87448</v>
      </c>
      <c r="Q150" s="38">
        <v>41.07782</v>
      </c>
      <c r="R150" s="38">
        <v>4.64211</v>
      </c>
      <c r="S150" s="38">
        <v>277.5283</v>
      </c>
      <c r="T150" s="38">
        <v>30.18479</v>
      </c>
      <c r="U150" s="38">
        <v>28.16192</v>
      </c>
      <c r="V150" s="38">
        <v>137.2572</v>
      </c>
      <c r="W150" s="38">
        <v>94.30653186660001</v>
      </c>
      <c r="X150" s="38">
        <v>5.476058397</v>
      </c>
      <c r="Y150" s="38">
        <v>3.5119990030000006</v>
      </c>
      <c r="Z150" s="35"/>
    </row>
    <row r="151" ht="15.75" customHeight="1">
      <c r="A151" s="9" t="s">
        <v>13</v>
      </c>
      <c r="B151" s="38">
        <v>20.82447</v>
      </c>
      <c r="C151" s="38">
        <v>44.99531</v>
      </c>
      <c r="D151" s="38">
        <v>4.214003</v>
      </c>
      <c r="E151" s="38">
        <v>390.464657732</v>
      </c>
      <c r="F151" s="38">
        <v>28.96804</v>
      </c>
      <c r="G151" s="38">
        <v>23.29719</v>
      </c>
      <c r="H151" s="38">
        <v>127.1644</v>
      </c>
      <c r="I151" s="38">
        <v>110.4145670244</v>
      </c>
      <c r="J151" s="38">
        <v>2.4153816663999996</v>
      </c>
      <c r="K151" s="38">
        <v>0.537343</v>
      </c>
      <c r="L151" s="35"/>
      <c r="M151" s="35"/>
      <c r="N151" s="35"/>
      <c r="O151" s="9" t="s">
        <v>13</v>
      </c>
      <c r="P151" s="38">
        <v>19.31918</v>
      </c>
      <c r="Q151" s="38">
        <v>43.87364</v>
      </c>
      <c r="R151" s="38">
        <v>6.091953</v>
      </c>
      <c r="S151" s="38">
        <v>485.3851290456</v>
      </c>
      <c r="T151" s="38">
        <v>35.602</v>
      </c>
      <c r="U151" s="38">
        <v>41.49456</v>
      </c>
      <c r="V151" s="38">
        <v>151.7031</v>
      </c>
      <c r="W151" s="38">
        <v>96.26006477199999</v>
      </c>
      <c r="X151" s="38">
        <v>2.5134891146</v>
      </c>
      <c r="Y151" s="38">
        <v>1.232091</v>
      </c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1" t="s">
        <v>84</v>
      </c>
      <c r="B154" s="32" t="s">
        <v>1</v>
      </c>
      <c r="C154" s="33" t="s">
        <v>2</v>
      </c>
      <c r="D154" s="33" t="s">
        <v>3</v>
      </c>
      <c r="E154" s="33" t="s">
        <v>4</v>
      </c>
      <c r="F154" s="33" t="s">
        <v>5</v>
      </c>
      <c r="G154" s="33" t="s">
        <v>6</v>
      </c>
      <c r="H154" s="33" t="s">
        <v>8</v>
      </c>
      <c r="I154" s="33" t="s">
        <v>9</v>
      </c>
      <c r="J154" s="33" t="s">
        <v>10</v>
      </c>
      <c r="K154" s="33" t="s">
        <v>11</v>
      </c>
      <c r="L154" s="34" t="s">
        <v>36</v>
      </c>
      <c r="M154" s="35"/>
      <c r="N154" s="35"/>
      <c r="O154" s="31" t="s">
        <v>85</v>
      </c>
      <c r="P154" s="32" t="s">
        <v>1</v>
      </c>
      <c r="Q154" s="33" t="s">
        <v>2</v>
      </c>
      <c r="R154" s="33" t="s">
        <v>3</v>
      </c>
      <c r="S154" s="33" t="s">
        <v>4</v>
      </c>
      <c r="T154" s="33" t="s">
        <v>5</v>
      </c>
      <c r="U154" s="33" t="s">
        <v>6</v>
      </c>
      <c r="V154" s="33" t="s">
        <v>8</v>
      </c>
      <c r="W154" s="33" t="s">
        <v>9</v>
      </c>
      <c r="X154" s="33" t="s">
        <v>10</v>
      </c>
      <c r="Y154" s="33" t="s">
        <v>11</v>
      </c>
      <c r="Z154" s="34" t="s">
        <v>36</v>
      </c>
    </row>
    <row r="155" ht="15.75" customHeight="1">
      <c r="A155" s="9" t="s">
        <v>18</v>
      </c>
      <c r="B155" s="38">
        <v>38.8042</v>
      </c>
      <c r="C155" s="38">
        <v>7.257188</v>
      </c>
      <c r="D155" s="38">
        <v>6.029146</v>
      </c>
      <c r="E155" s="38">
        <v>156.4359</v>
      </c>
      <c r="F155" s="38">
        <v>21.86046</v>
      </c>
      <c r="G155" s="38">
        <v>11.75677</v>
      </c>
      <c r="H155" s="38">
        <v>61.52925</v>
      </c>
      <c r="I155" s="38"/>
      <c r="J155" s="38">
        <v>41.42017</v>
      </c>
      <c r="K155" s="38">
        <v>1.436744</v>
      </c>
      <c r="L155" s="35"/>
      <c r="M155" s="35"/>
      <c r="N155" s="35"/>
      <c r="O155" s="9" t="s">
        <v>18</v>
      </c>
      <c r="P155" s="37"/>
      <c r="Q155" s="37"/>
      <c r="R155" s="37"/>
      <c r="S155" s="37"/>
      <c r="T155" s="37"/>
      <c r="U155" s="37"/>
      <c r="V155" s="38"/>
      <c r="W155" s="38"/>
      <c r="X155" s="38"/>
      <c r="Y155" s="38"/>
      <c r="Z155" s="35"/>
    </row>
    <row r="156" ht="15.75" customHeight="1">
      <c r="A156" s="9" t="s">
        <v>19</v>
      </c>
      <c r="B156" s="38">
        <v>16.90346</v>
      </c>
      <c r="C156" s="38">
        <v>78.44438</v>
      </c>
      <c r="D156" s="38">
        <v>4.427631</v>
      </c>
      <c r="E156" s="38">
        <v>177.8815</v>
      </c>
      <c r="F156" s="38">
        <v>24.73297</v>
      </c>
      <c r="G156" s="38">
        <v>21.64079</v>
      </c>
      <c r="H156" s="38">
        <v>24.88494</v>
      </c>
      <c r="I156" s="38"/>
      <c r="J156" s="38">
        <v>13.57301</v>
      </c>
      <c r="K156" s="38">
        <v>4.815153</v>
      </c>
      <c r="L156" s="35"/>
      <c r="M156" s="35"/>
      <c r="N156" s="35"/>
      <c r="O156" s="9" t="s">
        <v>19</v>
      </c>
      <c r="P156" s="37">
        <v>61.66385</v>
      </c>
      <c r="Q156" s="37">
        <v>131.9856</v>
      </c>
      <c r="R156" s="37">
        <v>22.95908</v>
      </c>
      <c r="S156" s="37">
        <v>191.3493</v>
      </c>
      <c r="T156" s="37">
        <v>55.86463</v>
      </c>
      <c r="U156" s="37">
        <v>58.44909</v>
      </c>
      <c r="V156" s="38">
        <v>20.44581</v>
      </c>
      <c r="W156" s="38"/>
      <c r="X156" s="38">
        <v>49.10127</v>
      </c>
      <c r="Y156" s="38">
        <v>37.39296</v>
      </c>
      <c r="Z156" s="35"/>
    </row>
    <row r="157" ht="15.75" customHeight="1">
      <c r="A157" s="9" t="s">
        <v>12</v>
      </c>
      <c r="B157" s="38">
        <v>31.73157</v>
      </c>
      <c r="C157" s="38">
        <v>51.12457</v>
      </c>
      <c r="D157" s="38">
        <v>5.379507</v>
      </c>
      <c r="E157" s="38">
        <v>240.3398</v>
      </c>
      <c r="F157" s="38">
        <v>25.62271</v>
      </c>
      <c r="G157" s="38">
        <v>28.20263</v>
      </c>
      <c r="H157" s="38">
        <v>123.603</v>
      </c>
      <c r="I157" s="38">
        <v>104.97276006839999</v>
      </c>
      <c r="J157" s="38">
        <v>7.6507546002</v>
      </c>
      <c r="K157" s="38">
        <v>2.1169340711999998</v>
      </c>
      <c r="L157" s="35"/>
      <c r="M157" s="35"/>
      <c r="N157" s="35"/>
      <c r="O157" s="9" t="s">
        <v>12</v>
      </c>
      <c r="P157" s="38">
        <v>28.39476</v>
      </c>
      <c r="Q157" s="38">
        <v>41.2597</v>
      </c>
      <c r="R157" s="38">
        <v>6.534609</v>
      </c>
      <c r="S157" s="38">
        <v>275.4489</v>
      </c>
      <c r="T157" s="38">
        <v>29.41624</v>
      </c>
      <c r="U157" s="38">
        <v>27.63639</v>
      </c>
      <c r="V157" s="38">
        <v>124.5007</v>
      </c>
      <c r="W157" s="38">
        <v>92.45134551119999</v>
      </c>
      <c r="X157" s="38">
        <v>8.830334646799999</v>
      </c>
      <c r="Y157" s="38">
        <v>5.8175692753999995</v>
      </c>
      <c r="Z157" s="35"/>
    </row>
    <row r="158" ht="15.75" customHeight="1">
      <c r="A158" s="9" t="s">
        <v>13</v>
      </c>
      <c r="B158" s="38">
        <v>22.28539</v>
      </c>
      <c r="C158" s="38">
        <v>45.56652</v>
      </c>
      <c r="D158" s="38">
        <v>4.521532</v>
      </c>
      <c r="E158" s="38">
        <v>366.79738106</v>
      </c>
      <c r="F158" s="38">
        <v>30.65306</v>
      </c>
      <c r="G158" s="38">
        <v>24.31539</v>
      </c>
      <c r="H158" s="38">
        <v>128.1139</v>
      </c>
      <c r="I158" s="38">
        <v>103.17531159180001</v>
      </c>
      <c r="J158" s="38">
        <v>3.0689142</v>
      </c>
      <c r="K158" s="38">
        <v>0.620347</v>
      </c>
      <c r="L158" s="35"/>
      <c r="M158" s="35"/>
      <c r="N158" s="35"/>
      <c r="O158" s="9" t="s">
        <v>13</v>
      </c>
      <c r="P158" s="38">
        <v>28.77633</v>
      </c>
      <c r="Q158" s="38">
        <v>43.62315</v>
      </c>
      <c r="R158" s="38">
        <v>9.317988</v>
      </c>
      <c r="S158" s="38">
        <v>404.95622748000005</v>
      </c>
      <c r="T158" s="38">
        <v>35.70416</v>
      </c>
      <c r="U158" s="38">
        <v>34.06299</v>
      </c>
      <c r="V158" s="38">
        <v>142.2132</v>
      </c>
      <c r="W158" s="38">
        <v>90.2449159888</v>
      </c>
      <c r="X158" s="38">
        <v>7.8571152</v>
      </c>
      <c r="Y158" s="38">
        <v>3.383767</v>
      </c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6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C161" s="66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C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C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C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66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67"/>
      <c r="B180" s="11"/>
      <c r="C180" s="66"/>
      <c r="D180" s="68"/>
      <c r="E180" s="68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66"/>
      <c r="B181" s="68"/>
      <c r="C181" s="66"/>
      <c r="D181" s="66"/>
      <c r="E181" s="66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66"/>
      <c r="B182" s="68"/>
      <c r="C182" s="66"/>
      <c r="D182" s="66"/>
      <c r="E182" s="66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66"/>
      <c r="B183" s="68"/>
      <c r="C183" s="66"/>
      <c r="D183" s="66"/>
      <c r="E183" s="66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66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21">
    <mergeCell ref="L36:M36"/>
    <mergeCell ref="A44:B44"/>
    <mergeCell ref="I44:J44"/>
    <mergeCell ref="A51:B51"/>
    <mergeCell ref="I51:J51"/>
    <mergeCell ref="A58:B58"/>
    <mergeCell ref="I58:J58"/>
    <mergeCell ref="A65:B65"/>
    <mergeCell ref="I65:J65"/>
    <mergeCell ref="A74:B74"/>
    <mergeCell ref="I74:J74"/>
    <mergeCell ref="A82:B82"/>
    <mergeCell ref="I82:J82"/>
    <mergeCell ref="I91:J91"/>
    <mergeCell ref="A91:B91"/>
    <mergeCell ref="A100:B100"/>
    <mergeCell ref="I100:J100"/>
    <mergeCell ref="A110:B110"/>
    <mergeCell ref="I110:J110"/>
    <mergeCell ref="I119:J119"/>
    <mergeCell ref="B160:E160"/>
  </mergeCells>
  <conditionalFormatting sqref="F37:J40">
    <cfRule type="cellIs" dxfId="0" priority="1" operator="greaterThan">
      <formula>0.5</formula>
    </cfRule>
  </conditionalFormatting>
  <conditionalFormatting sqref="L37:R40">
    <cfRule type="cellIs" dxfId="0" priority="2" operator="lessThan">
      <formula>1</formula>
    </cfRule>
  </conditionalFormatting>
  <conditionalFormatting sqref="C44:G48 K45:O48 C52:G55 K52:O55 C59:G62 K59:O62 C66:G69 K66:O69 C75:G78 K75:O78 C83:G86 K83:O86 C92:G95 K92:O95 C101:G104 K101:O104 C111:G114 K111:O114 K120:O123">
    <cfRule type="cellIs" dxfId="0" priority="3" operator="lessThan">
      <formula>0.9</formula>
    </cfRule>
  </conditionalFormatting>
  <conditionalFormatting sqref="C44:G48 K45:O48 C52:G55 K52:O55 C59:G62 K59:O62 C66:G69 K66:O69 C75:G78 K75:O78 C83:G86 K83:O86 C92:G95 K92:O95 C101:G104 K101:O104 C111:G114 K111:O114 K120:O123">
    <cfRule type="cellIs" dxfId="1" priority="4" operator="greaterThan">
      <formula>1.05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2020-05-06T06:07:11Z</dcterms:created>
  <dc:creator>Mohamed Ragab</dc:creator>
</cp:coreProperties>
</file>