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HP\Desktop\SQL PROJECT\"/>
    </mc:Choice>
  </mc:AlternateContent>
  <xr:revisionPtr revIDLastSave="0" documentId="8_{1FB6EEDE-7BEB-408C-855E-E00A32A4C734}" xr6:coauthVersionLast="47" xr6:coauthVersionMax="47" xr10:uidLastSave="{00000000-0000-0000-0000-000000000000}"/>
  <bookViews>
    <workbookView xWindow="-110" yWindow="-110" windowWidth="19420" windowHeight="10300" activeTab="2" xr2:uid="{26D4546B-D2A1-4444-8EAF-A6228F96F0C1}"/>
  </bookViews>
  <sheets>
    <sheet name="pivots" sheetId="6" r:id="rId1"/>
    <sheet name="Data" sheetId="2" r:id="rId2"/>
    <sheet name="Customer Service Report" sheetId="5"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1222" r:id="rId5"/>
    <pivotCache cacheId="1224" r:id="rId6"/>
    <pivotCache cacheId="1228" r:id="rId7"/>
    <pivotCache cacheId="1237" r:id="rId8"/>
    <pivotCache cacheId="1444" r:id="rId9"/>
    <pivotCache cacheId="1447" r:id="rId10"/>
    <pivotCache cacheId="1450" r:id="rId11"/>
    <pivotCache cacheId="1453" r:id="rId12"/>
    <pivotCache cacheId="1456" r:id="rId13"/>
  </pivotCaches>
  <extLst>
    <ext xmlns:x14="http://schemas.microsoft.com/office/spreadsheetml/2009/9/main" uri="{876F7934-8845-4945-9796-88D515C7AA90}">
      <x14:pivotCaches>
        <pivotCache cacheId="142"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7" i="6" l="1"/>
  <c r="R20" i="5" a="1"/>
  <c r="R20" i="5" s="1"/>
  <c r="Q21" i="5" a="1"/>
  <c r="Q21" i="5" s="1"/>
  <c r="I31" i="6"/>
  <c r="J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6" i="6" l="1"/>
  <c r="I38" i="6"/>
  <c r="I37" i="6"/>
  <c r="J35" i="6"/>
  <c r="J39" i="6"/>
  <c r="J38" i="6"/>
  <c r="I35" i="6"/>
  <c r="J37" i="6"/>
  <c r="I3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088109-FF28-44F7-A36A-7EF471CA13A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1DC6300-4E83-4702-BDBB-82713E5C5895}"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6E8E5F6C-AAC7-408E-B52B-9D334D140983}"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<sst xmlns="http://schemas.openxmlformats.org/spreadsheetml/2006/main" count="3173" uniqueCount="1083">
  <si>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</si>
  <si>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</si>
  <si>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</si>
  <si>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</si>
  <si>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</si>
  <si>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</si>
  <si>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</si>
  <si>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</si>
  <si>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</si>
  <si>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</si>
  <si>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</si>
  <si>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</si>
  <si>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</si>
  <si>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</si>
  <si>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</si>
  <si>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</si>
  <si>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</si>
  <si>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</si>
  <si>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</si>
  <si>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</si>
  <si>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</si>
  <si>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</si>
  <si>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</si>
  <si>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</si>
  <si>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</si>
  <si>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</si>
  <si>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</si>
  <si>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</si>
  <si>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</si>
  <si>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</si>
  <si>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</si>
  <si>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</si>
  <si>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</si>
  <si>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</si>
  <si>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</si>
  <si>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</si>
  <si>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</si>
  <si>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</si>
  <si>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</si>
  <si>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</si>
  <si>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</si>
  <si>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</si>
  <si>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</si>
  <si>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</si>
  <si>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</si>
  <si>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</si>
  <si>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</si>
  <si>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</si>
  <si>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</si>
  <si>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</si>
  <si>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</si>
  <si>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</si>
  <si>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</si>
  <si>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</si>
  <si>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</si>
  <si>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</si>
  <si>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</si>
  <si>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</si>
  <si>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</si>
  <si>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</si>
  <si>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</si>
  <si>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</si>
  <si>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</si>
  <si>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</si>
  <si>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</si>
  <si>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</si>
  <si>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</si>
  <si>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</si>
  <si>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</si>
  <si>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</si>
  <si>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</si>
  <si>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</si>
  <si>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</si>
  <si>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</si>
  <si>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</si>
  <si>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</si>
  <si>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</si>
  <si>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</si>
  <si>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</si>
  <si>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</si>
  <si>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</si>
  <si>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</si>
  <si>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</si>
  <si>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</si>
  <si>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</si>
  <si>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</si>
  <si>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</si>
  <si>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</si>
  <si>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</si>
  <si>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</si>
  <si>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</si>
  <si>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</si>
  <si>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</si>
  <si>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</si>
  <si>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</si>
  <si>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</si>
  <si>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</si>
  <si>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</si>
  <si>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</si>
  <si>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</si>
  <si>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</si>
  <si>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</si>
  <si>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</si>
  <si>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</si>
  <si>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</si>
  <si>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</si>
  <si>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</si>
  <si>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</si>
  <si>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</si>
  <si>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</si>
  <si>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</si>
  <si>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</si>
  <si>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</si>
  <si>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</si>
  <si>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</si>
  <si>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</si>
  <si>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</si>
  <si>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</si>
  <si>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</si>
  <si>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</si>
  <si>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</si>
  <si>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</si>
  <si>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</si>
  <si>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</si>
  <si>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</si>
  <si>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</si>
  <si>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</si>
  <si>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</si>
  <si>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</si>
  <si>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</si>
  <si>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</si>
  <si>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</si>
  <si>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</si>
  <si>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</si>
  <si>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</si>
  <si>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</si>
  <si>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</si>
  <si>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</si>
  <si>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</si>
  <si>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</si>
  <si>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</si>
  <si>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</si>
  <si>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</si>
  <si>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</si>
  <si>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</si>
  <si>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</si>
  <si>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</si>
  <si>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</si>
  <si>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</si>
  <si>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</si>
  <si>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</si>
  <si>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</si>
  <si>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</si>
  <si>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</si>
  <si>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</si>
  <si>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</si>
  <si>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</si>
  <si>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</si>
  <si>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</si>
  <si>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</si>
  <si>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</si>
  <si>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</si>
  <si>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</si>
  <si>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</si>
  <si>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</si>
  <si>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</si>
  <si>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</si>
  <si>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</si>
  <si>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</si>
  <si>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</si>
  <si>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</si>
  <si>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</si>
  <si>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</si>
  <si>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</si>
  <si>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</si>
  <si>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</si>
  <si>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</si>
  <si>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</si>
  <si>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</si>
  <si>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</si>
  <si>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</si>
  <si>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</si>
  <si>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</si>
  <si>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</si>
  <si>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</si>
  <si>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</si>
  <si>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</si>
  <si>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</si>
  <si>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</si>
  <si>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</si>
  <si>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</si>
  <si>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</si>
  <si>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</si>
  <si>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</si>
  <si>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</si>
  <si>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</si>
  <si>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</si>
  <si>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</si>
  <si>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</si>
  <si>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</si>
  <si>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</si>
  <si>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</si>
  <si>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</si>
  <si>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</si>
  <si>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</si>
  <si>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</si>
  <si>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</si>
  <si>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</si>
  <si>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</si>
  <si>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</si>
  <si>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</si>
  <si>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</si>
  <si>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</si>
  <si>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</si>
  <si>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</si>
  <si>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</si>
  <si>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</si>
  <si>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</si>
  <si>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</si>
  <si>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</si>
  <si>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</si>
  <si>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</si>
  <si>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</si>
  <si>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</si>
  <si>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</si>
  <si>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</si>
  <si>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</si>
  <si>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</si>
  <si>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</si>
  <si>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</si>
  <si>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</si>
  <si>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</si>
  <si>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</si>
  <si>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</si>
  <si>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</si>
  <si>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</si>
  <si>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</si>
  <si>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</si>
  <si>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</si>
  <si>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</si>
  <si>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</si>
  <si>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</si>
  <si>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</si>
  <si>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</si>
  <si>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</si>
  <si>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</si>
  <si>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</si>
  <si>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</si>
  <si>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</si>
  <si>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</si>
  <si>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</si>
  <si>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</si>
  <si>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</si>
  <si>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</si>
  <si>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</si>
  <si>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</si>
  <si>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</si>
  <si>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</si>
  <si>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</si>
  <si>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</si>
  <si>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</si>
  <si>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</si>
  <si>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</si>
  <si>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</si>
  <si>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</si>
  <si>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</si>
  <si>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</si>
  <si>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</si>
  <si>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</si>
  <si>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</si>
  <si>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</si>
  <si>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</si>
  <si>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</si>
  <si>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</si>
  <si>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</si>
  <si>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</si>
  <si>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</si>
  <si>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</si>
  <si>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</si>
  <si>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</si>
  <si>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</si>
  <si>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</si>
  <si>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</si>
  <si>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</si>
  <si>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</si>
  <si>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</si>
  <si>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</si>
  <si>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</si>
  <si>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</si>
  <si>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</si>
  <si>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</si>
  <si>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</si>
  <si>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</si>
  <si>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</si>
  <si>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</si>
  <si>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</si>
  <si>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</si>
  <si>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</si>
  <si>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</si>
  <si>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</si>
  <si>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</si>
  <si>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</si>
  <si>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</si>
  <si>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</si>
  <si>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</si>
  <si>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</si>
  <si>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</si>
  <si>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</si>
  <si>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</si>
  <si>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</si>
  <si>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</si>
  <si>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</si>
  <si>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</si>
  <si>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</si>
  <si>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</si>
  <si>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</si>
  <si>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</si>
  <si>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</si>
  <si>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</si>
  <si>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</si>
  <si>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</si>
  <si>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</si>
  <si>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</si>
  <si>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</si>
  <si>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</si>
  <si>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</si>
  <si>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</si>
  <si>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</si>
  <si>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</si>
  <si>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</si>
  <si>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</si>
  <si>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</si>
  <si>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</si>
  <si>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</si>
  <si>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</si>
  <si>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</si>
  <si>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</si>
  <si>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</si>
  <si>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</si>
  <si>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</si>
  <si>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</si>
  <si>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</si>
  <si>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</si>
  <si>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</si>
  <si>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</si>
  <si>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</si>
  <si>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</si>
  <si>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</si>
  <si>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</si>
  <si>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</si>
  <si>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</si>
  <si>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</si>
  <si>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</si>
  <si>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</si>
  <si>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</si>
  <si>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</si>
  <si>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</si>
  <si>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</si>
  <si>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</si>
  <si>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</si>
  <si>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</si>
  <si>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</si>
  <si>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</si>
  <si>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</si>
  <si>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</si>
  <si>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</si>
  <si>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</si>
  <si>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</si>
  <si>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</si>
  <si>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</si>
  <si>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</si>
  <si>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</si>
  <si>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</si>
  <si>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</si>
  <si>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</si>
  <si>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</si>
  <si>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</si>
  <si>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</si>
  <si>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</si>
  <si>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</si>
  <si>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</si>
  <si>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</si>
  <si>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</si>
  <si>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</si>
  <si>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</si>
  <si>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</si>
  <si>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</si>
  <si>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</si>
  <si>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</si>
  <si>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</si>
  <si>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</si>
  <si>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</si>
  <si>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</si>
  <si>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</si>
  <si>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</si>
  <si>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</si>
  <si>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</si>
  <si>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</si>
  <si>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</si>
  <si>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</si>
  <si>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</si>
  <si>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</si>
  <si>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</si>
  <si>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</si>
  <si>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</si>
  <si>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</si>
  <si>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</si>
  <si>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</si>
  <si>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</si>
  <si>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</si>
  <si>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</si>
  <si>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</si>
  <si>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</si>
  <si>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</si>
  <si>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</si>
  <si>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</si>
  <si>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</si>
  <si>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</si>
  <si>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</si>
  <si>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</si>
  <si>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</si>
  <si>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</si>
  <si>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</si>
  <si>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</si>
  <si>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</si>
  <si>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</si>
  <si>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</si>
  <si>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</si>
  <si>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</si>
  <si>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</si>
  <si>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</si>
  <si>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</si>
  <si>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</si>
  <si>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</si>
  <si>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</si>
  <si>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</si>
  <si>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</si>
  <si>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</si>
  <si>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</si>
  <si>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</si>
  <si>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</si>
  <si>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</si>
  <si>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</si>
  <si>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</si>
  <si>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</si>
  <si>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</si>
  <si>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</si>
  <si>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</si>
  <si>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</si>
  <si>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</si>
  <si>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</si>
  <si>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</si>
  <si>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</si>
  <si>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</si>
  <si>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</si>
  <si>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</si>
  <si>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</si>
  <si>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</si>
  <si>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</si>
  <si>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</si>
  <si>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</si>
  <si>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</si>
  <si>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</si>
  <si>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</si>
  <si>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</si>
  <si>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</si>
  <si>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</si>
  <si>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</si>
  <si>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</si>
  <si>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</si>
  <si>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</si>
  <si>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</si>
  <si>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</si>
  <si>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</si>
  <si>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</si>
  <si>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</si>
  <si>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</si>
  <si>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</si>
  <si>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</si>
  <si>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</si>
  <si>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</si>
  <si>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</si>
  <si>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</si>
  <si>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</si>
  <si>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</si>
  <si>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</si>
  <si>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</si>
  <si>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</si>
  <si>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</si>
  <si>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</si>
  <si>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</si>
  <si>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</si>
  <si>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</si>
  <si>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</si>
  <si>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</si>
  <si>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</si>
  <si>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</si>
  <si>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</si>
  <si>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</si>
  <si>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</si>
  <si>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</si>
  <si>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</si>
  <si>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</si>
  <si>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</si>
  <si>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</si>
  <si>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</si>
  <si>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</si>
  <si>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</si>
  <si>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</si>
  <si>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</si>
  <si>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</si>
  <si>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</si>
  <si>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</si>
  <si>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</si>
  <si>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</si>
  <si>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</si>
  <si>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</si>
  <si>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</si>
  <si>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</si>
  <si>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</si>
  <si>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</si>
  <si>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</si>
  <si>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</si>
  <si>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</si>
  <si>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</si>
  <si>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</si>
  <si>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</si>
  <si>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</si>
  <si>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</si>
  <si>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</si>
  <si>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</si>
  <si>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</si>
  <si>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</si>
  <si>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</si>
  <si>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</si>
  <si>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</si>
  <si>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</si>
  <si>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</si>
  <si>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</si>
  <si>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</si>
  <si>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</si>
  <si>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</si>
  <si>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</si>
  <si>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</si>
  <si>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</si>
  <si>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</si>
  <si>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</si>
  <si>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</si>
  <si>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</si>
  <si>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</si>
  <si>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</si>
  <si>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</si>
  <si>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</si>
  <si>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</si>
  <si>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</si>
  <si>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</si>
  <si>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</si>
  <si>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</si>
  <si>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</si>
  <si>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</si>
  <si>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</si>
  <si>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</si>
  <si>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</si>
  <si>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</si>
  <si>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</si>
  <si>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</si>
  <si>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</si>
  <si>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</si>
  <si>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</si>
  <si>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</si>
  <si>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</si>
  <si>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</si>
  <si>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</si>
  <si>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</si>
  <si>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</si>
  <si>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</si>
  <si>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</si>
  <si>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</si>
  <si>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</si>
  <si>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</si>
  <si>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</si>
  <si>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</si>
  <si>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</si>
  <si>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</si>
  <si>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</si>
  <si>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</si>
  <si>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</si>
  <si>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</si>
  <si>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</si>
  <si>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</si>
  <si>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</si>
  <si>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</si>
  <si>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</si>
  <si>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</si>
  <si>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</si>
  <si>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</si>
  <si>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</si>
  <si>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</si>
  <si>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</si>
  <si>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</si>
  <si>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</si>
  <si>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</si>
  <si>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</si>
  <si>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</si>
  <si>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</si>
  <si>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</si>
  <si>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</si>
  <si>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</si>
  <si>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</si>
  <si>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</si>
  <si>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</si>
  <si>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</si>
  <si>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</si>
  <si>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</si>
  <si>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</si>
  <si>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</si>
  <si>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</si>
  <si>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</si>
  <si>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</si>
  <si>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</si>
  <si>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</si>
  <si>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</si>
  <si>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</si>
  <si>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</si>
  <si>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</si>
  <si>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</si>
  <si>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</si>
  <si>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</si>
  <si>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</si>
  <si>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</si>
  <si>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</si>
  <si>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</si>
  <si>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</si>
  <si>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</si>
  <si>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</si>
  <si>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</si>
  <si>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</si>
  <si>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</si>
  <si>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</si>
  <si>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</si>
  <si>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</si>
  <si>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</si>
  <si>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</si>
  <si>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</si>
  <si>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</si>
  <si>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</si>
  <si>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</si>
  <si>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</si>
  <si>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</si>
  <si>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</si>
  <si>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</si>
  <si>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</si>
  <si>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</si>
  <si>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</si>
  <si>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</si>
  <si>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</si>
  <si>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</si>
  <si>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</si>
  <si>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</si>
  <si>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</si>
  <si>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</si>
  <si>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</si>
  <si>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</si>
  <si>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</si>
  <si>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</si>
  <si>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</si>
  <si>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</si>
  <si>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</si>
  <si>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</si>
  <si>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</si>
  <si>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</si>
  <si>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</si>
  <si>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</si>
  <si>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</si>
  <si>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</si>
  <si>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</si>
  <si>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</si>
  <si>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</si>
  <si>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</si>
  <si>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</si>
  <si>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</si>
  <si>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</si>
  <si>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</si>
  <si>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</si>
  <si>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</si>
  <si>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</si>
  <si>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</si>
  <si>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</si>
  <si>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</si>
  <si>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</si>
  <si>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</si>
  <si>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</si>
  <si>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</si>
  <si>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</si>
  <si>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</si>
  <si>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</si>
  <si>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</si>
  <si>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</si>
  <si>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</si>
  <si>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</si>
  <si>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</si>
  <si>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</si>
  <si>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</si>
  <si>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</si>
  <si>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</si>
  <si>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</si>
  <si>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</si>
  <si>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</si>
  <si>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</si>
  <si>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</si>
  <si>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</si>
  <si>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</si>
  <si>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</si>
  <si>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</si>
  <si>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</si>
  <si>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</si>
  <si>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</si>
  <si>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</si>
  <si>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</si>
  <si>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</si>
  <si>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</si>
  <si>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</si>
  <si>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</si>
  <si>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</si>
  <si>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</si>
  <si>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</si>
  <si>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</si>
  <si>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</si>
  <si>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</si>
  <si>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</si>
  <si>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</si>
  <si>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</si>
  <si>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</si>
  <si>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</si>
  <si>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</si>
  <si>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</si>
  <si>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</si>
  <si>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</si>
  <si>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</si>
  <si>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</si>
  <si>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</si>
  <si>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</si>
  <si>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</si>
  <si>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</si>
  <si>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</si>
  <si>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</si>
  <si>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</si>
  <si>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</si>
  <si>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</si>
  <si>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</si>
  <si>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</si>
  <si>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</si>
  <si>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</si>
  <si>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</si>
  <si>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</si>
  <si>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</si>
  <si>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</si>
  <si>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</si>
  <si>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</si>
  <si>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</si>
  <si>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</si>
  <si>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</si>
  <si>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</si>
  <si>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</si>
  <si>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</si>
  <si>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</si>
  <si>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</si>
  <si>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</si>
  <si>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</si>
  <si>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</si>
  <si>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</si>
  <si>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</si>
  <si>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</si>
  <si>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</si>
  <si>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</si>
  <si>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</si>
  <si>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</si>
  <si>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</si>
  <si>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</si>
  <si>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</si>
  <si>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</si>
  <si>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</si>
  <si>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</si>
  <si>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</si>
  <si>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</si>
  <si>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</si>
  <si>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</si>
  <si>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</si>
  <si>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</si>
  <si>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</si>
  <si>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</si>
  <si>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</si>
  <si>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</si>
  <si>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</si>
  <si>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</si>
  <si>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</si>
  <si>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</si>
  <si>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</si>
  <si>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</si>
  <si>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</si>
  <si>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</si>
  <si>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</si>
  <si>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</si>
  <si>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</si>
  <si>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</si>
  <si>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</si>
  <si>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</si>
  <si>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</si>
  <si>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</si>
  <si>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</si>
  <si>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</si>
  <si>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</si>
  <si>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</si>
  <si>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</si>
  <si>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</si>
  <si>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</si>
  <si>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</si>
  <si>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</si>
  <si>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</si>
  <si>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</si>
  <si>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</si>
  <si>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</si>
  <si>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</si>
  <si>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</si>
  <si>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</si>
  <si>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</si>
  <si>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</si>
  <si>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</si>
  <si>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</si>
  <si>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</si>
  <si>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</si>
  <si>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</si>
  <si>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</si>
  <si>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</si>
  <si>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</si>
  <si>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</si>
  <si>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</si>
  <si>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</si>
  <si>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</si>
  <si>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</si>
  <si>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</si>
  <si>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</si>
  <si>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</si>
  <si>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</si>
  <si>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</si>
  <si>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</si>
  <si>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</si>
  <si>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</si>
  <si>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</si>
  <si>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</si>
  <si>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</si>
  <si>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</si>
  <si>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</si>
  <si>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</si>
  <si>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</si>
  <si>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</si>
  <si>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</si>
  <si>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</si>
  <si>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</si>
  <si>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</si>
  <si>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</si>
  <si>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</si>
  <si>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</si>
  <si>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</si>
  <si>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</si>
  <si>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</si>
  <si>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</si>
  <si>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</si>
  <si>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</si>
  <si>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</si>
  <si>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</si>
  <si>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</si>
  <si>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</si>
  <si>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</si>
  <si>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</si>
  <si>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</si>
  <si>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</si>
  <si>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</si>
  <si>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</si>
  <si>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</si>
  <si>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</si>
  <si>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</si>
  <si>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</si>
  <si>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</si>
  <si>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</si>
  <si>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</si>
  <si>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</si>
  <si>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</si>
  <si>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</si>
  <si>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</si>
  <si>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</si>
  <si>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</si>
  <si>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</si>
  <si>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</si>
  <si>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</si>
  <si>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</si>
  <si>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</si>
  <si>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</si>
  <si>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</si>
  <si>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</si>
  <si>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</si>
  <si>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</si>
  <si>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</si>
  <si>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</si>
  <si>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</si>
  <si>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</si>
  <si>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</si>
  <si>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</si>
  <si>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</si>
  <si>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</si>
  <si>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</si>
  <si>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</si>
  <si>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</si>
  <si>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</si>
  <si>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</si>
  <si>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</si>
  <si>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</si>
  <si>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</si>
  <si>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</si>
  <si>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</si>
  <si>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</si>
  <si>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</si>
  <si>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</si>
  <si>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</si>
  <si>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</si>
  <si>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</si>
  <si>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</si>
  <si>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</si>
  <si>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</si>
  <si>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</si>
  <si>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</si>
  <si>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</si>
  <si>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</si>
  <si>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</si>
  <si>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</si>
  <si>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</si>
  <si>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</si>
  <si>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</si>
  <si>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</si>
  <si>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</si>
  <si>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</si>
  <si>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</si>
  <si>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</si>
  <si>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</si>
  <si>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</si>
  <si>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</si>
  <si>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</si>
  <si>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</si>
  <si>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</si>
  <si>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</si>
  <si>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</si>
  <si>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</si>
  <si>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</si>
  <si>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</si>
  <si>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</si>
  <si>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</si>
  <si>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</si>
  <si>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</si>
  <si>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</si>
  <si>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</si>
  <si>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</si>
  <si>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</si>
  <si>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</si>
  <si>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</si>
  <si>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</si>
  <si>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</si>
  <si>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</si>
  <si>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</si>
  <si>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</si>
  <si>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</si>
  <si>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</si>
  <si>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</si>
  <si>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</si>
  <si>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</si>
  <si>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</si>
  <si>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</si>
  <si>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</si>
  <si>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</si>
  <si>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</si>
  <si>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</si>
  <si>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</si>
  <si>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</si>
  <si>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</si>
  <si>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</si>
  <si>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</si>
  <si>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</si>
  <si>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</si>
  <si>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</si>
  <si>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</si>
  <si>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</si>
  <si>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</si>
  <si>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</si>
  <si>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</si>
  <si>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</si>
  <si>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</si>
  <si>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</si>
  <si>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</si>
  <si>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</si>
  <si>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</si>
  <si>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</si>
  <si>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</si>
  <si>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</si>
  <si>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</si>
  <si>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</si>
  <si>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</si>
  <si>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</si>
  <si>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</si>
  <si>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</si>
  <si>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</si>
  <si>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</si>
  <si>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</si>
  <si>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</si>
  <si>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</si>
  <si>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</si>
  <si>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</si>
  <si>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</si>
  <si>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</si>
  <si>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</si>
  <si>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</si>
  <si>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</si>
  <si>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</si>
  <si>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</si>
  <si>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</si>
  <si>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</si>
  <si>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</si>
  <si>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</si>
  <si>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</si>
  <si>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</si>
  <si>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</si>
  <si>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</si>
  <si>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</si>
  <si>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</si>
  <si>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</si>
  <si>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</si>
  <si>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</si>
  <si>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</si>
  <si>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</si>
  <si>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</si>
  <si>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</si>
  <si>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</si>
  <si>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</si>
  <si>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</si>
  <si>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</si>
  <si>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</si>
  <si>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Amount</t>
  </si>
  <si>
    <t>Total Duration</t>
  </si>
  <si>
    <t>Sunday</t>
  </si>
  <si>
    <t>Monday</t>
  </si>
  <si>
    <t>Tuesday</t>
  </si>
  <si>
    <t>Wednesday</t>
  </si>
  <si>
    <t>Thursday</t>
  </si>
  <si>
    <t>Friday</t>
  </si>
  <si>
    <t>Saturday</t>
  </si>
  <si>
    <t>AVG Rating</t>
  </si>
  <si>
    <t>5* Calls</t>
  </si>
  <si>
    <t xml:space="preserve"> </t>
  </si>
  <si>
    <t>Column Labels</t>
  </si>
  <si>
    <t>Grand Total</t>
  </si>
  <si>
    <t>Jan</t>
  </si>
  <si>
    <t>Feb</t>
  </si>
  <si>
    <t>Mar</t>
  </si>
  <si>
    <t>Apr</t>
  </si>
  <si>
    <t>May</t>
  </si>
  <si>
    <t>Jun</t>
  </si>
  <si>
    <t>Jul</t>
  </si>
  <si>
    <t>Aug</t>
  </si>
  <si>
    <t>Sep</t>
  </si>
  <si>
    <t>Oct</t>
  </si>
  <si>
    <t>Nov</t>
  </si>
  <si>
    <t>Dec</t>
  </si>
  <si>
    <t>Row Labels</t>
  </si>
  <si>
    <t>Call Count2</t>
  </si>
  <si>
    <t xml:space="preserve">  </t>
  </si>
  <si>
    <t>REP</t>
  </si>
  <si>
    <t xml:space="preserve">AMOUNT </t>
  </si>
  <si>
    <t xml:space="preserve">CALLS </t>
  </si>
  <si>
    <t>SEL CALLS</t>
  </si>
  <si>
    <t>SEL AMOUNT</t>
  </si>
  <si>
    <t>Sum of Purchase Amount</t>
  </si>
  <si>
    <t>Total</t>
  </si>
  <si>
    <t>rep summary</t>
  </si>
  <si>
    <t>% of calls</t>
  </si>
  <si>
    <t xml:space="preserve">CALL CENTER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</si>
</sst>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9" formatCode="[$$-C09]#,##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24"/>
      <color theme="9"/>
      <name val="Aptos ExtraBold"/>
      <family val="2"/>
      <scheme val="maj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0" borderId="0" xfId="0" applyAlignment="1">
      <alignment horizontal="left" indent="1"/>
    </xf>
    <xf numFmtId="0" fontId="0" fillId="3" borderId="0" xfId="0" applyFill="1" applyAlignment="1">
      <alignment horizontal="center"/>
    </xf>
    <xf numFmtId="0" fontId="0" fillId="4" borderId="0" xfId="0" applyFill="1" applyBorder="1" applyAlignment="1">
      <alignment horizontal="center"/>
    </xf>
    <xf numFmtId="169" fontId="0" fillId="4" borderId="0" xfId="0" applyNumberFormat="1" applyFill="1" applyBorder="1" applyAlignment="1">
      <alignment horizontal="center"/>
    </xf>
    <xf numFmtId="0" fontId="0" fillId="4" borderId="0" xfId="0" applyFill="1" applyBorder="1"/>
    <xf numFmtId="0" fontId="1" fillId="4" borderId="0" xfId="0" applyFont="1" applyFill="1" applyBorder="1" applyAlignment="1">
      <alignment horizontal="center"/>
    </xf>
    <xf numFmtId="0" fontId="1" fillId="4" borderId="0" xfId="0" applyFont="1" applyFill="1" applyBorder="1"/>
    <xf numFmtId="0" fontId="4" fillId="3" borderId="0" xfId="0" applyFont="1" applyFill="1"/>
  </cellXfs>
  <cellStyles count="1">
    <cellStyle name="Normal" xfId="0" builtinId="0"/>
  </cellStyles>
  <dxfs count="25">
    <dxf>
      <fill>
        <patternFill>
          <bgColor theme="9" tint="0.79998168889431442"/>
        </patternFill>
      </fill>
      <border>
        <left style="thin">
          <color theme="1" tint="0.24994659260841701"/>
        </left>
        <right style="thin">
          <color theme="1" tint="0.24994659260841701"/>
        </right>
        <top style="thin">
          <color theme="1" tint="0.24994659260841701"/>
        </top>
        <bottom style="thin">
          <color theme="1" tint="0.24994659260841701"/>
        </bottom>
        <vertical/>
        <horizontal/>
      </border>
    </dxf>
    <dxf>
      <fill>
        <patternFill>
          <bgColor theme="9" tint="0.79998168889431442"/>
        </patternFill>
      </fill>
      <border>
        <left style="thin">
          <color theme="1" tint="0.24994659260841701"/>
        </left>
        <right style="thin">
          <color theme="1" tint="0.24994659260841701"/>
        </right>
        <top/>
        <bottom/>
        <vertical/>
        <horizontal/>
      </border>
    </dxf>
    <dxf>
      <numFmt numFmtId="169" formatCode="[$$-C09]#,##0"/>
    </dxf>
    <dxf>
      <numFmt numFmtId="169" formatCode="[$$-C09]#,##0"/>
    </dxf>
    <dxf>
      <numFmt numFmtId="169" formatCode="[$$-C09]#,##0"/>
    </dxf>
    <dxf>
      <numFmt numFmtId="169" formatCode="[$$-C09]#,##0"/>
    </dxf>
    <dxf>
      <numFmt numFmtId="169" formatCode="[$$-C09]#,##0"/>
    </dxf>
    <dxf>
      <numFmt numFmtId="169" formatCode="[$$-C09]#,##0"/>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style="thin">
          <color theme="8"/>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4"/>
    </tableStyle>
    <tableStyle name="SlicerStyleDark5 2" pivot="0" table="0" count="10" xr9:uid="{C407478C-32E9-4EC4-82FC-78525C55C0AE}">
      <tableStyleElement type="wholeTable" dxfId="9"/>
      <tableStyleElement type="headerRow" dxfId="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excel dash.xlsx]pivots!PivotTable4</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pivots!$F$16</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pivots!$E$17:$E$24</c:f>
              <c:strCache>
                <c:ptCount val="7"/>
                <c:pt idx="0">
                  <c:v>Monday</c:v>
                </c:pt>
                <c:pt idx="1">
                  <c:v>Tuesday</c:v>
                </c:pt>
                <c:pt idx="2">
                  <c:v>Wednesday</c:v>
                </c:pt>
                <c:pt idx="3">
                  <c:v>Thursday</c:v>
                </c:pt>
                <c:pt idx="4">
                  <c:v>Friday</c:v>
                </c:pt>
                <c:pt idx="5">
                  <c:v>Saturday</c:v>
                </c:pt>
                <c:pt idx="6">
                  <c:v>Sunday</c:v>
                </c:pt>
              </c:strCache>
            </c:strRef>
          </c:cat>
          <c:val>
            <c:numRef>
              <c:f>pivots!$F$17:$F$24</c:f>
              <c:numCache>
                <c:formatCode>#,##0</c:formatCode>
                <c:ptCount val="7"/>
                <c:pt idx="0">
                  <c:v>24</c:v>
                </c:pt>
                <c:pt idx="1">
                  <c:v>44</c:v>
                </c:pt>
                <c:pt idx="2">
                  <c:v>36</c:v>
                </c:pt>
                <c:pt idx="3">
                  <c:v>33</c:v>
                </c:pt>
                <c:pt idx="4">
                  <c:v>29</c:v>
                </c:pt>
                <c:pt idx="5">
                  <c:v>24</c:v>
                </c:pt>
                <c:pt idx="6">
                  <c:v>28</c:v>
                </c:pt>
              </c:numCache>
            </c:numRef>
          </c:val>
          <c:extLst>
            <c:ext xmlns:c16="http://schemas.microsoft.com/office/drawing/2014/chart" uri="{C3380CC4-5D6E-409C-BE32-E72D297353CC}">
              <c16:uniqueId val="{00000000-D7DC-4E52-88E9-6DDBA8691B11}"/>
            </c:ext>
          </c:extLst>
        </c:ser>
        <c:dLbls>
          <c:showLegendKey val="0"/>
          <c:showVal val="0"/>
          <c:showCatName val="0"/>
          <c:showSerName val="0"/>
          <c:showPercent val="0"/>
          <c:showBubbleSize val="0"/>
        </c:dLbls>
        <c:gapWidth val="25"/>
        <c:axId val="1758121040"/>
        <c:axId val="1758121520"/>
      </c:barChart>
      <c:catAx>
        <c:axId val="17581210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21520"/>
        <c:crosses val="autoZero"/>
        <c:auto val="1"/>
        <c:lblAlgn val="ctr"/>
        <c:lblOffset val="100"/>
        <c:noMultiLvlLbl val="0"/>
      </c:catAx>
      <c:valAx>
        <c:axId val="1758121520"/>
        <c:scaling>
          <c:orientation val="minMax"/>
        </c:scaling>
        <c:delete val="1"/>
        <c:axPos val="b"/>
        <c:numFmt formatCode="#,##0" sourceLinked="1"/>
        <c:majorTickMark val="out"/>
        <c:minorTickMark val="none"/>
        <c:tickLblPos val="nextTo"/>
        <c:crossAx val="175812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a:solidFill>
                  <a:schemeClr val="accent6"/>
                </a:solidFill>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15473459968045447"/>
          <c:y val="0.15336175198766089"/>
          <c:w val="0.79516381639939249"/>
          <c:h val="0.82477627338829618"/>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pivots!$F$35:$F$39</c:f>
              <c:strCache>
                <c:ptCount val="5"/>
                <c:pt idx="0">
                  <c:v>R01</c:v>
                </c:pt>
                <c:pt idx="1">
                  <c:v>R02</c:v>
                </c:pt>
                <c:pt idx="2">
                  <c:v>R03</c:v>
                </c:pt>
                <c:pt idx="3">
                  <c:v>R04</c:v>
                </c:pt>
                <c:pt idx="4">
                  <c:v>R05</c:v>
                </c:pt>
              </c:strCache>
            </c:strRef>
          </c:cat>
          <c:val>
            <c:numRef>
              <c:f>pivots!$G$35:$G$39</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C70-4523-B42D-C021EDD203F1}"/>
            </c:ext>
          </c:extLst>
        </c:ser>
        <c:ser>
          <c:idx val="1"/>
          <c:order val="1"/>
          <c:tx>
            <c:strRef>
              <c:f>pivots!$I$34</c:f>
              <c:strCache>
                <c:ptCount val="1"/>
                <c:pt idx="0">
                  <c:v>SEL CALLS</c:v>
                </c:pt>
              </c:strCache>
            </c:strRef>
          </c:tx>
          <c:spPr>
            <a:gradFill flip="none" rotWithShape="1">
              <a:gsLst>
                <a:gs pos="0">
                  <a:schemeClr val="accent6">
                    <a:lumMod val="75000"/>
                  </a:schemeClr>
                </a:gs>
                <a:gs pos="100000">
                  <a:schemeClr val="accent5"/>
                </a:gs>
                <a:gs pos="100000">
                  <a:schemeClr val="accent1">
                    <a:lumMod val="45000"/>
                    <a:lumOff val="55000"/>
                  </a:schemeClr>
                </a:gs>
                <a:gs pos="99000">
                  <a:schemeClr val="accent6"/>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pivots!$I$35:$I$39</c:f>
              <c:numCache>
                <c:formatCode>[$$-C09]#,##0</c:formatCode>
                <c:ptCount val="5"/>
                <c:pt idx="0">
                  <c:v>#N/A</c:v>
                </c:pt>
                <c:pt idx="1">
                  <c:v>20581</c:v>
                </c:pt>
                <c:pt idx="2">
                  <c:v>#N/A</c:v>
                </c:pt>
                <c:pt idx="3">
                  <c:v>#N/A</c:v>
                </c:pt>
                <c:pt idx="4">
                  <c:v>#N/A</c:v>
                </c:pt>
              </c:numCache>
            </c:numRef>
          </c:val>
          <c:extLst>
            <c:ext xmlns:c16="http://schemas.microsoft.com/office/drawing/2014/chart" uri="{C3380CC4-5D6E-409C-BE32-E72D297353CC}">
              <c16:uniqueId val="{00000001-EC70-4523-B42D-C021EDD203F1}"/>
            </c:ext>
          </c:extLst>
        </c:ser>
        <c:dLbls>
          <c:dLblPos val="outEnd"/>
          <c:showLegendKey val="0"/>
          <c:showVal val="1"/>
          <c:showCatName val="0"/>
          <c:showSerName val="0"/>
          <c:showPercent val="0"/>
          <c:showBubbleSize val="0"/>
        </c:dLbls>
        <c:gapWidth val="25"/>
        <c:overlap val="100"/>
        <c:axId val="529974960"/>
        <c:axId val="529973520"/>
      </c:barChart>
      <c:catAx>
        <c:axId val="5299749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73520"/>
        <c:crosses val="autoZero"/>
        <c:auto val="1"/>
        <c:lblAlgn val="ctr"/>
        <c:lblOffset val="100"/>
        <c:noMultiLvlLbl val="0"/>
      </c:catAx>
      <c:valAx>
        <c:axId val="529973520"/>
        <c:scaling>
          <c:orientation val="minMax"/>
        </c:scaling>
        <c:delete val="1"/>
        <c:axPos val="t"/>
        <c:numFmt formatCode="\$#,##0;\-\$#,##0;\$#,##0" sourceLinked="1"/>
        <c:majorTickMark val="none"/>
        <c:minorTickMark val="none"/>
        <c:tickLblPos val="nextTo"/>
        <c:crossAx val="52997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excel dash.xlsx]pivots!PivotTable3</c:name>
    <c:fmtId val="17"/>
  </c:pivotSource>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a:solidFill>
                  <a:schemeClr val="accent6"/>
                </a:solidFill>
              </a:rPr>
              <a:t>CALL TREND</a:t>
            </a:r>
          </a:p>
        </c:rich>
      </c:tx>
      <c:layout>
        <c:manualLayout>
          <c:xMode val="edge"/>
          <c:yMode val="edge"/>
          <c:x val="2.0466138112807831E-2"/>
          <c:y val="3.45010723856948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5"/>
              </a:gs>
              <a:gs pos="100000">
                <a:schemeClr val="accent1">
                  <a:lumMod val="45000"/>
                  <a:lumOff val="55000"/>
                </a:schemeClr>
              </a:gs>
              <a:gs pos="99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7"/>
          <c:spPr>
            <a:solidFill>
              <a:schemeClr val="bg1"/>
            </a:solidFill>
            <a:ln w="15875">
              <a:solidFill>
                <a:schemeClr val="tx1"/>
              </a:solidFill>
            </a:ln>
            <a:effectLst/>
          </c:spPr>
        </c:marker>
      </c:pivotFmt>
    </c:pivotFmts>
    <c:plotArea>
      <c:layout/>
      <c:areaChart>
        <c:grouping val="standard"/>
        <c:varyColors val="0"/>
        <c:ser>
          <c:idx val="1"/>
          <c:order val="1"/>
          <c:tx>
            <c:strRef>
              <c:f>pivots!$C$16</c:f>
              <c:strCache>
                <c:ptCount val="1"/>
                <c:pt idx="0">
                  <c:v>Call Count</c:v>
                </c:pt>
              </c:strCache>
            </c:strRef>
          </c:tx>
          <c:spPr>
            <a:gradFill flip="none" rotWithShape="1">
              <a:gsLst>
                <a:gs pos="0">
                  <a:schemeClr val="accent6">
                    <a:lumMod val="60000"/>
                    <a:lumOff val="40000"/>
                    <a:alpha val="50000"/>
                  </a:schemeClr>
                </a:gs>
                <a:gs pos="100000">
                  <a:schemeClr val="accent5"/>
                </a:gs>
                <a:gs pos="100000">
                  <a:schemeClr val="accent1">
                    <a:lumMod val="45000"/>
                    <a:lumOff val="55000"/>
                  </a:schemeClr>
                </a:gs>
                <a:gs pos="99000">
                  <a:schemeClr val="accent6"/>
                </a:gs>
              </a:gsLst>
              <a:lin ang="16200000" scaled="1"/>
              <a:tileRect/>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8C81-4BC0-A3D8-44481DFD723F}"/>
            </c:ext>
          </c:extLst>
        </c:ser>
        <c:dLbls>
          <c:showLegendKey val="0"/>
          <c:showVal val="0"/>
          <c:showCatName val="0"/>
          <c:showSerName val="0"/>
          <c:showPercent val="0"/>
          <c:showBubbleSize val="0"/>
        </c:dLbls>
        <c:axId val="1758124880"/>
        <c:axId val="1758128240"/>
      </c:areaChart>
      <c:lineChart>
        <c:grouping val="standard"/>
        <c:varyColors val="0"/>
        <c:ser>
          <c:idx val="0"/>
          <c:order val="0"/>
          <c:tx>
            <c:strRef>
              <c:f>pivots!$B$16</c:f>
              <c:strCache>
                <c:ptCount val="1"/>
                <c:pt idx="0">
                  <c:v>Call Count2</c:v>
                </c:pt>
              </c:strCache>
            </c:strRef>
          </c:tx>
          <c:spPr>
            <a:ln w="28575" cap="rnd">
              <a:solidFill>
                <a:schemeClr val="accent6"/>
              </a:solidFill>
              <a:round/>
            </a:ln>
            <a:effectLst/>
          </c:spPr>
          <c:marker>
            <c:symbol val="circle"/>
            <c:size val="7"/>
            <c:spPr>
              <a:solidFill>
                <a:schemeClr val="bg1"/>
              </a:solidFill>
              <a:ln w="15875">
                <a:solidFill>
                  <a:schemeClr val="tx1"/>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8C81-4BC0-A3D8-44481DFD723F}"/>
            </c:ext>
          </c:extLst>
        </c:ser>
        <c:dLbls>
          <c:showLegendKey val="0"/>
          <c:showVal val="0"/>
          <c:showCatName val="0"/>
          <c:showSerName val="0"/>
          <c:showPercent val="0"/>
          <c:showBubbleSize val="0"/>
        </c:dLbls>
        <c:marker val="1"/>
        <c:smooth val="0"/>
        <c:axId val="1758124880"/>
        <c:axId val="1758128240"/>
      </c:lineChart>
      <c:catAx>
        <c:axId val="175812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28240"/>
        <c:crosses val="autoZero"/>
        <c:auto val="1"/>
        <c:lblAlgn val="ctr"/>
        <c:lblOffset val="100"/>
        <c:noMultiLvlLbl val="0"/>
      </c:catAx>
      <c:valAx>
        <c:axId val="1758128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2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r>
              <a:rPr lang="en-IN" sz="1400">
                <a:solidFill>
                  <a:schemeClr val="accent5"/>
                </a:solidFill>
              </a:rPr>
              <a:t>CALLS</a:t>
            </a:r>
          </a:p>
        </c:rich>
      </c:tx>
      <c:layout>
        <c:manualLayout>
          <c:xMode val="edge"/>
          <c:yMode val="edge"/>
          <c:x val="0.35241668156504324"/>
          <c:y val="1.45521212294823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n-lt"/>
              <a:ea typeface="+mn-ea"/>
              <a:cs typeface="+mn-cs"/>
            </a:defRPr>
          </a:pPr>
          <a:endParaRPr lang="en-US"/>
        </a:p>
      </c:txPr>
    </c:title>
    <c:autoTitleDeleted val="0"/>
    <c:plotArea>
      <c:layout>
        <c:manualLayout>
          <c:layoutTarget val="inner"/>
          <c:xMode val="edge"/>
          <c:yMode val="edge"/>
          <c:x val="0.13913964878461046"/>
          <c:y val="8.7306138818069839E-2"/>
          <c:w val="0.79736709006982487"/>
          <c:h val="0.8981481481481481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pivots!$F$35:$F$39</c:f>
              <c:strCache>
                <c:ptCount val="5"/>
                <c:pt idx="0">
                  <c:v>R01</c:v>
                </c:pt>
                <c:pt idx="1">
                  <c:v>R02</c:v>
                </c:pt>
                <c:pt idx="2">
                  <c:v>R03</c:v>
                </c:pt>
                <c:pt idx="3">
                  <c:v>R04</c:v>
                </c:pt>
                <c:pt idx="4">
                  <c:v>R05</c:v>
                </c:pt>
              </c:strCache>
            </c:strRef>
          </c:cat>
          <c:val>
            <c:numRef>
              <c:f>pivots!$H$35:$H$39</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547-432A-AFC5-524B33CFDF30}"/>
            </c:ext>
          </c:extLst>
        </c:ser>
        <c:ser>
          <c:idx val="1"/>
          <c:order val="1"/>
          <c:tx>
            <c:strRef>
              <c:f>pivots!$I$34</c:f>
              <c:strCache>
                <c:ptCount val="1"/>
                <c:pt idx="0">
                  <c:v>SEL CALLS</c:v>
                </c:pt>
              </c:strCache>
            </c:strRef>
          </c:tx>
          <c:spPr>
            <a:gradFill flip="none" rotWithShape="1">
              <a:gsLst>
                <a:gs pos="0">
                  <a:schemeClr val="accent5">
                    <a:lumMod val="75000"/>
                  </a:schemeClr>
                </a:gs>
                <a:gs pos="100000">
                  <a:schemeClr val="accent5"/>
                </a:gs>
                <a:gs pos="100000">
                  <a:schemeClr val="accent1">
                    <a:lumMod val="45000"/>
                    <a:lumOff val="55000"/>
                  </a:schemeClr>
                </a:gs>
                <a:gs pos="99000">
                  <a:schemeClr val="accent5"/>
                </a:gs>
              </a:gsLst>
              <a:lin ang="16200000" scaled="1"/>
              <a:tileRect/>
            </a:gradFill>
            <a:ln>
              <a:noFill/>
            </a:ln>
            <a:effectLst/>
          </c:spPr>
          <c:invertIfNegative val="0"/>
          <c:dLbls>
            <c:delete val="1"/>
            <c:extLst/>
          </c:dLbls>
          <c:val>
            <c:numRef>
              <c:f>pivots!$J$35:$J$39</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0547-432A-AFC5-524B33CFDF30}"/>
            </c:ext>
          </c:extLst>
        </c:ser>
        <c:dLbls>
          <c:dLblPos val="outEnd"/>
          <c:showLegendKey val="0"/>
          <c:showVal val="1"/>
          <c:showCatName val="0"/>
          <c:showSerName val="0"/>
          <c:showPercent val="0"/>
          <c:showBubbleSize val="0"/>
        </c:dLbls>
        <c:gapWidth val="25"/>
        <c:overlap val="100"/>
        <c:axId val="567079280"/>
        <c:axId val="596624720"/>
      </c:barChart>
      <c:catAx>
        <c:axId val="56707928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624720"/>
        <c:crosses val="autoZero"/>
        <c:auto val="1"/>
        <c:lblAlgn val="ctr"/>
        <c:lblOffset val="100"/>
        <c:noMultiLvlLbl val="0"/>
      </c:catAx>
      <c:valAx>
        <c:axId val="596624720"/>
        <c:scaling>
          <c:orientation val="minMax"/>
          <c:min val="0"/>
        </c:scaling>
        <c:delete val="1"/>
        <c:axPos val="t"/>
        <c:numFmt formatCode="#,##0" sourceLinked="1"/>
        <c:majorTickMark val="out"/>
        <c:minorTickMark val="none"/>
        <c:tickLblPos val="nextTo"/>
        <c:crossAx val="56707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excel dash.xlsx]pivots!PivotTable8</c:name>
    <c:fmtId val="20"/>
  </c:pivotSource>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IN" b="1">
                <a:solidFill>
                  <a:schemeClr val="accent5"/>
                </a:solidFill>
              </a:rPr>
              <a:t>Female</a:t>
            </a:r>
            <a:r>
              <a:rPr lang="en-IN" b="1" baseline="0">
                <a:solidFill>
                  <a:schemeClr val="accent6">
                    <a:lumMod val="75000"/>
                  </a:schemeClr>
                </a:solidFill>
              </a:rPr>
              <a:t> </a:t>
            </a:r>
            <a:r>
              <a:rPr lang="en-IN" b="1" baseline="0">
                <a:solidFill>
                  <a:schemeClr val="tx1"/>
                </a:solidFill>
              </a:rPr>
              <a:t>Vs</a:t>
            </a:r>
            <a:r>
              <a:rPr lang="en-IN" b="1" baseline="0">
                <a:solidFill>
                  <a:schemeClr val="accent6">
                    <a:lumMod val="75000"/>
                  </a:schemeClr>
                </a:solidFill>
              </a:rPr>
              <a:t> </a:t>
            </a:r>
            <a:r>
              <a:rPr lang="en-IN" b="1" baseline="0">
                <a:solidFill>
                  <a:schemeClr val="accent6">
                    <a:lumMod val="40000"/>
                    <a:lumOff val="60000"/>
                  </a:schemeClr>
                </a:solidFill>
                <a:effectLst>
                  <a:outerShdw blurRad="50800" dist="50800" dir="5400000" sx="1000" sy="1000" algn="ctr" rotWithShape="0">
                    <a:srgbClr val="000000">
                      <a:alpha val="43137"/>
                    </a:srgbClr>
                  </a:outerShdw>
                </a:effectLst>
              </a:rPr>
              <a:t>Male</a:t>
            </a:r>
            <a:r>
              <a:rPr lang="en-IN" b="1" baseline="0">
                <a:solidFill>
                  <a:schemeClr val="accent6">
                    <a:lumMod val="20000"/>
                    <a:lumOff val="80000"/>
                  </a:schemeClr>
                </a:solidFill>
              </a:rPr>
              <a:t> </a:t>
            </a:r>
            <a:r>
              <a:rPr lang="en-IN" b="1" baseline="0">
                <a:solidFill>
                  <a:schemeClr val="tx1"/>
                </a:solidFill>
              </a:rPr>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pivots!$E$47:$E$48</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pivots!$D$49:$D$52</c:f>
              <c:strCache>
                <c:ptCount val="3"/>
                <c:pt idx="0">
                  <c:v>Cincinnati</c:v>
                </c:pt>
                <c:pt idx="1">
                  <c:v>Cleveland</c:v>
                </c:pt>
                <c:pt idx="2">
                  <c:v>Columbus</c:v>
                </c:pt>
              </c:strCache>
            </c:strRef>
          </c:cat>
          <c:val>
            <c:numRef>
              <c:f>pivots!$E$49:$E$52</c:f>
              <c:numCache>
                <c:formatCode>#,##0</c:formatCode>
                <c:ptCount val="3"/>
                <c:pt idx="0">
                  <c:v>144</c:v>
                </c:pt>
                <c:pt idx="1">
                  <c:v>326</c:v>
                </c:pt>
                <c:pt idx="2">
                  <c:v>129</c:v>
                </c:pt>
              </c:numCache>
            </c:numRef>
          </c:val>
          <c:extLst>
            <c:ext xmlns:c16="http://schemas.microsoft.com/office/drawing/2014/chart" uri="{C3380CC4-5D6E-409C-BE32-E72D297353CC}">
              <c16:uniqueId val="{00000000-2DBF-4742-A6C1-0AD8E29C3CAD}"/>
            </c:ext>
          </c:extLst>
        </c:ser>
        <c:ser>
          <c:idx val="1"/>
          <c:order val="1"/>
          <c:tx>
            <c:strRef>
              <c:f>pivots!$F$47:$F$48</c:f>
              <c:strCache>
                <c:ptCount val="1"/>
                <c:pt idx="0">
                  <c:v>Male</c:v>
                </c:pt>
              </c:strCache>
            </c:strRef>
          </c:tx>
          <c:spPr>
            <a:solidFill>
              <a:schemeClr val="accent6">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pivots!$D$49:$D$52</c:f>
              <c:strCache>
                <c:ptCount val="3"/>
                <c:pt idx="0">
                  <c:v>Cincinnati</c:v>
                </c:pt>
                <c:pt idx="1">
                  <c:v>Cleveland</c:v>
                </c:pt>
                <c:pt idx="2">
                  <c:v>Columbus</c:v>
                </c:pt>
              </c:strCache>
            </c:strRef>
          </c:cat>
          <c:val>
            <c:numRef>
              <c:f>pivots!$F$49:$F$52</c:f>
              <c:numCache>
                <c:formatCode>#,##0</c:formatCode>
                <c:ptCount val="3"/>
                <c:pt idx="0">
                  <c:v>132</c:v>
                </c:pt>
                <c:pt idx="1">
                  <c:v>63</c:v>
                </c:pt>
                <c:pt idx="2">
                  <c:v>206</c:v>
                </c:pt>
              </c:numCache>
            </c:numRef>
          </c:val>
          <c:extLst>
            <c:ext xmlns:c16="http://schemas.microsoft.com/office/drawing/2014/chart" uri="{C3380CC4-5D6E-409C-BE32-E72D297353CC}">
              <c16:uniqueId val="{00000001-2DBF-4742-A6C1-0AD8E29C3CAD}"/>
            </c:ext>
          </c:extLst>
        </c:ser>
        <c:dLbls>
          <c:showLegendKey val="0"/>
          <c:showVal val="0"/>
          <c:showCatName val="0"/>
          <c:showSerName val="0"/>
          <c:showPercent val="0"/>
          <c:showBubbleSize val="0"/>
        </c:dLbls>
        <c:gapWidth val="25"/>
        <c:overlap val="100"/>
        <c:axId val="565710368"/>
        <c:axId val="565705568"/>
      </c:barChart>
      <c:catAx>
        <c:axId val="565710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705568"/>
        <c:crosses val="autoZero"/>
        <c:auto val="1"/>
        <c:lblAlgn val="ctr"/>
        <c:lblOffset val="100"/>
        <c:noMultiLvlLbl val="0"/>
      </c:catAx>
      <c:valAx>
        <c:axId val="565705568"/>
        <c:scaling>
          <c:orientation val="minMax"/>
        </c:scaling>
        <c:delete val="1"/>
        <c:axPos val="l"/>
        <c:numFmt formatCode="0%" sourceLinked="1"/>
        <c:majorTickMark val="out"/>
        <c:minorTickMark val="none"/>
        <c:tickLblPos val="nextTo"/>
        <c:crossAx val="56571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excel dash.xlsx]pivots!rep satisfaction</c:name>
    <c:fmtId val="3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pivots!$E$58</c:f>
              <c:strCache>
                <c:ptCount val="1"/>
                <c:pt idx="0">
                  <c:v>Total</c:v>
                </c:pt>
              </c:strCache>
            </c:strRef>
          </c:tx>
          <c:spPr>
            <a:solidFill>
              <a:schemeClr val="accent4">
                <a:lumMod val="75000"/>
              </a:schemeClr>
            </a:solidFill>
            <a:ln>
              <a:noFill/>
            </a:ln>
            <a:effectLst/>
          </c:spPr>
          <c:invertIfNegative val="0"/>
          <c:cat>
            <c:strRef>
              <c:f>pivots!$D$59:$D$64</c:f>
              <c:strCache>
                <c:ptCount val="5"/>
                <c:pt idx="0">
                  <c:v>1</c:v>
                </c:pt>
                <c:pt idx="1">
                  <c:v>2</c:v>
                </c:pt>
                <c:pt idx="2">
                  <c:v>3</c:v>
                </c:pt>
                <c:pt idx="3">
                  <c:v>4</c:v>
                </c:pt>
                <c:pt idx="4">
                  <c:v>5</c:v>
                </c:pt>
              </c:strCache>
            </c:strRef>
          </c:cat>
          <c:val>
            <c:numRef>
              <c:f>pivots!$E$59:$E$64</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15AD-4EFB-8F2A-C55043FBB6AF}"/>
            </c:ext>
          </c:extLst>
        </c:ser>
        <c:dLbls>
          <c:showLegendKey val="0"/>
          <c:showVal val="0"/>
          <c:showCatName val="0"/>
          <c:showSerName val="0"/>
          <c:showPercent val="0"/>
          <c:showBubbleSize val="0"/>
        </c:dLbls>
        <c:gapWidth val="25"/>
        <c:overlap val="-27"/>
        <c:axId val="656786832"/>
        <c:axId val="656790192"/>
      </c:barChart>
      <c:catAx>
        <c:axId val="65678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790192"/>
        <c:crosses val="autoZero"/>
        <c:auto val="1"/>
        <c:lblAlgn val="ctr"/>
        <c:lblOffset val="100"/>
        <c:noMultiLvlLbl val="0"/>
      </c:catAx>
      <c:valAx>
        <c:axId val="656790192"/>
        <c:scaling>
          <c:orientation val="minMax"/>
        </c:scaling>
        <c:delete val="1"/>
        <c:axPos val="l"/>
        <c:numFmt formatCode="#,##0" sourceLinked="1"/>
        <c:majorTickMark val="none"/>
        <c:minorTickMark val="none"/>
        <c:tickLblPos val="nextTo"/>
        <c:crossAx val="65678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201706</xdr:colOff>
      <xdr:row>2</xdr:row>
      <xdr:rowOff>185644</xdr:rowOff>
    </xdr:from>
    <xdr:to>
      <xdr:col>4</xdr:col>
      <xdr:colOff>24280</xdr:colOff>
      <xdr:row>7</xdr:row>
      <xdr:rowOff>179294</xdr:rowOff>
    </xdr:to>
    <xdr:sp macro="" textlink="pivots!A4">
      <xdr:nvSpPr>
        <xdr:cNvPr id="2" name="Rectangle 1">
          <a:extLst>
            <a:ext uri="{FF2B5EF4-FFF2-40B4-BE49-F238E27FC236}">
              <a16:creationId xmlns:a16="http://schemas.microsoft.com/office/drawing/2014/main" id="{8B5A9E88-364A-08BF-2E7C-9D4F57D617E2}"/>
            </a:ext>
          </a:extLst>
        </xdr:cNvPr>
        <xdr:cNvSpPr/>
      </xdr:nvSpPr>
      <xdr:spPr>
        <a:xfrm>
          <a:off x="463177" y="559173"/>
          <a:ext cx="1346574" cy="927474"/>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9AAC99B0-40D7-4FB7-B84D-1945B185CD3F}" type="TxLink">
            <a:rPr lang="en-US" sz="2400" b="0" i="0" u="none" strike="noStrike">
              <a:solidFill>
                <a:schemeClr val="bg1"/>
              </a:solidFill>
              <a:latin typeface="+mj-lt"/>
            </a:rPr>
            <a:pPr algn="ctr"/>
            <a:t>1,000</a:t>
          </a:fld>
          <a:endParaRPr lang="en-IN" sz="2400">
            <a:solidFill>
              <a:schemeClr val="bg1"/>
            </a:solidFill>
            <a:latin typeface="+mj-lt"/>
          </a:endParaRPr>
        </a:p>
      </xdr:txBody>
    </xdr:sp>
    <xdr:clientData/>
  </xdr:twoCellAnchor>
  <xdr:oneCellAnchor>
    <xdr:from>
      <xdr:col>2</xdr:col>
      <xdr:colOff>112060</xdr:colOff>
      <xdr:row>3</xdr:row>
      <xdr:rowOff>52294</xdr:rowOff>
    </xdr:from>
    <xdr:ext cx="1120588" cy="264560"/>
    <xdr:sp macro="" textlink="">
      <xdr:nvSpPr>
        <xdr:cNvPr id="3" name="TextBox 2">
          <a:extLst>
            <a:ext uri="{FF2B5EF4-FFF2-40B4-BE49-F238E27FC236}">
              <a16:creationId xmlns:a16="http://schemas.microsoft.com/office/drawing/2014/main" id="{F115216B-DEF9-AD2A-E42A-E00C4D8EA819}"/>
            </a:ext>
          </a:extLst>
        </xdr:cNvPr>
        <xdr:cNvSpPr txBox="1"/>
      </xdr:nvSpPr>
      <xdr:spPr>
        <a:xfrm>
          <a:off x="582707" y="612588"/>
          <a:ext cx="11205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1100" b="1">
              <a:solidFill>
                <a:schemeClr val="bg1"/>
              </a:solidFill>
              <a:latin typeface="+mj-lt"/>
            </a:rPr>
            <a:t>Calls</a:t>
          </a:r>
        </a:p>
      </xdr:txBody>
    </xdr:sp>
    <xdr:clientData/>
  </xdr:oneCellAnchor>
  <xdr:twoCellAnchor editAs="oneCell">
    <xdr:from>
      <xdr:col>2</xdr:col>
      <xdr:colOff>34237</xdr:colOff>
      <xdr:row>3</xdr:row>
      <xdr:rowOff>45312</xdr:rowOff>
    </xdr:from>
    <xdr:to>
      <xdr:col>2</xdr:col>
      <xdr:colOff>257342</xdr:colOff>
      <xdr:row>4</xdr:row>
      <xdr:rowOff>72631</xdr:rowOff>
    </xdr:to>
    <xdr:pic>
      <xdr:nvPicPr>
        <xdr:cNvPr id="4" name="Graphic 3" descr="Receiver with solid fill">
          <a:extLst>
            <a:ext uri="{FF2B5EF4-FFF2-40B4-BE49-F238E27FC236}">
              <a16:creationId xmlns:a16="http://schemas.microsoft.com/office/drawing/2014/main" id="{73EC590D-B8EB-45BC-9854-F9FA3AEE670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875722">
          <a:off x="504884" y="605606"/>
          <a:ext cx="223105" cy="214083"/>
        </a:xfrm>
        <a:prstGeom prst="rect">
          <a:avLst/>
        </a:prstGeom>
      </xdr:spPr>
    </xdr:pic>
    <xdr:clientData/>
  </xdr:twoCellAnchor>
  <xdr:oneCellAnchor>
    <xdr:from>
      <xdr:col>2</xdr:col>
      <xdr:colOff>448236</xdr:colOff>
      <xdr:row>6</xdr:row>
      <xdr:rowOff>89647</xdr:rowOff>
    </xdr:from>
    <xdr:ext cx="485588" cy="264560"/>
    <xdr:sp macro="" textlink="pivots!A11">
      <xdr:nvSpPr>
        <xdr:cNvPr id="5" name="TextBox 4">
          <a:extLst>
            <a:ext uri="{FF2B5EF4-FFF2-40B4-BE49-F238E27FC236}">
              <a16:creationId xmlns:a16="http://schemas.microsoft.com/office/drawing/2014/main" id="{8FE3216E-5CDC-4B93-A59C-F6FE719AD725}"/>
            </a:ext>
          </a:extLst>
        </xdr:cNvPr>
        <xdr:cNvSpPr txBox="1"/>
      </xdr:nvSpPr>
      <xdr:spPr>
        <a:xfrm>
          <a:off x="918883" y="1210235"/>
          <a:ext cx="485588"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1434592-8BE6-4A25-9CA1-600253ADCE42}" type="TxLink">
            <a:rPr lang="en-US" sz="1100" b="0" i="0" u="none" strike="noStrike">
              <a:solidFill>
                <a:schemeClr val="bg1"/>
              </a:solidFill>
              <a:latin typeface="Aptos"/>
            </a:rPr>
            <a:t>218</a:t>
          </a:fld>
          <a:endParaRPr lang="en-IN" sz="1100">
            <a:solidFill>
              <a:schemeClr val="bg1"/>
            </a:solidFill>
          </a:endParaRPr>
        </a:p>
      </xdr:txBody>
    </xdr:sp>
    <xdr:clientData/>
  </xdr:oneCellAnchor>
  <xdr:twoCellAnchor>
    <xdr:from>
      <xdr:col>2</xdr:col>
      <xdr:colOff>0</xdr:colOff>
      <xdr:row>10</xdr:row>
      <xdr:rowOff>0</xdr:rowOff>
    </xdr:from>
    <xdr:to>
      <xdr:col>4</xdr:col>
      <xdr:colOff>31750</xdr:colOff>
      <xdr:row>14</xdr:row>
      <xdr:rowOff>180415</xdr:rowOff>
    </xdr:to>
    <xdr:sp macro="" textlink="pivots!B4">
      <xdr:nvSpPr>
        <xdr:cNvPr id="10" name="Rectangle 9">
          <a:extLst>
            <a:ext uri="{FF2B5EF4-FFF2-40B4-BE49-F238E27FC236}">
              <a16:creationId xmlns:a16="http://schemas.microsoft.com/office/drawing/2014/main" id="{9DD80C68-C8BA-4959-BE84-5B59468549AF}"/>
            </a:ext>
          </a:extLst>
        </xdr:cNvPr>
        <xdr:cNvSpPr/>
      </xdr:nvSpPr>
      <xdr:spPr>
        <a:xfrm>
          <a:off x="470647" y="1867647"/>
          <a:ext cx="1346574" cy="927474"/>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5CAE472D-2555-484B-8122-24DCA42A7C6F}" type="TxLink">
            <a:rPr lang="en-US" sz="2400" b="0" i="0" u="none" strike="noStrike">
              <a:solidFill>
                <a:schemeClr val="bg1"/>
              </a:solidFill>
              <a:latin typeface="+mj-lt"/>
              <a:ea typeface="+mn-ea"/>
              <a:cs typeface="+mn-cs"/>
            </a:rPr>
            <a:pPr marL="0" indent="0" algn="ctr"/>
            <a:t>$96,623</a:t>
          </a:fld>
          <a:endParaRPr lang="en-IN" sz="2400" b="0" i="0" u="none" strike="noStrike">
            <a:solidFill>
              <a:schemeClr val="bg1"/>
            </a:solidFill>
            <a:latin typeface="+mj-lt"/>
            <a:ea typeface="+mn-ea"/>
            <a:cs typeface="+mn-cs"/>
          </a:endParaRPr>
        </a:p>
      </xdr:txBody>
    </xdr:sp>
    <xdr:clientData/>
  </xdr:twoCellAnchor>
  <xdr:oneCellAnchor>
    <xdr:from>
      <xdr:col>2</xdr:col>
      <xdr:colOff>119530</xdr:colOff>
      <xdr:row>10</xdr:row>
      <xdr:rowOff>53415</xdr:rowOff>
    </xdr:from>
    <xdr:ext cx="1120588" cy="264560"/>
    <xdr:sp macro="" textlink="">
      <xdr:nvSpPr>
        <xdr:cNvPr id="11" name="TextBox 10">
          <a:extLst>
            <a:ext uri="{FF2B5EF4-FFF2-40B4-BE49-F238E27FC236}">
              <a16:creationId xmlns:a16="http://schemas.microsoft.com/office/drawing/2014/main" id="{FB236A2B-464F-46DB-AFD9-8B99CC865CC0}"/>
            </a:ext>
          </a:extLst>
        </xdr:cNvPr>
        <xdr:cNvSpPr txBox="1"/>
      </xdr:nvSpPr>
      <xdr:spPr>
        <a:xfrm>
          <a:off x="590177" y="1921062"/>
          <a:ext cx="11205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1100" b="1">
              <a:solidFill>
                <a:schemeClr val="bg1"/>
              </a:solidFill>
              <a:latin typeface="+mj-lt"/>
            </a:rPr>
            <a:t>Amount</a:t>
          </a:r>
        </a:p>
      </xdr:txBody>
    </xdr:sp>
    <xdr:clientData/>
  </xdr:oneCellAnchor>
  <xdr:twoCellAnchor editAs="oneCell">
    <xdr:from>
      <xdr:col>2</xdr:col>
      <xdr:colOff>48886</xdr:colOff>
      <xdr:row>10</xdr:row>
      <xdr:rowOff>82717</xdr:rowOff>
    </xdr:from>
    <xdr:to>
      <xdr:col>2</xdr:col>
      <xdr:colOff>257632</xdr:colOff>
      <xdr:row>11</xdr:row>
      <xdr:rowOff>110034</xdr:rowOff>
    </xdr:to>
    <xdr:pic>
      <xdr:nvPicPr>
        <xdr:cNvPr id="12" name="Graphic 11">
          <a:extLst>
            <a:ext uri="{FF2B5EF4-FFF2-40B4-BE49-F238E27FC236}">
              <a16:creationId xmlns:a16="http://schemas.microsoft.com/office/drawing/2014/main" id="{34E7F168-DE3F-41E5-B142-294A46B41C9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20600" y="1897003"/>
          <a:ext cx="208746" cy="208746"/>
        </a:xfrm>
        <a:prstGeom prst="rect">
          <a:avLst/>
        </a:prstGeom>
      </xdr:spPr>
    </xdr:pic>
    <xdr:clientData/>
  </xdr:twoCellAnchor>
  <xdr:oneCellAnchor>
    <xdr:from>
      <xdr:col>2</xdr:col>
      <xdr:colOff>355923</xdr:colOff>
      <xdr:row>13</xdr:row>
      <xdr:rowOff>90768</xdr:rowOff>
    </xdr:from>
    <xdr:ext cx="814294" cy="264560"/>
    <xdr:sp macro="" textlink="pivots!B11">
      <xdr:nvSpPr>
        <xdr:cNvPr id="13" name="TextBox 12">
          <a:extLst>
            <a:ext uri="{FF2B5EF4-FFF2-40B4-BE49-F238E27FC236}">
              <a16:creationId xmlns:a16="http://schemas.microsoft.com/office/drawing/2014/main" id="{47F2C50C-4960-472F-A9C2-65192E03B109}"/>
            </a:ext>
          </a:extLst>
        </xdr:cNvPr>
        <xdr:cNvSpPr txBox="1"/>
      </xdr:nvSpPr>
      <xdr:spPr>
        <a:xfrm>
          <a:off x="827637" y="2449339"/>
          <a:ext cx="814294"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08DB783-22A0-4733-A6C6-062F2DBD62A6}" type="TxLink">
            <a:rPr lang="en-US" sz="1100" b="0" i="0" u="none" strike="noStrike">
              <a:solidFill>
                <a:schemeClr val="bg1"/>
              </a:solidFill>
              <a:latin typeface="Aptos"/>
            </a:rPr>
            <a:t>$20,581</a:t>
          </a:fld>
          <a:endParaRPr lang="en-US" sz="1100">
            <a:solidFill>
              <a:schemeClr val="bg1"/>
            </a:solidFill>
          </a:endParaRPr>
        </a:p>
      </xdr:txBody>
    </xdr:sp>
    <xdr:clientData/>
  </xdr:oneCellAnchor>
  <xdr:twoCellAnchor>
    <xdr:from>
      <xdr:col>2</xdr:col>
      <xdr:colOff>0</xdr:colOff>
      <xdr:row>17</xdr:row>
      <xdr:rowOff>0</xdr:rowOff>
    </xdr:from>
    <xdr:to>
      <xdr:col>4</xdr:col>
      <xdr:colOff>31750</xdr:colOff>
      <xdr:row>21</xdr:row>
      <xdr:rowOff>180415</xdr:rowOff>
    </xdr:to>
    <xdr:sp macro="" textlink="pivots!C4">
      <xdr:nvSpPr>
        <xdr:cNvPr id="14" name="Rectangle 13">
          <a:extLst>
            <a:ext uri="{FF2B5EF4-FFF2-40B4-BE49-F238E27FC236}">
              <a16:creationId xmlns:a16="http://schemas.microsoft.com/office/drawing/2014/main" id="{02AEF687-99A2-42AE-9BF4-AFB3F7DF323F}"/>
            </a:ext>
          </a:extLst>
        </xdr:cNvPr>
        <xdr:cNvSpPr/>
      </xdr:nvSpPr>
      <xdr:spPr>
        <a:xfrm>
          <a:off x="471714" y="3084286"/>
          <a:ext cx="1356179" cy="906129"/>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3A0CAC6-E299-434E-A7DF-EFFD6479B093}" type="TxLink">
            <a:rPr lang="en-US" sz="2400" b="0" i="0" u="none" strike="noStrike">
              <a:solidFill>
                <a:schemeClr val="bg1"/>
              </a:solidFill>
              <a:latin typeface="+mj-lt"/>
              <a:ea typeface="+mn-ea"/>
              <a:cs typeface="+mn-cs"/>
            </a:rPr>
            <a:pPr marL="0" indent="0" algn="ctr"/>
            <a:t>89,850</a:t>
          </a:fld>
          <a:endParaRPr lang="en-IN" sz="2400" b="0" i="0" u="none" strike="noStrike">
            <a:solidFill>
              <a:schemeClr val="bg1"/>
            </a:solidFill>
            <a:latin typeface="+mj-lt"/>
            <a:ea typeface="+mn-ea"/>
            <a:cs typeface="+mn-cs"/>
          </a:endParaRPr>
        </a:p>
      </xdr:txBody>
    </xdr:sp>
    <xdr:clientData/>
  </xdr:twoCellAnchor>
  <xdr:oneCellAnchor>
    <xdr:from>
      <xdr:col>2</xdr:col>
      <xdr:colOff>119530</xdr:colOff>
      <xdr:row>17</xdr:row>
      <xdr:rowOff>53415</xdr:rowOff>
    </xdr:from>
    <xdr:ext cx="1120588" cy="264560"/>
    <xdr:sp macro="" textlink="">
      <xdr:nvSpPr>
        <xdr:cNvPr id="15" name="TextBox 14">
          <a:extLst>
            <a:ext uri="{FF2B5EF4-FFF2-40B4-BE49-F238E27FC236}">
              <a16:creationId xmlns:a16="http://schemas.microsoft.com/office/drawing/2014/main" id="{A02EF3F7-FCA1-4090-98B3-21109101CBFA}"/>
            </a:ext>
          </a:extLst>
        </xdr:cNvPr>
        <xdr:cNvSpPr txBox="1"/>
      </xdr:nvSpPr>
      <xdr:spPr>
        <a:xfrm>
          <a:off x="590177" y="3228415"/>
          <a:ext cx="11205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1100" b="1">
              <a:solidFill>
                <a:schemeClr val="bg1"/>
              </a:solidFill>
              <a:latin typeface="+mj-lt"/>
            </a:rPr>
            <a:t>Duration</a:t>
          </a:r>
        </a:p>
      </xdr:txBody>
    </xdr:sp>
    <xdr:clientData/>
  </xdr:oneCellAnchor>
  <xdr:twoCellAnchor editAs="oneCell">
    <xdr:from>
      <xdr:col>2</xdr:col>
      <xdr:colOff>39815</xdr:colOff>
      <xdr:row>17</xdr:row>
      <xdr:rowOff>55504</xdr:rowOff>
    </xdr:from>
    <xdr:to>
      <xdr:col>2</xdr:col>
      <xdr:colOff>248561</xdr:colOff>
      <xdr:row>18</xdr:row>
      <xdr:rowOff>82822</xdr:rowOff>
    </xdr:to>
    <xdr:pic>
      <xdr:nvPicPr>
        <xdr:cNvPr id="16" name="Graphic 15">
          <a:extLst>
            <a:ext uri="{FF2B5EF4-FFF2-40B4-BE49-F238E27FC236}">
              <a16:creationId xmlns:a16="http://schemas.microsoft.com/office/drawing/2014/main" id="{2C70CD89-57C7-4ED8-B610-41328544234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61553">
          <a:off x="511529" y="3139790"/>
          <a:ext cx="208746" cy="208746"/>
        </a:xfrm>
        <a:prstGeom prst="rect">
          <a:avLst/>
        </a:prstGeom>
      </xdr:spPr>
    </xdr:pic>
    <xdr:clientData/>
  </xdr:twoCellAnchor>
  <xdr:oneCellAnchor>
    <xdr:from>
      <xdr:col>2</xdr:col>
      <xdr:colOff>364995</xdr:colOff>
      <xdr:row>20</xdr:row>
      <xdr:rowOff>81697</xdr:rowOff>
    </xdr:from>
    <xdr:ext cx="796151" cy="264560"/>
    <xdr:sp macro="" textlink="pivots!C11">
      <xdr:nvSpPr>
        <xdr:cNvPr id="17" name="TextBox 16">
          <a:extLst>
            <a:ext uri="{FF2B5EF4-FFF2-40B4-BE49-F238E27FC236}">
              <a16:creationId xmlns:a16="http://schemas.microsoft.com/office/drawing/2014/main" id="{9D11D5F1-7271-43BC-A245-A1B09ABF4ADD}"/>
            </a:ext>
          </a:extLst>
        </xdr:cNvPr>
        <xdr:cNvSpPr txBox="1"/>
      </xdr:nvSpPr>
      <xdr:spPr>
        <a:xfrm>
          <a:off x="836709" y="3710268"/>
          <a:ext cx="796151"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E343D93-C630-4896-9408-0EFC1A155ABE}" type="TxLink">
            <a:rPr lang="en-US" sz="1100" b="0" i="0" u="none" strike="noStrike">
              <a:solidFill>
                <a:schemeClr val="bg1"/>
              </a:solidFill>
              <a:latin typeface="Aptos"/>
            </a:rPr>
            <a:t>19,300</a:t>
          </a:fld>
          <a:endParaRPr lang="en-IN" sz="1100">
            <a:solidFill>
              <a:schemeClr val="bg1"/>
            </a:solidFill>
          </a:endParaRPr>
        </a:p>
      </xdr:txBody>
    </xdr:sp>
    <xdr:clientData/>
  </xdr:oneCellAnchor>
  <xdr:twoCellAnchor>
    <xdr:from>
      <xdr:col>2</xdr:col>
      <xdr:colOff>0</xdr:colOff>
      <xdr:row>24</xdr:row>
      <xdr:rowOff>0</xdr:rowOff>
    </xdr:from>
    <xdr:to>
      <xdr:col>4</xdr:col>
      <xdr:colOff>31750</xdr:colOff>
      <xdr:row>28</xdr:row>
      <xdr:rowOff>180415</xdr:rowOff>
    </xdr:to>
    <xdr:sp macro="" textlink="pivots!D4">
      <xdr:nvSpPr>
        <xdr:cNvPr id="18" name="Rectangle 17">
          <a:extLst>
            <a:ext uri="{FF2B5EF4-FFF2-40B4-BE49-F238E27FC236}">
              <a16:creationId xmlns:a16="http://schemas.microsoft.com/office/drawing/2014/main" id="{BCCDAF5C-AC20-4337-8025-9A9C362BC72D}"/>
            </a:ext>
          </a:extLst>
        </xdr:cNvPr>
        <xdr:cNvSpPr/>
      </xdr:nvSpPr>
      <xdr:spPr>
        <a:xfrm>
          <a:off x="470647" y="4482353"/>
          <a:ext cx="1346574" cy="927474"/>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CC21A69D-F5A9-4962-B914-37CC5BA4ACD1}"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oneCellAnchor>
    <xdr:from>
      <xdr:col>2</xdr:col>
      <xdr:colOff>119530</xdr:colOff>
      <xdr:row>24</xdr:row>
      <xdr:rowOff>53415</xdr:rowOff>
    </xdr:from>
    <xdr:ext cx="1120588" cy="264560"/>
    <xdr:sp macro="" textlink="">
      <xdr:nvSpPr>
        <xdr:cNvPr id="19" name="TextBox 18">
          <a:extLst>
            <a:ext uri="{FF2B5EF4-FFF2-40B4-BE49-F238E27FC236}">
              <a16:creationId xmlns:a16="http://schemas.microsoft.com/office/drawing/2014/main" id="{FB7E6FF3-8A67-40A8-9621-1CB4E8DC1921}"/>
            </a:ext>
          </a:extLst>
        </xdr:cNvPr>
        <xdr:cNvSpPr txBox="1"/>
      </xdr:nvSpPr>
      <xdr:spPr>
        <a:xfrm>
          <a:off x="590177" y="4535768"/>
          <a:ext cx="11205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1100" b="1">
              <a:solidFill>
                <a:schemeClr val="bg1"/>
              </a:solidFill>
              <a:latin typeface="+mj-lt"/>
            </a:rPr>
            <a:t>Rating</a:t>
          </a:r>
        </a:p>
      </xdr:txBody>
    </xdr:sp>
    <xdr:clientData/>
  </xdr:oneCellAnchor>
  <xdr:twoCellAnchor editAs="oneCell">
    <xdr:from>
      <xdr:col>2</xdr:col>
      <xdr:colOff>48886</xdr:colOff>
      <xdr:row>24</xdr:row>
      <xdr:rowOff>46433</xdr:rowOff>
    </xdr:from>
    <xdr:to>
      <xdr:col>2</xdr:col>
      <xdr:colOff>257632</xdr:colOff>
      <xdr:row>25</xdr:row>
      <xdr:rowOff>73752</xdr:rowOff>
    </xdr:to>
    <xdr:pic>
      <xdr:nvPicPr>
        <xdr:cNvPr id="20" name="Graphic 19">
          <a:extLst>
            <a:ext uri="{FF2B5EF4-FFF2-40B4-BE49-F238E27FC236}">
              <a16:creationId xmlns:a16="http://schemas.microsoft.com/office/drawing/2014/main" id="{9FB0DCA1-EEC6-4063-A12C-881E3EC1AFD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875722">
          <a:off x="520600" y="4400719"/>
          <a:ext cx="208746" cy="208746"/>
        </a:xfrm>
        <a:prstGeom prst="rect">
          <a:avLst/>
        </a:prstGeom>
      </xdr:spPr>
    </xdr:pic>
    <xdr:clientData/>
  </xdr:twoCellAnchor>
  <xdr:oneCellAnchor>
    <xdr:from>
      <xdr:col>2</xdr:col>
      <xdr:colOff>455706</xdr:colOff>
      <xdr:row>27</xdr:row>
      <xdr:rowOff>90768</xdr:rowOff>
    </xdr:from>
    <xdr:ext cx="485588" cy="264560"/>
    <xdr:sp macro="" textlink="pivots!D11">
      <xdr:nvSpPr>
        <xdr:cNvPr id="21" name="TextBox 20">
          <a:extLst>
            <a:ext uri="{FF2B5EF4-FFF2-40B4-BE49-F238E27FC236}">
              <a16:creationId xmlns:a16="http://schemas.microsoft.com/office/drawing/2014/main" id="{606D3E99-DCD8-416D-A75A-5C739EBB622D}"/>
            </a:ext>
          </a:extLst>
        </xdr:cNvPr>
        <xdr:cNvSpPr txBox="1"/>
      </xdr:nvSpPr>
      <xdr:spPr>
        <a:xfrm>
          <a:off x="926353" y="5133415"/>
          <a:ext cx="485588"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AF74781-AF6B-4854-A9FF-8721009E6935}" type="TxLink">
            <a:rPr lang="en-US" sz="1100" b="0" i="0" u="none" strike="noStrike">
              <a:solidFill>
                <a:schemeClr val="bg1"/>
              </a:solidFill>
              <a:latin typeface="Aptos"/>
            </a:rPr>
            <a:t>3.9</a:t>
          </a:fld>
          <a:endParaRPr lang="en-IN" sz="1100">
            <a:solidFill>
              <a:schemeClr val="bg1"/>
            </a:solidFill>
          </a:endParaRPr>
        </a:p>
      </xdr:txBody>
    </xdr:sp>
    <xdr:clientData/>
  </xdr:oneCellAnchor>
  <xdr:twoCellAnchor>
    <xdr:from>
      <xdr:col>2</xdr:col>
      <xdr:colOff>0</xdr:colOff>
      <xdr:row>31</xdr:row>
      <xdr:rowOff>0</xdr:rowOff>
    </xdr:from>
    <xdr:to>
      <xdr:col>4</xdr:col>
      <xdr:colOff>31750</xdr:colOff>
      <xdr:row>35</xdr:row>
      <xdr:rowOff>180415</xdr:rowOff>
    </xdr:to>
    <xdr:sp macro="" textlink="pivots!E4">
      <xdr:nvSpPr>
        <xdr:cNvPr id="22" name="Rectangle 21">
          <a:extLst>
            <a:ext uri="{FF2B5EF4-FFF2-40B4-BE49-F238E27FC236}">
              <a16:creationId xmlns:a16="http://schemas.microsoft.com/office/drawing/2014/main" id="{6775C5DA-DCC4-4657-9ABA-DBAD6B39F3D4}"/>
            </a:ext>
          </a:extLst>
        </xdr:cNvPr>
        <xdr:cNvSpPr/>
      </xdr:nvSpPr>
      <xdr:spPr>
        <a:xfrm>
          <a:off x="471714" y="5624286"/>
          <a:ext cx="1356179" cy="906129"/>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92915D61-E80F-42CC-AA66-883240FAFFF1}"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oneCellAnchor>
    <xdr:from>
      <xdr:col>2</xdr:col>
      <xdr:colOff>119529</xdr:colOff>
      <xdr:row>31</xdr:row>
      <xdr:rowOff>53415</xdr:rowOff>
    </xdr:from>
    <xdr:ext cx="1241185" cy="264560"/>
    <xdr:sp macro="" textlink="">
      <xdr:nvSpPr>
        <xdr:cNvPr id="23" name="TextBox 22">
          <a:extLst>
            <a:ext uri="{FF2B5EF4-FFF2-40B4-BE49-F238E27FC236}">
              <a16:creationId xmlns:a16="http://schemas.microsoft.com/office/drawing/2014/main" id="{012CAA36-1F42-480B-A82B-49B92AD01906}"/>
            </a:ext>
          </a:extLst>
        </xdr:cNvPr>
        <xdr:cNvSpPr txBox="1"/>
      </xdr:nvSpPr>
      <xdr:spPr>
        <a:xfrm>
          <a:off x="591243" y="5677701"/>
          <a:ext cx="12411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1100" b="1">
              <a:solidFill>
                <a:schemeClr val="bg1"/>
              </a:solidFill>
              <a:latin typeface="+mj-lt"/>
            </a:rPr>
            <a:t> Happy</a:t>
          </a:r>
          <a:r>
            <a:rPr lang="en-IN" sz="1100" b="1" baseline="0">
              <a:solidFill>
                <a:schemeClr val="bg1"/>
              </a:solidFill>
              <a:latin typeface="+mj-lt"/>
            </a:rPr>
            <a:t> Callers</a:t>
          </a:r>
          <a:endParaRPr lang="en-IN" sz="1100" b="1">
            <a:solidFill>
              <a:schemeClr val="bg1"/>
            </a:solidFill>
            <a:latin typeface="+mj-lt"/>
          </a:endParaRPr>
        </a:p>
      </xdr:txBody>
    </xdr:sp>
    <xdr:clientData/>
  </xdr:oneCellAnchor>
  <xdr:twoCellAnchor editAs="oneCell">
    <xdr:from>
      <xdr:col>2</xdr:col>
      <xdr:colOff>21673</xdr:colOff>
      <xdr:row>31</xdr:row>
      <xdr:rowOff>46433</xdr:rowOff>
    </xdr:from>
    <xdr:to>
      <xdr:col>2</xdr:col>
      <xdr:colOff>230419</xdr:colOff>
      <xdr:row>32</xdr:row>
      <xdr:rowOff>73750</xdr:rowOff>
    </xdr:to>
    <xdr:pic>
      <xdr:nvPicPr>
        <xdr:cNvPr id="24" name="Graphic 23">
          <a:extLst>
            <a:ext uri="{FF2B5EF4-FFF2-40B4-BE49-F238E27FC236}">
              <a16:creationId xmlns:a16="http://schemas.microsoft.com/office/drawing/2014/main" id="{21F589A4-57CA-4750-8531-F65B8CA4BF3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93387" y="5670719"/>
          <a:ext cx="208746" cy="208746"/>
        </a:xfrm>
        <a:prstGeom prst="rect">
          <a:avLst/>
        </a:prstGeom>
      </xdr:spPr>
    </xdr:pic>
    <xdr:clientData/>
  </xdr:twoCellAnchor>
  <xdr:oneCellAnchor>
    <xdr:from>
      <xdr:col>2</xdr:col>
      <xdr:colOff>491992</xdr:colOff>
      <xdr:row>34</xdr:row>
      <xdr:rowOff>90768</xdr:rowOff>
    </xdr:from>
    <xdr:ext cx="485588" cy="264560"/>
    <xdr:sp macro="" textlink="pivots!E11">
      <xdr:nvSpPr>
        <xdr:cNvPr id="25" name="TextBox 24">
          <a:extLst>
            <a:ext uri="{FF2B5EF4-FFF2-40B4-BE49-F238E27FC236}">
              <a16:creationId xmlns:a16="http://schemas.microsoft.com/office/drawing/2014/main" id="{760E0F8F-D75C-40E7-8063-9AA500157316}"/>
            </a:ext>
          </a:extLst>
        </xdr:cNvPr>
        <xdr:cNvSpPr txBox="1"/>
      </xdr:nvSpPr>
      <xdr:spPr>
        <a:xfrm>
          <a:off x="963706" y="6259339"/>
          <a:ext cx="485588"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EE561AE-A37D-4486-B99C-52B0E8EE8CF8}" type="TxLink">
            <a:rPr lang="en-US" sz="1100" b="0" i="0" u="none" strike="noStrike">
              <a:solidFill>
                <a:schemeClr val="bg1"/>
              </a:solidFill>
              <a:latin typeface="Aptos"/>
            </a:rPr>
            <a:t>74</a:t>
          </a:fld>
          <a:endParaRPr lang="en-IN" sz="1100">
            <a:solidFill>
              <a:schemeClr val="bg1"/>
            </a:solidFill>
          </a:endParaRPr>
        </a:p>
      </xdr:txBody>
    </xdr:sp>
    <xdr:clientData/>
  </xdr:oneCellAnchor>
  <xdr:twoCellAnchor>
    <xdr:from>
      <xdr:col>11</xdr:col>
      <xdr:colOff>552827</xdr:colOff>
      <xdr:row>3</xdr:row>
      <xdr:rowOff>141936</xdr:rowOff>
    </xdr:from>
    <xdr:to>
      <xdr:col>15</xdr:col>
      <xdr:colOff>343652</xdr:colOff>
      <xdr:row>14</xdr:row>
      <xdr:rowOff>52293</xdr:rowOff>
    </xdr:to>
    <xdr:graphicFrame macro="">
      <xdr:nvGraphicFramePr>
        <xdr:cNvPr id="28" name="Chart 27">
          <a:extLst>
            <a:ext uri="{FF2B5EF4-FFF2-40B4-BE49-F238E27FC236}">
              <a16:creationId xmlns:a16="http://schemas.microsoft.com/office/drawing/2014/main" id="{A9206555-BCBA-4001-9971-F82960CD1D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13</xdr:col>
      <xdr:colOff>296333</xdr:colOff>
      <xdr:row>20</xdr:row>
      <xdr:rowOff>55939</xdr:rowOff>
    </xdr:from>
    <xdr:to>
      <xdr:col>15</xdr:col>
      <xdr:colOff>296333</xdr:colOff>
      <xdr:row>29</xdr:row>
      <xdr:rowOff>37797</xdr:rowOff>
    </xdr:to>
    <mc:AlternateContent xmlns:mc="http://schemas.openxmlformats.org/markup-compatibility/2006">
      <mc:Choice xmlns:a14="http://schemas.microsoft.com/office/drawing/2010/main" Requires="a14">
        <xdr:graphicFrame macro="">
          <xdr:nvGraphicFramePr>
            <xdr:cNvPr id="26" name="Representative">
              <a:extLst>
                <a:ext uri="{FF2B5EF4-FFF2-40B4-BE49-F238E27FC236}">
                  <a16:creationId xmlns:a16="http://schemas.microsoft.com/office/drawing/2014/main" id="{2DC9994D-F8DB-4A06-BDC2-18D679AF00B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630583" y="3865939"/>
              <a:ext cx="1312333" cy="16011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132150</xdr:colOff>
      <xdr:row>16</xdr:row>
      <xdr:rowOff>106782</xdr:rowOff>
    </xdr:from>
    <xdr:to>
      <xdr:col>13</xdr:col>
      <xdr:colOff>18143</xdr:colOff>
      <xdr:row>38</xdr:row>
      <xdr:rowOff>10584</xdr:rowOff>
    </xdr:to>
    <xdr:graphicFrame macro="">
      <xdr:nvGraphicFramePr>
        <xdr:cNvPr id="29" name="Chart 28">
          <a:extLst>
            <a:ext uri="{FF2B5EF4-FFF2-40B4-BE49-F238E27FC236}">
              <a16:creationId xmlns:a16="http://schemas.microsoft.com/office/drawing/2014/main" id="{33C9A92E-1BBD-4D35-A127-006FA2D3D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297542</xdr:colOff>
      <xdr:row>3</xdr:row>
      <xdr:rowOff>18143</xdr:rowOff>
    </xdr:from>
    <xdr:to>
      <xdr:col>11</xdr:col>
      <xdr:colOff>589642</xdr:colOff>
      <xdr:row>14</xdr:row>
      <xdr:rowOff>172358</xdr:rowOff>
    </xdr:to>
    <xdr:graphicFrame macro="">
      <xdr:nvGraphicFramePr>
        <xdr:cNvPr id="27" name="Chart 26">
          <a:extLst>
            <a:ext uri="{FF2B5EF4-FFF2-40B4-BE49-F238E27FC236}">
              <a16:creationId xmlns:a16="http://schemas.microsoft.com/office/drawing/2014/main" id="{FA079532-9A46-431B-B2D2-F60834EF5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0</xdr:colOff>
      <xdr:row>16</xdr:row>
      <xdr:rowOff>119529</xdr:rowOff>
    </xdr:from>
    <xdr:to>
      <xdr:col>9</xdr:col>
      <xdr:colOff>181429</xdr:colOff>
      <xdr:row>38</xdr:row>
      <xdr:rowOff>10584</xdr:rowOff>
    </xdr:to>
    <xdr:graphicFrame macro="">
      <xdr:nvGraphicFramePr>
        <xdr:cNvPr id="30" name="Chart 29">
          <a:extLst>
            <a:ext uri="{FF2B5EF4-FFF2-40B4-BE49-F238E27FC236}">
              <a16:creationId xmlns:a16="http://schemas.microsoft.com/office/drawing/2014/main" id="{E5868216-D7BC-45F0-ACD3-2F10C3DC0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7562</xdr:colOff>
      <xdr:row>3</xdr:row>
      <xdr:rowOff>0</xdr:rowOff>
    </xdr:from>
    <xdr:to>
      <xdr:col>20</xdr:col>
      <xdr:colOff>305409</xdr:colOff>
      <xdr:row>15</xdr:row>
      <xdr:rowOff>10583</xdr:rowOff>
    </xdr:to>
    <xdr:graphicFrame macro="">
      <xdr:nvGraphicFramePr>
        <xdr:cNvPr id="31" name="Chart 30">
          <a:extLst>
            <a:ext uri="{FF2B5EF4-FFF2-40B4-BE49-F238E27FC236}">
              <a16:creationId xmlns:a16="http://schemas.microsoft.com/office/drawing/2014/main" id="{4806A08D-C537-4EAB-93EE-7EC8E3BE6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370417</xdr:colOff>
      <xdr:row>3</xdr:row>
      <xdr:rowOff>0</xdr:rowOff>
    </xdr:from>
    <xdr:to>
      <xdr:col>23</xdr:col>
      <xdr:colOff>0</xdr:colOff>
      <xdr:row>14</xdr:row>
      <xdr:rowOff>169334</xdr:rowOff>
    </xdr:to>
    <xdr:graphicFrame macro="">
      <xdr:nvGraphicFramePr>
        <xdr:cNvPr id="32" name="Chart 31">
          <a:extLst>
            <a:ext uri="{FF2B5EF4-FFF2-40B4-BE49-F238E27FC236}">
              <a16:creationId xmlns:a16="http://schemas.microsoft.com/office/drawing/2014/main" id="{6586B16E-7124-4DDA-8E0C-9987D5E43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6</xdr:col>
      <xdr:colOff>115293</xdr:colOff>
      <xdr:row>13</xdr:row>
      <xdr:rowOff>170962</xdr:rowOff>
    </xdr:from>
    <xdr:to>
      <xdr:col>6</xdr:col>
      <xdr:colOff>302895</xdr:colOff>
      <xdr:row>14</xdr:row>
      <xdr:rowOff>178692</xdr:rowOff>
    </xdr:to>
    <xdr:pic>
      <xdr:nvPicPr>
        <xdr:cNvPr id="9" name="Picture 8" descr="Businessman thumbs up">
          <a:extLst>
            <a:ext uri="{FF2B5EF4-FFF2-40B4-BE49-F238E27FC236}">
              <a16:creationId xmlns:a16="http://schemas.microsoft.com/office/drawing/2014/main" id="{114F7A2F-355D-1E6E-B127-B07A048D9903}"/>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10698" t="-83" r="17392" b="76580"/>
        <a:stretch/>
      </xdr:blipFill>
      <xdr:spPr>
        <a:xfrm>
          <a:off x="5082947" y="3267808"/>
          <a:ext cx="187602" cy="193346"/>
        </a:xfrm>
        <a:prstGeom prst="ellipse">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10114814815" backgroundQuery="1" createdVersion="8" refreshedVersion="8" minRefreshableVersion="3" recordCount="0" supportSubquery="1" supportAdvancedDrill="1" xr:uid="{1420DCE1-E0F8-4C8E-8A3C-C0522A61385B}">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115403124997" backgroundQuery="1" createdVersion="8" refreshedVersion="8" minRefreshableVersion="3" recordCount="0" supportSubquery="1" supportAdvancedDrill="1" xr:uid="{3133F93D-FB3F-41BF-8355-3E53E0DBBA74}">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095302546295" backgroundQuery="1" createdVersion="8" refreshedVersion="8" minRefreshableVersion="3" recordCount="0" supportSubquery="1" supportAdvancedDrill="1" xr:uid="{CF0FF89F-FF84-4E6E-9E73-044A60976DC6}">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2833472222" backgroundQuery="1" createdVersion="8" refreshedVersion="8" minRefreshableVersion="3" recordCount="0" supportSubquery="1" supportAdvancedDrill="1" xr:uid="{5F1AFCC7-636F-4FEB-A0FF-EBD28E819E0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59048958332" backgroundQuery="1" createdVersion="8" refreshedVersion="8" minRefreshableVersion="3" recordCount="0" supportSubquery="1" supportAdvancedDrill="1" xr:uid="{DB2BB370-7416-4ABB-9FC9-4EDA89ECA0C4}">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59049305556" backgroundQuery="1" createdVersion="8" refreshedVersion="8" minRefreshableVersion="3" recordCount="0" supportSubquery="1" supportAdvancedDrill="1" xr:uid="{8B581ADD-8D86-4EAA-9948-B4441854C50D}">
  <cacheSource type="external" connectionId="1"/>
  <cacheFields count="4">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59049652779" backgroundQuery="1" createdVersion="8" refreshedVersion="8" minRefreshableVersion="3" recordCount="0" supportSubquery="1" supportAdvancedDrill="1" xr:uid="{B0CFBAF3-8CDF-49BD-9247-35D65DF6DF9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59050000002" backgroundQuery="1" createdVersion="8" refreshedVersion="8" minRefreshableVersion="3" recordCount="0" supportSubquery="1" supportAdvancedDrill="1" xr:uid="{C211F45E-573F-4815-97FB-0E1108132E30}">
  <cacheSource type="external" connectionId="1"/>
  <cacheFields count="1">
    <cacheField name="[calls].[Representative].[Representative]" caption="Representative" numFmtId="0" hierarchy="3" level="1">
      <sharedItems count="1">
        <s v="R02"/>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659050347225" backgroundQuery="1" createdVersion="8" refreshedVersion="8" minRefreshableVersion="3" recordCount="0" supportSubquery="1" supportAdvancedDrill="1" xr:uid="{734E3A92-8D7D-4931-A413-70626585224C}">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USHAR" refreshedDate="45745.095297222222" backgroundQuery="1" createdVersion="3" refreshedVersion="8" minRefreshableVersion="3" recordCount="0" supportSubquery="1" supportAdvancedDrill="1" xr:uid="{3894F541-4EAC-4728-AACD-5BA84103A61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9940147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B42C57-00AE-45C7-8CF5-38C5142C84B6}" name="rep analyze" cacheId="1237" applyNumberFormats="0" applyBorderFormats="0" applyFontFormats="0" applyPatternFormats="0" applyAlignmentFormats="0" applyWidthHeightFormats="1" dataCaption="Values" missingCaption="0" updatedVersion="8" minRefreshableVersion="3" useAutoFormatting="1" subtotalHiddenItems="1" rowGrandTotals="0" itemPrintTitles="1" createdVersion="8" indent="0" outline="1" outlineData="1" multipleFieldFilters="0" chartFormat="39">
  <location ref="A68:G8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6">
    <format dxfId="2">
      <pivotArea collapsedLevelsAreSubtotals="1" fieldPosition="0">
        <references count="2">
          <reference field="1" count="1" selected="0">
            <x v="0"/>
          </reference>
          <reference field="2" count="4">
            <x v="0"/>
            <x v="1"/>
            <x v="2"/>
            <x v="3"/>
          </reference>
        </references>
      </pivotArea>
    </format>
    <format dxfId="3">
      <pivotArea collapsedLevelsAreSubtotals="1" fieldPosition="0">
        <references count="1">
          <reference field="1" count="1">
            <x v="1"/>
          </reference>
        </references>
      </pivotArea>
    </format>
    <format dxfId="4">
      <pivotArea collapsedLevelsAreSubtotals="1" fieldPosition="0">
        <references count="2">
          <reference field="1" count="1" selected="0">
            <x v="1"/>
          </reference>
          <reference field="2" count="6">
            <x v="4"/>
            <x v="5"/>
            <x v="6"/>
            <x v="7"/>
            <x v="8"/>
            <x v="9"/>
          </reference>
        </references>
      </pivotArea>
    </format>
    <format dxfId="5">
      <pivotArea collapsedLevelsAreSubtotals="1" fieldPosition="0">
        <references count="1">
          <reference field="1" count="1">
            <x v="2"/>
          </reference>
        </references>
      </pivotArea>
    </format>
    <format dxfId="6">
      <pivotArea collapsedLevelsAreSubtotals="1" fieldPosition="0">
        <references count="2">
          <reference field="1" count="1" selected="0">
            <x v="2"/>
          </reference>
          <reference field="2" count="5">
            <x v="10"/>
            <x v="11"/>
            <x v="12"/>
            <x v="13"/>
            <x v="14"/>
          </reference>
        </references>
      </pivotArea>
    </format>
    <format dxfId="7">
      <pivotArea grandRow="1" outline="0" collapsedLevelsAreSubtotals="1" fieldPosition="0"/>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BB5A93-7BBA-424C-8F3E-DD9CC67954B7}" name="rep satisfaction" cacheId="1456" applyNumberFormats="0" applyBorderFormats="0" applyFontFormats="0" applyPatternFormats="0" applyAlignmentFormats="0" applyWidthHeightFormats="1" dataCaption="Values" missingCaption="0" updatedVersion="8" minRefreshableVersion="3" useAutoFormatting="1" subtotalHiddenItems="1" itemPrintTitles="1" createdVersion="8" indent="0" outline="1" outlineData="1" multipleFieldFilters="0" chartFormat="39">
  <location ref="D58:E6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34"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2AA74F-8D52-4388-95AA-3BB6F3CF82B3}" name="PivotTable8" cacheId="12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D47:G52"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20" format="4" series="1">
      <pivotArea type="data" outline="0" fieldPosition="0">
        <references count="2">
          <reference field="4294967294" count="1" selected="0">
            <x v="0"/>
          </reference>
          <reference field="0" count="1" selected="0">
            <x v="0"/>
          </reference>
        </references>
      </pivotArea>
    </chartFormat>
    <chartFormat chart="20" format="5"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890CA3-8041-4485-B18C-CB50860936E2}" name="SELECTED REP PIVOT" cacheId="145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4:A6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95170F-81BC-4B47-A758-F1FA0097C724}" name="REPS PIVOT" cacheId="12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1"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E30453-2F23-42E5-B0E2-6236B694EAAD}" name="PivotTable4" cacheId="14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E16:F24"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2"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Total Am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7C999C-3EDD-4F3C-8439-0E41D01CFF0B}" name="PivotTable3" cacheId="14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16:C29" firstHeaderRow="0"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Call Count2" fld="2" subtotal="count" baseField="0" baseItem="0">
      <extLst>
        <ext xmlns:x14="http://schemas.microsoft.com/office/spreadsheetml/2009/9/main" uri="{E15A36E0-9728-4e99-A89B-3F7291B0FE68}">
          <x14:dataField sourceField="2" uniqueName="[__Xl2].[Measures].[Call Count]"/>
        </ext>
      </extLst>
    </dataField>
    <dataField fld="3" subtotal="count" baseField="0" baseItem="0">
      <extLst>
        <ext xmlns:x14="http://schemas.microsoft.com/office/spreadsheetml/2009/9/main" uri="{E15A36E0-9728-4e99-A89B-3F7291B0FE68}">
          <x14:dataField sourceField="2"/>
        </ext>
      </extLst>
    </dataField>
  </dataFields>
  <chartFormats count="3">
    <chartFormat chart="17" format="4" series="1">
      <pivotArea type="data" outline="0" fieldPosition="0">
        <references count="1">
          <reference field="4294967294" count="1" selected="0">
            <x v="1"/>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1" count="1" selected="0">
            <x v="8"/>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Total Am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F7007A-4F18-4896-8FF9-2CBEC9B13F91}" name="rep pivot" cacheId="14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name="Total Amount" fld="1" subtotal="count" baseField="0" baseItem="1"/>
    <dataField fld="2" subtotal="count" baseField="0" baseItem="0" numFmtId="3"/>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Total Am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3F267D-638B-4D1A-A1C8-97F34A7FC6D1}" name="summary pivot" cacheId="12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name="Total Amount" fld="1" subtotal="count" baseField="0" baseItem="1"/>
    <dataField fld="2" subtotal="count" baseField="0" baseItem="0" numFmtId="3"/>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Total Am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27CEE42-AE88-408D-8CDC-B20E98B141DA}" sourceName="[calls].[Representative]">
  <pivotTables>
    <pivotTable tabId="6" name="rep pivot"/>
    <pivotTable tabId="6" name="PivotTable3"/>
    <pivotTable tabId="6" name="PivotTable4"/>
    <pivotTable tabId="6" name="SELECTED REP PIVOT"/>
    <pivotTable tabId="6" name="rep satisfaction"/>
  </pivotTables>
  <data>
    <olap pivotCacheId="59940147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4CB2F6C-09D9-4403-812B-C62A95BE621A}" cache="Slicer_Representative" caption="Representative" showCaption="0" level="1" style="SlicerStyleDark5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3"/>
    <tableColumn id="5" xr3:uid="{5A35565E-8707-4DED-AD15-A0669D67B382}" name="Date of Call" dataDxfId="22"/>
    <tableColumn id="6" xr3:uid="{F2E4F158-B41F-47BC-8DF8-DFCADFEE4E40}" name="Purchase Amount"/>
    <tableColumn id="7" xr3:uid="{04B291B5-47BD-4F78-8FD8-D1551CCA6BD9}" name="Satisfaction Rating"/>
    <tableColumn id="8" xr3:uid="{6E4123C0-0B17-43B8-A142-A1E540CE974C}" name="FY" dataDxfId="21">
      <calculatedColumnFormula>IF(MONTH(calls[[#This Row],[Date of Call]])&lt;=6, YEAR(calls[[#This Row],[Date of Call]]), YEAR(calls[[#This Row],[Date of Call]])+1)</calculatedColumnFormula>
    </tableColumn>
    <tableColumn id="9" xr3:uid="{199FA271-5E9B-46CE-9BC6-2801F92CD17E}" name="Day of week" dataDxfId="20">
      <calculatedColumnFormula>TEXT(calls[[#This Row],[Date of Call]],"DDDD")</calculatedColumnFormula>
    </tableColumn>
    <tableColumn id="10" xr3:uid="{328CDB09-95B8-4D5E-9ED9-EF0D363735A1}" name="Duration Bucket" dataDxfId="1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7" headerRowBorderDxfId="16" tableBorderDxfId="15" totalsRowBorderDxfId="14">
  <autoFilter ref="Q3:T18" xr:uid="{27158F51-A707-4171-8A04-81FB0AABCBA5}"/>
  <tableColumns count="4">
    <tableColumn id="1" xr3:uid="{02688061-6A8C-4E23-B7FF-D00CD8B58CAC}" name="Customer ID" dataDxfId="13"/>
    <tableColumn id="2" xr3:uid="{771678B6-DB44-426B-9874-B4E421A440D5}" name="Gedner" dataDxfId="12"/>
    <tableColumn id="3" xr3:uid="{B0D41C62-587E-494D-B49A-603F2C05F8D3}" name="Age" dataDxfId="11"/>
    <tableColumn id="4" xr3:uid="{663F92D6-FE31-4D81-9E01-8D066DDC8A88}" name="City" dataDxfId="1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9F6B-D2F1-4F6E-A89B-C8348E526782}">
  <dimension ref="A3:K87"/>
  <sheetViews>
    <sheetView topLeftCell="A77" zoomScale="86" zoomScaleNormal="86" workbookViewId="0">
      <selection activeCell="J57" sqref="J57"/>
    </sheetView>
  </sheetViews>
  <sheetFormatPr defaultRowHeight="14.5" x14ac:dyDescent="0.35"/>
  <cols>
    <col min="1" max="1" width="12.83203125" bestFit="1" customWidth="1"/>
    <col min="2" max="2" width="10.83203125" bestFit="1" customWidth="1"/>
    <col min="3" max="3" width="9.83203125" bestFit="1" customWidth="1"/>
    <col min="4" max="4" width="12.83203125" bestFit="1" customWidth="1"/>
    <col min="5" max="6" width="9.83203125" bestFit="1" customWidth="1"/>
    <col min="7" max="7" width="10.6640625" bestFit="1" customWidth="1"/>
    <col min="8" max="8" width="9.9140625" bestFit="1" customWidth="1"/>
    <col min="9" max="9" width="12.83203125" style="27" bestFit="1" customWidth="1"/>
    <col min="10" max="150" width="9.9140625" bestFit="1" customWidth="1"/>
    <col min="151" max="151" width="10.6640625" bestFit="1" customWidth="1"/>
  </cols>
  <sheetData>
    <row r="3" spans="1:6" x14ac:dyDescent="0.35">
      <c r="A3" t="s">
        <v>1042</v>
      </c>
      <c r="B3" t="s">
        <v>1044</v>
      </c>
      <c r="C3" t="s">
        <v>1045</v>
      </c>
      <c r="D3" t="s">
        <v>1053</v>
      </c>
      <c r="E3" t="s">
        <v>1054</v>
      </c>
    </row>
    <row r="4" spans="1:6" x14ac:dyDescent="0.35">
      <c r="A4" s="21">
        <v>1000</v>
      </c>
      <c r="B4" s="22">
        <v>96623</v>
      </c>
      <c r="C4" s="21">
        <v>89850</v>
      </c>
      <c r="D4" s="24">
        <v>3.8854000000000033</v>
      </c>
      <c r="E4" s="21">
        <v>307</v>
      </c>
    </row>
    <row r="10" spans="1:6" x14ac:dyDescent="0.35">
      <c r="A10" t="s">
        <v>1042</v>
      </c>
      <c r="B10" t="s">
        <v>1044</v>
      </c>
      <c r="C10" t="s">
        <v>1045</v>
      </c>
      <c r="D10" t="s">
        <v>1053</v>
      </c>
      <c r="E10" t="s">
        <v>1054</v>
      </c>
    </row>
    <row r="11" spans="1:6" x14ac:dyDescent="0.35">
      <c r="A11" s="21">
        <v>218</v>
      </c>
      <c r="B11" s="22">
        <v>20581</v>
      </c>
      <c r="C11" s="21">
        <v>19300</v>
      </c>
      <c r="D11" s="24">
        <v>3.8706422018348627</v>
      </c>
      <c r="E11" s="21">
        <v>74</v>
      </c>
    </row>
    <row r="16" spans="1:6" x14ac:dyDescent="0.35">
      <c r="A16" s="25" t="s">
        <v>1070</v>
      </c>
      <c r="B16" t="s">
        <v>1071</v>
      </c>
      <c r="C16" t="s">
        <v>1042</v>
      </c>
      <c r="E16" s="25" t="s">
        <v>1070</v>
      </c>
      <c r="F16" t="s">
        <v>1042</v>
      </c>
    </row>
    <row r="17" spans="1:9" x14ac:dyDescent="0.35">
      <c r="A17" s="26" t="s">
        <v>1058</v>
      </c>
      <c r="B17" s="21">
        <v>19</v>
      </c>
      <c r="C17" s="21">
        <v>19</v>
      </c>
      <c r="E17" s="26" t="s">
        <v>1047</v>
      </c>
      <c r="F17" s="21">
        <v>24</v>
      </c>
    </row>
    <row r="18" spans="1:9" x14ac:dyDescent="0.35">
      <c r="A18" s="26" t="s">
        <v>1059</v>
      </c>
      <c r="B18" s="21">
        <v>10</v>
      </c>
      <c r="C18" s="21">
        <v>10</v>
      </c>
      <c r="E18" s="26" t="s">
        <v>1048</v>
      </c>
      <c r="F18" s="21">
        <v>44</v>
      </c>
    </row>
    <row r="19" spans="1:9" x14ac:dyDescent="0.35">
      <c r="A19" s="26" t="s">
        <v>1060</v>
      </c>
      <c r="B19" s="21">
        <v>40</v>
      </c>
      <c r="C19" s="21">
        <v>40</v>
      </c>
      <c r="E19" s="26" t="s">
        <v>1049</v>
      </c>
      <c r="F19" s="21">
        <v>36</v>
      </c>
    </row>
    <row r="20" spans="1:9" x14ac:dyDescent="0.35">
      <c r="A20" s="26" t="s">
        <v>1061</v>
      </c>
      <c r="B20" s="21">
        <v>40</v>
      </c>
      <c r="C20" s="21">
        <v>40</v>
      </c>
      <c r="E20" s="26" t="s">
        <v>1050</v>
      </c>
      <c r="F20" s="21">
        <v>33</v>
      </c>
    </row>
    <row r="21" spans="1:9" x14ac:dyDescent="0.35">
      <c r="A21" s="26" t="s">
        <v>1062</v>
      </c>
      <c r="B21" s="21">
        <v>13</v>
      </c>
      <c r="C21" s="21">
        <v>13</v>
      </c>
      <c r="E21" s="26" t="s">
        <v>1051</v>
      </c>
      <c r="F21" s="21">
        <v>29</v>
      </c>
    </row>
    <row r="22" spans="1:9" x14ac:dyDescent="0.35">
      <c r="A22" s="26" t="s">
        <v>1063</v>
      </c>
      <c r="B22" s="21">
        <v>12</v>
      </c>
      <c r="C22" s="21">
        <v>12</v>
      </c>
      <c r="E22" s="26" t="s">
        <v>1052</v>
      </c>
      <c r="F22" s="21">
        <v>24</v>
      </c>
    </row>
    <row r="23" spans="1:9" x14ac:dyDescent="0.35">
      <c r="A23" s="26" t="s">
        <v>1064</v>
      </c>
      <c r="B23" s="21">
        <v>9</v>
      </c>
      <c r="C23" s="21">
        <v>9</v>
      </c>
      <c r="E23" s="26" t="s">
        <v>1046</v>
      </c>
      <c r="F23" s="21">
        <v>28</v>
      </c>
    </row>
    <row r="24" spans="1:9" x14ac:dyDescent="0.35">
      <c r="A24" s="26" t="s">
        <v>1065</v>
      </c>
      <c r="B24" s="21">
        <v>13</v>
      </c>
      <c r="C24" s="21">
        <v>13</v>
      </c>
      <c r="E24" s="26" t="s">
        <v>1057</v>
      </c>
      <c r="F24" s="21">
        <v>218</v>
      </c>
    </row>
    <row r="25" spans="1:9" x14ac:dyDescent="0.35">
      <c r="A25" s="26" t="s">
        <v>1066</v>
      </c>
      <c r="B25" s="21">
        <v>18</v>
      </c>
      <c r="C25" s="21">
        <v>18</v>
      </c>
    </row>
    <row r="26" spans="1:9" x14ac:dyDescent="0.35">
      <c r="A26" s="26" t="s">
        <v>1067</v>
      </c>
      <c r="B26" s="21">
        <v>21</v>
      </c>
      <c r="C26" s="21">
        <v>21</v>
      </c>
    </row>
    <row r="27" spans="1:9" x14ac:dyDescent="0.35">
      <c r="A27" s="26" t="s">
        <v>1068</v>
      </c>
      <c r="B27" s="21">
        <v>14</v>
      </c>
      <c r="C27" s="21">
        <v>14</v>
      </c>
    </row>
    <row r="28" spans="1:9" x14ac:dyDescent="0.35">
      <c r="A28" s="26" t="s">
        <v>1069</v>
      </c>
      <c r="B28" s="21">
        <v>9</v>
      </c>
      <c r="C28" s="21">
        <v>9</v>
      </c>
    </row>
    <row r="29" spans="1:9" x14ac:dyDescent="0.35">
      <c r="A29" s="26" t="s">
        <v>1057</v>
      </c>
      <c r="B29" s="21">
        <v>218</v>
      </c>
      <c r="C29" s="21">
        <v>218</v>
      </c>
    </row>
    <row r="31" spans="1:9" x14ac:dyDescent="0.35">
      <c r="I31" s="27" t="str">
        <f>A65</f>
        <v>R02</v>
      </c>
    </row>
    <row r="34" spans="1:11" x14ac:dyDescent="0.35">
      <c r="F34" t="s">
        <v>1073</v>
      </c>
      <c r="G34" t="s">
        <v>1074</v>
      </c>
      <c r="H34" t="s">
        <v>1075</v>
      </c>
      <c r="I34" s="27" t="s">
        <v>1076</v>
      </c>
      <c r="J34" t="s">
        <v>1077</v>
      </c>
    </row>
    <row r="35" spans="1:11" x14ac:dyDescent="0.35">
      <c r="A35" s="25" t="s">
        <v>1070</v>
      </c>
      <c r="B35" t="s">
        <v>1043</v>
      </c>
      <c r="C35" t="s">
        <v>1042</v>
      </c>
      <c r="F35" s="26" t="s">
        <v>11</v>
      </c>
      <c r="G35" s="22">
        <v>18415</v>
      </c>
      <c r="H35" s="21">
        <v>189</v>
      </c>
      <c r="I35" s="27" t="e">
        <f>IF(F35=$I$31,G35,NA())</f>
        <v>#N/A</v>
      </c>
      <c r="J35" t="e">
        <f>IF(F35=$I$31,H35,NA())</f>
        <v>#N/A</v>
      </c>
    </row>
    <row r="36" spans="1:11" x14ac:dyDescent="0.35">
      <c r="A36" s="26" t="s">
        <v>11</v>
      </c>
      <c r="B36" s="22">
        <v>18415</v>
      </c>
      <c r="C36" s="21">
        <v>189</v>
      </c>
      <c r="F36" s="26" t="s">
        <v>9</v>
      </c>
      <c r="G36" s="22">
        <v>20581</v>
      </c>
      <c r="H36" s="21">
        <v>218</v>
      </c>
      <c r="I36" s="27">
        <f t="shared" ref="I36:I39" si="0">IF(F36=$I$31,G36,NA())</f>
        <v>20581</v>
      </c>
      <c r="J36">
        <f t="shared" ref="J36:J39" si="1">IF(F36=$I$31,H36,NA())</f>
        <v>218</v>
      </c>
    </row>
    <row r="37" spans="1:11" x14ac:dyDescent="0.35">
      <c r="A37" s="26" t="s">
        <v>9</v>
      </c>
      <c r="B37" s="22">
        <v>20581</v>
      </c>
      <c r="C37" s="21">
        <v>218</v>
      </c>
      <c r="F37" s="26" t="s">
        <v>6</v>
      </c>
      <c r="G37" s="22">
        <v>20872</v>
      </c>
      <c r="H37" s="21">
        <v>207</v>
      </c>
      <c r="I37" s="27" t="e">
        <f t="shared" si="0"/>
        <v>#N/A</v>
      </c>
      <c r="J37" t="e">
        <f t="shared" si="1"/>
        <v>#N/A</v>
      </c>
    </row>
    <row r="38" spans="1:11" x14ac:dyDescent="0.35">
      <c r="A38" s="26" t="s">
        <v>6</v>
      </c>
      <c r="B38" s="22">
        <v>20872</v>
      </c>
      <c r="C38" s="21">
        <v>207</v>
      </c>
      <c r="F38" s="26" t="s">
        <v>13</v>
      </c>
      <c r="G38" s="22">
        <v>16651</v>
      </c>
      <c r="H38" s="21">
        <v>186</v>
      </c>
      <c r="I38" s="27" t="e">
        <f t="shared" si="0"/>
        <v>#N/A</v>
      </c>
      <c r="J38" t="e">
        <f t="shared" si="1"/>
        <v>#N/A</v>
      </c>
    </row>
    <row r="39" spans="1:11" x14ac:dyDescent="0.35">
      <c r="A39" s="26" t="s">
        <v>13</v>
      </c>
      <c r="B39" s="22">
        <v>16651</v>
      </c>
      <c r="C39" s="21">
        <v>186</v>
      </c>
      <c r="F39" s="26" t="s">
        <v>10</v>
      </c>
      <c r="G39" s="22">
        <v>20104</v>
      </c>
      <c r="H39" s="21">
        <v>200</v>
      </c>
      <c r="I39" s="27" t="e">
        <f t="shared" si="0"/>
        <v>#N/A</v>
      </c>
      <c r="J39" t="e">
        <f t="shared" si="1"/>
        <v>#N/A</v>
      </c>
    </row>
    <row r="40" spans="1:11" x14ac:dyDescent="0.35">
      <c r="A40" s="26" t="s">
        <v>10</v>
      </c>
      <c r="B40" s="22">
        <v>20104</v>
      </c>
      <c r="C40" s="21">
        <v>200</v>
      </c>
    </row>
    <row r="41" spans="1:11" x14ac:dyDescent="0.35">
      <c r="A41" s="26" t="s">
        <v>1057</v>
      </c>
      <c r="B41" s="22">
        <v>96623</v>
      </c>
      <c r="C41" s="21">
        <v>1000</v>
      </c>
    </row>
    <row r="42" spans="1:11" x14ac:dyDescent="0.35">
      <c r="K42" t="s">
        <v>1072</v>
      </c>
    </row>
    <row r="47" spans="1:11" x14ac:dyDescent="0.35">
      <c r="D47" s="25" t="s">
        <v>1042</v>
      </c>
      <c r="E47" s="25" t="s">
        <v>1056</v>
      </c>
    </row>
    <row r="48" spans="1:11" x14ac:dyDescent="0.35">
      <c r="D48" s="25" t="s">
        <v>1070</v>
      </c>
      <c r="E48" t="s">
        <v>999</v>
      </c>
      <c r="F48" t="s">
        <v>998</v>
      </c>
      <c r="G48" t="s">
        <v>1057</v>
      </c>
    </row>
    <row r="49" spans="1:10" x14ac:dyDescent="0.35">
      <c r="D49" s="26" t="s">
        <v>1002</v>
      </c>
      <c r="E49" s="21">
        <v>144</v>
      </c>
      <c r="F49" s="21">
        <v>132</v>
      </c>
      <c r="G49" s="21">
        <v>276</v>
      </c>
    </row>
    <row r="50" spans="1:10" x14ac:dyDescent="0.35">
      <c r="D50" s="26" t="s">
        <v>1001</v>
      </c>
      <c r="E50" s="21">
        <v>326</v>
      </c>
      <c r="F50" s="21">
        <v>63</v>
      </c>
      <c r="G50" s="21">
        <v>389</v>
      </c>
    </row>
    <row r="51" spans="1:10" x14ac:dyDescent="0.35">
      <c r="D51" s="26" t="s">
        <v>1000</v>
      </c>
      <c r="E51" s="21">
        <v>129</v>
      </c>
      <c r="F51" s="21">
        <v>206</v>
      </c>
      <c r="G51" s="21">
        <v>335</v>
      </c>
    </row>
    <row r="52" spans="1:10" x14ac:dyDescent="0.35">
      <c r="D52" s="26" t="s">
        <v>1057</v>
      </c>
      <c r="E52" s="21">
        <v>599</v>
      </c>
      <c r="F52" s="21">
        <v>401</v>
      </c>
      <c r="G52" s="21">
        <v>1000</v>
      </c>
    </row>
    <row r="55" spans="1:10" x14ac:dyDescent="0.35">
      <c r="I55" s="27" t="s">
        <v>1080</v>
      </c>
    </row>
    <row r="56" spans="1:10" x14ac:dyDescent="0.35">
      <c r="I56"/>
    </row>
    <row r="57" spans="1:10" x14ac:dyDescent="0.35">
      <c r="I57" t="s">
        <v>1081</v>
      </c>
      <c r="J57" s="21">
        <f>2/5</f>
        <v>0.4</v>
      </c>
    </row>
    <row r="58" spans="1:10" x14ac:dyDescent="0.35">
      <c r="D58" s="25" t="s">
        <v>1070</v>
      </c>
      <c r="E58" t="s">
        <v>1042</v>
      </c>
      <c r="I58"/>
    </row>
    <row r="59" spans="1:10" x14ac:dyDescent="0.35">
      <c r="D59" s="26">
        <v>1</v>
      </c>
      <c r="E59" s="21">
        <v>3</v>
      </c>
      <c r="I59"/>
    </row>
    <row r="60" spans="1:10" x14ac:dyDescent="0.35">
      <c r="D60" s="26">
        <v>2</v>
      </c>
      <c r="E60" s="21">
        <v>19</v>
      </c>
      <c r="I60"/>
    </row>
    <row r="61" spans="1:10" x14ac:dyDescent="0.35">
      <c r="D61" s="26">
        <v>3</v>
      </c>
      <c r="E61" s="21">
        <v>35</v>
      </c>
      <c r="I61"/>
    </row>
    <row r="62" spans="1:10" x14ac:dyDescent="0.35">
      <c r="D62" s="26">
        <v>4</v>
      </c>
      <c r="E62" s="21">
        <v>87</v>
      </c>
      <c r="I62"/>
    </row>
    <row r="63" spans="1:10" x14ac:dyDescent="0.35">
      <c r="D63" s="26">
        <v>5</v>
      </c>
      <c r="E63" s="21">
        <v>74</v>
      </c>
      <c r="I63"/>
    </row>
    <row r="64" spans="1:10" x14ac:dyDescent="0.35">
      <c r="A64" s="25" t="s">
        <v>1070</v>
      </c>
      <c r="D64" s="26" t="s">
        <v>1057</v>
      </c>
      <c r="E64" s="21">
        <v>218</v>
      </c>
      <c r="I64"/>
    </row>
    <row r="65" spans="1:9" x14ac:dyDescent="0.35">
      <c r="A65" s="26" t="s">
        <v>9</v>
      </c>
      <c r="I65"/>
    </row>
    <row r="66" spans="1:9" x14ac:dyDescent="0.35">
      <c r="I66"/>
    </row>
    <row r="67" spans="1:9" x14ac:dyDescent="0.35">
      <c r="I67"/>
    </row>
    <row r="68" spans="1:9" x14ac:dyDescent="0.35">
      <c r="A68" s="25" t="s">
        <v>1078</v>
      </c>
      <c r="B68" s="25" t="s">
        <v>1056</v>
      </c>
      <c r="I68"/>
    </row>
    <row r="69" spans="1:9" x14ac:dyDescent="0.35">
      <c r="A69" s="25" t="s">
        <v>1070</v>
      </c>
      <c r="B69" t="s">
        <v>11</v>
      </c>
      <c r="C69" t="s">
        <v>9</v>
      </c>
      <c r="D69" t="s">
        <v>6</v>
      </c>
      <c r="E69" t="s">
        <v>13</v>
      </c>
      <c r="F69" t="s">
        <v>10</v>
      </c>
      <c r="G69" t="s">
        <v>1057</v>
      </c>
      <c r="I69"/>
    </row>
    <row r="70" spans="1:9" x14ac:dyDescent="0.35">
      <c r="A70" s="26" t="s">
        <v>1002</v>
      </c>
      <c r="B70" s="23"/>
      <c r="C70" s="23"/>
      <c r="D70" s="23"/>
      <c r="E70" s="23"/>
      <c r="F70" s="23"/>
      <c r="G70" s="23"/>
      <c r="I70"/>
    </row>
    <row r="71" spans="1:9" x14ac:dyDescent="0.35">
      <c r="A71" s="28" t="s">
        <v>20</v>
      </c>
      <c r="B71" s="27">
        <v>891</v>
      </c>
      <c r="C71" s="27">
        <v>1332</v>
      </c>
      <c r="D71" s="27">
        <v>1282</v>
      </c>
      <c r="E71" s="27">
        <v>739</v>
      </c>
      <c r="F71" s="27">
        <v>560</v>
      </c>
      <c r="G71" s="27">
        <v>4804</v>
      </c>
      <c r="I71"/>
    </row>
    <row r="72" spans="1:9" x14ac:dyDescent="0.35">
      <c r="A72" s="28" t="s">
        <v>12</v>
      </c>
      <c r="B72" s="27">
        <v>1991</v>
      </c>
      <c r="C72" s="27">
        <v>1886</v>
      </c>
      <c r="D72" s="27">
        <v>1206</v>
      </c>
      <c r="E72" s="27">
        <v>884</v>
      </c>
      <c r="F72" s="27">
        <v>1722</v>
      </c>
      <c r="G72" s="27">
        <v>7689</v>
      </c>
      <c r="I72"/>
    </row>
    <row r="73" spans="1:9" x14ac:dyDescent="0.35">
      <c r="A73" s="28" t="s">
        <v>8</v>
      </c>
      <c r="B73" s="27">
        <v>1163</v>
      </c>
      <c r="C73" s="27">
        <v>1180</v>
      </c>
      <c r="D73" s="27">
        <v>1616</v>
      </c>
      <c r="E73" s="27">
        <v>1043</v>
      </c>
      <c r="F73" s="27">
        <v>1747</v>
      </c>
      <c r="G73" s="27">
        <v>6749</v>
      </c>
      <c r="I73"/>
    </row>
    <row r="74" spans="1:9" x14ac:dyDescent="0.35">
      <c r="A74" s="28" t="s">
        <v>16</v>
      </c>
      <c r="B74" s="27">
        <v>1438</v>
      </c>
      <c r="C74" s="27">
        <v>1616</v>
      </c>
      <c r="D74" s="27">
        <v>866</v>
      </c>
      <c r="E74" s="27">
        <v>829</v>
      </c>
      <c r="F74" s="27">
        <v>2070</v>
      </c>
      <c r="G74" s="27">
        <v>6819</v>
      </c>
    </row>
    <row r="75" spans="1:9" x14ac:dyDescent="0.35">
      <c r="A75" s="26" t="s">
        <v>1001</v>
      </c>
      <c r="B75" s="23"/>
      <c r="C75" s="23"/>
      <c r="D75" s="23"/>
      <c r="E75" s="23"/>
      <c r="F75" s="23"/>
      <c r="G75" s="23"/>
    </row>
    <row r="76" spans="1:9" x14ac:dyDescent="0.35">
      <c r="A76" s="28" t="s">
        <v>24</v>
      </c>
      <c r="B76" s="27">
        <v>1233</v>
      </c>
      <c r="C76" s="27">
        <v>223</v>
      </c>
      <c r="D76" s="27">
        <v>1680</v>
      </c>
      <c r="E76" s="27">
        <v>990</v>
      </c>
      <c r="F76" s="27">
        <v>1508</v>
      </c>
      <c r="G76" s="27">
        <v>5634</v>
      </c>
    </row>
    <row r="77" spans="1:9" x14ac:dyDescent="0.35">
      <c r="A77" s="28" t="s">
        <v>15</v>
      </c>
      <c r="B77" s="27">
        <v>1598</v>
      </c>
      <c r="C77" s="27">
        <v>1907</v>
      </c>
      <c r="D77" s="27">
        <v>869</v>
      </c>
      <c r="E77" s="27">
        <v>1426</v>
      </c>
      <c r="F77" s="27">
        <v>1416</v>
      </c>
      <c r="G77" s="27">
        <v>7216</v>
      </c>
    </row>
    <row r="78" spans="1:9" x14ac:dyDescent="0.35">
      <c r="A78" s="28" t="s">
        <v>5</v>
      </c>
      <c r="B78" s="27">
        <v>900</v>
      </c>
      <c r="C78" s="27">
        <v>1016</v>
      </c>
      <c r="D78" s="27">
        <v>960</v>
      </c>
      <c r="E78" s="27">
        <v>940</v>
      </c>
      <c r="F78" s="27">
        <v>1193</v>
      </c>
      <c r="G78" s="27">
        <v>5009</v>
      </c>
    </row>
    <row r="79" spans="1:9" x14ac:dyDescent="0.35">
      <c r="A79" s="28" t="s">
        <v>18</v>
      </c>
      <c r="B79" s="27">
        <v>900</v>
      </c>
      <c r="C79" s="27">
        <v>1470</v>
      </c>
      <c r="D79" s="27">
        <v>1617</v>
      </c>
      <c r="E79" s="27">
        <v>1314</v>
      </c>
      <c r="F79" s="27">
        <v>941</v>
      </c>
      <c r="G79" s="27">
        <v>6242</v>
      </c>
    </row>
    <row r="80" spans="1:9" x14ac:dyDescent="0.35">
      <c r="A80" s="28" t="s">
        <v>14</v>
      </c>
      <c r="B80" s="27">
        <v>1255</v>
      </c>
      <c r="C80" s="27">
        <v>516</v>
      </c>
      <c r="D80" s="27">
        <v>1874</v>
      </c>
      <c r="E80" s="27">
        <v>1863</v>
      </c>
      <c r="F80" s="27">
        <v>1722</v>
      </c>
      <c r="G80" s="27">
        <v>7230</v>
      </c>
    </row>
    <row r="81" spans="1:7" x14ac:dyDescent="0.35">
      <c r="A81" s="28" t="s">
        <v>19</v>
      </c>
      <c r="B81" s="27">
        <v>1138</v>
      </c>
      <c r="C81" s="27">
        <v>1898</v>
      </c>
      <c r="D81" s="27">
        <v>1482</v>
      </c>
      <c r="E81" s="27">
        <v>846</v>
      </c>
      <c r="F81" s="27">
        <v>1154</v>
      </c>
      <c r="G81" s="27">
        <v>6518</v>
      </c>
    </row>
    <row r="82" spans="1:7" x14ac:dyDescent="0.35">
      <c r="A82" s="26" t="s">
        <v>1000</v>
      </c>
      <c r="B82" s="23"/>
      <c r="C82" s="23"/>
      <c r="D82" s="23"/>
      <c r="E82" s="23"/>
      <c r="F82" s="23"/>
      <c r="G82" s="23"/>
    </row>
    <row r="83" spans="1:7" x14ac:dyDescent="0.35">
      <c r="A83" s="28" t="s">
        <v>17</v>
      </c>
      <c r="B83" s="27">
        <v>1655</v>
      </c>
      <c r="C83" s="27">
        <v>805</v>
      </c>
      <c r="D83" s="27">
        <v>2263</v>
      </c>
      <c r="E83" s="27">
        <v>987</v>
      </c>
      <c r="F83" s="27">
        <v>1075</v>
      </c>
      <c r="G83" s="27">
        <v>6785</v>
      </c>
    </row>
    <row r="84" spans="1:7" x14ac:dyDescent="0.35">
      <c r="A84" s="28" t="s">
        <v>23</v>
      </c>
      <c r="B84" s="27">
        <v>1104</v>
      </c>
      <c r="C84" s="27">
        <v>2280</v>
      </c>
      <c r="D84" s="27">
        <v>1445</v>
      </c>
      <c r="E84" s="27">
        <v>1722</v>
      </c>
      <c r="F84" s="27">
        <v>1196</v>
      </c>
      <c r="G84" s="27">
        <v>7747</v>
      </c>
    </row>
    <row r="85" spans="1:7" x14ac:dyDescent="0.35">
      <c r="A85" s="28" t="s">
        <v>7</v>
      </c>
      <c r="B85" s="27">
        <v>372</v>
      </c>
      <c r="C85" s="27">
        <v>1818</v>
      </c>
      <c r="D85" s="27">
        <v>1346</v>
      </c>
      <c r="E85" s="27">
        <v>1156</v>
      </c>
      <c r="F85" s="27">
        <v>1484</v>
      </c>
      <c r="G85" s="27">
        <v>6176</v>
      </c>
    </row>
    <row r="86" spans="1:7" x14ac:dyDescent="0.35">
      <c r="A86" s="28" t="s">
        <v>22</v>
      </c>
      <c r="B86" s="27">
        <v>1415</v>
      </c>
      <c r="C86" s="27">
        <v>1271</v>
      </c>
      <c r="D86" s="27">
        <v>1214</v>
      </c>
      <c r="E86" s="27">
        <v>1135</v>
      </c>
      <c r="F86" s="27">
        <v>1566</v>
      </c>
      <c r="G86" s="27">
        <v>6601</v>
      </c>
    </row>
    <row r="87" spans="1:7" x14ac:dyDescent="0.35">
      <c r="A87" s="28" t="s">
        <v>21</v>
      </c>
      <c r="B87" s="27">
        <v>1362</v>
      </c>
      <c r="C87" s="27">
        <v>1363</v>
      </c>
      <c r="D87" s="27">
        <v>1152</v>
      </c>
      <c r="E87" s="27">
        <v>777</v>
      </c>
      <c r="F87" s="27">
        <v>750</v>
      </c>
      <c r="G87" s="27">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3" zoomScale="115" zoomScaleNormal="115" workbookViewId="0">
      <selection activeCell="B20" sqref="B20"/>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B8B5-7759-41EF-A54C-F095D315F684}">
  <dimension ref="A2:AH39"/>
  <sheetViews>
    <sheetView tabSelected="1" zoomScale="60" zoomScaleNormal="60" workbookViewId="0">
      <selection activeCell="AF5" sqref="AF5"/>
    </sheetView>
  </sheetViews>
  <sheetFormatPr defaultRowHeight="14.5" x14ac:dyDescent="0.35"/>
  <cols>
    <col min="1" max="1" width="3.4140625" style="20" customWidth="1"/>
    <col min="2" max="2" width="2.75" style="20" customWidth="1"/>
    <col min="3" max="4" width="8.6640625" style="20"/>
    <col min="5" max="5" width="3.9140625" style="20" customWidth="1"/>
    <col min="6" max="15" width="8.6640625" style="20"/>
    <col min="16" max="16" width="10.08203125" style="20" customWidth="1"/>
    <col min="17" max="17" width="11.58203125" style="20" customWidth="1"/>
    <col min="18" max="18" width="9.6640625" style="20" customWidth="1"/>
    <col min="19" max="19" width="9.9140625" style="20" customWidth="1"/>
    <col min="20" max="20" width="7.58203125" style="20" customWidth="1"/>
    <col min="21" max="21" width="8.5" style="20" customWidth="1"/>
    <col min="22" max="34" width="8.6640625" style="20"/>
  </cols>
  <sheetData>
    <row r="2" spans="6:8" ht="31" x14ac:dyDescent="0.7">
      <c r="F2" s="35" t="s">
        <v>1082</v>
      </c>
      <c r="G2" s="35"/>
      <c r="H2" s="35"/>
    </row>
    <row r="18" spans="12:25" x14ac:dyDescent="0.35">
      <c r="R18" s="20" t="s">
        <v>1055</v>
      </c>
    </row>
    <row r="19" spans="12:25" x14ac:dyDescent="0.35">
      <c r="R19" s="29"/>
      <c r="S19" s="29"/>
      <c r="T19" s="29"/>
      <c r="U19" s="29"/>
      <c r="V19" s="29"/>
      <c r="W19" s="29"/>
    </row>
    <row r="20" spans="12:25" x14ac:dyDescent="0.35">
      <c r="Q20" s="32"/>
      <c r="R20" s="33" t="str" cm="1">
        <f t="array" ref="R20:V20">pivots!B69:F69</f>
        <v>R01</v>
      </c>
      <c r="S20" s="33" t="str">
        <v>R02</v>
      </c>
      <c r="T20" s="33" t="str">
        <v>R03</v>
      </c>
      <c r="U20" s="33" t="str">
        <v>R04</v>
      </c>
      <c r="V20" s="33" t="str">
        <v>R05</v>
      </c>
      <c r="W20" s="33" t="s">
        <v>1079</v>
      </c>
    </row>
    <row r="21" spans="12:25" x14ac:dyDescent="0.35">
      <c r="Q21" s="33" t="str" cm="1">
        <f t="array" ref="Q21:W38">IF(pivots!A70:G87="","",pivots!A70:G87)</f>
        <v>Cincinnati</v>
      </c>
      <c r="R21" s="30" t="str">
        <v/>
      </c>
      <c r="S21" s="30" t="str">
        <v/>
      </c>
      <c r="T21" s="30" t="str">
        <v/>
      </c>
      <c r="U21" s="30" t="str">
        <v/>
      </c>
      <c r="V21" s="30" t="str">
        <v/>
      </c>
      <c r="W21" s="30" t="str">
        <v/>
      </c>
    </row>
    <row r="22" spans="12:25" x14ac:dyDescent="0.35">
      <c r="Q22" s="33" t="str">
        <v>C0003</v>
      </c>
      <c r="R22" s="31">
        <v>891</v>
      </c>
      <c r="S22" s="31">
        <v>1332</v>
      </c>
      <c r="T22" s="31">
        <v>1282</v>
      </c>
      <c r="U22" s="31">
        <v>739</v>
      </c>
      <c r="V22" s="31">
        <v>560</v>
      </c>
      <c r="W22" s="31">
        <v>4804</v>
      </c>
    </row>
    <row r="23" spans="12:25" x14ac:dyDescent="0.35">
      <c r="Q23" s="33" t="str">
        <v>C0004</v>
      </c>
      <c r="R23" s="31">
        <v>1991</v>
      </c>
      <c r="S23" s="31">
        <v>1886</v>
      </c>
      <c r="T23" s="31">
        <v>1206</v>
      </c>
      <c r="U23" s="31">
        <v>884</v>
      </c>
      <c r="V23" s="31">
        <v>1722</v>
      </c>
      <c r="W23" s="31">
        <v>7689</v>
      </c>
    </row>
    <row r="24" spans="12:25" x14ac:dyDescent="0.35">
      <c r="L24" s="20" t="s">
        <v>1055</v>
      </c>
      <c r="Q24" s="33" t="str">
        <v>C0011</v>
      </c>
      <c r="R24" s="31">
        <v>1163</v>
      </c>
      <c r="S24" s="31">
        <v>1180</v>
      </c>
      <c r="T24" s="31">
        <v>1616</v>
      </c>
      <c r="U24" s="31">
        <v>1043</v>
      </c>
      <c r="V24" s="31">
        <v>1747</v>
      </c>
      <c r="W24" s="31">
        <v>6749</v>
      </c>
    </row>
    <row r="25" spans="12:25" x14ac:dyDescent="0.35">
      <c r="Q25" s="33" t="str">
        <v>C0012</v>
      </c>
      <c r="R25" s="31">
        <v>1438</v>
      </c>
      <c r="S25" s="31">
        <v>1616</v>
      </c>
      <c r="T25" s="31">
        <v>866</v>
      </c>
      <c r="U25" s="31">
        <v>829</v>
      </c>
      <c r="V25" s="31">
        <v>2070</v>
      </c>
      <c r="W25" s="31">
        <v>6819</v>
      </c>
    </row>
    <row r="26" spans="12:25" x14ac:dyDescent="0.35">
      <c r="Q26" s="33" t="str">
        <v>Cleveland</v>
      </c>
      <c r="R26" s="31" t="str">
        <v/>
      </c>
      <c r="S26" s="31" t="str">
        <v/>
      </c>
      <c r="T26" s="31" t="str">
        <v/>
      </c>
      <c r="U26" s="31" t="str">
        <v/>
      </c>
      <c r="V26" s="31" t="str">
        <v/>
      </c>
      <c r="W26" s="31" t="str">
        <v/>
      </c>
    </row>
    <row r="27" spans="12:25" x14ac:dyDescent="0.35">
      <c r="Q27" s="33" t="str">
        <v>C0002</v>
      </c>
      <c r="R27" s="31">
        <v>1233</v>
      </c>
      <c r="S27" s="31">
        <v>223</v>
      </c>
      <c r="T27" s="31">
        <v>1680</v>
      </c>
      <c r="U27" s="31">
        <v>990</v>
      </c>
      <c r="V27" s="31">
        <v>1508</v>
      </c>
      <c r="W27" s="31">
        <v>5634</v>
      </c>
    </row>
    <row r="28" spans="12:25" x14ac:dyDescent="0.35">
      <c r="Q28" s="33" t="str">
        <v>C0007</v>
      </c>
      <c r="R28" s="31">
        <v>1598</v>
      </c>
      <c r="S28" s="31">
        <v>1907</v>
      </c>
      <c r="T28" s="31">
        <v>869</v>
      </c>
      <c r="U28" s="31">
        <v>1426</v>
      </c>
      <c r="V28" s="31">
        <v>1416</v>
      </c>
      <c r="W28" s="31">
        <v>7216</v>
      </c>
    </row>
    <row r="29" spans="12:25" x14ac:dyDescent="0.35">
      <c r="Q29" s="33" t="str">
        <v>C0008</v>
      </c>
      <c r="R29" s="31">
        <v>900</v>
      </c>
      <c r="S29" s="31">
        <v>1016</v>
      </c>
      <c r="T29" s="31">
        <v>960</v>
      </c>
      <c r="U29" s="31">
        <v>940</v>
      </c>
      <c r="V29" s="31">
        <v>1193</v>
      </c>
      <c r="W29" s="31">
        <v>5009</v>
      </c>
    </row>
    <row r="30" spans="12:25" x14ac:dyDescent="0.35">
      <c r="Q30" s="33" t="str">
        <v>C0010</v>
      </c>
      <c r="R30" s="31">
        <v>900</v>
      </c>
      <c r="S30" s="31">
        <v>1470</v>
      </c>
      <c r="T30" s="31">
        <v>1617</v>
      </c>
      <c r="U30" s="31">
        <v>1314</v>
      </c>
      <c r="V30" s="31">
        <v>941</v>
      </c>
      <c r="W30" s="31">
        <v>6242</v>
      </c>
    </row>
    <row r="31" spans="12:25" x14ac:dyDescent="0.35">
      <c r="Q31" s="33" t="str">
        <v>C0013</v>
      </c>
      <c r="R31" s="31">
        <v>1255</v>
      </c>
      <c r="S31" s="31">
        <v>516</v>
      </c>
      <c r="T31" s="31">
        <v>1874</v>
      </c>
      <c r="U31" s="31">
        <v>1863</v>
      </c>
      <c r="V31" s="31">
        <v>1722</v>
      </c>
      <c r="W31" s="31">
        <v>7230</v>
      </c>
    </row>
    <row r="32" spans="12:25" x14ac:dyDescent="0.35">
      <c r="Q32" s="33" t="str">
        <v>C0015</v>
      </c>
      <c r="R32" s="31">
        <v>1138</v>
      </c>
      <c r="S32" s="31">
        <v>1898</v>
      </c>
      <c r="T32" s="31">
        <v>1482</v>
      </c>
      <c r="U32" s="31">
        <v>846</v>
      </c>
      <c r="V32" s="31">
        <v>1154</v>
      </c>
      <c r="W32" s="31">
        <v>6518</v>
      </c>
      <c r="Y32" s="20" t="s">
        <v>1055</v>
      </c>
    </row>
    <row r="33" spans="17:23" x14ac:dyDescent="0.35">
      <c r="Q33" s="33" t="str">
        <v>Columbus</v>
      </c>
      <c r="R33" s="31" t="str">
        <v/>
      </c>
      <c r="S33" s="31" t="str">
        <v/>
      </c>
      <c r="T33" s="31" t="str">
        <v/>
      </c>
      <c r="U33" s="31" t="str">
        <v/>
      </c>
      <c r="V33" s="31" t="str">
        <v/>
      </c>
      <c r="W33" s="31" t="str">
        <v/>
      </c>
    </row>
    <row r="34" spans="17:23" x14ac:dyDescent="0.35">
      <c r="Q34" s="33" t="str">
        <v>C0001</v>
      </c>
      <c r="R34" s="31">
        <v>1655</v>
      </c>
      <c r="S34" s="31">
        <v>805</v>
      </c>
      <c r="T34" s="31">
        <v>2263</v>
      </c>
      <c r="U34" s="31">
        <v>987</v>
      </c>
      <c r="V34" s="31">
        <v>1075</v>
      </c>
      <c r="W34" s="31">
        <v>6785</v>
      </c>
    </row>
    <row r="35" spans="17:23" x14ac:dyDescent="0.35">
      <c r="Q35" s="33" t="str">
        <v>C0005</v>
      </c>
      <c r="R35" s="31">
        <v>1104</v>
      </c>
      <c r="S35" s="31">
        <v>2280</v>
      </c>
      <c r="T35" s="31">
        <v>1445</v>
      </c>
      <c r="U35" s="31">
        <v>1722</v>
      </c>
      <c r="V35" s="31">
        <v>1196</v>
      </c>
      <c r="W35" s="31">
        <v>7747</v>
      </c>
    </row>
    <row r="36" spans="17:23" x14ac:dyDescent="0.35">
      <c r="Q36" s="33" t="str">
        <v>C0006</v>
      </c>
      <c r="R36" s="31">
        <v>372</v>
      </c>
      <c r="S36" s="31">
        <v>1818</v>
      </c>
      <c r="T36" s="31">
        <v>1346</v>
      </c>
      <c r="U36" s="31">
        <v>1156</v>
      </c>
      <c r="V36" s="31">
        <v>1484</v>
      </c>
      <c r="W36" s="31">
        <v>6176</v>
      </c>
    </row>
    <row r="37" spans="17:23" x14ac:dyDescent="0.35">
      <c r="Q37" s="33" t="str">
        <v>C0009</v>
      </c>
      <c r="R37" s="31">
        <v>1415</v>
      </c>
      <c r="S37" s="31">
        <v>1271</v>
      </c>
      <c r="T37" s="31">
        <v>1214</v>
      </c>
      <c r="U37" s="31">
        <v>1135</v>
      </c>
      <c r="V37" s="31">
        <v>1566</v>
      </c>
      <c r="W37" s="31">
        <v>6601</v>
      </c>
    </row>
    <row r="38" spans="17:23" x14ac:dyDescent="0.35">
      <c r="Q38" s="33" t="str">
        <v>C0014</v>
      </c>
      <c r="R38" s="31">
        <v>1362</v>
      </c>
      <c r="S38" s="31">
        <v>1363</v>
      </c>
      <c r="T38" s="31">
        <v>1152</v>
      </c>
      <c r="U38" s="31">
        <v>777</v>
      </c>
      <c r="V38" s="31">
        <v>750</v>
      </c>
      <c r="W38" s="31">
        <v>5404</v>
      </c>
    </row>
    <row r="39" spans="17:23" x14ac:dyDescent="0.35">
      <c r="Q39" s="34"/>
      <c r="R39" s="32"/>
      <c r="S39" s="32"/>
      <c r="T39" s="32"/>
      <c r="U39" s="32"/>
      <c r="V39" s="32"/>
      <c r="W39" s="32"/>
    </row>
  </sheetData>
  <conditionalFormatting sqref="R21:V38">
    <cfRule type="dataBar" priority="2">
      <dataBar>
        <cfvo type="num" val="0"/>
        <cfvo type="formula" val="MAX($R$22:$V$38)*2"/>
        <color rgb="FFFF555A"/>
      </dataBar>
      <extLst>
        <ext xmlns:x14="http://schemas.microsoft.com/office/spreadsheetml/2009/9/main" uri="{B025F937-C7B1-47D3-B67F-A62EFF666E3E}">
          <x14:id>{24DFEBF8-A94E-4FB1-A930-64BCE2CFD5A0}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4DFEBF8-A94E-4FB1-A930-64BCE2CFD5A0}">
            <x14:dataBar minLength="0" maxLength="100" gradient="0">
              <x14:cfvo type="num">
                <xm:f>0</xm:f>
              </x14:cfvo>
              <x14:cfvo type="formula">
                <xm:f>MAX($R$22:$V$38)*2</xm:f>
              </x14:cfvo>
              <x14:negativeFillColor rgb="FFFF0000"/>
              <x14:axisColor rgb="FF000000"/>
            </x14:dataBar>
          </x14:cfRule>
          <xm:sqref>R21:V38</xm:sqref>
        </x14:conditionalFormatting>
        <x14:conditionalFormatting xmlns:xm="http://schemas.microsoft.com/office/excel/2006/main">
          <x14:cfRule type="expression" priority="1" id="{ACC12651-D60B-4DA9-A4C5-54AB55E4932D}">
            <xm:f>R$20=pivots!$A$65</xm:f>
            <x14:dxf>
              <fill>
                <patternFill>
                  <bgColor theme="9" tint="0.79998168889431442"/>
                </patternFill>
              </fill>
              <border>
                <left style="thin">
                  <color theme="1" tint="0.24994659260841701"/>
                </left>
                <right style="thin">
                  <color theme="1" tint="0.24994659260841701"/>
                </right>
                <top/>
                <bottom/>
                <vertical/>
                <horizontal/>
              </border>
            </x14:dxf>
          </x14:cfRule>
          <xm:sqref>R20:V38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7" zoomScale="130" zoomScaleNormal="130" workbookViewId="0">
      <selection activeCell="G16" sqref="G16"/>
    </sheetView>
  </sheetViews>
  <sheetFormatPr defaultRowHeight="14.5" x14ac:dyDescent="0.35"/>
  <cols>
    <col min="5" max="5" width="10.83203125" customWidth="1"/>
    <col min="6" max="6" width="19.7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Service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TUSHAR SINGH</cp:lastModifiedBy>
  <dcterms:created xsi:type="dcterms:W3CDTF">2021-03-14T20:21:32Z</dcterms:created>
  <dcterms:modified xsi:type="dcterms:W3CDTF">2025-03-29T10:27:15Z</dcterms:modified>
</cp:coreProperties>
</file>