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5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Ex2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/Users/damiankedzierski/Desktop/"/>
    </mc:Choice>
  </mc:AlternateContent>
  <xr:revisionPtr revIDLastSave="0" documentId="13_ncr:1_{A1B2E577-8224-2D42-9A14-F9C37900FE02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DATABASE" sheetId="1" r:id="rId1"/>
    <sheet name="Tabela_klienci" sheetId="21" r:id="rId2"/>
    <sheet name="Tabela_przedstawiciele" sheetId="18" r:id="rId3"/>
    <sheet name="przedstawiciele (PQ &amp; PP)" sheetId="19" r:id="rId4"/>
    <sheet name="Analiza przedstawicieli" sheetId="8" r:id="rId5"/>
    <sheet name="Analiza regionalna &amp; dynamiki" sheetId="12" r:id="rId6"/>
    <sheet name="DASHBOARD" sheetId="10" r:id="rId7"/>
  </sheets>
  <definedNames>
    <definedName name="_xlchart.v5.0" hidden="1">'Analiza regionalna &amp; dynamiki'!$L$5</definedName>
    <definedName name="_xlchart.v5.1" hidden="1">'Analiza regionalna &amp; dynamiki'!$L$6:$L$9</definedName>
    <definedName name="_xlchart.v5.10" hidden="1">'Analiza regionalna &amp; dynamiki'!$M$5</definedName>
    <definedName name="_xlchart.v5.11" hidden="1">'Analiza regionalna &amp; dynamiki'!$M$6:$M$9</definedName>
    <definedName name="_xlchart.v5.2" hidden="1">'Analiza regionalna &amp; dynamiki'!$M$5</definedName>
    <definedName name="_xlchart.v5.3" hidden="1">'Analiza regionalna &amp; dynamiki'!$M$6:$M$9</definedName>
    <definedName name="_xlchart.v5.4" hidden="1">'Analiza regionalna &amp; dynamiki'!$D$5</definedName>
    <definedName name="_xlchart.v5.5" hidden="1">'Analiza regionalna &amp; dynamiki'!$D$6:$D$9</definedName>
    <definedName name="_xlchart.v5.6" hidden="1">'Analiza regionalna &amp; dynamiki'!$E$5</definedName>
    <definedName name="_xlchart.v5.7" hidden="1">'Analiza regionalna &amp; dynamiki'!$E$6:$E$9</definedName>
    <definedName name="_xlchart.v5.8" hidden="1">'Analiza regionalna &amp; dynamiki'!$L$5</definedName>
    <definedName name="_xlchart.v5.9" hidden="1">'Analiza regionalna &amp; dynamiki'!$L$6:$L$9</definedName>
    <definedName name="_xlcn.WorksheetConnection_260493_2_klienci.xlsxTabela_klienci1" hidden="1">Tabela_klienci[]</definedName>
    <definedName name="_xlcn.WorksheetConnection_260493_2_klienci.xlsxTabela_obliczenia_przedstawiciele1" hidden="1">Tabela_obliczenia_przedstawiciele[]</definedName>
    <definedName name="_xlcn.WorksheetConnection_260493_2_klienci.xlsxTabela_przedstawiciele1" hidden="1">Tabela_przedstawiciele[]</definedName>
    <definedName name="ExternalData_1" localSheetId="2" hidden="1">Tabela_przedstawiciele!$A$1:$E$6</definedName>
    <definedName name="ExternalData_2" localSheetId="3" hidden="1">'przedstawiciele (PQ &amp; PP)'!$A$1:$F$6</definedName>
    <definedName name="ExternalData_3" localSheetId="1" hidden="1">Tabela_klienci!$A$1:$M$1001</definedName>
    <definedName name="Fragmentator_czas_rozmowy_przedzial">#N/A</definedName>
    <definedName name="Fragmentator_Oddział">#N/A</definedName>
    <definedName name="Fragmentator_przedstawiciel">#N/A</definedName>
    <definedName name="Fragmentator_Region">#N/A</definedName>
    <definedName name="NatywnaOśCzasu_data_rozmowy">#N/A</definedName>
    <definedName name="solver_eng" localSheetId="4" hidden="1">1</definedName>
    <definedName name="solver_lin" localSheetId="4" hidden="1">2</definedName>
    <definedName name="solver_neg" localSheetId="4" hidden="1">1</definedName>
    <definedName name="solver_num" localSheetId="4" hidden="1">0</definedName>
    <definedName name="solver_opt" localSheetId="4" hidden="1">'Analiza przedstawicieli'!$D$33</definedName>
    <definedName name="solver_typ" localSheetId="4" hidden="1">1</definedName>
    <definedName name="solver_val" localSheetId="4" hidden="1">0</definedName>
    <definedName name="solver_ver" localSheetId="4" hidden="1">2</definedName>
  </definedNames>
  <calcPr calcId="191029"/>
  <pivotCaches>
    <pivotCache cacheId="30" r:id="rId8"/>
    <pivotCache cacheId="31" r:id="rId9"/>
    <pivotCache cacheId="32" r:id="rId10"/>
    <pivotCache cacheId="33" r:id="rId11"/>
    <pivotCache cacheId="34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7"/>
      </x15:timelineCacheRefs>
    </ext>
    <ext xmlns:x15="http://schemas.microsoft.com/office/spreadsheetml/2010/11/main" uri="{FCE2AD5D-F65C-4FA6-A056-5C36A1767C68}">
      <x15:dataModel>
        <x15:modelTables>
          <x15:modelTable id="Tabela_przedstawiciele" name="Tabela_przedstawiciele" connection="WorksheetConnection_260493_2_klienci.xlsx!Tabela_przedstawiciele"/>
          <x15:modelTable id="Tabela_obliczenia_przedstawiciele" name="Tabela_obliczenia_przedstawiciele" connection="WorksheetConnection_260493_2_klienci.xlsx!Tabela_obliczenia_przedstawiciele"/>
          <x15:modelTable id="Tabela_klienci" name="Tabela_klienci" connection="WorksheetConnection_260493_2_klienci.xlsx!Tabela_klienci"/>
        </x15:modelTables>
        <x15:modelRelationships>
          <x15:modelRelationship fromTable="Tabela_klienci" fromColumn="przedstawiciel" toTable="Tabela_przedstawiciele" toColumn="przedstawiciel"/>
          <x15:modelRelationship fromTable="Tabela_klienci" fromColumn="przedstawiciel" toTable="Tabela_obliczenia_przedstawiciele" toColumn="przedstawiciel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8" l="1"/>
  <c r="K5" i="8"/>
  <c r="J5" i="8" s="1"/>
  <c r="K6" i="8"/>
  <c r="J6" i="8" s="1"/>
  <c r="K7" i="8"/>
  <c r="J7" i="8" s="1"/>
  <c r="K8" i="8"/>
  <c r="J8" i="8" s="1"/>
  <c r="L3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K53" i="1"/>
  <c r="K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G19" i="8"/>
  <c r="G18" i="8"/>
  <c r="G20" i="8"/>
  <c r="G21" i="8"/>
  <c r="G22" i="8"/>
  <c r="G17" i="8"/>
  <c r="J4" i="8" l="1"/>
  <c r="G23" i="8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I2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C7DF2BB-847E-4AA0-8F56-B337C8BFA524}" keepAlive="1" name="ThisWorkbookDataModel" description="Model danych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CFBFDB0-2872-4A37-8477-5465B9CE515B}" name="WorksheetConnection_260493_2_klienci.xlsx!Tabela_klienci" type="102" refreshedVersion="8" minRefreshableVersion="5">
    <extLst>
      <ext xmlns:x15="http://schemas.microsoft.com/office/spreadsheetml/2010/11/main" uri="{DE250136-89BD-433C-8126-D09CA5730AF9}">
        <x15:connection id="Tabela_klienci">
          <x15:rangePr sourceName="_xlcn.WorksheetConnection_260493_2_klienci.xlsxTabela_klienci1"/>
        </x15:connection>
      </ext>
    </extLst>
  </connection>
  <connection id="3" xr16:uid="{18625002-9AB0-4B27-A5A0-D9D5B38670D6}" name="WorksheetConnection_260493_2_klienci.xlsx!Tabela_obliczenia_przedstawiciele" type="102" refreshedVersion="8" minRefreshableVersion="5">
    <extLst>
      <ext xmlns:x15="http://schemas.microsoft.com/office/spreadsheetml/2010/11/main" uri="{DE250136-89BD-433C-8126-D09CA5730AF9}">
        <x15:connection id="Tabela_obliczenia_przedstawiciele">
          <x15:rangePr sourceName="_xlcn.WorksheetConnection_260493_2_klienci.xlsxTabela_obliczenia_przedstawiciele1"/>
        </x15:connection>
      </ext>
    </extLst>
  </connection>
  <connection id="4" xr16:uid="{812074AC-9A68-47C3-AB0B-935AA3C1CFA5}" name="WorksheetConnection_260493_2_klienci.xlsx!Tabela_przedstawiciele" type="102" refreshedVersion="8" minRefreshableVersion="5">
    <extLst>
      <ext xmlns:x15="http://schemas.microsoft.com/office/spreadsheetml/2010/11/main" uri="{DE250136-89BD-433C-8126-D09CA5730AF9}">
        <x15:connection id="Tabela_przedstawiciele">
          <x15:rangePr sourceName="_xlcn.WorksheetConnection_260493_2_klienci.xlsxTabela_przedstawiciele1"/>
        </x15:connection>
      </ext>
    </extLst>
  </connection>
  <connection id="5" xr16:uid="{DAD00FED-F26C-C04E-BF42-93871BDC943C}" keepAlive="1" name="Zapytanie — Tabela_klienci(1)" description="Połączenie z zapytaniem „Tabela_klienci” w skoroszycie." type="5" refreshedVersion="8" background="1" saveData="1">
    <dbPr connection="Provider=Microsoft.Mashup.OleDb.1;Data Source=$Workbook$;Location=Tabela_klienci;Extended Properties=&quot;&quot;" command="SELECT * FROM [Tabela_klienci]"/>
  </connection>
  <connection id="6" xr16:uid="{F406F2A4-E455-444D-B9BD-35EFFCAF6BBA}" keepAlive="1" name="Zapytanie — Tabela_obliczenia_przedstawiciele" description="Połączenie z zapytaniem „Tabela_obliczenia_przedstawiciele” w skoroszycie." type="5" refreshedVersion="8" background="1" saveData="1">
    <dbPr connection="Provider=Microsoft.Mashup.OleDb.1;Data Source=$Workbook$;Location=Tabela_obliczenia_przedstawiciele;Extended Properties=&quot;&quot;" command="SELECT * FROM [Tabela_obliczenia_przedstawiciele]"/>
  </connection>
  <connection id="7" xr16:uid="{7DB9B4A9-4BFC-AA4B-9CB1-286677D51CF4}" keepAlive="1" name="Zapytanie — Tabela_przedstawiciele" description="Połączenie z zapytaniem „Tabela_przedstawiciele” w skoroszycie." type="5" refreshedVersion="8" background="1" saveData="1">
    <dbPr connection="Provider=Microsoft.Mashup.OleDb.1;Data Source=$Workbook$;Location=Tabela_przedstawiciele;Extended Properties=&quot;&quot;" command="SELECT * FROM [Tabela_przedstawiciele]"/>
  </connection>
</connections>
</file>

<file path=xl/sharedStrings.xml><?xml version="1.0" encoding="utf-8"?>
<sst xmlns="http://schemas.openxmlformats.org/spreadsheetml/2006/main" count="6298" uniqueCount="102">
  <si>
    <t>numer klienta</t>
  </si>
  <si>
    <t>czas rozmowy</t>
  </si>
  <si>
    <t>kwota zakupu</t>
  </si>
  <si>
    <t>przedstawiciel</t>
  </si>
  <si>
    <t>data rozmowy</t>
  </si>
  <si>
    <t>Imię i nazwisko</t>
  </si>
  <si>
    <t>Oddział</t>
  </si>
  <si>
    <t>Region</t>
  </si>
  <si>
    <t>P03</t>
  </si>
  <si>
    <t>P01</t>
  </si>
  <si>
    <t>Jan Kowalski</t>
  </si>
  <si>
    <t>Warszawa</t>
  </si>
  <si>
    <t>Centrum</t>
  </si>
  <si>
    <t>P02</t>
  </si>
  <si>
    <t>Krzysztof Bąk</t>
  </si>
  <si>
    <t>Wrocław</t>
  </si>
  <si>
    <t>Zachód</t>
  </si>
  <si>
    <t>Paweł Panas</t>
  </si>
  <si>
    <t>Rzeszów</t>
  </si>
  <si>
    <t>Południe</t>
  </si>
  <si>
    <t>P05</t>
  </si>
  <si>
    <t>P04</t>
  </si>
  <si>
    <t>Aleksandra Matulak</t>
  </si>
  <si>
    <t>Krystyna Noczulska</t>
  </si>
  <si>
    <t>Łódź</t>
  </si>
  <si>
    <t>Etykiety wierszy</t>
  </si>
  <si>
    <t>dzien</t>
  </si>
  <si>
    <t>miesiąc</t>
  </si>
  <si>
    <t>rok</t>
  </si>
  <si>
    <t>Skuteczność</t>
  </si>
  <si>
    <t>Etykiety kolumn</t>
  </si>
  <si>
    <t>Średnia z Skuteczność</t>
  </si>
  <si>
    <t>sierpień</t>
  </si>
  <si>
    <t>wrzesień</t>
  </si>
  <si>
    <t>październik</t>
  </si>
  <si>
    <t>Średnia</t>
  </si>
  <si>
    <t>Średnia skuteczność rozmów przedstawicieli w określonym miesiącu</t>
  </si>
  <si>
    <t>Suma z kwota zakupu</t>
  </si>
  <si>
    <t>Suma końcowa</t>
  </si>
  <si>
    <t>Liczba z czas rozmowy</t>
  </si>
  <si>
    <t>czas rozmowy przedzial</t>
  </si>
  <si>
    <t>121-150</t>
  </si>
  <si>
    <t>151-180</t>
  </si>
  <si>
    <t>31-60</t>
  </si>
  <si>
    <t>61-90</t>
  </si>
  <si>
    <t>91-120</t>
  </si>
  <si>
    <t>DASHBOARD ZBIORU DANYCH - KLIENCI</t>
  </si>
  <si>
    <t>kwota zakupu [przedzial]</t>
  </si>
  <si>
    <t>Skuteczność przedział</t>
  </si>
  <si>
    <t>Liczba z Skuteczność przedział</t>
  </si>
  <si>
    <t>bardzo dobra</t>
  </si>
  <si>
    <t>dobra</t>
  </si>
  <si>
    <t>nieakceptowalna</t>
  </si>
  <si>
    <t>standardowa</t>
  </si>
  <si>
    <t>Województwo</t>
  </si>
  <si>
    <t>Mazowieckie</t>
  </si>
  <si>
    <t>Dolnośląskie</t>
  </si>
  <si>
    <t>Łódzkie</t>
  </si>
  <si>
    <t>Podkarpackie</t>
  </si>
  <si>
    <t>Sprzedaż w województwie</t>
  </si>
  <si>
    <t>Skłonność do zakupów</t>
  </si>
  <si>
    <t>Liczba rozmów</t>
  </si>
  <si>
    <t xml:space="preserve">Najelpszy przedstawiciel wg. Kwoty sprzedarzy </t>
  </si>
  <si>
    <t>Łączna wartość zakupów</t>
  </si>
  <si>
    <t>WNCR</t>
  </si>
  <si>
    <t>0-30</t>
  </si>
  <si>
    <t>Przedział czasowy [s]</t>
  </si>
  <si>
    <t>Suma z kwoty zakupu</t>
  </si>
  <si>
    <t>Przedstawiciele</t>
  </si>
  <si>
    <t>WPP</t>
  </si>
  <si>
    <t>Suma z WPP</t>
  </si>
  <si>
    <t>WSP</t>
  </si>
  <si>
    <t>WPP [przedzial]</t>
  </si>
  <si>
    <t>Dynamika sprzedaży przedstawicieli</t>
  </si>
  <si>
    <t>Dynamika prowadzenia rozmów</t>
  </si>
  <si>
    <t>Powyżej średniej</t>
  </si>
  <si>
    <t>Trend</t>
  </si>
  <si>
    <t>Suma czasu rozmowy</t>
  </si>
  <si>
    <t>Analiza regionalna</t>
  </si>
  <si>
    <t>Analiza dynamiki</t>
  </si>
  <si>
    <t>Sprzedaż według województw</t>
  </si>
  <si>
    <t>Skłonność do zakupów wg. Województw</t>
  </si>
  <si>
    <t>Średnia czasu rozmowy</t>
  </si>
  <si>
    <t>Suma sprzedaży</t>
  </si>
  <si>
    <t>Średnia sprzedaży</t>
  </si>
  <si>
    <t>Niezadowalająca</t>
  </si>
  <si>
    <t>Standardowa</t>
  </si>
  <si>
    <t>Dobra</t>
  </si>
  <si>
    <t>Bardzo dobra</t>
  </si>
  <si>
    <t>WSP Stan</t>
  </si>
  <si>
    <t>WSP Cel</t>
  </si>
  <si>
    <t>sie</t>
  </si>
  <si>
    <t>wrz</t>
  </si>
  <si>
    <t>paź</t>
  </si>
  <si>
    <t>WPP Cel</t>
  </si>
  <si>
    <t>ilosc rozmów</t>
  </si>
  <si>
    <t>WPP Stan</t>
  </si>
  <si>
    <t>Suma z Niezadowalająca</t>
  </si>
  <si>
    <t>Suma z Standardowa</t>
  </si>
  <si>
    <t>Suma z Dobra</t>
  </si>
  <si>
    <t>Suma z Bardzo dobra</t>
  </si>
  <si>
    <t>Analiza dynamiki &amp; Analiza regionalna (ZAD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</si>
</sst>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F800]dddd\,\ mmmm\ dd\,\ yyyy"/>
    <numFmt numFmtId="165" formatCode="0000"/>
  </numFmts>
  <fonts count="11" x14ac:knownFonts="1">
    <font>
      <sz val="10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charset val="238"/>
      <scheme val="minor"/>
    </font>
    <font>
      <b/>
      <sz val="14"/>
      <color rgb="FFC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charset val="238"/>
      <scheme val="minor"/>
    </font>
    <font>
      <b/>
      <sz val="14"/>
      <color rgb="FFFF0000"/>
      <name val="Calibri"/>
      <family val="2"/>
      <scheme val="minor"/>
    </font>
    <font>
      <b/>
      <sz val="10"/>
      <color theme="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pivotButton="1"/>
    <xf numFmtId="2" fontId="0" fillId="0" borderId="0" xfId="0" applyNumberFormat="1"/>
    <xf numFmtId="9" fontId="0" fillId="0" borderId="0" xfId="1" applyFont="1"/>
    <xf numFmtId="2" fontId="3" fillId="0" borderId="0" xfId="0" applyNumberFormat="1" applyFont="1"/>
    <xf numFmtId="0" fontId="0" fillId="2" borderId="0" xfId="0" applyFill="1"/>
    <xf numFmtId="0" fontId="4" fillId="2" borderId="0" xfId="0" applyFont="1" applyFill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/>
    <xf numFmtId="2" fontId="5" fillId="0" borderId="0" xfId="0" applyNumberFormat="1" applyFont="1"/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left"/>
    </xf>
    <xf numFmtId="2" fontId="5" fillId="0" borderId="3" xfId="0" applyNumberFormat="1" applyFont="1" applyBorder="1"/>
    <xf numFmtId="0" fontId="0" fillId="0" borderId="4" xfId="0" applyBorder="1"/>
    <xf numFmtId="0" fontId="3" fillId="3" borderId="5" xfId="0" applyFont="1" applyFill="1" applyBorder="1"/>
    <xf numFmtId="0" fontId="5" fillId="0" borderId="6" xfId="0" applyFont="1" applyBorder="1"/>
    <xf numFmtId="0" fontId="0" fillId="0" borderId="7" xfId="0" applyBorder="1"/>
    <xf numFmtId="0" fontId="3" fillId="3" borderId="8" xfId="0" applyFont="1" applyFill="1" applyBorder="1"/>
    <xf numFmtId="2" fontId="0" fillId="0" borderId="9" xfId="0" applyNumberFormat="1" applyBorder="1"/>
    <xf numFmtId="0" fontId="0" fillId="0" borderId="9" xfId="0" applyBorder="1"/>
    <xf numFmtId="0" fontId="0" fillId="0" borderId="6" xfId="0" applyBorder="1"/>
    <xf numFmtId="0" fontId="0" fillId="0" borderId="3" xfId="0" applyBorder="1"/>
    <xf numFmtId="0" fontId="0" fillId="0" borderId="5" xfId="0" applyBorder="1"/>
    <xf numFmtId="0" fontId="0" fillId="0" borderId="7" xfId="0" applyBorder="1" applyAlignment="1">
      <alignment horizontal="left"/>
    </xf>
    <xf numFmtId="0" fontId="0" fillId="0" borderId="8" xfId="0" applyBorder="1"/>
    <xf numFmtId="2" fontId="0" fillId="0" borderId="0" xfId="1" applyNumberFormat="1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2" fillId="0" borderId="0" xfId="0" applyFont="1" applyAlignment="1">
      <alignment horizontal="left" vertical="center"/>
    </xf>
    <xf numFmtId="14" fontId="0" fillId="0" borderId="0" xfId="0" applyNumberFormat="1"/>
    <xf numFmtId="0" fontId="2" fillId="2" borderId="0" xfId="0" applyFont="1" applyFill="1"/>
    <xf numFmtId="0" fontId="7" fillId="2" borderId="0" xfId="0" applyFont="1" applyFill="1"/>
    <xf numFmtId="9" fontId="0" fillId="0" borderId="0" xfId="0" applyNumberFormat="1"/>
    <xf numFmtId="0" fontId="0" fillId="0" borderId="13" xfId="0" applyBorder="1" applyAlignment="1">
      <alignment horizontal="left"/>
    </xf>
    <xf numFmtId="0" fontId="5" fillId="0" borderId="5" xfId="0" applyFont="1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4" xfId="0" applyBorder="1"/>
    <xf numFmtId="0" fontId="6" fillId="0" borderId="14" xfId="0" applyFont="1" applyBorder="1"/>
    <xf numFmtId="0" fontId="0" fillId="4" borderId="12" xfId="0" applyFill="1" applyBorder="1"/>
    <xf numFmtId="0" fontId="0" fillId="4" borderId="4" xfId="0" applyFill="1" applyBorder="1"/>
    <xf numFmtId="0" fontId="2" fillId="0" borderId="0" xfId="0" applyFont="1"/>
    <xf numFmtId="0" fontId="10" fillId="0" borderId="0" xfId="0" applyFont="1"/>
    <xf numFmtId="0" fontId="0" fillId="0" borderId="1" xfId="0" pivotButton="1" applyBorder="1"/>
    <xf numFmtId="0" fontId="0" fillId="0" borderId="15" xfId="0" applyBorder="1"/>
    <xf numFmtId="0" fontId="0" fillId="0" borderId="2" xfId="0" applyBorder="1"/>
    <xf numFmtId="0" fontId="0" fillId="0" borderId="8" xfId="0" applyBorder="1" applyAlignment="1">
      <alignment horizontal="left"/>
    </xf>
    <xf numFmtId="0" fontId="0" fillId="0" borderId="1" xfId="0" applyBorder="1" applyAlignment="1">
      <alignment horizontal="left"/>
    </xf>
    <xf numFmtId="2" fontId="0" fillId="0" borderId="8" xfId="0" applyNumberFormat="1" applyBorder="1"/>
    <xf numFmtId="2" fontId="0" fillId="0" borderId="13" xfId="0" applyNumberFormat="1" applyBorder="1"/>
    <xf numFmtId="2" fontId="0" fillId="0" borderId="5" xfId="0" applyNumberFormat="1" applyBorder="1"/>
    <xf numFmtId="0" fontId="0" fillId="0" borderId="0" xfId="0" applyAlignment="1">
      <alignment horizontal="left" indent="1"/>
    </xf>
    <xf numFmtId="0" fontId="0" fillId="0" borderId="0" xfId="0" applyAlignment="1">
      <alignment horizontal="center"/>
    </xf>
    <xf numFmtId="0" fontId="9" fillId="2" borderId="3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NumberFormat="1"/>
    <xf numFmtId="2" fontId="0" fillId="0" borderId="0" xfId="0" applyNumberFormat="1" applyFont="1"/>
    <xf numFmtId="0" fontId="0" fillId="0" borderId="10" xfId="0" applyNumberFormat="1" applyBorder="1"/>
    <xf numFmtId="0" fontId="0" fillId="0" borderId="4" xfId="0" applyNumberFormat="1" applyBorder="1"/>
    <xf numFmtId="0" fontId="0" fillId="0" borderId="8" xfId="0" applyNumberFormat="1" applyBorder="1"/>
    <xf numFmtId="0" fontId="0" fillId="0" borderId="13" xfId="0" applyNumberFormat="1" applyBorder="1"/>
    <xf numFmtId="0" fontId="0" fillId="0" borderId="5" xfId="0" applyNumberFormat="1" applyBorder="1"/>
    <xf numFmtId="0" fontId="0" fillId="0" borderId="0" xfId="0" applyNumberFormat="1" applyBorder="1"/>
    <xf numFmtId="0" fontId="0" fillId="0" borderId="12" xfId="0" applyNumberFormat="1" applyBorder="1"/>
    <xf numFmtId="0" fontId="0" fillId="0" borderId="9" xfId="0" applyNumberFormat="1" applyBorder="1"/>
    <xf numFmtId="0" fontId="0" fillId="0" borderId="11" xfId="0" applyNumberFormat="1" applyBorder="1"/>
    <xf numFmtId="0" fontId="0" fillId="0" borderId="7" xfId="0" applyNumberFormat="1" applyBorder="1"/>
    <xf numFmtId="0" fontId="0" fillId="0" borderId="14" xfId="0" applyNumberFormat="1" applyBorder="1"/>
    <xf numFmtId="0" fontId="0" fillId="0" borderId="6" xfId="0" applyNumberFormat="1" applyBorder="1"/>
  </cellXfs>
  <cellStyles count="2">
    <cellStyle name="Normalny" xfId="0" builtinId="0"/>
    <cellStyle name="Procentowy" xfId="1" builtinId="5"/>
  </cellStyles>
  <dxfs count="1319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numFmt numFmtId="2" formatCode="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numFmt numFmtId="2" formatCode="0.00"/>
    </dxf>
    <dxf>
      <font>
        <b/>
      </font>
    </dxf>
    <dxf>
      <font>
        <b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m/yyyy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charset val="238"/>
        <scheme val="minor"/>
      </font>
      <numFmt numFmtId="13" formatCode="0%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164" formatCode="[$-F800]dddd\,\ mmmm\ dd\,\ yyyy"/>
    </dxf>
    <dxf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165" formatCode="0000"/>
    </dxf>
  </dxfs>
  <tableStyles count="1" defaultTableStyle="TableStyleMedium2" defaultPivotStyle="PivotStyleLight16">
    <tableStyle name="Invisible" pivot="0" table="0" count="0" xr9:uid="{B4E47613-9F69-47E6-A21F-8A861D59CFD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07/relationships/slicerCache" Target="slicerCaches/slicerCache1.xml"/><Relationship Id="rId18" Type="http://schemas.openxmlformats.org/officeDocument/2006/relationships/theme" Target="theme/theme1.xml"/><Relationship Id="rId26" Type="http://schemas.openxmlformats.org/officeDocument/2006/relationships/customXml" Target="../customXml/item3.xml"/><Relationship Id="rId39" Type="http://schemas.openxmlformats.org/officeDocument/2006/relationships/customXml" Target="../customXml/item16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1.xml"/><Relationship Id="rId42" Type="http://schemas.openxmlformats.org/officeDocument/2006/relationships/customXml" Target="../customXml/item19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styles" Target="styles.xml"/><Relationship Id="rId29" Type="http://schemas.openxmlformats.org/officeDocument/2006/relationships/customXml" Target="../customXml/item6.xml"/><Relationship Id="rId41" Type="http://schemas.openxmlformats.org/officeDocument/2006/relationships/customXml" Target="../customXml/item1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4.xml"/><Relationship Id="rId24" Type="http://schemas.openxmlformats.org/officeDocument/2006/relationships/customXml" Target="../customXml/item1.xml"/><Relationship Id="rId32" Type="http://schemas.openxmlformats.org/officeDocument/2006/relationships/customXml" Target="../customXml/item9.xml"/><Relationship Id="rId37" Type="http://schemas.openxmlformats.org/officeDocument/2006/relationships/customXml" Target="../customXml/item14.xml"/><Relationship Id="rId40" Type="http://schemas.openxmlformats.org/officeDocument/2006/relationships/customXml" Target="../customXml/item17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23" Type="http://schemas.openxmlformats.org/officeDocument/2006/relationships/calcChain" Target="calcChain.xml"/><Relationship Id="rId28" Type="http://schemas.openxmlformats.org/officeDocument/2006/relationships/customXml" Target="../customXml/item5.xml"/><Relationship Id="rId36" Type="http://schemas.openxmlformats.org/officeDocument/2006/relationships/customXml" Target="../customXml/item13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8.xml"/><Relationship Id="rId44" Type="http://schemas.openxmlformats.org/officeDocument/2006/relationships/customXml" Target="../customXml/item2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microsoft.com/office/2007/relationships/slicerCache" Target="slicerCaches/slicerCache2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4.xml"/><Relationship Id="rId30" Type="http://schemas.openxmlformats.org/officeDocument/2006/relationships/customXml" Target="../customXml/item7.xml"/><Relationship Id="rId35" Type="http://schemas.openxmlformats.org/officeDocument/2006/relationships/customXml" Target="../customXml/item12.xml"/><Relationship Id="rId43" Type="http://schemas.openxmlformats.org/officeDocument/2006/relationships/customXml" Target="../customXml/item20.xml"/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microsoft.com/office/2011/relationships/timelineCache" Target="timelineCaches/timelineCache1.xml"/><Relationship Id="rId25" Type="http://schemas.openxmlformats.org/officeDocument/2006/relationships/customXml" Target="../customXml/item2.xml"/><Relationship Id="rId33" Type="http://schemas.openxmlformats.org/officeDocument/2006/relationships/customXml" Target="../customXml/item10.xml"/><Relationship Id="rId38" Type="http://schemas.openxmlformats.org/officeDocument/2006/relationships/customXml" Target="../customXml/item1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[260493_3_klienci.xlsx]Analiza przedstawicieli!Tabela przestawna3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Suma kwoty zakupu [zł] u danego przedstawiciela w zależności od liczby rozmów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softEdge rad="0"/>
          </a:effectLst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>
            <a:softEdge rad="0"/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przedstawicieli'!$E$3</c:f>
              <c:strCache>
                <c:ptCount val="1"/>
                <c:pt idx="0">
                  <c:v>Łączna wartość zakupów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'Analiza przedstawicieli'!$D$4:$D$9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przedstawicieli'!$E$4:$E$9</c:f>
              <c:numCache>
                <c:formatCode>General</c:formatCode>
                <c:ptCount val="5"/>
                <c:pt idx="0">
                  <c:v>24426</c:v>
                </c:pt>
                <c:pt idx="1">
                  <c:v>24857</c:v>
                </c:pt>
                <c:pt idx="2">
                  <c:v>25155</c:v>
                </c:pt>
                <c:pt idx="3">
                  <c:v>23976</c:v>
                </c:pt>
                <c:pt idx="4">
                  <c:v>24470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E5-4E40-A6F6-2350E86F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74"/>
        <c:overlap val="-25"/>
        <c:axId val="962063664"/>
        <c:axId val="879114064"/>
      </c:barChart>
      <c:lineChart>
        <c:grouping val="standard"/>
        <c:varyColors val="0"/>
        <c:ser>
          <c:idx val="1"/>
          <c:order val="1"/>
          <c:tx>
            <c:strRef>
              <c:f>'Analiza przedstawicieli'!$F$3</c:f>
              <c:strCache>
                <c:ptCount val="1"/>
                <c:pt idx="0">
                  <c:v>Liczba rozmów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>
              <a:softEdge rad="0"/>
            </a:effectLst>
          </c:spPr>
          <c:marker>
            <c:symbol val="none"/>
          </c:marker>
          <c:cat>
            <c:strRef>
              <c:f>'Analiza przedstawicieli'!$D$4:$D$9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przedstawicieli'!$F$4:$F$9</c:f>
              <c:numCache>
                <c:formatCode>General</c:formatCode>
                <c:ptCount val="5"/>
                <c:pt idx="0">
                  <c:v>189</c:v>
                </c:pt>
                <c:pt idx="1">
                  <c:v>218</c:v>
                </c:pt>
                <c:pt idx="2">
                  <c:v>207</c:v>
                </c:pt>
                <c:pt idx="3">
                  <c:v>186</c:v>
                </c:pt>
                <c:pt idx="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E5-4E40-A6F6-2350E86FC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7091664"/>
        <c:axId val="958947280"/>
      </c:lineChart>
      <c:catAx>
        <c:axId val="962063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79114064"/>
        <c:crosses val="autoZero"/>
        <c:auto val="1"/>
        <c:lblAlgn val="ctr"/>
        <c:lblOffset val="100"/>
        <c:noMultiLvlLbl val="0"/>
      </c:catAx>
      <c:valAx>
        <c:axId val="87911406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62063664"/>
        <c:crosses val="autoZero"/>
        <c:crossBetween val="between"/>
      </c:valAx>
      <c:valAx>
        <c:axId val="958947280"/>
        <c:scaling>
          <c:orientation val="minMax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07091664"/>
        <c:crosses val="max"/>
        <c:crossBetween val="between"/>
      </c:valAx>
      <c:catAx>
        <c:axId val="1007091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5894728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[260493_3_klienci.xlsx]Analiza przedstawicieli!Tabela przestawna6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rozmów o określonej długości [s]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przedstawicieli'!$B$16</c:f>
              <c:strCache>
                <c:ptCount val="1"/>
                <c:pt idx="0">
                  <c:v>Suma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'Analiza przedstawicieli'!$A$17:$A$23</c:f>
              <c:strCache>
                <c:ptCount val="6"/>
                <c:pt idx="0">
                  <c:v>0-30</c:v>
                </c:pt>
                <c:pt idx="1">
                  <c:v>31-60</c:v>
                </c:pt>
                <c:pt idx="2">
                  <c:v>61-90</c:v>
                </c:pt>
                <c:pt idx="3">
                  <c:v>91-120</c:v>
                </c:pt>
                <c:pt idx="4">
                  <c:v>121-150</c:v>
                </c:pt>
                <c:pt idx="5">
                  <c:v>151-180</c:v>
                </c:pt>
              </c:strCache>
            </c:strRef>
          </c:cat>
          <c:val>
            <c:numRef>
              <c:f>'Analiza przedstawicieli'!$B$17:$B$23</c:f>
              <c:numCache>
                <c:formatCode>General</c:formatCode>
                <c:ptCount val="6"/>
                <c:pt idx="0">
                  <c:v>18520</c:v>
                </c:pt>
                <c:pt idx="1">
                  <c:v>21108</c:v>
                </c:pt>
                <c:pt idx="2">
                  <c:v>17126</c:v>
                </c:pt>
                <c:pt idx="3">
                  <c:v>21427</c:v>
                </c:pt>
                <c:pt idx="4">
                  <c:v>25159</c:v>
                </c:pt>
                <c:pt idx="5">
                  <c:v>19544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14-2C4D-804D-68CFDA4A3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1"/>
        <c:overlap val="-27"/>
        <c:axId val="1066452208"/>
        <c:axId val="1066722896"/>
      </c:barChart>
      <c:catAx>
        <c:axId val="1066452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722896"/>
        <c:crosses val="autoZero"/>
        <c:auto val="1"/>
        <c:lblAlgn val="ctr"/>
        <c:lblOffset val="100"/>
        <c:noMultiLvlLbl val="0"/>
      </c:catAx>
      <c:valAx>
        <c:axId val="106672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6645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pivotSource>
    <c:name>[260493_3_klienci.xlsx]Analiza przedstawicieli!Tabela przestawna1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Średnia Skuteczność przedstawicieli w danym miesiącu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pPr>
            <a:solidFill>
              <a:schemeClr val="accent6"/>
            </a:solidFill>
            <a:ln>
              <a:noFill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narHorz">
            <a:fgClr>
              <a:schemeClr val="accent6"/>
            </a:fgClr>
            <a:bgClr>
              <a:schemeClr val="accent6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6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7117794486215543E-2"/>
          <c:y val="0.139009009009009"/>
          <c:w val="0.77652454733480891"/>
          <c:h val="0.75653153153153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'Analiza przedstawicieli'!$B$31:$B$32</c:f>
              <c:strCache>
                <c:ptCount val="1"/>
                <c:pt idx="0">
                  <c:v>P01</c:v>
                </c:pt>
              </c:strCache>
            </c:strRef>
          </c:tx>
          <c:spPr>
            <a:pattFill prst="narHorz">
              <a:fgClr>
                <a:schemeClr val="accent6">
                  <a:shade val="53000"/>
                </a:schemeClr>
              </a:fgClr>
              <a:bgClr>
                <a:schemeClr val="accent6">
                  <a:shade val="53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shade val="53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przedstawicieli'!$A$33:$A$36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przedstawicieli'!$B$33:$B$36</c:f>
              <c:numCache>
                <c:formatCode>0.00</c:formatCode>
                <c:ptCount val="3"/>
                <c:pt idx="0">
                  <c:v>3.9916540912688623</c:v>
                </c:pt>
                <c:pt idx="1">
                  <c:v>6.0941884687877756</c:v>
                </c:pt>
                <c:pt idx="2">
                  <c:v>4.776254172131031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D-DC4C-AA70-47D86403B646}"/>
            </c:ext>
          </c:extLst>
        </c:ser>
        <c:ser>
          <c:idx val="1"/>
          <c:order val="1"/>
          <c:tx>
            <c:strRef>
              <c:f>'Analiza przedstawicieli'!$C$31:$C$32</c:f>
              <c:strCache>
                <c:ptCount val="1"/>
                <c:pt idx="0">
                  <c:v>P02</c:v>
                </c:pt>
              </c:strCache>
            </c:strRef>
          </c:tx>
          <c:spPr>
            <a:pattFill prst="narHorz">
              <a:fgClr>
                <a:schemeClr val="accent6">
                  <a:shade val="76000"/>
                </a:schemeClr>
              </a:fgClr>
              <a:bgClr>
                <a:schemeClr val="accent6">
                  <a:shade val="76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shade val="76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przedstawicieli'!$A$33:$A$36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przedstawicieli'!$C$33:$C$36</c:f>
              <c:numCache>
                <c:formatCode>0.00</c:formatCode>
                <c:ptCount val="3"/>
                <c:pt idx="0">
                  <c:v>2.6793138635345994</c:v>
                </c:pt>
                <c:pt idx="1">
                  <c:v>3.3904634250944889</c:v>
                </c:pt>
                <c:pt idx="2">
                  <c:v>2.8028986959599935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18-484C-AE6E-DEABF8152186}"/>
            </c:ext>
          </c:extLst>
        </c:ser>
        <c:ser>
          <c:idx val="2"/>
          <c:order val="2"/>
          <c:tx>
            <c:strRef>
              <c:f>'Analiza przedstawicieli'!$D$31:$D$32</c:f>
              <c:strCache>
                <c:ptCount val="1"/>
                <c:pt idx="0">
                  <c:v>P03</c:v>
                </c:pt>
              </c:strCache>
            </c:strRef>
          </c:tx>
          <c:spPr>
            <a:pattFill prst="narHorz">
              <a:fgClr>
                <a:schemeClr val="accent6"/>
              </a:fgClr>
              <a:bgClr>
                <a:schemeClr val="accent6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przedstawicieli'!$A$33:$A$36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przedstawicieli'!$D$33:$D$36</c:f>
              <c:numCache>
                <c:formatCode>0.00</c:formatCode>
                <c:ptCount val="3"/>
                <c:pt idx="0">
                  <c:v>3.5096080222110726</c:v>
                </c:pt>
                <c:pt idx="1">
                  <c:v>2.7074815783139865</c:v>
                </c:pt>
                <c:pt idx="2">
                  <c:v>2.5760018857352365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18-484C-AE6E-DEABF8152186}"/>
            </c:ext>
          </c:extLst>
        </c:ser>
        <c:ser>
          <c:idx val="3"/>
          <c:order val="3"/>
          <c:tx>
            <c:strRef>
              <c:f>'Analiza przedstawicieli'!$E$31:$E$32</c:f>
              <c:strCache>
                <c:ptCount val="1"/>
                <c:pt idx="0">
                  <c:v>P04</c:v>
                </c:pt>
              </c:strCache>
            </c:strRef>
          </c:tx>
          <c:spPr>
            <a:pattFill prst="narHorz">
              <a:fgClr>
                <a:schemeClr val="accent6">
                  <a:tint val="77000"/>
                </a:schemeClr>
              </a:fgClr>
              <a:bgClr>
                <a:schemeClr val="accent6">
                  <a:tint val="77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tint val="77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przedstawicieli'!$A$33:$A$36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przedstawicieli'!$E$33:$E$36</c:f>
              <c:numCache>
                <c:formatCode>0.00</c:formatCode>
                <c:ptCount val="3"/>
                <c:pt idx="0">
                  <c:v>2.7436536373724643</c:v>
                </c:pt>
                <c:pt idx="1">
                  <c:v>4.7871845940941871</c:v>
                </c:pt>
                <c:pt idx="2">
                  <c:v>2.198297511991441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18-484C-AE6E-DEABF8152186}"/>
            </c:ext>
          </c:extLst>
        </c:ser>
        <c:ser>
          <c:idx val="4"/>
          <c:order val="4"/>
          <c:tx>
            <c:strRef>
              <c:f>'Analiza przedstawicieli'!$F$31:$F$32</c:f>
              <c:strCache>
                <c:ptCount val="1"/>
                <c:pt idx="0">
                  <c:v>P05</c:v>
                </c:pt>
              </c:strCache>
            </c:strRef>
          </c:tx>
          <c:spPr>
            <a:pattFill prst="narHorz">
              <a:fgClr>
                <a:schemeClr val="accent6">
                  <a:tint val="54000"/>
                </a:schemeClr>
              </a:fgClr>
              <a:bgClr>
                <a:schemeClr val="accent6">
                  <a:tint val="54000"/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6">
                  <a:tint val="54000"/>
                </a:schemeClr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przedstawicieli'!$A$33:$A$36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przedstawicieli'!$F$33:$F$36</c:f>
              <c:numCache>
                <c:formatCode>0.00</c:formatCode>
                <c:ptCount val="3"/>
                <c:pt idx="0">
                  <c:v>5.0577482771024469</c:v>
                </c:pt>
                <c:pt idx="1">
                  <c:v>3.4862131255832702</c:v>
                </c:pt>
                <c:pt idx="2">
                  <c:v>3.9200741302496942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18-484C-AE6E-DEABF815218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47340464"/>
        <c:axId val="994470320"/>
      </c:barChart>
      <c:catAx>
        <c:axId val="94734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94470320"/>
        <c:crosses val="autoZero"/>
        <c:auto val="1"/>
        <c:lblAlgn val="ctr"/>
        <c:lblOffset val="100"/>
        <c:noMultiLvlLbl val="0"/>
      </c:catAx>
      <c:valAx>
        <c:axId val="99447032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4734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[260493_3_klienci.xlsx]Analiza przedstawicieli!Tabela przestawna2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/>
              <a:t>Najlepsi przedstawiciele wg. sprzedaży [zł]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4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5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6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  <c:pivotFmt>
        <c:idx val="7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'Analiza przedstawicieli'!$B$3</c:f>
              <c:strCache>
                <c:ptCount val="1"/>
                <c:pt idx="0">
                  <c:v>Suma</c:v>
                </c:pt>
              </c:strCache>
            </c:strRef>
          </c:tx>
          <c:dPt>
            <c:idx val="0"/>
            <c:bubble3D val="0"/>
            <c:spPr>
              <a:pattFill prst="narHorz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548F-694B-A4B1-691018F8E606}"/>
              </c:ext>
            </c:extLst>
          </c:dPt>
          <c:dPt>
            <c:idx val="1"/>
            <c:bubble3D val="0"/>
            <c:spPr>
              <a:pattFill prst="narHorz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548F-694B-A4B1-691018F8E606}"/>
              </c:ext>
            </c:extLst>
          </c:dPt>
          <c:dPt>
            <c:idx val="2"/>
            <c:bubble3D val="0"/>
            <c:spPr>
              <a:pattFill prst="narHorz">
                <a:fgClr>
                  <a:schemeClr val="accent3"/>
                </a:fgClr>
                <a:bgClr>
                  <a:schemeClr val="accent3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3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548F-694B-A4B1-691018F8E606}"/>
              </c:ext>
            </c:extLst>
          </c:dPt>
          <c:dPt>
            <c:idx val="3"/>
            <c:bubble3D val="0"/>
            <c:spPr>
              <a:pattFill prst="narHorz">
                <a:fgClr>
                  <a:schemeClr val="accent4"/>
                </a:fgClr>
                <a:bgClr>
                  <a:schemeClr val="accent4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4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548F-694B-A4B1-691018F8E606}"/>
              </c:ext>
            </c:extLst>
          </c:dPt>
          <c:dPt>
            <c:idx val="4"/>
            <c:bubble3D val="0"/>
            <c:spPr>
              <a:pattFill prst="narHorz">
                <a:fgClr>
                  <a:schemeClr val="accent5"/>
                </a:fgClr>
                <a:bgClr>
                  <a:schemeClr val="accent5">
                    <a:lumMod val="20000"/>
                    <a:lumOff val="80000"/>
                  </a:schemeClr>
                </a:bgClr>
              </a:pattFill>
              <a:ln>
                <a:noFill/>
              </a:ln>
              <a:effectLst>
                <a:innerShdw blurRad="114300">
                  <a:schemeClr val="accent5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548F-694B-A4B1-691018F8E6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'Analiza przedstawicieli'!$A$4:$A$9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przedstawicieli'!$B$4:$B$9</c:f>
              <c:numCache>
                <c:formatCode>General</c:formatCode>
                <c:ptCount val="5"/>
                <c:pt idx="0">
                  <c:v>24426</c:v>
                </c:pt>
                <c:pt idx="1">
                  <c:v>24857</c:v>
                </c:pt>
                <c:pt idx="2">
                  <c:v>25155</c:v>
                </c:pt>
                <c:pt idx="3">
                  <c:v>23976</c:v>
                </c:pt>
                <c:pt idx="4">
                  <c:v>24470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1-0F42-A008-9BA0A75784E2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[260493_3_klienci.xlsx]Analiza przedstawicieli!Tabela przestawna7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Skuteczność</a:t>
            </a:r>
            <a:r>
              <a:rPr lang="pl-PL" baseline="0"/>
              <a:t> przedstawicieli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5E-2"/>
          <c:y val="0.22548738699329252"/>
          <c:w val="0.9425"/>
          <c:h val="0.667151501895596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'Analiza przedstawicieli'!$B$42:$B$43</c:f>
              <c:strCache>
                <c:ptCount val="1"/>
                <c:pt idx="0">
                  <c:v>nieakceptowalna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przedstawicieli'!$A$44:$A$49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przedstawicieli'!$B$44:$B$49</c:f>
              <c:numCache>
                <c:formatCode>General</c:formatCode>
                <c:ptCount val="5"/>
                <c:pt idx="0">
                  <c:v>139</c:v>
                </c:pt>
                <c:pt idx="1">
                  <c:v>168</c:v>
                </c:pt>
                <c:pt idx="2">
                  <c:v>155</c:v>
                </c:pt>
                <c:pt idx="3">
                  <c:v>142</c:v>
                </c:pt>
                <c:pt idx="4">
                  <c:v>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AA-3A4A-9FDC-0C0B420A0CCF}"/>
            </c:ext>
          </c:extLst>
        </c:ser>
        <c:ser>
          <c:idx val="1"/>
          <c:order val="1"/>
          <c:tx>
            <c:strRef>
              <c:f>'Analiza przedstawicieli'!$C$42:$C$43</c:f>
              <c:strCache>
                <c:ptCount val="1"/>
                <c:pt idx="0">
                  <c:v>standardowa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przedstawicieli'!$A$44:$A$49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przedstawicieli'!$C$44:$C$49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9</c:v>
                </c:pt>
                <c:pt idx="3">
                  <c:v>8</c:v>
                </c:pt>
                <c:pt idx="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0E-024B-9930-A8298EB43F99}"/>
            </c:ext>
          </c:extLst>
        </c:ser>
        <c:ser>
          <c:idx val="2"/>
          <c:order val="2"/>
          <c:tx>
            <c:strRef>
              <c:f>'Analiza przedstawicieli'!$D$42:$D$43</c:f>
              <c:strCache>
                <c:ptCount val="1"/>
                <c:pt idx="0">
                  <c:v>dobra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przedstawicieli'!$A$44:$A$49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przedstawicieli'!$D$44:$D$49</c:f>
              <c:numCache>
                <c:formatCode>General</c:formatCode>
                <c:ptCount val="5"/>
                <c:pt idx="0">
                  <c:v>10</c:v>
                </c:pt>
                <c:pt idx="1">
                  <c:v>6</c:v>
                </c:pt>
                <c:pt idx="2">
                  <c:v>11</c:v>
                </c:pt>
                <c:pt idx="3">
                  <c:v>9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0E-024B-9930-A8298EB43F99}"/>
            </c:ext>
          </c:extLst>
        </c:ser>
        <c:ser>
          <c:idx val="3"/>
          <c:order val="3"/>
          <c:tx>
            <c:strRef>
              <c:f>'Analiza przedstawicieli'!$E$42:$E$43</c:f>
              <c:strCache>
                <c:ptCount val="1"/>
                <c:pt idx="0">
                  <c:v>bardzo dobra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'Analiza przedstawicieli'!$A$44:$A$49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przedstawicieli'!$E$44:$E$49</c:f>
              <c:numCache>
                <c:formatCode>General</c:formatCode>
                <c:ptCount val="5"/>
                <c:pt idx="0">
                  <c:v>30</c:v>
                </c:pt>
                <c:pt idx="1">
                  <c:v>38</c:v>
                </c:pt>
                <c:pt idx="2">
                  <c:v>32</c:v>
                </c:pt>
                <c:pt idx="3">
                  <c:v>27</c:v>
                </c:pt>
                <c:pt idx="4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0E-024B-9930-A8298EB43F9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64208608"/>
        <c:axId val="664210256"/>
      </c:barChart>
      <c:catAx>
        <c:axId val="66420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4210256"/>
        <c:crosses val="autoZero"/>
        <c:auto val="1"/>
        <c:lblAlgn val="ctr"/>
        <c:lblOffset val="100"/>
        <c:noMultiLvlLbl val="0"/>
      </c:catAx>
      <c:valAx>
        <c:axId val="66421025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66420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[260493_3_klienci.xlsx]Analiza regionalna &amp; dynamiki!Tabela przestawna26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Dynamika sprzedaży przedstawicieli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regionalna &amp; dynamiki'!$B$18:$B$19</c:f>
              <c:strCache>
                <c:ptCount val="1"/>
                <c:pt idx="0">
                  <c:v>P01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dynamiki'!$A$20:$A$23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dynamiki'!$B$20:$B$23</c:f>
              <c:numCache>
                <c:formatCode>General</c:formatCode>
                <c:ptCount val="3"/>
                <c:pt idx="0">
                  <c:v>8320</c:v>
                </c:pt>
                <c:pt idx="1">
                  <c:v>7393</c:v>
                </c:pt>
                <c:pt idx="2">
                  <c:v>8713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C3-8D4B-8865-9B7A68C401B2}"/>
            </c:ext>
          </c:extLst>
        </c:ser>
        <c:ser>
          <c:idx val="1"/>
          <c:order val="1"/>
          <c:tx>
            <c:strRef>
              <c:f>'Analiza regionalna &amp; dynamiki'!$C$18:$C$19</c:f>
              <c:strCache>
                <c:ptCount val="1"/>
                <c:pt idx="0">
                  <c:v>P02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dynamiki'!$A$20:$A$23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dynamiki'!$C$20:$C$23</c:f>
              <c:numCache>
                <c:formatCode>General</c:formatCode>
                <c:ptCount val="3"/>
                <c:pt idx="0">
                  <c:v>8771</c:v>
                </c:pt>
                <c:pt idx="1">
                  <c:v>8248</c:v>
                </c:pt>
                <c:pt idx="2">
                  <c:v>7838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14-A24B-9C81-3AE5DAD4F642}"/>
            </c:ext>
          </c:extLst>
        </c:ser>
        <c:ser>
          <c:idx val="2"/>
          <c:order val="2"/>
          <c:tx>
            <c:strRef>
              <c:f>'Analiza regionalna &amp; dynamiki'!$D$18:$D$19</c:f>
              <c:strCache>
                <c:ptCount val="1"/>
                <c:pt idx="0">
                  <c:v>P03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dynamiki'!$A$20:$A$23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dynamiki'!$D$20:$D$23</c:f>
              <c:numCache>
                <c:formatCode>General</c:formatCode>
                <c:ptCount val="3"/>
                <c:pt idx="0">
                  <c:v>8200</c:v>
                </c:pt>
                <c:pt idx="1">
                  <c:v>8069</c:v>
                </c:pt>
                <c:pt idx="2">
                  <c:v>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114-A24B-9C81-3AE5DAD4F642}"/>
            </c:ext>
          </c:extLst>
        </c:ser>
        <c:ser>
          <c:idx val="3"/>
          <c:order val="3"/>
          <c:tx>
            <c:strRef>
              <c:f>'Analiza regionalna &amp; dynamiki'!$E$18:$E$19</c:f>
              <c:strCache>
                <c:ptCount val="1"/>
                <c:pt idx="0">
                  <c:v>P04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dynamiki'!$A$20:$A$23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dynamiki'!$E$20:$E$23</c:f>
              <c:numCache>
                <c:formatCode>General</c:formatCode>
                <c:ptCount val="3"/>
                <c:pt idx="0">
                  <c:v>10019</c:v>
                </c:pt>
                <c:pt idx="1">
                  <c:v>6357</c:v>
                </c:pt>
                <c:pt idx="2">
                  <c:v>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114-A24B-9C81-3AE5DAD4F642}"/>
            </c:ext>
          </c:extLst>
        </c:ser>
        <c:ser>
          <c:idx val="4"/>
          <c:order val="4"/>
          <c:tx>
            <c:strRef>
              <c:f>'Analiza regionalna &amp; dynamiki'!$F$18:$F$19</c:f>
              <c:strCache>
                <c:ptCount val="1"/>
                <c:pt idx="0">
                  <c:v>P05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dynamiki'!$A$20:$A$23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dynamiki'!$F$20:$F$23</c:f>
              <c:numCache>
                <c:formatCode>General</c:formatCode>
                <c:ptCount val="3"/>
                <c:pt idx="0">
                  <c:v>8530</c:v>
                </c:pt>
                <c:pt idx="1">
                  <c:v>8455</c:v>
                </c:pt>
                <c:pt idx="2">
                  <c:v>7485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114-A24B-9C81-3AE5DAD4F6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413551"/>
        <c:axId val="1863350063"/>
      </c:barChart>
      <c:catAx>
        <c:axId val="184741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63350063"/>
        <c:crosses val="autoZero"/>
        <c:auto val="1"/>
        <c:lblAlgn val="ctr"/>
        <c:lblOffset val="100"/>
        <c:noMultiLvlLbl val="0"/>
      </c:catAx>
      <c:valAx>
        <c:axId val="186335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4741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[260493_3_klienci.xlsx]Analiza regionalna &amp; dynamiki!Tabela przestawna27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Dynamika</a:t>
            </a:r>
            <a:r>
              <a:rPr lang="pl-PL" baseline="0"/>
              <a:t> prowadzenia rozmów przedstawicieli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'Analiza regionalna &amp; dynamiki'!$J$18:$J$19</c:f>
              <c:strCache>
                <c:ptCount val="1"/>
                <c:pt idx="0">
                  <c:v>P01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dynamiki'!$I$20:$I$23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dynamiki'!$J$20:$J$23</c:f>
              <c:numCache>
                <c:formatCode>General</c:formatCode>
                <c:ptCount val="3"/>
                <c:pt idx="0">
                  <c:v>63</c:v>
                </c:pt>
                <c:pt idx="1">
                  <c:v>63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CB-CE4D-BC47-193C60E50BD9}"/>
            </c:ext>
          </c:extLst>
        </c:ser>
        <c:ser>
          <c:idx val="1"/>
          <c:order val="1"/>
          <c:tx>
            <c:strRef>
              <c:f>'Analiza regionalna &amp; dynamiki'!$K$18:$K$19</c:f>
              <c:strCache>
                <c:ptCount val="1"/>
                <c:pt idx="0">
                  <c:v>P02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dynamiki'!$I$20:$I$23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dynamiki'!$K$20:$K$23</c:f>
              <c:numCache>
                <c:formatCode>General</c:formatCode>
                <c:ptCount val="3"/>
                <c:pt idx="0">
                  <c:v>71</c:v>
                </c:pt>
                <c:pt idx="1">
                  <c:v>78</c:v>
                </c:pt>
                <c:pt idx="2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0D-1C47-89E2-6AD0CF3B5030}"/>
            </c:ext>
          </c:extLst>
        </c:ser>
        <c:ser>
          <c:idx val="2"/>
          <c:order val="2"/>
          <c:tx>
            <c:strRef>
              <c:f>'Analiza regionalna &amp; dynamiki'!$L$18:$L$19</c:f>
              <c:strCache>
                <c:ptCount val="1"/>
                <c:pt idx="0">
                  <c:v>P03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dynamiki'!$I$20:$I$23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dynamiki'!$L$20:$L$23</c:f>
              <c:numCache>
                <c:formatCode>General</c:formatCode>
                <c:ptCount val="3"/>
                <c:pt idx="0">
                  <c:v>64</c:v>
                </c:pt>
                <c:pt idx="1">
                  <c:v>67</c:v>
                </c:pt>
                <c:pt idx="2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0D-1C47-89E2-6AD0CF3B5030}"/>
            </c:ext>
          </c:extLst>
        </c:ser>
        <c:ser>
          <c:idx val="3"/>
          <c:order val="3"/>
          <c:tx>
            <c:strRef>
              <c:f>'Analiza regionalna &amp; dynamiki'!$M$18:$M$19</c:f>
              <c:strCache>
                <c:ptCount val="1"/>
                <c:pt idx="0">
                  <c:v>P04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dynamiki'!$I$20:$I$23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dynamiki'!$M$20:$M$23</c:f>
              <c:numCache>
                <c:formatCode>General</c:formatCode>
                <c:ptCount val="3"/>
                <c:pt idx="0">
                  <c:v>79</c:v>
                </c:pt>
                <c:pt idx="1">
                  <c:v>48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20D-1C47-89E2-6AD0CF3B5030}"/>
            </c:ext>
          </c:extLst>
        </c:ser>
        <c:ser>
          <c:idx val="4"/>
          <c:order val="4"/>
          <c:tx>
            <c:strRef>
              <c:f>'Analiza regionalna &amp; dynamiki'!$N$18:$N$19</c:f>
              <c:strCache>
                <c:ptCount val="1"/>
                <c:pt idx="0">
                  <c:v>P05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'Analiza regionalna &amp; dynamiki'!$I$20:$I$23</c:f>
              <c:strCache>
                <c:ptCount val="3"/>
                <c:pt idx="0">
                  <c:v>sierpień</c:v>
                </c:pt>
                <c:pt idx="1">
                  <c:v>wrzesień</c:v>
                </c:pt>
                <c:pt idx="2">
                  <c:v>październik</c:v>
                </c:pt>
              </c:strCache>
            </c:strRef>
          </c:cat>
          <c:val>
            <c:numRef>
              <c:f>'Analiza regionalna &amp; dynamiki'!$N$20:$N$23</c:f>
              <c:numCache>
                <c:formatCode>General</c:formatCode>
                <c:ptCount val="3"/>
                <c:pt idx="0">
                  <c:v>68</c:v>
                </c:pt>
                <c:pt idx="1">
                  <c:v>73</c:v>
                </c:pt>
                <c:pt idx="2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20D-1C47-89E2-6AD0CF3B5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0205935"/>
        <c:axId val="1412517471"/>
      </c:barChart>
      <c:catAx>
        <c:axId val="1410205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2517471"/>
        <c:crosses val="autoZero"/>
        <c:auto val="1"/>
        <c:lblAlgn val="ctr"/>
        <c:lblOffset val="100"/>
        <c:noMultiLvlLbl val="0"/>
      </c:catAx>
      <c:valAx>
        <c:axId val="141251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10205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[260493_3_klienci.xlsx]Analiza przedstawicieli!Tabela przestawna4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Wskaźnik</a:t>
            </a:r>
            <a:r>
              <a:rPr lang="pl-PL" baseline="0"/>
              <a:t> produktywności przedstawicieli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ivotFmts>
      <c:pivotFmt>
        <c:idx val="0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tx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1"/>
          <c:order val="1"/>
          <c:tx>
            <c:strRef>
              <c:f>'Analiza przedstawicieli'!$K$13</c:f>
              <c:strCache>
                <c:ptCount val="1"/>
                <c:pt idx="0">
                  <c:v>Suma z Niezadowalająca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'Analiza przedstawicieli'!$I$14:$I$19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przedstawicieli'!$K$14:$K$19</c:f>
              <c:numCache>
                <c:formatCode>General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6-8647-8F7F-78F41EA663C1}"/>
            </c:ext>
          </c:extLst>
        </c:ser>
        <c:ser>
          <c:idx val="2"/>
          <c:order val="2"/>
          <c:tx>
            <c:strRef>
              <c:f>'Analiza przedstawicieli'!$L$13</c:f>
              <c:strCache>
                <c:ptCount val="1"/>
                <c:pt idx="0">
                  <c:v>Suma z Standardowa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'Analiza przedstawicieli'!$I$14:$I$19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przedstawicieli'!$L$14:$L$19</c:f>
              <c:numCache>
                <c:formatCode>General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6-8647-8F7F-78F41EA663C1}"/>
            </c:ext>
          </c:extLst>
        </c:ser>
        <c:ser>
          <c:idx val="3"/>
          <c:order val="3"/>
          <c:tx>
            <c:strRef>
              <c:f>'Analiza przedstawicieli'!$M$13</c:f>
              <c:strCache>
                <c:ptCount val="1"/>
                <c:pt idx="0">
                  <c:v>Suma z Dobra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'Analiza przedstawicieli'!$I$14:$I$19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przedstawicieli'!$M$14:$M$19</c:f>
              <c:numCache>
                <c:formatCode>General</c:formatCode>
                <c:ptCount val="5"/>
                <c:pt idx="0">
                  <c:v>1.1000000000000001</c:v>
                </c:pt>
                <c:pt idx="1">
                  <c:v>1.1000000000000001</c:v>
                </c:pt>
                <c:pt idx="2">
                  <c:v>1.1000000000000001</c:v>
                </c:pt>
                <c:pt idx="3">
                  <c:v>1.1000000000000001</c:v>
                </c:pt>
                <c:pt idx="4">
                  <c:v>1.1000000000000001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6-8647-8F7F-78F41EA663C1}"/>
            </c:ext>
          </c:extLst>
        </c:ser>
        <c:ser>
          <c:idx val="4"/>
          <c:order val="4"/>
          <c:tx>
            <c:strRef>
              <c:f>'Analiza przedstawicieli'!$N$13</c:f>
              <c:strCache>
                <c:ptCount val="1"/>
                <c:pt idx="0">
                  <c:v>Suma z Bardzo dobra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'Analiza przedstawicieli'!$I$14:$I$19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przedstawicieli'!$N$14:$N$19</c:f>
              <c:numCache>
                <c:formatCode>General</c:formatCode>
                <c:ptCount val="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6-8647-8F7F-78F41EA6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827647"/>
        <c:axId val="66823055"/>
      </c:barChart>
      <c:barChart>
        <c:barDir val="col"/>
        <c:grouping val="clustered"/>
        <c:varyColors val="0"/>
        <c:ser>
          <c:idx val="0"/>
          <c:order val="0"/>
          <c:tx>
            <c:strRef>
              <c:f>'Analiza przedstawicieli'!$J$13</c:f>
              <c:strCache>
                <c:ptCount val="1"/>
                <c:pt idx="0">
                  <c:v>Suma z WPP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'Analiza przedstawicieli'!$I$14:$I$19</c:f>
              <c:strCache>
                <c:ptCount val="5"/>
                <c:pt idx="0">
                  <c:v>P01</c:v>
                </c:pt>
                <c:pt idx="1">
                  <c:v>P02</c:v>
                </c:pt>
                <c:pt idx="2">
                  <c:v>P03</c:v>
                </c:pt>
                <c:pt idx="3">
                  <c:v>P04</c:v>
                </c:pt>
                <c:pt idx="4">
                  <c:v>P05</c:v>
                </c:pt>
              </c:strCache>
            </c:strRef>
          </c:cat>
          <c:val>
            <c:numRef>
              <c:f>'Analiza przedstawicieli'!$J$14:$J$19</c:f>
              <c:numCache>
                <c:formatCode>General</c:formatCode>
                <c:ptCount val="5"/>
                <c:pt idx="0">
                  <c:v>0.94499999999999995</c:v>
                </c:pt>
                <c:pt idx="1">
                  <c:v>1.0900000000000001</c:v>
                </c:pt>
                <c:pt idx="2">
                  <c:v>1.0349999999999999</c:v>
                </c:pt>
                <c:pt idx="3">
                  <c:v>0.93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6-8647-8F7F-78F41EA66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1"/>
        <c:axId val="66847983"/>
        <c:axId val="66844047"/>
      </c:barChart>
      <c:catAx>
        <c:axId val="6682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23055"/>
        <c:crosses val="autoZero"/>
        <c:auto val="1"/>
        <c:lblAlgn val="ctr"/>
        <c:lblOffset val="100"/>
        <c:noMultiLvlLbl val="0"/>
      </c:catAx>
      <c:valAx>
        <c:axId val="6682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27647"/>
        <c:crosses val="autoZero"/>
        <c:crossBetween val="between"/>
      </c:valAx>
      <c:valAx>
        <c:axId val="66844047"/>
        <c:scaling>
          <c:orientation val="minMax"/>
          <c:max val="1.3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6847983"/>
        <c:crosses val="max"/>
        <c:crossBetween val="between"/>
      </c:valAx>
      <c:catAx>
        <c:axId val="668479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68440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_xlchart.v5.5</cx:f>
        <cx:nf>_xlchart.v5.4</cx:nf>
      </cx:strDim>
      <cx:numDim type="colorVal">
        <cx:f>_xlchart.v5.7</cx:f>
        <cx:nf>_xlchart.v5.6</cx:nf>
      </cx:numDim>
    </cx:data>
  </cx:chartData>
  <cx:chart>
    <cx:title pos="t" align="ctr" overlay="0">
      <cx:tx>
        <cx:txData>
          <cx:v>Sprzedaż według województw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Sprzedaż według województw</a:t>
          </a:r>
        </a:p>
      </cx:txPr>
    </cx:title>
    <cx:plotArea>
      <cx:plotAreaRegion>
        <cx:series layoutId="regionMap" uniqueId="{39FCFA48-6EBF-784B-9482-4BABD5B4773C}">
          <cx:tx>
            <cx:txData>
              <cx:f>_xlchart.v5.6</cx:f>
              <cx:v>Sprzedaż w województwie</cx:v>
            </cx:txData>
          </cx:tx>
          <cx:dataId val="0"/>
          <cx:layoutPr>
            <cx:geography cultureLanguage="pl-PL" cultureRegion="PL" attribution="Obsługiwane przez usługę Bing">
              <cx:geoCache provider="{E9337A44-BEBE-4D9F-B70C-5C5E7DAFC167}">
                <cx:binary>1HrbkqU4luWvpOXzEIkkEKitq81GwLn7NTzCI+IF83D3RAKEhCQu4q0f5ivmM+YTZvq/ZntkVVZG
dld2tVnb2PQxNyLOAYTQltZeey394/P6D8/965P9YVX94P7hef3Tj8J78w8//eSexat6cu+UfLba
6Z/9u2etftI//yyfX396sU+LHJqfcIySn57Fk/Wv64//9I/QWvOqL/r5yUs93E2vNty/uqn37g/O
/ZunfnjW0+Dfbm+gpT/9eKt71z39+MPr4KUPD8G8/unH7y758Yefft/Qv3roDz30y08vcG+K3yGc
UJojHH/7kB9/6PXQ/Pk0Yu+SOE4wzelfnnn9pOC+f78f33rx9PJiX5374c///vW+7/r815+l08Uv
L1zot+7dXr69z0/fD+g//ePvfoA3/N0vvxnz3w/Hv3cKOqvkUErnrXz26K1zL92TNU/PnXz9yyj8
MvLfXfkfHPmEvWMpgYFnCfv2gRH+zchjCEwWo5jm7C/P/GXkH3X77oe/t0v/dhD+jSa+exN45fOP
f2vm/X8ZoqunTS/y9T83QrA2SJLmlBBYA28f9H2E0LuYURxTmv16+pdl+ZtA/Z0d+4M4fdfC78J0
9d//a4XpX/75f/+vl+0/dRml6B2NkzSjCP0SheS7IL0BGMpwzjIAtn8Vnb+rP38Qm9/c/7vIXMr/
WpEpdT/of/mf/f/5H+4/OzxxznLCGPy9fbLvw0MhPCiN85T+7TX09/ftD0L1+0Z+F6/y/f/jeP3t
fPVrui6f/FP1Lc//JmX98dlvAwDU43e3fkcXvnvzvyyK48uffkQxRhAHyEO/Uoi3dv71srnVStvf
zpPv7359ch5aY+9omqeY4RxRRDEC9Fxev52h7zIUp/C4lLCY4vTHHwZtvQA2krzLCcwFRmFWIAJ3
/viD09O3U+RdCskQ5yTO4eaEsl95FnCR0Ojh15H58/cfhkndajl4B50hKbyW+eXCt95CamU4SRJ4
foxzwHeaw/nnp3tgc2/X/7ex8YlqJp8VOpKyWLa4L5ns7tGIr9Ombau1nBnC+0zOt3Sdh8L3ueDQ
94/JkDLeZsND3G1DRRpy0E1titnkhzAl2bWM51NrMeHMsQc7xIfc+sNs2kcx4kut65l3JMe8Jeia
1aY5dd3c8kF+6dNtH0R9Z5Js5zB+mfAQ83FbnpZp/ODGJS9QTDpeT23EGXDGXb+Iga9atcWYrx9z
pO+ojV578nNPcnJE60z4EhNfWhJFXOLRcBMHXI7d9hHVouyw2st2Gneodm2l60fcZy0nYtN8zdBu
RsNYkEjuxnGM+aQGWSZTO/AxlK2I+/O3Q561zxEbAg8rhZGc79PGlHFr9knTZvdv//GoMTxT+f3Y
TTdJ1+Uc9UVM1VIsIY14UL3jIulf6JZ3hfPJYZ23XbP0N5J152kb3K2JMlrOMmwVMVGx9NsTwisf
R3MbaXs75cM++Lo+D6HJebetdeF03XOmxo7PteRo80MR+yzw0cmzV+t+2DDjDQ1o5xn7skWR5HXU
+cIkZNmPzvY8Nq6pHIrOado3BcNLVLJU6F2iJKeusUWbEbRruozBJBkf4rHetdN7TfuHvsP7lrBH
E3WW9zlRnG2Ez1n3StPpEzPpJfSy5gNtOQ5X9dI0vBemFEBDdvna8alfR74Ru1aZMA03kjmu3OB5
KzyvFxh27CPeNu4h6vRNIPrQrMkXn0+PMn8bu8+iaT/CxLB8680NHfCX7tEBAn9c54dtHAyPFJ14
u6wv1KsqteISyW3kvm8fmpheFuM/mm7mIUKG10xdpj5uORq7IlvX62ga9kbnSUmIFdxMocCYHtmK
hmLzrboZm93QftR2Jnu15e64ppqUmbbHIPrxehDuKaTJXRhGfZg6U0nf0POYqrVKxshxGunXZjTP
WUs/DM4onk/qetIm39mRqhJT3fEmQbc5k59bG16XTkB00/pjx+KXTQtRIXFANHnVjX7w0a1Vti1q
W8NIp+PRTP6GseGDiVkHU7BRV98Odq1DQUwqyp6QwDNDGQTDL+feDR+pTqddX8vkFFpKTh5H0Cni
5go/+TUv5i68SjZfYb/1RxfiMpXrx2Wcp51iZd8wW6VtyO+6aauLpY2nQgcYMjmOXHbj54ZOnyeG
bsdhlDsvLwmOHuppulm8dwe9neSaXbcxezBmW3d0pHxcallthjacRFnCVVRn+0A/OdHbK2HCRc20
ZHOy24y+6TIVdjbveYe0OMuvPp6aY5qPxZZvx5bBiticmXZoWeebhM16109T8n5uVss7q09BTF+a
ZHhqJPlCmXpgpGclNt1eyDWtXNeRoovjyxrG+pyM43CgfrzoKOnOSa3+fJA0N/vesXs3Q+C0jR/n
vL9xq74IU+/SpZpNfx6weHZUPEztJ4uWr3RUn2Lb3yLCMlizTbvLfP8CM1td4QaPRxaNp2gZhqya
9fDQ1anaa1T52JHbUSoYrqEvbJovXAXzoRVfmy7ZJ6bZ5aL/GeN8u6CcnqPEN4V1trlq2w9OTQ9p
Jn5mE3uFrPdeh46vXfeQpP62i5KzDeo1cektSfV7lPm5lI04Zst2zNj4ks2kVPlcxA4wKej3dmgn
ni3sy7JxO8X3dQdR1C8eCXpr+kgXaa37y5pYSBSTvVbdY9YmGRco/ixYSjkBqOK4zh7tPDV8itc7
wZaHaHY37Wg/2BwmbkZvhyx+6Nv6pKPlsmzd1UrxWqxsl4iCsu1ajNl2n43xedB+PFhYWLW1eoca
LzigILrqdNkljb00uVX7JpFFkvWPyoWZb3Gy8G2ar4mq14KR9YGIvFTWfWn3XgF4mGaUfBHidhTb
uY+SxyGErFBjzW4b1D0hlOxEs3yQKvuM6RvYCHvuSPe0oZV7n9q7eDt42bR7DNCvjHkJNLVXWbPH
KsU77MbpqNAVNhLxtrs4IQCqpjSrWh/eq9x/jPpm4LZNDXduS6uesh2W6bgP6SjLjU2lHs1YLDJD
fGzYh7Fl+a4z0wHjKT8oekn7zRWsDjmP1uaUaXRoBt/tzDifSSoQbwJqD1M7o2LWZikzJQ9ONQCA
Ufw0BvRRM1LkSzgxZK58nZ6yteW2Sz/1A425zFbEO8m+Yi9fZJ+GIhDX8MRn19ky7oJFE1ACUU0Z
YCtSFHLYtgGlmM2NCPZn6igq1nz6Cln9a7rEorRdJKspSQSPQoeOjoZiqOUGaSVKebJoSFv1To3x
UKBu+hrk3PARLVxIfGcTyHcB1ebgplIKfWW2+kbY6BAz87DW7AQvmhxVFDzX+ST27QBpZxlTse+6
nictjAlFdq/S6DClYr2flnreTT7MhchNqfr+k6IACH5fL/UnMwHciexrHXlxyccX6rDhuOdkbjeg
KxPaIxNdKTTue60d12kPnVyFOKf9Gu2WhVxMNymukb6Vodk3OL2qteJpmohTMnXXYwtpNyc+33eN
2iMZyRJJ6ss88mOR2MB2i5OVY7ItvI0eLR4KFk1dMcjhdV0TXU3Dc02SO5K3Z3jtqWRbhIqUmLWK
+zVwEVt6pJhBckPDHq0JO+HmBrhh2OfzfE1RllXGjLdKbebsvL6PQvbkhc4LGrVRkSTNw2aMvHw7
THkkLhSHP3/NouHU5HMNU4YBbfAAPZGRj5kPwITSdj2gpqPnPBr50Ov6dgsru82znN0SNx2EU+NV
hkUS8VV5SOlYcNpl+WmO+vVx29pdsmzimMTY79c6fkrIFs4+juddhmlWuhWF95mII7h+vYe8v08Z
yx8IJuy6lf4SkH3N80YdWJDuWjBvr+shsdcyEvmubfXG17oysY9q3se9uiKrq5CfM1zEKo1PlDDC
kzUB3mwyPrZze8rzDZ/7nuFz+3YYPRAq24hb/ZZDt7ccGiU2OdHOL6dRJS7hrXZ11XiyXXCi7ow3
jwjmRxVymxSbRJWTqzlucjsE4ezBDJ3gc0/V3hMljlMdPRoyUCDBNN1hu7Q3SSA1n2YgvFRNn+Y6
TY9L2wNdt9shydzE/ZzsDem+xqsO0Hpa72hCComz26xW7CAzUWE7Zwc6kzNWw96thBbDmstC+1rt
mA9ZSTYzVesCiAmXJnyRK7rvGQMYamPInykA/UAx0Cb0GRHh+MRGxYcFopesmtvcvW96b3ZzrdLC
Dikk6URDIrGMh/zTRPDAI2zv6o6akuXuy0qy11gNU6GcB0Ds0KU39rDJvsIjpDQUvywIPxIF2ipD
hPK4ttwn4djSYGEtZ7QgGt7cRZmvQpYbnsfrQzZsshDj9tILAau0HuDhazsB6kfX27Be4ogCfq9Y
FqlaBGdjuIY8eIpnSCO6hqwxz+hhc8uHVn5dDMFltIgb4+WHsNRlN8cXSwGq0rhj3Gxq30vqoAaB
+1bfrlxs2T0w9GKOI1Yos4jSueHV1H2AWFpRQhFycnp8qpdZ8NCEqaA5uR7a+iGgIIsBFk8UJl3g
KXmMNTCiJHuxCX0ksn0iYxT4jB/ZIh2P5RoDEJA3hvvErLnpgPdww+RT0L7nts+qMfe3Vi49X5th
LhUjOyYiz9kCY4bGLwooD39hkYsL22nGpY/g0hVfmxYuFwv8Lgm8KtXiWNPl/Vy3WVGvbChJt81V
JCTZjanEpZBQJWQAsVsNVRhJi2WOXpoo9Dx7axyp9eQbfWq2SXCZWl2YLDqQZL4ANTvG2TgViInl
JPONDzUk6nmd90HZqVhr1FdSfRqiQKC0Yo9tMxked/VQohnqrbcZ0GgPyLupn0W7Qn3z1tq0Xqhj
bTG3GczVuS+l8XU1unuRMVEMTC+7zM7FFtwKhDm6lU3+3pu6LZhCZR5icwbnwHNDNN2tfG57t88G
aj7M6VUbFqCazo4nMEXKmgKTEOPk+ZJbnhEjT9mWmctk3csSVH5cY2CIBnAl4Ahfi9qyW900n7Kt
rXes3z7mKl26Am2k2y0yn0tq27UyM0FlzFZ5cl3f8HaGIQ5T1JZO2eOs5uWYqGzkQLl9Oc9ZX2VN
d5T7lEB9KTuSFbSL2B3OP4pENwcZG87I5oC3Dae+iUQ5Uqv3syN9EWyOjtlMxa7XLBzpNu0dkqYH
NSA3JyfzAxRHrC8EjXiKFokKsaa39dJuJQ309neg+A0e83RaCz0iALnZhHMeE1ZYu9jCmSacvx2w
zeqqHt3ILQUkh/kOII3WDRVeClSwnFUpaabrb4fZ9c0ZsukeKuj4Mr0dKEveFnF2+PYTRgwd1JRc
oVaPqhzi9RjWJhy0nfTIYeED7OkecQbFqVeCnoCf+Mu3A9CV8TwiIBd1zK6+Hfqhyy5p8sn0bcvp
lKujg8RxN6TO3qVdvgPOvVZRG8DsSXByZ0jr7jJTqGHYJ8lIrnrcNHf5tjaXjcn3sasglahPc87Y
uWkXz6cmhlzZp+/j3vZ3a9uV/ds3uYWoyC2oMk00e6CrhpzkuE3nMcLI89HvN5hTV3IR7mrBegFu
lg1QtDcF0EtxIaanV2Ye18JSfD0SgB46zF+3uIZSBvVt2TTd9YRlXDZ1p3mo8QlTmnABOeBKAumk
QSz7Id1ujUwYt0nuSyy2+3qDSaL7Lt9n7cvaYLnPrD22YnsKiyZ8dc8Lm7OTjZcRuJvdxSoxh0Ql
u27Nm0JkGHGLBchC80TKYUp34MZVbQPTaCPXa0fvp3z50JB5N+Yfc/Hc07OeEFeTP7ZxeICS/Ytw
9AbSouNdhis2f9y2qkWxrRZGbzJaC9Aa6mrOx4VPLvmcTfldtgwNV3hkFa5HVfhhGXjWdifXLmfm
BrfL88zw2Tdfo/GNIvnF8QRW+t51oJMgxenW9AeoVW6Uws9aVvWgYB7V4SQwCfeSdEert/zA5nAI
iz18WypB5K8r6ZpDCLUDhkFBoOp1zFffj0XTLGvRPWS+vuDI5rCW6zOelqdc4P03LNYmOfZZdIR6
t4w20e1RQ66jLd6v0rmD05J+xqjKe1SikdXlpmIC88rHRb2tX5ZhfNUtQK6/r1f3vvf41Dl9Gk3/
vm0g64Q4/khymPxt2l1tLnpb24Rb246njsp7hdfKCmFuY5OyMpqzD06oiNfbdJ10F5TE+wZErAJY
/2M+agr1Z8q3ceyh7q3GpXE8N34oo5WB3DOTi2JLvl8n91KHmzRB10tOLp3r9zJBPO06w1cc6dKK
py5PbTEi0LNo3B7d0pUAvvdDTmQ5bCa+SdFGudRu53vrecJ0fZAzEzxlCyBGnW/neLsfl4CvJNua
woupwLpJblI/72GGjNdTN0CZIgtaU3ODWpiFjtK60gLqKOXrrHjTjGYHyAS6I2BmHAQXsNyqLETT
YdHToabzs1fYlhD8Ryo6sg8MhExPXIEarHiXpO9DgqAAhS963Wyxxe3P2dQg0LPqm+BcV7UunznK
DSkd6z7TCLe8Vlu5EFRlPbAIbyjvl6FIkxrkPcvnfPkcL0N9yKy4i9joeDqDoqj7hrylu34XN/MO
spE8+LwHlr/iAIKg1Cdr06aoAeTKJY4bHg/iQAa1N/Ew7t68vmKiW6WndjvXHh9W2a1nkFrq2uBi
svtuFkDyVsyKAEAMBTc8VtypWvZvTz1sqcxK2dfvw5p/dO3DNoHUNnR9XyRo6Q6kifNdNMv3HSAu
zSZStLo1x5XGeVEPU73HU4dAAh0KmycIFCMqqmCezUjbs7TkeotqzSMTT/u6ix9V5G9Bw3YF7Bf4
GCnyeZXsVihYAUZvFmrHrK3EtsxQnZu6co0cdrl59n7c4e59CK2qtjl/EkoqYDRAVtasPtMRMuxo
oHTsVwg21hYwO4GaVyISiih7Es1kj3YD6HKEXdXW1EAcaFfO4ye06b6Y2VqlWt/MKK4kTW831LIb
IBxHUPm41+xqWZu7BvWed2l8wZO/mpnbyx4EDJzeTDF2xVZnKawBfXTI6ess3uUp6i+C4K+/3Snw
nSXwrE2woMv8effFr1//6eovWzq+7R746+9v+zf++u1BK/j7w0v+ZkNvLs+vLf11l8KbrfLrloXf
eTW/bBT5G0bOH578D7k84Kz8Oy7Po3ztOw2eyd9weqCFX50ehGCzAktZAoVlSvGvTk/6LsszhmGj
QwJmCYphL8NfrB7yjmaIkjyBTELhgt9YPegdeEMxWDyUpinOSPIfsXpwTOLfWT3wUw6bWAi0CE4P
MODvrZ5MhKTt+4CLKMZ8tEEcw6ZOM8KeI68/JfWW8XUaz02d6bfiaKp6gf1pWHdqxsnFDWc8dutd
o5E5YdlCEV6T/LzI9InVLC3THkDUGnuLNZoLQkQBYvRWhggqrCT0d6mb1IUOItuPDKfF9qwYdVBk
TJAmwGawnaj6mZLCQZXJdU+PjWx51IF4YsykQI6uGZ/QfEYNFGk2lUtR+wxoYI2qNMNfsFoSnvRS
F0n3IqcVwHymAxeZuU1UD5pYMhuwZiqNHcBT08Xl+ImtIFz0Ye6LblhBl8DqsZv949TM7zuVjEWb
5298qgeJad66Km4X4HNduOuI/SRjsAPSpDeFD4znTnmeYViopnY3zEQLYJQK5TKFg7ME5EIyssLF
+B5Z8Vm2G9sRrQSf8iTaL6qx52EVLc9moCJzVvdVijQICltUyADDAPrrbW27n8c5vZ8ElDWsFlPp
bfK5bbqLcSBegqElRdFOwVRj3XzxirRFhlO02xpZ9G1Yb7I5bHu7+BU0pm4AE0FFJ4NidHYOf+xA
n4AIinIwQ1vkKLzsDMg6O9o/dnmCd80GUrQFRQuBvFUMwVaoRowPeeOLblkM37VxKkE6nPNyjNeP
aassNxpkJjIh6Mkiwf5h7wfI8+UW0alM400Vs5+mahmWQz+nW9ElGNi5/Fk61UGBD3Sqyd1YtUsz
HPrpU+jMdULDHirOKhpYzn2cuNL2oB3X+dTyaaOXZHzuM6JKOzafgYqBGUfTy4JgaOP60KXBlSMh
33hIU+WkzXnG/TYu1/lap3yaxhVUIAECI3Cx0m4OdMnGiDfLrKS5EEXI9crVpmyBwdkD6j3sWBhu
sG2Bt6YxxFO4pMxymF1LB8+M84bTEXJVzBpQCmdbplv7sCIUVWr1TVmDPwr6xlYQ2jWlqeWXKBt6
vrkuryDZvI8NhloBaokSDK37NFXAhidc86br76aMHjGtk920bicSNnp0ap6LHItHu01gRtT9F2aT
qZpoZwrI8WCcgjxHSQz1vsp2OhsfJi3WUsKmuBJQ6u2OrhDxlBXJ2nAdjQm3Joz7nPVHnyVxiQdY
2ePTPGY9eGOVa1cgqCnGPGwelF8WL7chakGkoJd1XnfxPOJd3ixLgR2Yu3GmFUjT0pZsMgvPGMpK
0EbvBk0foyaiJdg3LffTiSTRxomOr+qE4EsCgykVeWGTWMocqEvpqTpbN2RlO4CI4oMTZf0WHZJl
N3HcVWgTPVetRmXkxmegF9WCDMg4k2/BIXBHpaeVs4SQ3dyBbkeX7bXJk+ceasISAWVyNMoLBbO+
wMsC9s7ij5uBmE9bOKL+TS4htlgbUNdqMBO5EVA69DJ9gPl1yqk+h/Xj1jUrh3QMhrlfAW3jbme9
Q5xKo8omc4euHYZCa3WktN87mP6nuEneJ0McdoPq4Zr5TenQxkJxzyhHg3oe04cWD/1+M+gxDL0v
ti6UAreeiwnZHRQ2e+xhQiWylkXWjrcgRp5i0HNb8ChB+4OgWUJg4NtmjzpsCzTAvXXO7mxPAcZE
q0HqYOAKSXtMVjDolpCUTTvURTpGmvdJt18DrP62hsI0S5aip0gUuYO4LIO/nkEPA9VQMl6OQ4o4
aUHmlVBwLxo3e4JB3E4IWw5pAEu3JvEnXbNPIMh86EkD+0stzMh15hEFUzWh8ynpfFokKazLpldV
n3drsejFnUmX7PLaVCTD7pzSh3YWcQmraSiGNnpRGyCBDRLMFrGbuuRaR/nXSUgD3D46qSQrhEiB
uS4aQrN6cR6smMuEWgzpLD1Skp3rNT2xFpzTYxaGM7DLvTfbjszaA98LK8+m6EM0jvcoTq77BOAW
VIGDSLPj1qL32ZKLirL4nkmQHWEDw6M1WsPShrpDC/l1sNn9kvXvmYgv8yQLUo/llEbZjilVhXra
D/HEZ9LcDQyCpwGgIgj/ZqebGUcfcjc8rOmgCuzBJcdg7FQbs8dvisPQmuwY8hl8cRNfNSt+hC1o
XwbdARCyGzCT9qHu+rLTqAb7YmsOc1rDpgO6dbstlmwP6AH7KCz+kkEpahgoY3XEeOfR2QOlh9o5
igsC+oLTIYNexYxj2FdSYbF8tcz7yvZQYacLvLVi635hbNfb3JxhipyHhky8mcmzCG4pqLizKroC
g7stFanjqylWcwkG1bNw/gwGzqnF4yUJYAgkYG0vqmI4wMaGkFa1YTs/+b2oyfOmh0twdrfpJq6m
uIVyE2pTWPfrBz1sX5ME6mo/r/V1ixd3AwI9Lcm44irv6rOvNSjoi3+ebeTLoFLQEUzH8z45zZCX
L6DkpzbqysR5xaNmvbMifHCdUFArTXM5F00e5t2w0TsZDAPMcllhXvK0nYsUg7GoyZHQ4ZNxUKWB
o/UBNlCApDlH2WFpIF0lkDCOftbXswKPHFiBrMz/ZedMkiTHmSx9IpQAIAGQWw42uvk8byju4eEk
AYITOC/rbn2vfpb9V0vVoqov0ItMyciUjDCngQrV976nasBDo8KLlwLKd7hVaK2s9tJsHoFpTFEo
hzs+yzRY/SVxua+jauzKPSnN10iWyNjhTQxmX5fhLiAEPws3B5fhKwFoXMSDwKNsadNfwuWRergP
x6zUe9o9uAptCHScIvTvS1dd7zj/LgRG4Du6s4v7Vib8HWzl7Xq7RjgywEso6p/zoSlQyHe6m6JA
gecJrXc/9f0DU8WJc3XyLb9sEtSKxyQEunmNTOud7SSe+8Z8zb2ak7Uo2LnwlgcJLS2hpvbiXjfP
+cTaw9jT2zon3+XQHHn9TNbmtlz9VFbTTnj4HiHvwWFolwTT1Ock1qMTT3lZfixFdZFcJZTfd8bd
0bG/ZEeVwQ4v1Bhlcn2STfPaVfM9r+vvopF3rQpntC9BQj3yobvxrO1QRoOsz4EO/gRZcceV3hdk
ROkj7klsSw0LOtJS1nG1bWcTdNuJqsI/uMDXqVo8mMiLR3dhx7dEjbOKLHW34ebv0X1A8CL9K96W
6tyL/jcsVHerNyBFgb4hTXVfMXRTIvBthFKhiH1l+fjJOv9S6lWCOvDmu1kVRz7rR7sy/F+okvV0
V/jLrTttnT9GoDmepgYi8+TqQzvPt1nlDbeyHJPRkObi2qCLaJVmxCU8X47DAZ7BDWunBFreCer6
e0aggba2/dtU3EQFxPUq80+sGT8E/iRKqrt60g8Fg9ZlVFnsYM25ePZMapgro5KFsN42a45TRr+1
QCtVAzeLzDz95Suqmc3Ezl4finC3ZetMRDdR7xhvDrwn+477d4Wnn1ygi8RHi1Y1EhNKkOH1L9C3
qHxbE2PoawHA6yxI+dEt8sl3MIPKjc6p8juzE4vvwZuiEO7LpbrRAl2JRItuW32XrV8wuS6FrV8U
aBrYqfqbCNtg6KB489gYxAvMDtNB2ev8h2Cu3ssadwIrq2T0N3U/ZWx+9Hwf16Xq1wQypE40MVOS
s/CuoCAgUHqWsPtLRPMujTgt7XgSbHxo8+vnqOE08d5VJz/QsW1Y3DMYKmvTLVGNUhjPMn/hq0m2
jP9xjT4rMz/nlj82VuRp2y9wb90jYODgXLbLgxo7fSkWm9hRuZeGtLgztx9r3AarsUO1XQKVQjVv
0sKgJWf4ganE+9u0RRt5tuTAw/i0H5kNUs+0+9HwMurGsjsSz1ZxSLfiQRvYRyoAKsa9Eq9xOOS7
RlfbGa51mPR5PWNwxIwzNc+zLqAZU69Gp1WG15Hq0fA8ZsWcrrIdL04X4D9QFrUaH/iIWijaUz6P
bOdmyCZl1mAyMaJIy7kek23oXjEDeUH9SJsJhRWWTiJCACebZ29Rddbj5pNY+9OLbYtnNp5n504F
Zsl49acz9VZ3XjXkTBrO0aC3Gi/tbxmsOxhir906fyg2fY12tVC+lb2pFndcKxxhWYwi5hOOaFBV
Z4d+Pu7G9jdY9l6OgVS29omXBAgBjNhAwNbM1VQmM2nsbRaafA9c47dgnjsxgbeQUShzlB/4Vh8y
VJGIhmWbbMGCf4JIJfv8dcKE6m1BfmtJfuG0nPZ+QA4GIHHcgqtMraxZIkCXRCA+oOgvpk+CYgnj
reA0VbSP4RACUbhkgh6cdOJS2V5ejNe+N0VAn6Wy/lPtzvPYz2m1SJfmm/cBkrGNaw9GW164ZMEs
+lgP+QUuyqvZKtzyi7JxR/v5OAFucLlsEjXY6VwCNY8z5vlJsWibAAc199vWfK70UA0UV17Hyx1c
2VMJwSq8KlcB3Q1XJUtC0qJXbWu6qlyeuNNX1WuG/OVBBqsgh81tCYdsye5HCGU9BDMD4Yz+o6BB
SpshqQ3O3uHySJfRVDiVb8XETMKHKouAt16E1f5ukBUUuuFr1dsa2xK3KqA1qHhXPa+/KnvqqvGt
EPv0VfUrr/ofhRDYiRB2sv+4NO0ukHDHld1luc7Swbgpdlc1sbvqiuVVYRxKcr9x8SGYfe2vGmQN
MZJAlMyvE18toKLIid0O3aLPq/xuBlqkdUMhWaBX9a4qJ7nqnetV+TRXDVRd1dAKsmg+l0/+VSeF
j2YOfduCFb2qqAPUVIiqGuIqhm2VLHNw4AQTSYhyXOsIgNG2az2pdxWp9gPpcMFn6wW/K/TLV0G0
xs1YnP2a8DuRlbu1lUvCs9ntFBCBcw0ra4NWYVodr+Pk35jKvHPef6+8xAjiNRgZDIMTvYrXcivo
rs5smbQbQL72XaNCoobZdKIa7Gazlxl0Fe2713ppH1izfRcovhBKCRqq4h3shooJoXZXw2J5BQy9
ocsl5qYJ8zuU7O249eWWqgDtcM7JboNPcLBEs2ToBpj7Xu+fRyALNemBWzLvpa/DP3VoDisHYZKZ
q4ediRedxV2TvXgMhOlgAoPxHteOLeOxKj4In84Vc0mRVWME2DRLWgvtyW4OCjN1J6PNeJ3FIWuj
JvAGJa4MQBZoQff2btyC9aau1++ZdVvk/KXahz45BLTYZ5r0kfDzv/k6/IjxoGHIXr2Vn6rz37sg
CCJwtOcqRFs31fBWdMB3PVmflkKCwOwMj1Dewfj4/QepINDIQB/7nLWpqWAfi8KmC36qaNbiTflC
Qw0iPPaAQh5608K8pcWdWGqoEVN/N1QNxK8cQtawVse6LACSoEu5odkJntul6JV3alr+RDI7ptuK
6aUe4OPBU4unxU/6wQOGIifYr+YNpfHQdPRFKXu3yUGDlUKjNDloeDiOB7ZwlwyB8uOl7Z5CUV+o
EPfUq6C1mOlm0MGubNaEbe3P7PO0CIrbsoTGItdd7t/m4FYtuuCIrvDTN69Zd5skEz4KLoK5RP8y
5bG29WkJ/TyCoPA5BnvX8kO5kB+aX7Fncm23py5ehapiHuRX5hwWYblKfLPkOWfjklRrCX86XwCv
r2mPqkgbjKMjq6ZDazAn5fPZI8N8wJz0OMHuw8G8x+11y1er4U3Ob3bLnmwungNRu4j06iVtbEsj
yCZfmxiPHu0YLBj9UqyVjdaKRJPJTnjFR+cu/sz2U1GnsqkTKCzd+G5ResH8bnEg13vwpYA+bJJR
RiLWi5MU6iYACRRVQxYrMx0H0B6FUq9tKC+2BnlUNN8LvqnNH46jlN/oYmbLYN74BdDye0gUxULq
OGjs33ntPnx0ZNAqww+eaQbrn3moNTD1tna55+OJkandtcWCNxSsyYiTCPBn5wXsESb1A6bgIiFF
NyR7WnOYEpAh266Hz/iCt/BzK/knrONdXQC2tzbYy5k9rpL8ekS30JvHKiJ19bjlOTtWId3NBioY
Y7DDZvE9kbG/KRv9WUmRYWwu6oT7efk0QGumpbgpg44cVrHW+G+z3gudlzBNmEgHDuXJYhxFJ6rd
0Uz5vgogyljBrl5a8Sk34h/avE1l1ss7TD2vBEJQqpvqjTjNdnX7m0VmvG0L/jxOAQPUAnZ/Ecla
Ag4tphAtk4MduADmy9g9LeZH6vq7sXLQ8fAIRpd2LFhj6nUMniB7hUVgUjF1T3bYXuelh3M6LCdE
Mx7E/J3T7c7XNQrbCFnXhPqT9hdbYirO8hHMQY+QgV+Xx1IsG2D39nmqmgdOzXntBE7EQGDArbeA
0jBo+vSQlYOMbYbrHxofTqNa3yKgANCkAg4+ZhJ3xPPveda/FHOxnwfolTPlX7R3d1IBihEiA5S8
3Bfl+LdY3Ivt57h1Y3ZpGnOCVIHbd7K/wJDvH/plOIyy+5CtqBIXZN5+yWkFagmoPzPNi9LlHb22
kxi+mwgv4Hnt++/JvPW6nHedAqlQVTWwck9ATMUofCJTh9Iy5zfdiFCBkOvP6AJ2EsJ4u0okEoL9
92KGiKtxwgXp3det/tCTirXMcZaa4Bem/ffKxIGhYnXMg37+1xMAcEswZFCOb7e8LWPWQ+0TtMKh
6eOKlam/9ievv6paKntEhOTAMGsrK9mOdPI1W83PYhjsVgY+SfjevZzbD7lO93MBhK6cw9sgd492
DE/g1SBl4NbHQE9Vuk5Cv4IZsCNk2hEGYtxPDU+2CRJcd7CunyJVN5gh3BDsoMvsjBtvXCaqo4Wy
G8doDe+HYnquNn6XkX0mASadFCsu0m1HI+VdQHD5etLZtNvKx1DhEW4AfnV96sMFoNS6QhatolHP
r1Mg3lVb8xTzURNZKETj1yKh6vJNfk88eMFkm0eKzxeICD3GEfo59+5joErHaPHxCk46JZu7CVnG
Ez9reGyu1YIPsOVLMlf7dukJPrIPw7u+BeOyxOPcirSXkzgQnlkM8iw2lnZ4Fat2D7z9tOicnpeR
8KRVqomrcD30KnBx2zZwiKm7hHy/1vzG45+FLiEqI0jFZbply11Y8d8R2kaiUXEgT21/yIDT1/n0
TzBJDI5D4SHU8dYgK4PekuUJnKwgyv/oLUezhdFjF4515Af1J0aB9QRl+qOU/kc2edDGZzQK/vDi
r0/D4qUB6K6Iz+EQ9ZO98yRchSa8zQrvIDz9MvYkNZLv/WldjqTNbtccr6bYcONAB9y1SJmfg3aJ
lgBpH8DKSJ/gjoTqE6sVsJQtBnD9aADLIl9uqvI8Dxt8KzT2suUm3sLmtyIEkRJ0seiCjzgQx60J
41KE8oSm0UUbCR5mb7w3GEvwxk9n+H4PyyiqHQyLP25TR+nPAF7LD1XXPLECFjVfT74eP5bc+WnG
Ucqs34N0+edSGYMkzEO4OKC0W15840/Mo1mah6zvfgdNcWTMW94sY+yX3rPcjv6MPq6JcM8hJ0X8
Gm+8URH8NXCC+rEi8jvbQKOqbPluxfAaZuMvK3+WuRt3Grhk1IT0pTQaDtnAvARmhmeqQ00nPw5K
+Q3JfkpHHYAcqkVaczAxMI/SvBF7VfHTmK8XUrA74URi17q45JzeZ+jv9mZuvwnxCqRI6h+YU+s+
K3uARU2FaaPBMONncgegEENdZh6owMHrQsvjIa+WY6BpfgxW8jlm06UdixvBCAQXjOfkXUn/k67k
T0FWHjlMjmiwpngW4G9lZRG/CsWprkFqe8buYNHoZO2ANFbboeThHK90fgao1m+nkZzpyo7IcMDg
74IxadthJ2W57DdEBKJg0zgFA7mgjTn282Ew0F2se1mn/Ia78rNV4GMb2r94/UzSRUCe8dVlrfhL
WNNkK5oCCCaNBAF9vCw7ErZNsgZtHxv50Pl9sBtX70KJZTfrlBCK6RQtFURCYf5MHTnjSQN5BTXe
oWrFD8o2uA7Gm6mb5ls3YQQlyKiFGVepWFiYjiWmWljJBOrhiJzGJsGOVgYDkLzJbfdNJ2OSwaGf
K8LfFvZIzK4mjMlfc9/7W0FkhWH55nczBQaLwbJx85EN/rfpuI4dg0Fk8ltAniaw7GSmeteENh02
ercFNbikCnp6KT16/udvPG/w1fRrFzUmm5E6qsabGd31OJon2CFvfM4r6Dc46gXAfiHYS0XdnPrC
N8mYgT3VNUPruEK87vpGH1ewvlPX+glAeYyNkoOBy9py71n/3fc0AxJWtDGn2ZZCArCJWUoZG1Lc
b8rdeQFU6ULzBEI53y0uvClGND8egjuqrJEA8NE3NQRPEDJtFpRQ/hamU+ohIUcQgEOuCPmZJbiM
ZVElwOl9GNx1s2/5T+AYAzCCtodUGfDF/LZwzSPv81/SOHGFTop09hGsAO4GMSnWwhpUADS7RgFi
GsCKCrSmGVp3sTXLTbtWp4HOMmqXqQSVp44wnzH8NP5jbrz12VPdn1V25jLVEJyB5Ho7FubEj0vX
PVoRLOemPvoqHKNg7bcEucozdPQQ3mFL0wYxw6A+cWMEtAof/QhatTZAvkNiKLlyPqefSQX9uYdT
FENT+ES4EIpR8xVCljxv2XgqVYeBSKMeNiDAqTiGrbaXkgOZJwjnRN0CKlc9iA7yKfNYc5wW71Z6
TfYI2G7AA+BaHOqsCOIOlR45wngmcXOlJPuuDR4LjGlu9ptT6+Ds56u6VG3lnw2yCKAc+sNE8i7K
GEubJbMnDoDqqM32UMrgyaf6VLkFAkRXy3jmw0H0Nk/cmiHANITv2iAz28h4ddAXHKGfnd+8aKg4
MM1KFa2aYV7hXg5VDi5L4dFTCJGpaeiNr7YlCRvXJtdWZD5viAYeQBth/PeLR+nNf0jdgBRnsBPD
cghuxKlx+n4m9Fk3BPyEQKxj6dNAKpTsrW6SogNlXXtV0jL0NS6kWbSe0WGusRyX37oaj4iT+qDF
wtdJtPYAP7qhIO8MLiTEFId4wZQMCbj4swyjPmcdRC0zyPNMm+ZSbiPqD5KJADTYq4Nu6cQcT5m7
Z6a80aASMfmGT81aGnD/3WOx0Wt2B9dlOxmRdmK+sIE94jzvqsVHN7raDMQhTCim1j0YhSc6T1vi
Mk+lJuRf61LAeMlTCTQPqYkRYOmcRZzIPEXS57KufEzcaCg0pDoZAeRh3sAvaNVhVwFYoH8l0v8/
OvU/B+TRbvw/0anL1//69/+WnPrnN/g/5BRn/wYjH3xUGCKQI9Q17/6vjHyI5SLX9HzAhFTIgyOe
/h/kFP03wX0pqFCe8q6Y1P8NyWOnDBKA/B+cCrH6/4DI/stXiu0A//r1fwnIc3Glov5zQJ4DOgGC
5VFwDMjce1ig8Z8D8pYFAZ8JjCltYZeECM0px/8gSS2vw38eQRtL3ZbzpBYVSZpa/8HEDaYBRK0/
vW3ZPCCsPf5pQt6kwxSrdhCgXdCY9qE5jjjIlWjuuNcPiZsKdwilTPlStGlbfNVeqdJgqm+ERUe6
iCzAHaePaBaDqENUMbJD0ESuk0WM7JKNR3bBfElOo09eNgxfhfK2NJ+n9/XqgbTFC+0QdBhtGCbs
acO4chBNt9+MXZJ2UPicGCG3BZjAViHN1CwmNq15y0zYR30BfLzM2Afvkfuj9SfC0kr9gJpCNzIN
CcmAPWqHlPp4GoxEAVnqTx2A1LXsIwC6vkfVQA63Lzy88uXj5L01tDpsXWlu+lXCa04Z5mLkad1h
AJE8kPkLyYaPuh8Ql/dfkUJ30VR6J5ZJAzYkWRAA3qbyC/mpJ9Yj3OAm2KaYwFKvmfaclYhcSxAH
ktHbCa445ARUCKhfKR1h3MxBfdc3TUqW+nUdYEGABH9F7Z5PTM53ZQeUfcy7Ld5Edq+vQk9+7SX7
3GtitpinkQYYxNp9sAwvWThdQVaAvCHk0q4ZwC61HbLKOyDSAn1d1e7A4zeQj4F0VCuocRuYdKrA
4pQBssx4XBjtlz5plEIk+C6AuQbToCpj3kFQ037zDmHxvlrXt1xAmuTIMudFBauq8ruUj/dSBXDF
Q7iGE8gRnUFSCRiL2bRCYzLozfTi23QuEPl2AONX+apCqMWYwy2x753Fp73K8Ym/6XM/ukfn5yne
PIzpDtfDam5DG3YRt+vtJGyRlL3eLy37FnljzzzUxxE5fY7jGWXOE7vCmHKf1fKOltWrelq1Dg+T
V6H108d56nqIUfNduwz3G6gTpP1d5DmYPhSOYUqIOHqWT8jR3c39Euz7NX+ePLMfpsm7FSNUAc4F
IvGjjWnRwfIAqoKp4xe21sG518q0n6oAogJgAnE7fCQ7J36oPloPnDNQDh8RzaGJrrmVePTCQ8bZ
L/YJeLf8KmTNukwQf8O4NuSn0Pk7OYqnwG9e27HaYmuHpEZUIq47kk7l+ClhqMXLvNwMQ1Xv6nHA
sD8sN+iQmc5GZAcERivmvbeMJOOVlVqG6UVTI2PeZ3lCUIcg0a7tjs/ljlCgBo4iqUGk/dG4/JIy
QP/oD+Zk+kojGbX++CYrEL5bnsdyw7MLr72jx84VFwivrUAyvWpDQ7QgOkhbBHkf0W29lBhu8F4D
o/IUBCBYsBuwNuBJ/kyOQwtzrvRT4tHvvNPHMlMfwu/AoASYDqfgFdG0cN9KyLQNEjEnWSfgtVqI
kfjZsSnutUVfjuxVDs1wLBO1bAATVrVE+YbtHmuIeA7pXmCRvSpnd8Ncwm6DerPUXp1IDxCTN3UY
6r2HIQC1jiGwTLy3tUGnjhO8aIGi2Xc/+IYwXZZgy0p8hWRdhzig2/ukgK8V7ULuPb0Cdy9Xc65L
nSIh+DYEGVQMIjBSNf49C+eT7es89maErKALVvsej0EHjcGBWxCXCsCZm4xSUAiHUlfitmgleLOQ
d5Fi+bKbiy1PgFGKyAWQIOyKVmvM6zKdHaYvjAlHTnF8iMqSbqreFEFGuyVbhTliQt5/IEdSb6A0
O7XEU2nbxKzW3MDNX7FzoXBQWdufGqb5YwdmA8PhsMsnGAE+9oFAuYURu+VNjJzCGasoRDyW2GrA
8i2Hq56/jBn3DyQPvsJJwMh49n3IehuwuU4HydzjGBrUZhssbx2p13TG4Yg907y3fmtjo4iIMWt/
gGske2hXaIAHSPjedQMKIUWcY0EcbBj075j5YrKs79WC8QwLPfzJ6Ji2V2qQmBOSs+jsxlxhngn/
MMDI8bSyEr6ig+9j13QQkiBw7Hn40nMLyNT7cX+xWDA8tVNNYwTbBijZnT17dLmD31EctnzWybRi
aQRkcplkGPxIiEza6mJQwCJalUcilPN6aKcbMm4PXe5f5aEOL3tBHUzuAJI1LC3Wc7ajPTgPM9sj
r8zfKf/GtXRcgg73bKtu2kH653wxr5pDkSebCWNVql1+BdAmpNWgZY0wofVTsZJlT8Kr8MVuTSH8
iAZqPDiFjQJtLX+wTUUliKLfICqH1IrDxhgTd3LKD6rGX31T76UfcqjJZIVikslTN1DYcEPvoqFG
1rGv592AW7jsBNmVQfaJpNQPOJUfWBtPsmpZyufmqyywPGVjdRAXeY1+oOYvgNJR+XQ27MWgxP2U
fwzBRw2cAa2JPEO9HGGg+1XUkQ0pmgz586weBiQog8uSz8lGFbLcC/bheDPKNdK1fayQ7UtbpI9T
DpXn5LvZSyo+HfTgaFQ5QeNWsyNbkJLmjfpqemADILAAz8CoymUwI3RIv2tbPvtus4dc0Ue0gLDD
O2w6uMIdGqtTJpNHYV8Wp17SOCyMBsucsRO/PvVuu7VixSKJBvQRxIkV2y6SJUeCaPbzj2mwN04s
T2Arg1jVAe7FeQE/6i+nblXvTgl5G6KqYfA4I7c1YBTRYzrVZOdDvI97Lv6ZBAHAddOxBeXbF6j+
umq/PLK9NSCnFUPwbt6vdOIHKVgisbUowrIn0DmTPYcBBVkJ6RpzpbSnWj2s2v30AndnNahf5Eeu
WxMylYbLdjE1svLr1iNrxh0CQ2EWdTL/NhhxsL4BgIGzCYbAAUogBDKNzA1IJjr4F4aZKQoV3u0C
pluSI7ObDqyi0QTnqlnlQ82uMTaCNQANRJjMJ23UjIhpD4e5D4Zd1TEZTXNwDte4ZfqvVeAKqwo+
T4XtNxBvqhhYg9n3PZhC2g2nVvUZsFZ76bx6Tjc1/CzjdO5qR/d1WH90wn/1li5PvEY94+xfhWTh
pzPWksA0Mcea3DhHXFq2CE93VfaCwDBHXZ2REVbwf3sWBxNWaOS2diffUj8ZVWHiUGP1DO6FlEBj
QLgeOHW30iNtsJiq3hzU5Az31NCpkzJYFGAE1GyJnLtw2VupvTnFWqV7Y8GOjz3A9O2ARvMPp6E+
tAHF6wTOs4RvonyNMGMPmaMq5B8RBOV+7QtxoEGL7CVMnCpHYSnQD5MANh2dT4YDi+r9z4JNDB2h
+C7y/jkjmGM1KX5Nyw5C6xVwFRZHFaH90s1E9h5qZTjI4YNDxsu9HCFA0YOLagKWYk0J7AadIEfm
pXVrMC7nrz5sXeykKdHToENpB7wU2BQQ6K46aQXNPKgRpAuAketa/YV+PiLORB8GPtu4qbGFwwNZ
bAb3LVa773JERMPaQ+YLSjS0xlRsRR5X+DdjmY2IVkGvCqEYdR4Onbr+N0e3JBtrA6IN2E+XwVZ2
GRxXirpb5cjpltu2pnUxXBCMxiVISh8R6L+NzEussWnWWFB55yC/AZqmHahgxCmZ63Z+BcIJUUGC
nVqjTJbevpum/moJf8UXoSCW4HC6pVtSy9gO2LgXeWJ47vtshZLr+0hKN3OCLnRXzos5TRiIMIgt
uJwQqkYKD/RS0gSI7FNNm6ReKHhOiaiH7A8cwgmtc0BPtQfJbsrw6lWZTBAiLfCqyNuew3jVIe6/
kFfn0oktGVZqIQluv0U9gDXrZYI9OSriDnd7ja0uiOFDQd4o+1XD1SsBrptUs72zI+Jvg+6aGO2r
F42o+wjKb2m5yfZgc3dfFd1LDmkkgXKN8N8t0zOgsJp3selypMnxubrKqHhtinBHsbGr4wukaiDg
2IkACE/Y7aWeoMI33UMJ/xneS8WOT4vfrVEjOnjAA/i0InBn0vI5QeeaQ1O9LnNBFRV+3SC+1l5G
hiNdtOPvVoMWxwuXYH8OSwsMF6B2sNOKV0FzUCNsO8MOpDYTfoPrj162wMgRt5jWSoJ3fTShD27n
+tzrDOu95pru+FTWBzqT+8AidYCNoU+lVHsrpXeDdSkgfA1J+6UcUmmWU8sZ0tQ+ZhaK15st0HTn
2n2iPXv0Kg9p1XUII2vZuguD7FkpitxFbf6Ubf0ZViNWmwBbTbJuNImXbzcW1tPe6bqEUZvJuPG2
Ira52mcNvvzJHw9Qo9mDlipdWneZc0QoSg3fKwd9PfvDGZ/qw4XjvV9O3bFYALNqYq9RHoA3DVZj
YfHQliAtCkPft8+0awX2V8BW35otsRQjfoG+ZNeaLouaebxnnXfsAszsYQVLGEscwuvvlGcV1EQC
liKfNCwjNO4dDf1oEPUW5QTtPBKoMwysuFsF3jDn/+YVZFfhiiOCVx9YoZbve0aLkzkyOR2uPrFa
ylSvw/IlgvW5XGo/yUpbJUDb4nnZ/jd755UkuZIl2RWhxAAD/XWHcxI0IzLjBxKRBJwTA7CTnvXM
7GuOvWpS3dIjPf3fPyVVWY8EgcPsXlU9erBUwzU7RfweAtbFy7hr+eBtCdQAYFmTZF9+xyM57/12
2gez/6Ne84eEMAJzIpGreHR3sfGAlpjiD2RY6eF1nN1EwRdxmENLLhW8STZZNPEyzeub6UXf+r5h
qlB8jNulRXWSx34ANLeSiIpr3AeruzbbaPIYFCdssjm/xmp08+sg3B+TxcWNAc3bOlnzEg3OA7gm
O+R3523zbAizGNdo7ydg+fZxKfEb2dYd7wPHFkYSPUtZGyy1eAx/Yr99EZbKNw7G4nYW0b4jMWZE
WqnK1QMuP7VdXUAcjcg4WDoitzhuF9cvmBMkx+sY4xJ3n0CslWSw1iIs/ACXx9pNvCOSCxI0odKM
DSlr+7gzq90Y9/l+TiukzLh4d/zxt7C1HOMpsgzrqDZeXDWvhcVOp1Xufl25gExySEOuN2HPdHEk
DH+yowKHo569qt5/6IKKYFEqn+Mku5Zxc5Kjeq9tNLFoGgikYSWZ3cTncJ/rSx4aRv3JwpdNsUHg
JBueA8wdmyhVPGk+r42Ik74hEU7W2TpYPS8yZtR5sw4Sy0M6fYk2fXZMSYKvR3gI2MnMXXOee14j
3Wwsu8Qeb0uaRqcAnzX+6G8QODCqLTdnXL9yY92rwHmJHARNq3Ef7aCP2Ggbu0wwK7hzsotdZR+q
0nxacV2BBDGYhKqjHNke59hYkvjQV3W5rZSKN1OCQaIKimprqGM6tnKf9oes5F09W65/aB1n2NZY
OsEBVRAm8sbiu34ziyZg1cRpEveQSIzmW1HM5alw+bt+eU32gYPqIHsVjuQQRTfw+l/HaCs8xobV
HC5m24bLhCooUYy2Sztfg7h4jkvnT7leGiP6FiTxJl09teWm6IcVVi6+KZ6pJFPYsDtjQ1C5PxZl
cO3NATuqmaXbOHPbUBvWfB9Oy8pnM68QOTP3pwH8Zxs47V2ZaMeAOF8ToJVHxqG3ugKsA+sO/dtj
PdKVUUikc9l6K8pAt6gdSiYoMtW6O8PPP+2cSHpjrl9+HLdblJnXwuFkTNTE9Wfpm61jOsxs6Yrg
5ZVZSBayax+JgNgbvOa/uI5cmdr8vSy4VxodDw8X/DFZ7XBtnU83dnnHMxtsWuc5UTAVlhwjsET8
TasK7lqbt9vR1xDLlT83TAQmdUTH/p3I7j1LnEPUJM+z9D8aKxLb2X5kHYONOiU0wOM7RonDPnHG
Px9xnHbE4BPZhpVpHWPHGrbat19l/jZOSxLwFeaIcl156pGP53J6lLnVPhrEJKSddKeS7ZVb9uOh
iKe7iUENyya6nlLRyXean7PvXI2F4yRLvJ68pJWFxfRQZyTyybnfOSmNUHCp2LR4HU/Cjt+KBIXk
f7SDv2Ol/1Mi/N//r3/F4zoBrNv/Inb9f/6XSv/3Pw113kHW+QcW87//h/yrfuADPvKEcFzTsRjv
/kE/IF0dmH5gc5z+I2LX/JvEuyMJaweuCKTHV/QviF3xN/56l4i07ZiuK0z3v6UgCFMrBP9OQcAf
Ffi2a/tkw8l3/AfELuE+YDux426z5ubma35Sqj9L37B3ucSRk6ngFYdTHKa595b17Y9FQfMY0vky
LerXIgcFh6K81XomM/V0NnEd9GK8eeOKAToZq11j5sxyf011QwlbZEu65OLksBQnPf/1R3zG5Z7I
asvqnAmxYFQs9czYMDyuzFFJg4ORm8uwM52Fl4O5cj8hFrrxS/cmHSRXuVyQ1r4ls2Ri1pPqGDhA
aJLXZci+IichCymi/pia/Y5IsE9i0LzNVeHvEoVvcq6iP5MdsQtiPC69p0lPy6mem309QbeM0uyG
OH8Tz+eKZWEQkxZCwIxb8pmaBuzb63slu09DY2qHOuPNu0ynamr3MsWoI/U0PzLWz3q+V1kP0K/o
L+iJpxzXNh6d6PuqElwwejUg/eDCW8vf9tH6AuHtGlcZqxIjhtzCdgGOa6u3DWWPh84N7mVMdDuN
SutMZIJ1FA7uxG+T88o7TBb+yXaYprNY7qMCkcJwxbPUu46SpcfI8sNw2IL0eh8S6c2IcrqT5QWf
DQkNLLnWaTYCtmqx9kGkM3Q2XmplsP62sW9xsa95T6n54nQsoDtfXSYnMDYgPx9U0n56NR4+t4nx
BzhDaJdBtPfPw9BoDzNLIOVhGGjYY/nOFM5APBgzxW6u53PXOneHdBCGHw+XrGdyA5Y9/3I86z0Z
lSgABpON8oiBH7KKO3ecCV10rBdjI7LBf17SMQtBuXFdQ4uO+ChdKBR5tZtH4hafNXCLLSb25OzP
7a4XQEmGZG1AkfTiiZw0AlMynqyS7zCaUE/seWY0sA25qaeVNKZiC5sG49FPatDCTMuLcp07xqQV
5E2zm+M628fgfQ9luzybMx7ffBXBtUuqPswlJ4dyojnMzfJhbuVFmPkT7w3y7JG9lStzC4BUhPum
Zk2BjWQEUguzo31KxvK32yaPRTocCoGtj0lXbBYgWttxKV+SmkCIGBNwR9iaHH4tW2zrBCKrVoRL
w4SDCevCkb6pYBLCrfrhWnYW+l5tc+EyPzrfiHhI/R8l4UhWk8sPcN45lNkaJFVEDGhdeUEE01nF
30ubqSi3iluTwzgr610qnc84IlsTY2zD4baivFRvRunlm6qTCdnt8loPwSO/K5J4bVxuCjKWylRB
6JbpQxFjBsqN4hp1kwDFCHy3X9YtC2AcSFnKmFpW21LB7GtGPuHz0IfmgjgJ4w4VANOEi1+fX1HE
apNgYyQWxYnqc9z7EFLk8tsK7I+oM+EDrLCi2Xkw10bvuGD03E9kaiaKxLUpC5PR/rFOfzK3F0em
uQ4+AE+RgRUfA7LDIixUEoMC6dlPFXv7EhfUBhazy2bIuDPyV3AdXoOM1EiUPprKNqCLEf1oEt5p
rZWD8F6ZZRhSMEYioZGHC9kwM9HA/2SzV/4xffAXrPzZn5fxJ1fTSAcD2Xawfd+kEChIsh4sI4l2
TgfjeWEYdXvyIfWizWT52XNILvS8BPhssYFaEISMmS09Zvvfk5+9Zbg5D7PI/xC8mXae12K+WZuB
cAo24unPyP2Q2R4GJ2ZCx2TdtwbZzyxXOCzH7n2tDBFOdlmFTgnz2bDx34mITHtXhq45kZDiNVUu
lrU1G+3mcZ+Kug/44iMj9IvpPCzzB/YrJBDfBPnEgCNsQi/ET80mfmDQep5M0MyDPbSHjDG4aRto
iEF6dmPbOTfsl869wxrOtscTn/RKW4n5s07/B1vl+cDL4ofnNnc/T79WdNDzVFZk5RKbOSX7tSYE
zC1HfSzpo825DpHDPA+ePXGLRbhtdYqFVIUPOwBTj8fWYSpucvLYaRtztmXnIjQ2jBMFZXQaczDl
i/zDiPFTVBmcNDNd7kPD9qa0GfUSxrLMVOEw9VzahulJJb4O0aLXDfGOnYKzw7S3C6pC7Ya2LLfl
yppyqRfGGYQRQBJbPXuyNMArllpyP8QzND17Bk8BEBbhZzkARgh2yWD+CWz7s2KHtBmd7FkZrJCM
WTYbDcDNm/TXULnyRsp2Wwx9uiX7ds5Nk/WLbV6x7QSlWMLYGmPcdbhnDI/Rvee8akpnNw2fOJrr
Q8ccxhnBONL4EyFyqG9bJl+tqaAPudn8NrgRalQdX+ahDcK5geHY1vGj29dx2GpfWWz6JwWSk0mA
aB3v3XSbdt68gw0lOLHZWAxxcxyge8FviEh1mU9xJ6bTXDRRCMJoJ2LcxVnR1ScS1T944fk84aAm
zYBtteTi0Wh/QLqiDa8WGQsTv3rGIiEkqVUAYZqvNAs827UT7AqL5zNeZnMbs3M4Zc4BiIEOA8f2
NlHG5zg7Nyfu/b0ijInvsGOOgdGUNz+KPj6VU9mQ96yf8sJ4W0ZCOFOcoBkZJNuWubx72cQDX2bO
jkz8mxKL2HjiE5NRus/BPEZwcXve4qVlMapgB7aW7GAvOKzs5YYJYRtFA7ml2svRNp3LXzlkVTtY
JS11lUqRqDTFufjy4JYG3XLAY4HLe0wPblL+6CbsHtYsL7j42CsW0TVoWVSqyHZ2bCqaGJY7QQ2b
6Bwbs8L4UxHGfuxn+7pGNc8GpRLbJFi7w8iUsTpgnNl6kgdcr4HHdq2SS0k2hz1AVttia5PHxF1g
QyL4KQRBhyDJ1u2cj4e5w/UoU4d3qDt9cmWKt3lqrzDKRLJVOaoZKTHc6i32b8B2dVFkfJrx0tls
I/p1+tay5DWI5WzMAMZYMuCPJ9UEsg2qzSJWPLyj/cLnpTrzdZH+X0InASUR9IWAlTfbW5zsbFhM
rqHmnJibdV1ZWVoxqdveOzpOzaq+8W1caOmADx/Zj5eSGWBfqYZLWWag4qrGY3FeHTp23CT73GiL
nWJl3w94WgkXx2wASGWNEvbZw7BfZnZo7lplrKwkJ0Ft7zwDiHpPIDEwiDrk8resJW5LvND1Aq2v
XbgrCJy1zkK2mrvAqZmwziwzxC2HyG19BBTin6M84uqUPLYl1o8CLvB+WLL30SajaRB+6/oOcEQN
i8IR8mDzGsINXc5YF5rHzEq+C4VrjVAX8c/OPSxr/bA2UR6CeqUqQuD2ycbnwAKGbSjnceTnjp2O
MxaocfNS8qtgmhevwFnzXTsoSCbSPHA34PUZ9c9GqSx9Q2eZIl+aJCX1ZFW/zYZ9lRpjm0sivNNU
4LZd0YMB8B2HMiPh4vY/HaAScljGRykeGhXnO2nUKO01xkAnf3Gk8doCGdutMvuC8fw1zwrWQnvE
Mr21fzZuzs/J5bXi1fR9EC20guau44ZF3l/9rrx4anlWdVcDG80/Kt95kOZt4ErmDw5fMXSoPXGB
Cmt/OvGqAKeakNgxsRRNOJAiNFBOKbFPZfxlKb4zklur1TwPtbpD5PehfJgnJ00bOCSQMqwiUDsH
phLUipGL8c3nMT65MnhxEjt7rYvv01qZcNnN9AYmJDPpTqgxzRfl/Jiq5Wo3pMOSDGiHs0InWdqM
g32yGBBccFXreusjHuZ2RLEGAv2c1C3MUX2AqtgZd0an9sIAJAdDOSBBuTYhxBp+pUwgxuBtitQM
c382cJ4sTEh8xIlmcaLJtbsbqpz3Rc+NeYF4FeXIOyXmeU0T3TuU7YVxAsShD07znASh3/Adl3Mc
BkKYILHQBKAHvGQdIXHibgMCTbJt/xJZFz4VnbWMYZayixqEtR/A5LMhZRqbYa2DM5rlOB/yYXFC
23+o63HBSbl8nz2FYV8Tg7MlowUgZnfiw0wR4HC6qPsxmgSbR8vx98TI/JvZPGWREx/srseqdezl
scKJX8TpTmdddisbW9BVs050GGfIND/jkTdp0cP+HV8bg7sBckgclkz7uJLaI1h3Ol0E16doRlIr
SbnuhOW+uDEptxjGUNFl2jhS7oWOVi1LQSQN9+tmmXrsxr08g6oaTy2vHIJG43ZlIN0ZDuhlAIEi
HSbOsZGVl21+gzcjvPJgGwSWKCLhDdflN1+CViyzV8yuOLJIJW29PniWZXfraoZmZXgeFm3nDTTT
JyGf7x50pZCdNXdZrWb1WtfCzrI1tdIFzCLa2ohfsOiXLZpmup+t38Ks2OwhnunExy3R2hnh9Zm8
tstPGF2t0QpbrrW2cu3yLSRhZhuuzq1Dlj8B9NFqjQ5nELD51t4BBMGo4ykfWDsYDv6EliCo64h9
rOq+LMS/SquAvdYDO4RBVyuEqZYKkQw9rR0CfsUUp/XEdDqbbFs3BT50sE1ojhLxcUSEJM6FkIcq
CdqHAS/Yu1qv9LVyaVhomPgauEOganr1uiX7YRz4eX5aOTJFRzQjhPJ7NArjd6DV0RiZFCXjq0hQ
fGfX/PAz77yqc6R1VXc0yJwgtY5ac1395vusVVhb67E5wmysFVr3L60W0bbN2Au6MJtZuWfHJeeN
qpYjacdM670Zwm+iFWAbKRjaHrYvrQ67yMSR1oszhGNSveZWlBGfnWw9kdBJNpkJBrOzyl2yrAv7
RzRoqdVog1H27GmFmihnohVrMXegeLWK3SBn4wxqOBFQuP9nK/j/vxV0BaVo/8VW8OPzZ1L/qlJc
xf/v7i3+MX/fC5ru3wKYe8xzlufSjCfZzP2zr9im7xNXceA6ZDxg3GFm/hdfsf03pvaApaHn4QlF
gPu3zaBFyR5mHjy4/7xS/G9tBmE4/ofNoMnSMvD1VyhpNnJc/lX/6C1mze/ZZDyWbWRVR64UfRuT
pICZAXUZfMs4BZ81Xi7GItbvY2Ax13B90m6Y2KrCTnnNkZi2TLuvYMGKXBQ4ilRvn+gsYS1QNM2h
cWxuIlhOszG4pinEP+/VUtV6TLj+13YV71uzQbMuhmvWBvels7AM4mBt4xRHTzvzlbQ5KRjj3RzU
V6YtyMDsoSQ51Ynly6YJuBxODde7BSoa2xzT38WjevSMtN/zFyJWvdqAtbgDyITGrGYLa0HyFhT2
rgFkhOkBcXmqH+zZgHxSvC9o5NfcC04Nv5tQRlzh5Jh+zw2IGfP628k5CtxGfqtsNi+FGRvbnm1q
ZkYraQ3/IQkoUMkcHIX4g0s+7tsIaW1jwQUw5C+JsM3gQ5fYEFxBt33ghDvWlgAS5GOcm4mzdOsM
oeVtXB9kk19IXa57Z8BC4CSw6bhNjZIVWSuNX8EimcPljbTVz/HYZGAjA17Yy8o0row4VP28U+nr
wAUFkHdKnNodUEaCKb0aDOS+nh17rvxtqfYy6t47/+S08b0Isht6fwUeHxSFh694Y5cRmUuWUGnP
bTIAEmI2wS3ofHGyU/NFNR4sAfpFHgwkyYrg8G2BREZalLhclnpPskPSjy37cbWL/Zg2LYnm0TiI
pjUe3LGtrpigTwIJbN+O5a4UvGWbSW8ZZ21HDtpfKWBjti2e3BSo6xs/tbb9aH5zDXSaSMTbCVPR
oxyXGf5ckXJlELtgNHZiqX851XCaO3mZVP4RLNiVSwuKTCSw4IxeMBPwWa+oitdqADBnz/5lrNAK
/UpiulP28+jZ5TEthnACG87tMfVPJEFZGjhBeQhMMsXxnGY3SS5WFC5DTW9Ci/ep8FgqVLW//qND
hI/78VueuU/KnP+ME/Ef2wZt7vLW95MfXooTgHESiA/fFoSv6gwruj8CCk02VWsBJiRhmkrjrVmS
6hqMpgFFlKNhFAWaYPuNMbvejDYSYuOOf7qpPQQd5IAkV1gYVMdWM8/fmrSHt6MveKn5gwV8yl08
/lrj+RxV0R3izUtESpWfingg5dIWb6tn39NOvEj/UMvxs0zBzCR19ae38yd4ZcqEFZLLp0xba/MS
U8FbHfg0TMgnWmpgFE4PhBXeSmnLzcoId/AW/24bOtYZhbkXAbFu3iqvRHX2nhXBeit4n7A/3DvD
eV/xfeIG4j4+1W+903wnUv9SMHGVk4Elqb+stu5xgZoYDqztozGOH31bHqRZvEF4xAI8tfXJt4Am
N1ndHbvR3hNOAu3TM21mMm6ITEdfxbo4p6F/MOsyvwOaR8I1rX7jGSO06fKkImMilEcSXlkYQXq9
dqC4gXCzfclEcY/HteXF5n2zB+MBh/glNd0tAtGwdfi6KRNk4Okp1eh452yuA9F/RzMAamAAjqYC
CPAAheYEAPCCDAQ6INMMAejqAgPEgP4ZMK/YmjXQaepAG5kVTv+F/iDHvTZldx6dPsUgzrYucbSd
zy4+VmV3V1X/bMh0szFgqm0yi2R5bZ66tnpuBz5eliYizKARHBAJBaiEMoGZYBjZfgGiUAJTsNpv
EUnn0Icw4Kf2/dI1pCzwdyShnNOnLLafwSBaxUzMbLS4xJrkLJVF0kCeZb0+8t/nnacT21KTHuhg
/FHn9EmpZPgB0vQ3zIwK1vxWPamK7XzceOsO11w0Bl+dG4+nAtp1/VVpwoRp+begiN5mADrTqk7w
0LeBZlKQ5LnqVLIlqLGCRp/lKVZXVzwS2gFKkOoPz/j9j8Nlb8SogEXoUIqWy/eWPrjzDBkDbxKN
MAQS15oxoKrVSSTRZ8xqeHPLzOBbn+OJHSvvNaJcKAduYM1Ej2cfmRYqx8hnjNn92TLAddQxZXWp
8RD1w3QUGVlm2bkvFddkjfpoZjD1yiBY18IBqTQQBAc8aBDY6LOGhbR1h9NHdXh59QMKUWSALBJl
R2BnH0oDR1LII45GkEwpDSwgSUBbTOz1NaZkAVhSaHSJIZKjIe+LswflSF2Mmd0nSCcC4kkC+aRp
g33uqaupkSgmbJQIRsoCK6VBH0QV99i6T/6R9RyxNpRrdsYI6ZVdP8Sr9c3h5iuL6r1lfthUyt6t
iqlO2OxR85IhCXSLF/TIXyxtzIJDuhD2TVQXLrJgdTT4ZYQA02gUzKihMBN0GFdjYnp4MX1O+Ie0
XXSMNEzG11gZ7PfviwbNsPTaFRo908dAaDxoNHEJlsaCT2PagGoomcTrr+E1PRSbHJqN0libUgNu
0AYvnUbelLBvVhg4uYbhuOMR/iytO9EvKMPdhknpgG/1OGiMzqyBOvgfvqa/EDsPKEaHTIN3pEbw
zAlRVUmWhWQUy+RyPEc2n/ZWo3tsDfFJNc6nxGHitfMlWrMfo9dSuGNRJ5AVx05l6J4wgdKIHYzz
LdCooBT7EPf78si597OEJsRnMGZJzmJFb96cfHYBfTRmKCusuyCKDpUG7cmhXsGaDeupdtIHaG/F
lV0tG9GohluGz2Lf2S3B/yH73pCfKgqM8I5vfnlz95RDRoKaiPV2OnQ+JL00hXRZMSG1c/ed3QjJ
WLasTS32beC9zQnjLza1DnQpJoixHb8IEHxPCwcyd0wtzOxixCp/THXmXiIl+30rDO5XUJ7kX7gn
uE8mT9OtzOL30t/69FLcCDYdEtpI4D4DAZ0h+hea7T91B0Oz/n17w0J1vhiUADS6DWCiFiDS/QC0
rbX7daoO+ZIeYyXRQeaaQHKPcbdx2/oMjlNfDgkGTUt2vORccpw5Kfexn3GLMLQYVI8an5M9mbrB
QFFlwIlMFpDtt81kTThIh7w3M4tJgxIEHLCwgalFsHQ/AuwDvGM9nQkG5Qm+blEQ1Ck0uleBeH25
WalaKGzn5e//Q7cwuCUAVFDcB7M13+fe68JRLT9rMR1d3eEQt7Q5MPnyoR25nq0SpsrCatYq8Z2g
+7bbQTdCWLobwotoiQCURfUliTU0+btLkYTUjRLAuTGUIip2um3CXJ9jg/aJYBFU8dE+QCMF3RSj
bqmg8mvvmuxYa91gUesui4hSi4HIXIuxz13Ys/uKpamxfJgLAXlaYxu2e3QCUpFhF9bVpOawpP2U
Ao1KN2kkpXP1BsILol/0dBD3m6bbCd2/YcFjCHQjB8GW90R3dFiUddQjWXJ1F3zvmNiDbzkc97DK
WGlWnB7klJ+JG7bnwKEDRPRcCJ385rksOlPMuxPNYZtlqF582n8SQ56NuYfC2D0DD5upGeFl+8Ed
HUaobiChYiUKA0pJ+HUOuqOEGp/+GAtxsKgviQU9JilHCCCfE3n3E0gyWgKpPMHvBsQtvpaUSYRV
AZvuTSmoozjWiP86ndhIlzMqLQps7lVPp4ob/c4hF1EQ1R/B3B5l6flHklqEFLL1uVDiHE1cgeN6
F3n2z9EPHjzd4dLqNpeB5Yek3SUdOFrijsaXzg0+e21TjXrILgO1MJUozkkPZSQCjYOMoIKd7LAt
+qP/NFEro3z6ZSRFM75unJmpnqkWt9tJhIrpLaOYZtQNNTFVNbU7feAWeLX88RRnvJ6yq5f8bPw3
xND9QNlNUfvPw+jcKyLz1E7RyOHsi4l2HPhI6FUejTmF7s5xaKIwdZtOkwzkiLgUMfR6Z9P7uVQ9
gHEqeOBmnxbdyeNnv8jr+AdDt/VIant63d/TphBgayp9UpahB7dk3uhneYN9YrN7t86JbgKaLN0J
5Bb3QLRZKHRfkEdxUKcbhHqqhJqWrHltEmhi1sq3HR27JzDYuO/j+lI5WNg7E7vz6ExUnYDGCZWG
FCjOQ5zX7sGd0V+ztinvtQNNeCGIUcue8uFUHfxlpqvN+Z61661jjnoYMLTcB+zqxE4eRLu2vAkF
+/DuFblOXXvifPsi6SkMowZoUtau5hw753b5VkQLRKXxMIGVoqNZ+CeUtQsPh4ktLCpCRwLvLIOu
IoAoLuaEVDZHxXDpYyj0NXazjTC87wUDwntBlg/OL8L/sp/8dHo3yj9MLe5uXnxI57QePZX6ytxE
D5MA8y07Lv0xKb1smN0H0r6YC5ZB7Ht3MG81jLs6yq8tJVhsmejDG5ekvHADO2ay/Yg9wie9dP0j
T8N5nPPpsnjTz6nqx/1SZZIfX/Dql4XFT4ViUbdZbh6XenceVSiThrZq0tTXPAVIMcY1EpgRhaOL
fXvIcAU7GYkwsUxvo+MmpzQP0P8M86URk6DqCl9+4ek1m2sNFzS8G5aT9gAS6Zl2LxyVOcQNLsTB
oKA9RNNPapam61Q9ZgMEP4PKvs1fpYd+sORH36E4dmI67OyY2GuVtsdk9F+6kR62jgzWJnFikvwa
CyXTeM+Pvj1DlnW3rOfsXdcVrys3Ms4fhB+//p0N9nKkhCl96L+LZJ3v9ONkO6tHEpl7f7k4Bk2a
rpniz++Sc2+PTyn5w/vIFZKoJB9UHdVZi7S18PQPX9LqivM6kIwS7CCO/ospy/reyCGD4Wdimmeo
jMyVa2IQp1QJxA+UCK+3KX1P4RLcYrPP7iyvNqbNVDp6HDtVFJHDw0Y/BxOlTaPz0IueGbB0h5Ds
SQlurOr1n3fErx0+koJVpmNe0rE3+XWBhY3U3W6ce43j/tQL8Qphuzh1O6f3Q5gI4i65hg6Sr8Lw
rdesAzbZdXvX49mpAYa0R4uP8050ZXGIue+EQctYZwbQ58vODkhuTvQnW5F9qIMJ/pA/Pw9WyvtR
r7wlBvyLKJK9Eccp6Gr3uBaE35y1eML9su4IzBoE7eZpXwNHxwXEo81GF0MOYpQElDO3XEqJUWGR
9uDLBglKrNnjlIoELUoyLUnkFAgDXm7vhC5Zn1vrWA7tIzDDZGMuwsXrxJbXjiMor2V6JRsNAzdf
itBqAGlizJSah9UYsX3KfnuVKkPhNXfPXqYte6cbJ7oVBkTt8Z1g6sd0QKgmKvYTgmDC4OHZ5mtU
O1jZpuLDTk6NWkHmDhw2lplB7PaJLVtn2PPAoQvlh2WGvWc2UxpBoOL5FTbrQdh/FAcQ5SLli3Cq
r6wqEbat79Ff/9qJdCQQr6dRzUi3JYHQqiu+9X7Kh/8Nv/R3GFLg21o28VbWr/s8SU5dRkeJB32V
W0J9Ws3RQhtH4c7j+mMA5xp6MrRh+h4LgOVIZpiBiui0Mqjf4beWO3Rxg7kpZWJEHIftARuLZDLB
XOdmr8hoVuaCBMnm9wGGqze4PrmEotlR+Nby9+WUQ/HRR3xwqED4Y02VCjNCp1lO80rUe69e40H1
oN4SD68eD7ruGBsdtiQaZGOrgw0lhhRPG/+MyHbPiEWFxzhk6L9VW6Yj8J4xmcLFZ5/ok2M49D7t
3ob1gvtY0LjeMJYRYvN9Ve9i+hDCAaJvWnE7yzJJDd6SUVWjhnGDz5zepRmzD9nFBt0R+bnu7w3O
QhKnfH2mtV/bOd674my283KY+/zPX9/cwOGycTNsd5RgfLk2gd/VCk1jee8DjAaji9b31w8dcs3E
v5s/g+j4TCPrMy3C7CDnrTEsGNFbwWUjQRWf9v0i4w/uRU9zBC1g8Kf20mcLqgKOGww0WEIs5w8k
JrEDMzlsgTBWhIcoIlyD9tgWhjzBSU2PnWkfY2ic7oiSkVPnRQuLAx85cR5mz3xsHFrb4qw7zQ3z
/ZrYEcupi5ITWRkRfRHj/Tm7/GPacdl5VaDnRB5aa4J1tKTUpjSCLcVIUyPYz35zqAscTHNOQUuk
jO++s6DW2ZAqRFt9nwYVgsthHWLol3z9K+/VpiUoQ3F0Q+CvI1ht3ONv7gPlLMluThfnkVn2uR3X
Y5/Q924Su7UED30zBM9rGr8WXETmg1ry4ZxGHwyPyLemy7OvI+51uwtSMqyj7Dz8T0l0dgmrJQvs
m8pOxUUM68PK222iTfvcQxpiz+Q8lXVzBAqVP3T5dFP2sXIq4oHJUu9LLziwACNXPxvvVETcqrUY
b7zQQqtlChZ6DeMyQNCouvekwAU4XbloWmEKdIFwuP9gN1SqCD8dzmpagnP7sEieRNmKUznn0a7q
Hls6Ui34Ewl6Mm5RYVNYWjyMEzUuMv/pITFdmhXXRz5WV5WWb22HX2Eodsjxzy4vEKTDngRKF38y
ncKzJfK4cavoEkyWdeQBDBuyFVOcsaGlZkQYa3sdpXqnR47dmrnezFZ9+B7LPlhbJPZsFy0NOoIU
wLY4HdsTz6fLahVU+5wB5Hac5yp1A/QwXH2l58FoDaYdTdKWjtMQbaMoPq7zKx3JL0h+IcnV31bK
Qs4ZyXnlCRamzKjhFbCrd2nGKxa9OhE94ekFryUZrx5+3hM+43tv9/0VA9Q9roLuTUE92Tgl3/rS
PAU+TpFCeDrhgwuL0Aq12OU8ngEXYxrCLmfZXLWidB5PLpeWvi0R7szklNjduF/ThgbViH3D6AQ/
EvxmvI26K/4Ljmfmjwz//q4yYYVzbvDJ6566rDB+iD49WP7wQq3VA+HmNoSudjZSKNp2A6gf9zZf
Lu3JAm/Oseg7AxOUOlcmkuAAxPD8f9k7k+XIgSy7fhHKMA/bmEeSwTm5gXHIxAw4AHdM+/4K/Y70
Xzqe1rIqyUxq9b43WWVllcwkMwLh/t6954ze8jxxwHgKmBxeast6VU56A81tPnRmuDzEFqwGPoW/
Qkccx4Idbsbwa8+ACbJ76+yVT2DLxO601/reM+TumrInxXpXq2rC3D/WVXOdLPekbB4PuTlvbZ9H
R+pPAOPKL1O2r37afuOb5OBMe2U7Dbc474cHqmPbzBYNV0uoTjldtHkZaNeYPtbmef5krJbu6NB9
jQptb01qlaE9pSdCxC4+joAa9yB3/7XN/M9sM9G//QfbzLPKP8e+aIyH/8c2ky/z79vM6B+BR4uB
ygItAjaQ/2w5BP+woRM5EXtOcrb8xz+3mQ7qOcoP/G8YAnHS/UvPwf6H4zgsRmk/2J4XQj76z5CS
XJed6f/eczBtz9TtC9oUJp0K/hb/us3s+JvlS2iFEBXxSfYVlWGIfIeG5FgF3nxt2EzEMWLijhpT
5DaeIDvfw32W7jUi0cytGf/ALEcC+cn8kCv/Lk4qXevLT2Ba/2SJoGLJM7IpEF0gaIO2FL5FNoM4
evjlrgfne0nNsiFJPcMqoMm68n3A8+yfuiL4HH2LS/HU79xsvDnc8Osgee1i86no1DshHh6fHI99
/75Kg0N3ceuWykaaffLTLYFWcy2L2EfyVOcyJSym/ZpnXtBVp8JRnw1UWts5gQoCAsTCQTWToTLU
MXJj+tgCJa6C6mlkT1EV3Ndl+p0qVpRZNe4H5xXn2MpS7DLhdTSyecOL/Ae83g+WHbVSpnnPVNs/
pGl45/jQiPMxWM5L7SigATrkxIwOzARBRUAQQwZlAHQSz6fxbdHxPLVMqyFy/zRN8sLM7tFb4jdl
9IdWJscgjVKiOxkZJR4MiLGgD5M27rkLrrHQm5Gt00dNz8E32XSQP/mGObMFkN/xgUpy8c68o4oL
sAnAJJaKN1lwlldj9e10xcg+gy+kTFGQ2gr32chNoNOhyJoE0MZy22fIjiQnjaja9SE//RotdYjh
JGCAHzRNCH+c83Pj13etJcONqqdnAR+RZh6n4NhrN65fArmU/JGKWHA9gCBRElKkHzH7cpvQXFFk
SymAoOZmUJcWTF2ZWhz46axG5DGqxLDWtf1rk6gHz0+iHV3OK29CnHrhkG/Igr4wmMU54x9pfUS7
KPefB2rmGzraMJ2k86LS2H/0+PGJvs2+GO26NgOmWsDgjBJC54FsHpviHaGCfvR2L3PKwXXmJwEZ
6STjW0zzwh7kg0iWDzSlyS7rfrPKSEkSO+8G1wbmPbF178TTrsgbUlhLVGAzYX72XMj0WVi8Fh1Z
frsjq9MRLcUSUcT7+0vN+r33abDAwyu9MN87omUDjixEsipqLVPvL89+3bz0jfOT5RsZqq/EAJnO
CZ2z4+/AUaeGydJSXl2vu+EYeYrRALLtiK6SY/q6Z52/C1z1mHLBAiPRrBaw0KsQgBMPJTa1gRGs
HCdBfjuzwG/n55mRlJyUt89Axk8lV7PJ+B78S1lUJHJ95sNmc05q405RpATwcaVpYT7TtQecrz6m
jPtlVtwXpb/n6aSzQAFrRYR362gs9qU3vmUifU+c5g6746bukBlNhOgHsuLrIZitKyy3bGMvhNxR
5TECr/cix1nhRQUvHQUwcLH42w7jxVTkH2uAnsAGdqltHEqPzZ/tXLlD2KvRqnaOhWUgb26lCq65
J34ajCtrI1LfvSLdzqslpp0+naauewD3wTPROVvCO4SteiWAspIZZxXPiePzUnzRsv0BkXYL05AA
wVCSjybJa7lvaRbfyS55JBfIECAGH7vsrJx4iMt1D+hSt4vHH5dKykOsqvsykiF1q5rT1eBFl2pw
P6OFq1dIrm0CPreNGud3nwuWp+U1KoxrE4lw1XFIgAiEFCKS+3xu3yqDjn4/wLMuf5Vucmij9o/R
+1/IMxgcFGQxQEbYhT/tu8ahitHbxFVMAB/mpMQ+C6ZHMGTsppt0l1kW2xkwtOyUw103Nx+ToR7C
NsOIbcBl8xgSNVNybCHY7r006hETRduYcSzbImMleWbCeLRYXpNHXZcI0/YD55c8nMBfOwPNHeqs
fte3HLxhLxHlXnnU/o05SaAVHGaTxyrz3G1gBZd8Md6HropOOZvUVca6es3R2tkSCEbTrVapkk+d
e2mq9OYN4Z8l7rR+kkek13Wnnmz1totHlgVLD/vaiax9J8xrUMnriLyFCx81app5K7F09G9ipGij
bb8XHdQtwi6M1NE4LOQBiqLZkcarQZJzM2skb+AsCIhx8u4/0/pbtfz+uWa6PTAmmtuBCmyaH6I4
9rl9EQnx8vhJPBkZsALbvPTcFb1lZn1dOxeiH9vajN5oVX96hrxldnIvMb9M3Pidav7lp/U1Cou3
OnNgI4TOs4/gLQNuU6jd0P7iSLyufQivWMjOBX56MYavTWhsWlLvB1HJbewS44j4UfseQW+rjH5F
vnqtgFF4ibojNnssu+iX0U2bJoViPiwfM3x54/fk7jrA9Ye6MH7XBvvqyMb4Zjg04QmbFmF9tat+
y536ufxDnGcCnbrtjQjltEnVO0/Su2gM7kKIHY1sr4ObPwWMRg3vwbOt33E837lWcK7EzGc8HYBq
abZBx+3G7IN9YZOdxSfyWozOMSBGnwzPMbGHqLPeilTcOo4cRI7GfnlaKq/Y0gIEc2eY+5LEvQeH
J/kFYJxk7hgzTczTQ71A6KmqU9HqvnH6w9efYb9l7z4xq9mvf8P6Yp0CFF26QYl6IPzJQ3lStfkk
hhLM3Q5YZHaijA7YqzBaYigzC4VwYUSd/gjFdavJque0BTc2FpLxCmV7qEPlocckgeMQ308oBabG
6k6ZvfMAFIrhXrXvsvK5E0UVbNNBnFQg26NvqOo6ONlPn/oZTAtI5L3MH/wofx9S9TXk79JPnxs7
/R5FefZHsD3xjoL6ZQxLrknmG6K6gqR29Jj7odh7cVWc//4iDLc48ydcvLatkdm3MWwy88IBgPBA
NnlbElT72CmjTRDxvWTOR9K2n6ApuK+KU97y0BW2T8FA2s3OJvF9b/ZC7bBL1Vy5l6MfsiwwVXLM
v3rbSM4Giyzm0DO0L4p9gini4NFSY9qfBy2Q/Pd4cgLeA1QxDMlKsqM9vw24/LZimXYOw6fZYpmy
nAYp+0M19/fNED2n3rmr22w3RNZD6qtfedHigGMAmsJUmXJKFHQiSMuQWbhVSdRtcRhMLbcyuN2v
4QI0p2UeOxfqykXsN33KdfUrcvrh7xJghaHLgXsPyKe1ZrWrGMdlnhwhxPvRpnIAHjHbZW2ONZ6A
e1Jd//4CFgQydFS/tErex8yH4y6FeikGPi7a21i1z/zcftvpwUSxvEWm8WN7BDSKFHdPN//uIX+x
KHzgrEi3qYWuEPdZCACf1UpPKp6b5kvaim+/xgpi6FGem0xbbJ3+eSjEFjQMcSeXx/cgPlv2G3dh
w/bIa5xNvYT9UXSDs2/yV9AEXAZKOpYTnwm1d7RYzHUBZkXp2i6YIvjo03SnPckSaB1ztvLSujPW
kFFx5Gtfk8i9TEbyvAA2I2ZinDOGA8U4/SQ1NTHmT4LA97O0LO8VoF5tf5iluK/GtMNXlb/Ow688
dA+imd6aLPhYnOawNPD6PfHs2IIEfJSfi1Su6r5G4pxFbJurilgIoRngm8xDIkKSGbnMXZUKSMHR
H5u9CEf6uY4hMi/OxfPUuwqK3yHnqiJk+tEYBX+2E70VSC8aM3/O1NPSxjsVtc+E+uiq5pO1a5GV
AJlm+ddCcxRZZ2wsTxOWkvjcmxXbjRaWSjmNIw3uBMxUwqpLRdFH6pONWyx00iwL9jOTI0viqrIX
3hC8llcTBByW4hwjTQe0RmeHTEElxwcZ6jOsePC7+sFj7D6Uyyc/AiiBM5+tRuBTDan7hzQqzsZQ
3sNTZihCuZeRIGa2/IcpPeGP2TJWvaakTJqOlFDErntGY/6jsshrWTnvfaTHj/q/+InY4B9kacqq
vOeYFAX5d8Hdi584vyDFc1v4h3FNIkgwISXxlO2UVbfrMbB2QUBeI9ZoG3d8EzULG+ox7a60q70d
E9cqltdWz+1zuyUj6SCxmUzyUZPPRydBbOco6j/+HP7urQr/5vBK6BBS/5jqP1B2O0Mx/bZNp1jJ
dsTlp9qXbgEna9fwW6T307rBbkljVhjzPjd/hQWpDDGkyckIFpbhVFdgFrFfbW1kZPlbn9CfD2aO
qsGzs8yQTDJ1miMZ3C2hf+DgxWPYtA59KyGXmeWzU3sR2Sj/tS9DDg7TAMEklw/5ohClrIluZoxt
zDsvyR4b1OObBpf3GkY7s86B6kA+aWXooc4reOdD8SAHlpJVhYmXIXO4xjagzmYI6iqAkdn2+Xik
/wvF0U0DXqTRS2DFFyvsjUffI+MQIPdMKqNh2G/9IsXSU6rEAFdhzv1rhGOZ8JwjiYPm6bNZ7b1r
hEDORSTHvN7XGQgOGFswm5D4pqLDic2szdUeuhKW+YYrZUxzIwvX8AwOFj2ffYnALpdzchfUHF0y
gEB2S7SNL7dEZHhVDknUJmkjG+vAZJ7BNH3ITLvyCqR5lR7YEQ0s7xpOiJvQxqswasse8E9d1yDQ
AfKFGqpAx9dpL1+pDX0xp9u5FR7RXcrvBRq/0cLnJ7XZj9bsp0D1hwjyFabWrm7/eDGq27ogMNpC
mQoX0Z85/pyTjtnu0PcnUzG6MZ6cQb4YIXSY2Z6PTsd5nBYzW+mhiXa1W12C3nh2STSuhFfcQtP6
ahPBIpZEDp1vAJ9l22w6v3yExTYzuku10dDIcRum2nLYad+hQQVzRzebDBPFP7+/SYvRptnTAwkM
efUMtYVHuc7QKI7ap8gboV4P2rE4DMgWiUPxPoOshClwkzB1PzNRTnYWCpeVr32NxHfMNajUlFsm
VROhvY5SGx5tRi3SYicHOxReshb31MRcwDPRkTGRRCa8JGDK4o30JgySc05mh97XcnIz/YAW0KZV
/5JQViFDnF+zZriFEsZgmraP0hnO3EahCGfmYx3LZ4gNZxOdJRMeTW5+abTnctHGy97iaFZTqhmZ
/9teXp5mEu58V1TkIpOfh9uf/Nk5BT2oKpSaLdv5BMVm4wT3g20o4FEapKc9nLY2clKkHx+li6VT
oD7w6fOcgrF8x5966438UJJpCrXhs9auz8XMG0RByZfjE0Ap4+LFqMqrKj4rmd63Qw4bcyyQwfvl
RRouG8XJdba+9ouyHQXLkU3dwbfDJ6nKX9GQRGdT2a+h9pPGYR/sRF6SBTAJqmtEROFDSkgQmwoE
pxaiUxPh6aLNp6l2oOIy4sbrrxiw7WKH13Po9L8r7U3lwIA0CJWqr52qqbar9g4vc77WNnExrxZj
mOxK4HNkWNMb+/F7LYQ10bWKkf5bgUONUy1N5e63bYIFhtbz7rTxaWKvNwzhpT8AuD1GRs8mfNsJ
4AB2KsR1TridTam6K1FOQbnF482tkzT5Ux2ZfD4fy2i48/SfFEOjq2xeLaCSBGjRKJ1gaBOEMFv3
mo7dR20Xr8Pw6BKVZYDEFKmr64deXmqH8vjUl90dToE/oCLLM2nAVwFFZRcu7p56HXyvHk6VNunO
QL12QxIQ2DXjnEY5xt1cu3cLJLyZtvGa+ES1nTdD02tFLc9VM9sHCHyDPPwWdXXOtNl3sAkwo/p1
loj1WzGx7/DvLWTAohwfcGhwOZ+fEqBDnNvHVXTkuH3NUnUfprfWDjcSHgrwql+d96TQDg/oh10m
SVL7iKmY2duWrmBGcriT7V1lPgOcPlaJ8UXe7G70pThAtXou+DCjC9EXvCSm25TiQR46jMiYFD6V
HTyXwuEtxIe/difPfy3K6JQtO9Ci4VPQittUWw+F5IfRWGxKuC912sicm7x/aY0yCCSBh+DC2fkI
nDGbfjkInUPOi3g+71tdordCIF0phEfB/cu+EZDO94t2QxMCaLQruqfPDvUXf3SnTdIBNQpTlyQr
JNMusmk8yW/SADhtVp9CThS3EhCYZhRNm3gJtp4z3PMtKMWJpukEQt5YhWdWKTXiwNihJG9N+76j
6T9qD7ZCiD3CID82If07Q2HLdj3ABR4C7aanvGlDnshRa0ceWM7OoAvzOVk1RvcZB3e1+DcjwMrd
gewEIlLUBepuYb7k2XJLxrFaWT36c5hnykE+E7A5r/UGkQsfNc9CbYJy/PZ85POhZ5zzgX/H0cUZ
ntljf09BO75rUlBvzTJ+lSjGS+0al9o6Pmv/+ITyhZD9JVr879RR+3iMd4tLHzwlRETEY2tysBwB
1GaozSf6d0kvz+HSfUvtPmeoYV597UNvgXbM9oOVNcDqlPNdJQ5uRRTqhXapD1qqHk17XhgQThvq
CU6wyK1tzV+WdrH72sreaT+7TcfB0sb2Xrvbc8kdn6kKE0+87j46DDTvnfa9z3BW9qALil1QZGwy
O42DyWlhz4Zg6N3Z+7ww7ilu/gL49WGMNtM18zqFdOKWcQqOXe12N6OTx6qnsWlpK/2o/fQQL54D
I30dmhGDFkcTXjf4Y6YTscnbAtSurcd9TJ9m8Ixg54JhXHj+T8AShqB8qrrgsU6zryYmSUkygo9R
234LYYIwpjMf/ZFUCQaVp8TDeO/L5JA6zRae0x3kt0cmO69FA/fOHgil9AIjaiL3jgGaZZ8W0UNM
VtFzAu6wHuERZplVBxkWQnd6/q8F2P//Agyw1n+4ANuQLWj+x38r//u//V8QX3yJf19+Bf8IIlZK
EaUCvUT/1yZfaPmQtThW2bToWIr9ryKfxW8Jw4DGns+S6+9W7J+IL34DG6wo4j/9IAr+U6svSLb/
5+oLCwgrOd9xKQZCDmPL9q+rL0BGWW6lJYNQp8y4onG/gSK57HFOQK2sjDcXgNalDpF6E57auWEK
BTkfKWE787kc/fyB8eXExBAuQWzt5FRzwh0w8fTt2ZBhTjXYBJDuM4Tii/G3gBGJvkOCSG9YxPc2
7wwz7DZ4Aac9vsURuuiyyZ2AKgyHTiiLvAsqbntOpFv4kkso221Riuo0mAFL8RSzgkJH5QEn9Hxl
rjqVEkhmVF8FI8Moxqq7HFjwSi3mt+iYlCL+OvL3oRtbd6A6IZ+iJepXbGnWKaLQBxN/NNcurh8G
7Qj+/V3YE9rH0IXbms/cBeTVcc6M87JMf4DokIRTwEBoNacQm9Bd5F5yXSak6l7+xtnX2cHBpBHh
8mHVQrIpkvjQ9jN4e5eHATBqftQkrZYBVmmWbHvuQxsGtjBY0xTRlRVmlJmyxxTIGdWbBc47vmge
Qoxk8J86rAU7oS8HrIUGMF6Ja19jF9o2gf+dQYufRCDXbRiw4yl7tPBAnGjEX8oWDszAL5s2oY0x
5Ryto8x9BxzFYLeihByrP1VRXZ1ATPvAI4/cpxuL29ZOeQQDywwQaxagLwmRLsquYtruATCZSF6B
fCeSnNvqklYvsULwPTpEGlQoH63FHfd4DQKQZOQAJ8O6E10zvfDdndy0paM2ejscKMy4fW881KK9
Tk5nXSZwzXwPybyLja5CRk5irfP5yWAPI/5zkI5h3hokIrESN1uOwdXpy+iEDvUd/le2MZfxglGS
4ygbuSYOum1GLB44WvfgWJJkHP8Ebsf2K7fcaw4zjfADA4UhnCVxPN/jE/qV2Gp0TZz4q/NZ7vZZ
+d6l/FbXqcZnN0zo/UPpNwiP7YReH8wjhOVZqR2FEGIP0IDPU6i44xSSrFrObSkpfmbCECt6IRYL
H+8pilR7hi5ycLBYkfdzKNiaDX5O5jhhlrEfGc3vrrRW/sCWAdR8ufYnjhX1XG57TqQcILx7e0BG
hqpgGklJurHOx7KEs7va3A7GcEzG4UN21DdKo36iuMjGe/G++jK8Zc38PavHZJiB8btTvG+aAQsP
83BwZpvF90jkxO22kQ7d+zGeTvCXs9L46TCPzck9w8pnjeDdxg1RHr8zT3Yfr8KC+gPkaNaTrb2v
c8KZXgHtojHTWxkWcmNNzqcOSC4EBFZyYA9HzqSC78Dt2nLibO25AzCgihP0QmUxVAxIjSIhUxg1
J6evo4OFuRBUKXtxqaWYXSUgXiz39cMUtlAOkBdskRi8WD37A+A06wT4DzMo+gZ9Od8zzmWsEBSH
3JzGSwwkrVcp5JUcFWa9RKsWXjrSQwO+eFDjsdHPDWVfDYdwWZ3FD0k9MM6IlVrHEyVMw8ubNewR
TjOMQsu+0lNb6mFj+gALjixgPzUbrw05/RYL7kcCg0bd6YwL78duMg/CHbGotRzSpqJAee4xLpb2
/eQ7N+ykNcIKyAkcoUre7qS6bLb4UUdiLZ1YA+YYzjeDY6Y75eg2LK/UXTTPD5GdfIU9mU+KiWvJ
XTbTzjNcN1h3FvUyaR9aiRjN0Ia0mSD2Gd7AtzWxTG5NJdemNmu7bM/oRXb9VHHvil4n7V5rSLIG
LP1zbWVbzlI72lpta5u0tw0TBJVG0vWRj9ONzYbUjrc6zt31WDnPY1s+yEsa2Fzl2tFaBSWfE61c
iAHmj6AIuatphxxFHoRysTbLYfOkGzTNl7RbGM4uQFKCaGUmc7Jlf0RXSzvqCiY863asXno1f1Br
rjdh1qA5LPaujN6lNt1FsNs2E/I7CpQ+PQS+v7HITuR2WU5NN1sImxanVZ0MJHq0olsarHj1SgR7
6axcfgmubY97T2oLX0YRrG/x8gl9fIWlIqm1EbxYNdrgx0v5oFD6sUJqIcQ9Bj2RzZCkOnPtemU8
+USSV7nLIqXkS6/IgVVXyzsKxIHEYUlFBbgETaSCsbYLshL69LVuEO1gr/2DozYR/naQEgbaTthq
T2FDBzTS5kJHOwyVthkKNua4DQdtOUQQTLVHk8G1AVHUYJbC6QzC85GXEys0WIHsxms0qa2RFNel
ar5HvQFfSptmM3gLPlGOcsEt32sHI+aLk0yM8aINRD7h5E77GkvEjXbAmMpw02IT0MEsgIxPeow+
ZzT+MghiDgLIDBFkgxCSgFe8sTvy1PqBH1U/Ek/Tvi5yd2unHEAG17/SG9YTeEbfMBOYg2OfpHyH
l4r/wypNMoMVLKNWw62uS3YkCUdkB40luzV7lyG2dLXh0mQzXqK8LCdq74a2YPKvsmxHbcb0tCMT
Rts7c99sD9cYdqbmfo+tACjMoaDTlk3wb4gEtXlzYHSw8rSNE9TNuEW0gSGW2pI2dmoSM83L+A0c
3NOUgAZmrXVpkNxuJPmiFZkDe8WGxTz//SXSZlAzhCfPUeVeEAUpkYeW2iKK8AcptFnIcVW2WEbT
LPhKAiYfNrJDN0ayMQ/FmxfVF3f0fxfydQLxh8Ai89ZZ9Adt8wRMHqtpWrVfSelfquLB9Ef+4ig0
QK+RWN8NGZ/7EXulrXDGYFtrZyoT3O3YYlGtO3UJ0ao+Un6xgVCiM3GQro7IVyUS1iDDxproSWhM
D9TA0zrMzrXT5tYSTKs2uS4+kpmo3bGMwoRuFiZALvicg3EPB+5HdvmXcB2LSLX5XMVXNeAk8Kpl
3WeczORQY6JsOUcalMFduzoKnD+KQ6b4qShDukOifqHlvU/cutwRHj+MPtzsoFq4WjEo4XM8nzgr
ZEhnNulk3SdiFhBX6nPEtNwYkE1EL2XG7bL2m2P+J+QqOXvTm90M9caQRbbOuyUjoCIunRtGd3lN
Dt9Kw9OcoHlVmm3FoIzaLdIvP8CaTs0zS+VXPE/mMYsIY2WDFHvb4HiRtdMv/Cnnlv1bPff+uZvu
sW90vLfHGB0EV12j4H1r5sQal9jZMrB65TzVwhpjlF2OEQgKopmh7/3B6IJjwr2TSfvNn1gltzaq
b+DDJxDZ9qUP9BgwFc3Wld0jVWcON+yBVrxfrrk/HbUX2spencJBkBC8xVlhskhI3MMgbNgNIYXn
JgezlX6GFv7nohaQuDI8l00FyQIImw9VLszLTRzUlyYGOhE2R69rcwqh9D8qYrDreZA4YxccAuWs
T+OZNMk2MVc0K0fsjal69tkyQE0vTsIA2SfbtRNAhzC78ac326uXucfOVeCA5djxWUOO3oMasXUG
eEhgxoOBiAiGzAhg0z4cq4e46u7mBo15EJZUmwGgjXN4MWyJnM4e4WW291lifw1ZT7+J8NsSgviY
ffppUoh52w/dD3mtD2XQFzWD4dQFyLr5nJD0Ab7L4cVsbCxcTppiY3H73dDEIONmtnNBgo9M6aCT
IAMSOKDfhPrtemz9y9DsNym7nk0C32i/gMaDf8/5rWVwUQd0VliiP9lLvY2oeOIvDOW+QQtUm0h4
FvI/q4ZZ7YX097Rt/eCzhFU1S/aiuSA5HWQW1AbPWtU1gM0k8Vn4GDxdPDbLTIqTHPAjP/b14lkP
SeeJW8ML+TYH42O1vJMDEvu2GgaOQq16KmProWx7+zYW3WtRedQuU/d7SRlMkkU7+Jm09kSi4CiS
TWGFQwyQkP86dLw3N4XDjKmGbDR5CSR/aAOK97meP8fCUKvkMnvLPkv7dZQ2WMfk0h6Ye/B4aQ0o
MfnraJVPYCF3KNzvJ866rALX8JT7daXIOdEMk3XwCqXF2nn6gyMp+XdIP0fOBOxDzIvZ2sd5UPEe
H8rVL4cHGI6cWEpmp+1bEtuKm5YiqZCreBVUE4e4/KH08/tmYjffmyxs+1Sy6clvPBNfqYwaSNdW
tuHBB0v9L+HoT/hkIvgePFi45NfW3+0FJY1ZcVQLSkq4HC6HE2ecMONrRmz01tDW+MRwEh4PKek1
G+3Lwo2QPjcltrS03bOycMzUjNhK+LnrpQrBT6b+h6T+ccjhexytjuk4kezXuKiKQySiZs/G1doG
Iz0I4UNKmYaKuIHNDikEFFqydaNuTmO3srJbEDu/JsGLg7Ic1XvsJpaonyB7ELWuWYQE5sFKf5J0
+q4ai5U+0Zotcbk1q01YXQJUlmm1n1HPt8Ez4LZU86k26bTXdfachQNHJMB9KJWpmYxUwGKeDCBL
ITZWLDctkilpwOpzYG3FO56NXkoNeTujuQH0H56tnHdhQSVzKsoXt+4OhGQ/TPNxlOKJ7Sp9JqfD
ra7A7tjMhO3KJ8o5z6ehCUsKrHAw2nRgccKYbcxJL+YpO9EIcwWxc4gqGOc6mulV9jmzMts6DtFM
b55uJoSgiLofKVduIxjAun3AnYueBHsitoQdTx4mGfyQ2sDdm5PkY8QH4Bw1v8FuPtUZs+WhkntT
DTxNzag8VpG78wz/UQh8BVBGfmfEbVkzMaKe0TKU8OJUnlOidiz/xG5oxIEZ193MkbT9LvPZp26v
QALETxVjaKLwKLdAKijV+4d25EFcDrc8XdJDp39+A0kFrk3MptMoP5mR8b5Y/nOKHqAgzLrqJvWn
rWClsD88hXH9XQx85jpuwKDGpO9rOu6bbUtnVWOhX0/IuZUsH5pJyHPAiTuGr3ZXOJyRCQXCEmLf
lSYeRTr/jb8kTzOVv/McrtZJxLFkdikROkPBR5dVEc+xhj3Upk3QIb1qavscRDsNumFuC6pZN0jb
0fM3QuLz0p0NupHQfCEX4viZ4dKEICg4H60djvhrOAv4KRqgxwGrV0HPa+OO7O8KJDauYb4NkWAA
kkA9V10bHItGHFk+dGeDvVFuLPulxh3Ly4kB2HgoJnWJ4u7G7ZikcPBuxeos2PapJPozM8FGazax
A+I0N9vuExd4iw2y88dyi4+FNco+qSTrpOCtwGmxgx+QN8RNxbUS2UcbJeilvHRPZTI7FgQleOuY
5zCxr2WuLnMyPtSx3W5TGhwwGzwuuDl85ZQlKzaZkIgeztdhYLen2gSlVOFr4DSyNmFx+OmjD8ed
+cQdrPrecPzvsRefiGEh3IsZREJvA0RkTZTgiayOzd/Kewf9wudduPifXB5gHCwklyeFPsWgMbM2
eg5US4g8dCRKt4zWvlj8eZMItrd856yF/Qlcojs8L714mQUEZ5wu8ya1CEREC3kwlENruYiPqJ01
acKtdguu4HMoQd7wA3hmi0O4MXqoYGc1I3OhkdwQWu7g0chHcICVYOqWzW8RnAKPE0Mp70fbefX5
+GLbgYXV6Gam7ikDN97hbWcQwe00vKjiA0/lj0Rx3U1qcKQxhfkTXLylCyj2qBqWC3uSklssc3m3
PTd2+dZR80w6q9jiHQG/NbDeTMWBJbeOq3a7oOSwOTgSSzfbNcP+ImFL+o39pZkVuHtTvaRyk3ab
6B7LI4ANngWB1rvYbcA/ANetnE+Rtc9ZiCJikm543NB3Mh3eHWDwDUH7dIwerVRlLDqCZT32rNKL
HqVxI/unQlP6255PhI4JDyiDam37/OZ+iLgvxneza1DSUrnNx3j4hoNmDBDIC4MNDmkr8EndWyjw
xthD/Nr36kO1omLAqbgrNLvCkQerdJ56Z1puCtXRurb43bOszoxtJlqFUq096ArU4LusOMfxlK1j
PEGbYvLuRWLFzJFMJqBd+W2NDk/TMNmSr3vjM4MXckKS1DAmXoydfw6Uarcu3AC7VYzfXr3CsU5l
M2wiFDM0HoBoDNnH0HLxqK3mMXZyexvnwVWN3BT1SnpnuMmTBFcOcAEaNxoYRZaSmGgxruO8BZyV
2OMOHsZHvtSPNe0QaMs8zJWwjrwJeazk4L5S/0eklDvJxBObCXlYy54udWbaWyFhyxDG3sR+x0mF
xRKqPSJcsdeJtXAgnoRL+ShqegeUTceVUTbPqont/YxdhgNdpS9t3xUjvo07hw1cr/i5nez7xoGF
YmaSjmpBECrh4Th1SJbtisQTmRKas6BJeMLuIqS0OwMbjqkaYCUuE6N4GotrT/W2B3RBgqYS9/kk
ME2SEmLqR+ya6uiqhF9wSplfW2Q+CZUsxmp20p1T1OYhbpO9o4jMLa7C4YeMtLy1Of2/wiDBwV2c
Lirc9irTY2JaqOP/5O5MdiRX0uz8KoL2LJFG49SQtHD6FO4xz5EbIkbOM43TTq+h19AjCHovfZZV
3aVbUKP7bhsoFHBvZt7MyKAb7T//Od+J3yvQ7FcWjrdaRHo3OHOCT3WKU1cwuLN2qoC0bKxyoJmi
pIo0WvddSaMMOQvKCnX/proreUnHxbZBDK1lEl23E6pRQAZjBPbCUuGxohGoLwcqbERzNeElRuQ+
YwPgJeNhPjHd6nbIjS+zxPGVKW8OY7/BBVBfDpP1C4ZgEtYRfpAMg+Pvf/KZmGFpJLqYCKSztwC6
7NOpOMYcmZENkd73iIf3C5azuIg50knTmtG0Fy6zJEsDymOBrQw9UiF9m/dkmcM2TX5ShzZYQ/jr
Fq35OPbMNtynToE5V0c3mFMQBJCFRMONLkml2ptu82Ca1a3CKxrGJhhruqKBIGCKF15Zn2AJXsT6
dZWafOcUmxSYqtO+HodrSxNMc/NixKZ+S/T+px1sePDItfAgeWf2AzWYUVNhCZ/PS47UgumS6aYh
jGt1JZdfXkz68aDUucHc0kdHWeMMsIvhV6qGeW/0+XVHR2g45ONPulYvY0SFtg2iOsI15HfTig5v
vGP3ZDSSq7WTRX45ZlBigwh5dKiuhZ9e1amBP45jcRy+TRO6KmuUS9ghvwoi7Nybhjt/dvMztr3L
yG+bA9llSog6Ig+yf2nhUYVOktBPZGz+/GbysS7533/9L5/zP33SNdFRoDv8zn/9/Z+u0s8O/PDP
8I8/6w+/qP/vv384/q6378P7H/5hVw3psNyp7265/6ab4a+/wd9+5r/3B//Tv3/nCJ3z39w5XqoP
9f/dNv7+xf8CDpW2Y7I6tD0fDyP7wb+DQ3X4jl2kKyzHx0X4932jDVNUmrbPHlDQBeeSf/vnfSNt
Q64wA37I9qXnOn+uUsh2rH/YN1o+2Egp9X+QZlVCbH/cN2p2MJ8FFBlAzXdZqe/E0JVYsvPSgxgT
Dg6SfYEb6WQLHWZPcuBGIL4O3Fjzo1TLM7AVMkp47KBOBuIIseSXPabRrmm0zlNxrohRcEs15Dkg
mQ6jM4baRTklqGDwoHoYgzmBWUIPaAzfVHp3O1+Pbq4e4mY9zhkAqU094Jl61HOY+Tpmv1oPgS7T
oKXHQpQGrHCUODMvLtkdqyBGPT1IVnqkzJkt1+x2LLGmYmaNQNMzfiZ6EA0AsBCV+4xmEVIoeeuo
6mrVo6vv4PF3rctpHHGtftLdlqPI0XUqKt/aN0vwHFi5/qghITAYd+SsSKag+Uc3lhr30qke6JV7
RncxQhNsT5V67ZEmApPAAxgpdAJ5VS8pRA+mcjd/jfWQnutxvdKDOzhR7p7+S1ujZKQVt1i2Jluh
x32KXUmMoAAsWgowhPvJuovzQw3PuZYL2ETddlpAaLSUILSoUKya1X1fabGBrQKKA/pDgg4ROy6C
RAYPNL6iHB3kT7ksx1KLF/5vGaMXB8MEkJk21Ig4rEDaIXrvS5ad0xIHl0YCXCtb6WaawF/PKlPE
oCZrK1iU+aVJLRLPh2mh/ph5yx6JscJokV2waKfbUksxjhZljGT+5gzEMtShecIhoiAWRB6t8huc
HlNII16/d2TBCIdJcpP4T2X9xRStXc/QTiIygqcoYQFWTr/yUn0pLR+tWkiCNgTmLGvOmZwYIU35
gTJ6E2j5KbaHG9lEl6B6NmONaki5IVNPMpAQKW9lfrC0lOVrUatkXueMC4s4SXdxCic0M0S3txme
NQ3jwux76kC96ctD+XDw+vsGjX5pk1N0X7OKKh9XLbHVFmDeulgx+vAnwe/JmO5SgIAWgDyXaKFO
asmObUSjJTxH0C0Ul1tUZjYJ8xOthjQNaNkvQ//ztBBIUfK7r4pHmDFXk5YKYx/R0NDyYY6OKNET
RfpMEuRo1OuFtOsrMLvcg9JMd9kN952v6l2nxckKldJg+xs26JYJ+iUbObRMzArX3B03HEc/dAzB
akP1HLT8id2thSzJBw5ldNUSaaTF0krLpoEWUMFgdqfKv8mwXpxdAojALc+EUd6EzVORcreC1lVy
Wagb8yJBo820WNtq2dbWAi5F2+A1EOsRdhMzOKVa6m216DumzWWqZeBIC8KWloZnNGJShEc+gzXC
cakVZLN99hbJKcI3O27OMpfNblD2TYoFDC8E60w+FWFvgpxjGTMxpoXeoI6SPM0+jxeCHUq9iSAK
LaoNneo4VNQTQBTNuF8GCIfJ0rPN6jv8CjFdsxPXUlWTLRKP1uABlY+KD24/XymFEAMPGRUa5pb+
oQrNshXnJeVPmNRJGFUcCv761EjvimDxt0eIgWv98ITiUW/tPv21jrDLyv5JwU3vp2M8dBfeYFwF
K/wZHBRQDIiREA8e9mbLhdqOOZEY4bnYnOfAPM3b1lsewZfOIZ9X/NLGF/d2/K52XrIQLzdxE2Bw
Lcrb2XHLQw9wZTAJAKTGIrT/69N35a+qNl4zCif84IoE4xk64lWfBL80JBOcgk+HQq2Jvjht6f1K
76yJ2c+XkbufMMuhTDrMmOBMyKAuWCuqrziWyb6Ymg+Wt6RRxXJbSk4ha5BbPmE3pbNeETw/ydk9
VDPeflI/KGGDA3ICL2U/jUA+3I/aHGVYN31xFGGsKD2jgorvdmk/5eNIPcPUqr1IvyL8E2DXnv1o
/jBWMHag7z/mOrmXzGx1HyMsulBZ8w4885ucOc+WjooA87F2e5jLdfpCaxgoreqndtM7LtnxphXJ
BxUzmygmRujnrJh+161KXkSGmMmcxL2EiKXeUJBOwvCu/KqifhvHpyenh2H1LnrKRRblFPtSOHcU
H5z7gY3AJKbbMTHuMrCKONpL72RkLJSniV6H6MLO5L6kETM0g/rHayiOdXDRz8MqsVOesySeL4VN
0EOl3W01M/HwaqDSnkvp4C43AMX8e4Qa0Cwu2w6KI9wVbOkat1SStBFlbstMX5M8lCM/ZGdP+uBA
Mr72Zv/S7uobWJygxRve3Q16cWw8jPH0ZDreE4ubJsxcwHWteIOdtpwcv/oVqYpAiNvsDWwGYcJX
25L6xrq9hUTKC9t8USTxYd5ARu6k+RnDQuY9an2OC4MK7pBgi9z1gz3xht9kt67TN4XLDMjvGD8v
m+iw9uqqEAxiNm+MsGnMY5DFtM4oMHEA/8wzobRTyf4NfdCGLBRQI4QwCmgO39MIKmuXLxx5S1Rd
G4bcwsxk+DEmIGtD3lBQAhnHidiyRRajWGzSVwJ1rkt045U0snDs+jerM38NbcplRExXGIRRF4V+
PwUfgWXy/urmd8BFBfgpt6nEjhb1VzEsz3ZA0Xdpnu2C23pl1qeMVrPI804ca/eSwXMXGLxnCkAC
LkuYEebmwu4RPpqBQCRu+oTwYTTd7isIwSH1UQUbVnVZ1/l+7AdaT6q6QChisu6orQ6qQ8+2cDu2
jcdQjiDoLXsaavNnR5jejg4pjUqpk7tK4dOhZcbtAPJkPD9kr269qXlzpX3rsqre0oO0EovNv+LO
fabYETJP4Z/nVR0tI37gzscOMBtOehvsZiCpTGrQOjVjCyDnHfSE5+NRxyird/+7o71s0xQlg593
VAtbutr/SSlFBnTih55dvJmVcwtvneVVjtgkx+ajdLbDgh+5hFJ3Yun85QZVvU8htV92XB7bvvZP
haAkspEQ0tpq5YoJRmbvzS+tMXwEqjrXRAUZpwkr+Fl6I/L6qWqIYi1EzknfUvHRdqRlVDO8Gb46
3svAuy3G8qfuvBLma35qexVdVR0o9bl/SlP13cy3rhNxoZX0HnGbv6kr5136brWPqRe0ou5ptd1b
r/fgS7u0QSoefmqZrBcnR1tQDSK/gQUqpE70mNM8F6rSJAOLXpCiwZFeOU8FHVZJ84izgw2UlV2g
ssKcMuZoI+ZpYjNw1Q/lL18h7zpZpbPQ1o1lfDSOd1e4A/Yg4EPVsD4TknsQnpnv0tZ65j1kUb2b
rCGQp8UyAVR26tHquxszX+5tLpKDy1E2ez3xGSTuNe0u/cndWqrdRnlM71QiHgt1LQAC/XR5S6M2
Qy4wjGH3aoD3QfdnXncLiuechem5xEmYTnRbZfNZdsltZQdPZJsZIVR1PcHjTuFyg/tLcYOA6vY0
tHvW+G6jvPA1zltZAiaBRnwT/smvVX9Tavi3AwU81zjwmCAi7xkkdvL5+2CIu6MfQ/HLNUicfCbz
iFU896M4qMkybpwBcPREypD3SsebtT0zkp0cRhazLB7Yz72OTvusKgJMXO63xmK/ZDLHjj+9SIJp
fD33Nexzz2yeTfCVJQ/cZKR3pMquFw1LL2yYaT789BaOesxn0Ymtu3r1DhIoEnf/MeYDmFp3YMLA
sG9yyXtT5T8lEUM0k/69sw5puTwsMNyb4tkX74PmunOgAlpNHgKI7wtggLWP3ue6QNOv3rzII1pA
bmgj3eSZSwtUUw2Qjzpkln5sDy1s+VFD5qOWi0hh14An8vOUsqV18tEgXE4kKe0ZbxSgyhZsva0B
9oBoyXfAtM97VDJ+Io2UGngfAL6Hf4/nQmeJtN8GNn6RuXcJrHwDxwcFnO317/8rl6y7hm8J09Ti
+t2xf6uFTK+SVi9ObWJ7iblQoFK53oXnUVRAcHCrYGUes0Hc92rVuPqR3E6AullCZQmS4XLJF7ze
VAAYugyg+l0LoAsCJpoCChu/Oj2puV98NR015AOsQQaPvVDLfECnzG4DegccXUDQKevJ4/6S62oC
1eFnWWTC5FoBK4NRuh9wmDMGKDYSOl3qmZDoocEuRlxd9p3BmtQpDdBM9Ippmh8P9e1qm/VxjJ27
vAwsamqleeNpwKLHjWLW1QoTOg5cUush0iUMgjaGiFaGTNczZHz5ji5s8HV1w1jIYqdcygrmIr0q
5oi6iItsbV7ceNz7xXIZzDbPfu6FMeG/S9L+EDP+WhZBbcScPs60SBCR3a74r3gJ4rRpaZoYIeeK
T5oRr5Jashk1vsoZYJmKd0M6MoXkAbMbret7T6RnAKmu+yRdyoe8YDyviqqLSpg3I90XCx0YI10Y
5ETfhS7HmGnJKAP4oWSwItRIRjmMglivtinNGliGbipPwHYz2hMHFG1Nncsj0NhPlpnQbbt+Z7qo
Q9DYIXR1x9BZ0EuotnCb1Lms5XPMScwbrKRwG38xlQ3sAIC3uBM5f6PGjiXQzOPEYzXVPfbSenF1
kQiA99sAOXDnmgnYlCDow4Hc26nE5b92ut7ds5lXwBg6zvCR2EzflG1hFqPQU7FD7F2oJ21t3o/K
uy7H7rLF4hXKISE2NQYXpW0sR/8x0/UoOQF+MlIlRefyptYVKpEuU5lpVSl1vUqki1aysf7gQs/t
pjmOwURXZ8slM2jCaDGf14akMCH0KBzob5l1kYunK106Xe6SYEXFeDv5fNuHkZcr6x8u2w4K7/Jp
LR1Ena68B21GQ9ti+xsJ2Bkvs4UYmbV4+mZ1kL334dXSOZvz1+o7h6FZTqif+EBS742Li9iywnOu
TOVg1V0IMk5vA7LA1myz5eQvvC3nGrKZkM3GnLpvIzLgAvJtC/2+3g/kx1hYc/Tw5uBlQTYlwEyR
tePD7OXrwVD+YcnUrZk3QGCs8jVZBNs9XQ2SweUuRYljHHNtif/LjqoCRzpNAeSjX/zEy7bBYLFz
AfR2VltlFwvTFQFbTNW7gcz9tkJVoljltuqLT1ZOR+UB/6ks8GlGSR6wdKxu12UM5kXJdc/y2r0p
OpMdXAPgspqfE5we7txWoefmv4S34LTP3gLPjA+T6qtQqvYqoK8sNYY6DCp4Sw0JzianImLIilfl
aI9QvCVmW9CPJx76lc0hkVldpFgXwyvgm2+rnAgDksMOyMhxNWKDJ8eCB68pDk5rq/PigymynkpH
RrskL7rd0Dp7Z6RjF5fIfvCqO1g1b4njNyz0M1Z6MQ+Ub7p7229BDRaG7qHHQjlk91xWo67+iT0j
wvLbSvSYIXSD+Jvp7zVdFtqekwYE0lIeE0XrfQN/C6Zm/CNpf8AnaAJONazvGnw/3+r53fKMp2qq
nF1djXjd8Iq7ImE6yDhZJnltz3OKP7P+kv2rdKd5vzjtRxsAzo8W7bC0ul9LtG4Lq3d3rmI2tDgA
WP7q94cpjx4kpqhAIcNkMzTuRU1Zyi4PjGTHwL6frfG6Kpn/2k39aLj0ZipTPeVV/+pEJNb0jUl5
ti7DiLZ3TpW9I4TJvYpxZFegFFHdX+MkysJeed9xPdvAbJnGM3o7zKkewi637q30M4/dx8FzD3Jc
n5eclW3bl/aVEmhvFnJiKxkNMfANLjUmeZY8GTn6/Txk1rGr3x2VUHFcd9SA+84NrqANswPi1Yyj
jZV3hhLL89TCLepx1Pr9tA0oXqB6FztVZpnkB2BzTDQUs1eSF14zgQAqNBUzsZ/lStm261BK7X52
4DlOAWoRtRC8jIEhQZ7pChPPSN8+Z3KpMWbF9D/G52ieicNH2ynlZKChuz3k3SG1G8SamAGnsQso
9ykVSW4K7hu8ciPKK9/Cm5pyJ9qKuH7IZu8cu/X16K81EdChIeseXGYmi15Qk3t2W08NfZ+bLsGC
lE38hr5LEalJDTwhBpixUfdJYN6ouMNYI+So1vuV2xcjFC2Swez6LOKNKUGVA5Ufr/M4PC5AKjfD
4FLfbbLuVd4BuzFQ8ZrbhrafEF2VVXmbu95VDWqgSu4mbESQ2KmnrfleZ5UYN2UTfxVk3jbKay5o
ibxs5ynsKrZ3qZ6J28g7Rta905VmOEIEKujcBbU6knDDpuPi1/nzG5N/dR3yhxXKf8S9iqMXIP8G
zPD//I///b++1jz9JrL1e+1z8fXf/rNlsiX5/av/ulgR5l9YVtgmaSmwhKxICEr9rZHN/ws5LROz
GsQEk5a//2exAqgw8G2fxw2OJS5g/jD/vFgx/wLWUNLBbAvHxSD35xiGtvmPixWWNFYgAw1GZK/i
saj5Q5ArTzlR6wjbRoHjGmBqwzFBEZGIY0C8gE7XnCk5chn+oSjHUDyh5PHhyZV9wWzq44lYriun
ux+6tQ0j/6Ftsw88S+wdLG4ueAt4u7wUJKOFzf51TUHv0gCKik+z2r7PA1oABvPeM67Iwd2YovwV
91ON4mnCKirPZd5fxoz2Nj2sjJN7v3af09WRbLP5cE0/+D5CeqaOi+5xHccPoy0/UrMlL2AkT3FE
hX2LT6GDh1owhO1W42adA3XrksPMaYudc/hgMf2xvS6SXXWlbMUINuqSWVPXzXb0zta6gLayH2Jd
SBuVEw3EUX9f6bJazIKHZqC+tv9dZEujbcESeGfpkttc193yKsxQW51bX2AOMYrpHgLaZ6ZLcs3f
dblTe6Pa1YUwnl37SmfK0vy1A58Wr2hf9CxRsJn7NHm6HapkDhUVbELJ3ROFL3thDzawX6fYQCW3
hi70zXW1b3PMnBZN1B1wPpBHpuckvyjm6jb5XQusC4Ib7qoc0Z9SVwerwPmeDfd2pTmCBceyay0l
d31Bn3OsWFDrCmLYXntTlxLTZpxtZtM1zp4Paj9JR1bktRGFtr5dqr4+uJRAQZql7LgcdJuxT10l
AwpsDXtNeZ83uiDZoSp56b1jocuTq9H2Ng1ErU3g1gUeB8TFBBQcA08DLzhhBSaWLeZsE2rCXOEl
dB9mXde86OJmbiH+xuJFPPNrdrwh/U3L9df3ZnRqBPXWxzWmq6C9gBaLgHZoi5boOeeWY+jiaPKU
a+joMmlBq7RI2ctPHRb7icZpX1dPr5hyNk38CbhcnsHtw/jzCZ4PIC/K39XVooFlsVqXfSTsrQs0
ijzJZsDDeGiY7rASgEMeaMOudS12afx0Jr4qJx9kSGUD8w4iY2E4uxm8z8bzDVDECD5l6VCGUCBj
TfVbzV6l05XcEd3cGl7TkWUCoTsBNC+/aaHDtk51/TDi9S2BIqAai71VxC2BZyQGApDr3h3EsnPq
x2pqMOsXK5VVhOjp+XoTkWBVP3ngR0611Rr7LsWKsfZ4hzz8sJ5dZliRzGbbe8jIhTDufHKXiNmY
ksap2HvNcou79J4sPa6ymr/J0cGInPtPEMSgNtd1vff7drNWc3qGIslfUhBnx1glzS3bZ/wF6HkC
6Y80Jb85jtKlc36t2hglIr4Gs3DuPercDhF90TCHafJyBBYwPK5sflcufJg27OjJMoLsespUvelS
LnldzjfdLKjowSQtmf0CaGexcVgCMquYJUjgO7AfXJtnGfW/wM935iOCUM5NPXSZqLd43zCv19vW
h8ejzO5gSyjEaLlEHdIc22yLOaQFaBCvstviwOhQbc36cu1vpsrrbqyleZ3WvgcC4TOaYb+j8Tve
5oHaNqlIQyY2fF02+1InxeQreOVHfNLpPmrJXK3D1msNFlDinKfRNy31D6xwiYDa3FMamXWPSyQ5
MeXZLWisYs5BY8sFt2rzpvTotoEdYRzqOFy7dr3JsxyZoK5CXL439F0m4Otb4hbsyx2HJViQT5Jz
/r5scaMGpp6/p+E6UpFErCr3kVV/y3Yh7lkwWuDCLDdj37BYr3oSoRRX3SoQAn2VwSfryLR6fNWU
M6mTjUJQtQOB9aXteHpoJks64AYW+EuT1MLBFDaVnwXX+1XFl7EfcRxW7t4R6gJxHRESKpK5kkoE
pYMJuk+YGFYQ6ng84H8S94/i6V6SlrMbRo/BBllEF2SIyYj+SccGmWNkn56c79aEtWnhsKdunXsR
e/tINMdWsXwvXAsZ26t0MRf+uvwpHgy91o3upV18DGZ+ZzSU3BfJcOw9zqSk49ClzhQWLCDqKSsZ
m2TLnpjZMo9sgXuVllFHoh5lmUjCgZ3NzojY1vjdHDqEeUN7wigzgT/HiVcbRKNSeKv8qw7nEHsQ
zNQpbZ44V2u8ztbTJNuM4xXUQa/h2AhdFYz33m6PRoxQZeomeSoq4sMIAoJRhD89tozD6mJWyiuf
wbsqdrx/H0237UNs4PjxKgmcl81ugVe2EKoPlyw4MoHHxzHiOwQSgnXFGNQb0F/jLh9fesOUJ0RC
VQKbxwnZbSGu3To86tvRAAAkcJWaTcnOBUseH3f11it7OjSw6U8yltuF2WeXWTU9Qlg5koK3Rofj
wGwUe6PiLo8ZRCt3Ok1t9dbOSD1y7q/wOb+sljoKmM7ntF0/B4fkcTLwfs4A3rVjQY7Ecg5AQOFy
cpWpmkJpbzjKL6mijZiS5WQ48q4xSvtigf6/GwqsptkPZGly5XF0i4syoS+KsRbvFnkX2/nA0Rkf
rGEpd0PM2kKvvMOOciSwlejW+IPJJNGoIXpU42DYGnN/5ht/9s1yOAbIeX5qU3NgE7qmbDk0R75w
v2N7N3PXR7i36PBGtKqkj0BsYJiwKD7ZthZWOSl5YbbLriFcWhvQMiy3fRyYB3k/lORdKRmaiflO
Tn4zoXfxYsUs3q3xCVidxV+s1O0FdApg7uQcUrodcw+PnuPY9sK0hdpm+xAL6aLcQEYcLRs3Z3q1
1EqGc7lWW/hzr/lq4YzO2dKLNMtOxkQ6J3CbsPRI/4weYkdjpD9RSTK1iA9JfRFln7QCYjcuknbn
LPmH03nNztXe1TEf+pDqMrXtku6glLNsLQn+JLe2/hynpzYpTgPmZJaN9LgIh1qi/FvQ03KIu9W5
Bu8JCbilIZ7yCw5QV3HujgOVFHHaU+wR9AzLzTd/EfUkCLxp20W9cLb0yZfdw/z3q5ltMt8SF4Fw
MtAN7aTNT0VPGrLHFXWZjGzR6ZaABe06L5XFg1pB3K41ejvRDG7VInQnJ0PDuXMo3Um83KJxwtDk
wwHxE5R3wjb4yumv/S7xL1KuQKe2AwvcrQhhyohqDl0TqlXb0tyQ8McRvIYaXmRFSQtDyeaz7aPT
kKRNWBn+R9kI1Il4b8fxe7HywBHo/CpmtqXpmGAidR+FB9PHi5qdoBYT6AhPH6UtxBLLXRyjJk5D
TeFJo05rhIUpHhQSftrh68XDOfRPEP9ey3Z5DWztOrcpjZcC8XCueejxTR67jEOyqxgtN0JFPjsV
CcWtwnDSJ9N2loyxI5HgsePqVMygdWbqQoccqZtyEw6i1d4yK7fYLLsLbDwxBgS/2hsYQXiEvLvG
N8jOOzNXQj/CC21STARZEe8OV72VFWCT4avK2lv5m3RXuLg68v7A2rzbWy2i2VjO2xS/aTgGy8to
xcXB7R+dJfukQ541VN1022Rsyc6WZPudylz2vWc9YOxxTumaHyY3v8hIo4QG5Lk0yUtSojX7pYmb
sT1QjdSlsJXo8gIz9Ew/7tms5hN540dYhGVIJQUgmRhMX18g5QjMFOO6XHDwdWHQ1cOFctVlWZlo
9LFuafEGKKRpu61L8ekgGatcFlvaY+09vlhE5ADepRoy5DrdQ1aTTe11vIOOBDhm7FpMPAWRcxN5
3GT6BZxCWmUsxntO3d4tz17XOVtf8X1JSiqfyUgG0haXojavBFGVDUUOFiRNImFEKDzPfulIKhsd
1z2HiWQjEc+3vpOVWzXggutntoWmTYVrQB6eHpZLnP1EqprplqMJ8GF2MCW34zmnAzjx049+KT7G
mN14IdKPdnCu2Qvhh8PTLpSNAgWLL+2mbQQ0j14ol693RmXki+/l9G5nbY9/vX1ZQMNybEUbCeF9
u5jIZoHLtTYA0MkYsqgttCuyTvkut7T42fMfal1eazA+xQre005/citFB7KpyululMCwbJZ038TT
a8NuEO/wfIFT/nXyrTFsOucpougb4gOkdse9bmmW5uxY2gOAcLo/ZvJJpqLKMtJ1Rp51zCxhbkeY
99vGax/H1nD3ugBlruL00iIQM7r8QZ2ebrFFZb8MWsCOKKYvA842lO3VBZu1nmw3AnbWORcyy+6G
EX9fUaYs+uPs3nZyf2s1wNmFvTzYeeQRB0Qcwsr8S7hc9unFwX4myN/MQ0wSmA1YAA1dcfivQQwe
gcT9YTXZ6o9MaONkQGqd6QygaSiBDUqYzl+qmwU7tQXVclOsPK1tr9vF9XPVogmbOVErQ8AboTqm
YLQL4LtY6XzMORdZIcYkehmr2FviYkZ9JRnFdm+BohYdR7Ca5GAdzD9IZG0LkNUBuy69D+XLSxFw
HScTxOVFjz5RFfibOqt2csYL1FbXc/xqgEo7wmZtd2lep7uk5xZRpD8kRqyjA9AvlJ46rqpW+KLo
IaxsS23RnK2t8oIHF0qhgIsX1rVUW5mVkHbN+dmYYSykJjdEwj8Igd7o92GSsB72pnaHcY3JHXAT
7BOX+NVCKE8+F2kQ7UPPWr6wmWIiqtkk5PTsou09w4+3zolka9JYOdnGiYC0Py7rocyW+caMWSkI
RycNV+DtKnobl77ZtVkUhxgaMOXRz8zdWL75UaK2Q6K0NOkgdOQ/7VLeJgtL33lApQ8kdZapU+xQ
GQL24/zVzmXcnUdfGhhJiENBEgn2TRC9gju8j4MiCHN8UGSNZ4o9S3B8jcHgG/U3tsFNpU9wzTU+
2xXJvIxImYd+07xG+XK3ooAinaw5IQemotT3tRseLWeIxwecci+pKF9ynGNhDrszTFRthO4vvi78
YYLSLi5TUwIrhFWD2sYe89xIgihR3GFtjBcwfUntEOGVGjvAeA5GFJBDS4pupg0A7p46F54LGr5q
gLDksC4N/SAV7kVHnHODuElQyIriXbkY26Tq4RI+BLCAvegnpcmWJ9WRW8pZn9xmIjomouPqzcyI
Xn/um/56jub1MKRkdJqFz7fgnuphghSK94NMHmKbdKmZUu/kTNmOI23YTFPDQw5ghGiyFXYmOTbp
3sUUMZzWm25uuzNdX3cDzkS05XCug+SYuPTBgXpdDAXvIH1dCkudqFi1kONApi26xaifQ3QXbvkr
vriyB61Ll+qpjPpoNwJ8PQ8NZUEt8bNtEcU30mW7QSUCa1JA9HyghYEnRzNE8vZGwvfb9xArcSLT
T9lYDEAjkUKWc+E6Z08plVpbO4rdgxLDid6+7xXe2JVZXUSR8N8gEEX+Y839Ft8r+2zBlJR65rzz
HW/YdGzvEruZDrbJ7PLsrhhiczUQWCIdM8ZXnn6mqlEd4up6jFg3dwHjehohNPSlEc720O24WfGt
tP1zkwZProLT3izRA1JKDYHPor15AMrZ9x7EH3D9G7ZOYDJKh2RzbLElrJbvYFRUPrK6zNr5Npgp
K8S4UJ5E7VG31fTu5aohwBSuZF3V3SUOM7kR4xec6IJKzmUp4muqqCcSXazPW2zFs79cxbX5uQ72
0cZBsMOs6hFyXlFwVHDTr5/TAHVm8PyPmupj6NN8KnTW1davy55BP0b3ycpehnCusOna5s52IALm
BYD4fD12schPFVOECmJII20lUVZs71KM7sUQqds2Th6DSnKC69Vs5Dn8RzhUIzXTUC2daAtrwju2
pmtuSt8Xd8aEodCYmLbm9ov1zbX0CSx6xr1l+8hF03jBq7QmX1OHaqWDd/FWNgs8OyHx+iMFBMy6
8cV0F/R7Ts5x3a5t/WLmNVXGa1Nt8chuRn/mwJT9A1AxlhAxqV3Xy9+C2YQmMzDbRY068PgkjBq1
F1K/d5H3xvvUJcvBbHjg+NtYt6TK7lyWTLS5ElqJpuE0SN+hYAD4COSbEFJR6NWPo5tNWyvHTxUE
4z100ntDUvCZt8NnhowV8tMxKzg9XgL3wQGvaLDvqYxpDZPe+EGMmJA3iI416ysOnAC5y552PkZ4
PjBeZVzmTXUTF4rdKCWpoXuOs8XZWFbs628DF6lFluGf35D8x9x9+P/27uN//usIO371v/Q3gedh
RYHM4ePS5Af+vvqQpuv4oJV903HdPzDsLLYkwhRYAFyWHPyiv60+ZMBWBLWGGIgvpABA96cYdsLX
jDpQD3Fd6U2Nh6rkioCFjf37t2O//cfVRxz1yldNAfJHuMWewxsdjKvZSBYJ/pUPTBONeSMFdSfT
GQvHc++mNwghzW5cX+vkbTbEhQSAvhEmYcGKxzLspX3FZbcMGVTZ7iMwOwpWjM3Ge0buo0Yo2Qes
1lmi5P5u8Zptg1OJhQIuqmCecbe8mbkAAMCCP1zi9lWwNW34RO/rbHlOaaQnudBBvpA1RqiQ+AW+
3fmLP8VlkXo3fV29TXN/+X/JO48lyZEsy/7LrAcpIAq2mI0ZjDoz52QDcfdwB+dEFfj6PppTU4tq
aWmp2fYmSiqrIiLNzQyq7757z4U/80zZ0R4Fcldk4Xxca4AvFivEUsAEXxP57vcYXgzvuNR+vgea
um1jv9FuoUsf0tQb0kOSDS9poOiaeqxT+VXEPUi9NwpfkOpH/Hd+691CJngbao7/xu6t3STeZsXP
M/blZR2Ni2ElLAI8PLTdLRTzK19RBUNbzC6zeMyNIZM4avofBm+A5/NbotOURqf2KXfO/eos1OWG
Cbxs26fWAOudZTqflEARgxfikC0oC9r9lAzJvnEVUlLrcY5jL1ah+1iU1h4V/Utizl5z/xGH7nOc
ZUCxs/hEGO9mgHaxsxymPjfMWvQhaq2boYz4UF6sLmO5PpPbdVq80iHDQw2TN0vFASMGc3xO+ymA
/Xu7o7kWIg1+DfHgDj6OVhOLLxb+zzKSUjVXi5eynMAYYMxjsZNT2hEeml6rpT5hK+Rdcx4ATWln
d3DnaVs2Vnw0qUqcTNUnR24PqL2jBtFZ5raXsPttbjMBPOond2W54fmStP7gU3dkqR+8qq9LRv/w
nAzFHvMsV2weoznmaz8pMWti46LNd2Yk5h3w2N0DQNGf+0Dcp06ZXE0NNN+Gxm/eHd3oAmHRzLem
J3TSHvNmk0I+87BCOMQROphO+xLG7OCs0E0C+7EQ+bfl/9oltsd4AAUkV0G8tBH2LbPpmU9j6ZuE
T/lhmiWDH0PoFs+qE03SuRuB81Xp6G+ljZFhMr33ZvKKaz2VRBn5IIOr297IBVSlILUYuRUueK6O
jRRHJLAzhbNUKfnKONl+/FwVzY2RYwHI4O1unIojwUWe8GJ1N7hWe64cLH++n+SHpLtQTbbjMKui
MebYkHN156bG+yDlXrQQ1O0PrgLpfk5qgu4tmc6exOxuGePIz9qdw40xUtwz+0XnjXv6uRKiAVZu
Pc1FoD7rJd9pH6wCSWaeWaSmZwoWuBQV6l0M6UkA8tmYlf/bLy5dT9PKOR86hFWxGQ7I3y2PRIhw
zhVPNlfLMWS3K5hA/P6SdZzfnFOgTQFOd7tzTq2coOmCK0Fji/coKyPXYu45Q8BNHGL8ZhXQc0bw
k1lHIp0Kbppjc/4kJ2+IGadEEhqH61kgL5aa35thvjIQCNIcC2VjuAAJ0+lmDoNdkUqLpY2YyOsA
5038Q+twBxmxJW6puOSJiDXhQOn1tdFNDNmUpvELD8m8JZxSF9+QTPliBfFTXeGgNRYW0KJErRey
eWCp8GErmFahXWVE5H2SbZ1z1dlQPKDc7oI62YfkJvjgFOKa/u5D5QWPRRVPlL8aFwsA6HGuzX0V
401Lumba6q/xtvUeQBMAkMJxHVWZRgnlUD9rohWOtI9w7V5JGrZHz4MPmpV4PJmj0B91bJgh44A+
9TtbDbgAq73xBNK8HEjhJ6y90O8Sbky2jJJguJoYECIYWAvKCQr/k2FQF8TAQkWedY/ANm3DdV2f
IWhsJnfkGLCVj1uY7UaTMtiVGCSD2IvyLmEEXbxum2pJUd2VAiE3sWMZFWn3XCbDxdON4k5l7jBX
E6YYV10ZMTVbe0aWUkNzl0uXnI0iA+BM4tfzex/sWSI31sBLFw3Zl5ry2TLDIDPG6++wmMS4gINF
aUfJn0lEurMJvjmNd2tAwdhWCCyRPxRorwzhuJFydjlE8Zb16OUcBb5wYSHWLoSxlp87Llo7ghef
bha+jNRmIRfsSUMW59WmljrVO2TfF/ASypUsIm6ama8xXaOgVKATiKq/CajiqUoufV5bTds6f4Kb
iyTaFzdVgP7mGvjgaT+AQX30hPVMdK3dWhkeu8G5TTyZ3pkTIQXPL7EC8ODA5D2dXH9wzus8nJKJ
YiwvY9s+aHf5SFOVu8JicmZ3poEtRjYPHqfRpiSpNLkrzGxAk6Y0YUL1x1h3wXbwLyBalxhTe/lk
JrxCnFB0vHy3vm+c55bNfyBBVKvBQtPB/ZwbGBiP89HtB24HFHcd2vhSXGdyO9tusJ8t+h+GuH+v
17WMRJB9DkPClyNf8m1LUckGCtOmGCw2i5D3RX2hm9IlNA1cfLGXY0zebwzIjxozCfuRTCoujwhk
LhbEhQ0+XkW2hwFaYqB4OACcxAg8PFYzH7rYNDnHLV3MyIqBGwO94DD7mjn9pIcRLDVBnLqz8iu7
AyfgGePe7dc8ohVB7cXa0wXPTDH04P3ZShClFLaxLaCU2sZIxsp2OygHu2YQbcSXPrzCoQ29iN5A
YfDNHVaOmVKCOQ2N+aEbPY49AyvAOlg3hY9kkFEYrVDdtgIqFdMbAGy3hZO+VOZ1W64XOeOAsCj8
YRmjuEXcyBVkaFu+eanIn3wnfAzFJE9z43I24HREKLHVVd3W8RaqBl+sIPwdrOI0YEM446rdWHps
cPQAYetRItVDhX9l6hEj1cNGydRR6fEDq2gUAlJiKGn0eNKtb7wsJhA9uGRMMI0eZRIsMWFWfI6p
eKRlZZstfrGrZ8A1gdl9971pRQRvHlJ/BCbRh5ucJUg0B48rMxR/zXbUQ9WkxyuDOQt4ALL436MX
M1ithzF0XgYxPaCVTGoJLEOlR7dYD3EG01z391inBzyfSY92dRr39PDH4/BR6nEwYC7s9YBo6VER
J82rqK012uO90VmvLDmBB+0KiEKFx1pZD52kTrnnMoeWeiBNmUxtPaIGBh2QaLYTs+vKDOvqYTY3
rHMF+eI+SxxugObKjZRqgyjUY/DI3w0Om4ZvD7upstYVIGr8qIzhUiXuCTixfy3NTKD5M2KDyCT1
ydBtMH2XTOE8O4rDrAfzituHQ83mlvQXgrYe34XzGutxftCDfcuEPzHpq79H/vWbXtHwDqNHRJU8
2rFhmDtufkcS0N8LukGPfjBrISHWkkKtxQXqkK8ULAgkB+wi467QMsSEHmGiS/A88K4dLVUEWrRI
A5oiJh2AimnjcuPhnM7zT66lDqLaeIy0/JFpIWTUkkigxRFbyyTh34LJEKBu9glFj95z5Y2IKpJl
oVf3uBAQXJZet9BzUPEuxHC2b/y0wbaCSgPjKrkRfwpcPfsOgt7mkpcrcBeZSRYpLvJNL7Nr4EfO
hNQ6jF1khncO/IX9CJh8OwXdS2/g5q8Xq6MroHxjVwKdSkBHiVVxV4tGt6/N5LswCrssOxDp70uu
0UwfI+pmtk9X4JfDaoPwZDGX5vV5BXO7jfHIRr597ous5duTIVR2GTyurHlKGvRCla+vpkSKjtfi
akbfYtFvvvd0lwMywS3fN1wfuQZzDRuESzB2pQxA08nS4Brk0nCDvB9bvznbg3XB7jKvgENKk50D
1kqCGd6lZw8yYL/Ggr5AMsUoE1DluaLmelZOF1RtUPGwsGYcpR3syOcSLpvdY5MooMtdTHoFq9LS
k8otw9ehteMT4ZarynI+Yo+cLVfASystNi56IQkNDeovH2Y+evPBcoOt0Bo8YGkVrJ94m6ihrWvu
/G4KnzqLZFt9rr0ZH2j1wUmfOM+uH3Lwe/QU0oyTZKLGKutEStK6Ec5ldSeDegC99emDBIhgYs2d
Q3/nkhU8NPBHp2ZGgLC4AVkFJGzgz6iG+ymktfCTlrKXwp6Obmq9OVjid4HkAihLiLQ50uA6gb8s
YoAqRA2CnWlesdYIbv7+hQXjg9+VBf3Fa3yY2Hp1hePvxgD3RbVCHcUNydnBHpW1Lg2W1hU+Q5pv
3eTF8czqOi+LY+YNaNJld99iDNgbKTaEStnYxDE1N4Jaj3l4gDiiKJF4rSrdG04TTQdKa7+WDDlt
TTuNyM0IBJuEGMSG1om/VQIj0za98HqqnCvFebB17YANn7IRg6hHqRw/Wqv2hgKIXY7DamPNeUvA
55ly85VVd68OM2tUXbyneh8Bywm3jcXgBsxBRfNiPBUFDVYCRmjOzZHNAbVuPgYB5nFEYcmOWAIe
w5qeGDkoQ+fHqyAfiMDZtJIaodTyd603XyPYB5tJmbzJafOVz2ZUoe1jGkn3VsBJkVgoqzxrq20T
gpUcKxkt3sCTvfdO0lluKZ56nQuFZWVa3stGgrZ0/YXnK/7M1s8xhQfEt1T/lXA9PFEwV2LmQqHD
oFDFxxa/wdZBuZ5bjzsU6yuYklyVvdewZu2jn7Psf89iGog0EK4eiObiYKqxH8ujaoICCB27AB6J
dNib8uJ1uovQc/aNyZq6MKl2cQC8qBlVNWwL5tCLl1BEO6wJgG5rZDHSGsd8SoIdC9/31PB+bUPO
Ud2lH8rku2t3fL9iQdhL7wc6k++7KSVVHusPzlQeZHB5uSuYKCAxgTEXslPrPDlUREULp+iBR/HF
IELupzeu7nnOgn7ZTz2TUUujpllbTDC3BtVmhtOE4M3rOy/p26tlBIhUO/O9MctdNxrsGpOfJbCv
clXDJE2yr74MXlY7M1j9GFuj9anVMWG4Ld2pyol/CmLeNktMpnUOHAQRSvfml/B9luLH83DUpHNA
dFcNm1J5n7F0cDNkukAEf1Gs69Ygvh8KNr/btsY3KFeeGHHNFWlA+Gn7GZc51+Ux5bR26vyZfVu1
SU+ljQ49N5RyOslN0np7FoAuXiA8NI658F48W/lvXJIDGSZV3KrKecw5q8IKGAJIGMYrl7RR2X+o
cl35lnIVsWj08/SZaTHfxWDO96Fwj677W4eLw6TMOzOwvQHMdliX+GkKAkJs01H1tTgPdrv3ujo9
uaP6Jn6bR3YX+iANaS320/lR4xO4LBXXZRzvFu5eh05ad2SRdAv3lO96kfmIu/JsLBdnHB+nHg8J
O7CIihm43T5iD/QxbRtYjAuUxhNyYU73JRj2ydQFATX456yUzzSedpvRkC/lxNBl1yG7FfO+ED2l
6XHwtVK2spkdzsVuGaGZGmDCecwbTHLROHQ6wUnrW8vOgT3isinuLFgenw5qVpRPrNHgwWrHBval
gtbCY6vjw54t0sgJ6y9aCAYsQi+ASPJzFssbBKh+OxHuwk/RHXsGEawUxTmbeXAUzBUOWBlKPruf
EYOBlNaPNDia64og7mgMdxDuSF9o1dDuD2xu1z0+oHPjsVJaXMopO0oWHH0fkFwrNDbT6ophr7xj
Bz6b9F2WkKukBKJkv0rk9boNGOcm78bgNVJzxaE/JOrAl6Whn0i5kY2ekTEGwXnBEzFL86PymBgk
SzbhLafa6Qn75vS1p10Q5So4YELChTPQmVvnxotcqK5ePQfqBV+/SoFICVR/3YzsnOVava4rXTvN
zyj9s53wt5WugzVTn1UmAYpEbLm8x+wA1l3mjvGpNsIrK8tDvNCg4RLTO4Fvv4ccgExo8dD1FQ9K
s34tGGWpfEqTTb3LK8osRm6oUQjmpDTdsyIHzQ3rsa+oUCpXD5bkAntych4hlx0mx0Ie7SriwISv
SYOAK8SfhgbwYbZE5HOF1Wvp1XW8rk+w7HnULzx3c3ShgWsCbh6NnCuK/49Vw//cMIZnsh/4b8IY
l+ZP+flfUK743f8IYzh/hQIDWeAKnH1W4P8zjGFbf3mmHRCZ9glD/L1b+GerjvhL2K7PRsKirY2U
xD8XEq79l+17lun7QWAGLqSrf2shwbH1LwsJFhuuJwLTpL3Hs4T1LwuJfCYONWL4jLrQ43IErIuL
rGBEb9G0zT5KaIoMTe4i1TUb4YqYmSte16a/eO6U6SJSHsQoThKAzYsMxZ+kMK/HNH1Hsmheg0Tt
yHO/1LA3t63hwlFOU0QwjN4i95YDxvIaAiVTMTJE8uAaunbblrBCqMALIfD3BvQ6fasl4aXV35qe
itkZ3Y8JxyG3lmoGCSNgngw9oj/xY7RPeMZB+V4HWMQbIswziwxt2qXLnKm+TfCwrqu5VVaRHSDj
l2Um72NW7yomD9C5458A61w0wNF54NEJkyGEiJzXkD0r8dUUZnrOpynG+2QNZLz939byvaNrIdDw
8AuEsK6IQvLErDls15Uhqihb6uXpABlg0LoLohkehJAx2luH05oWO9Naz2P8YlxbyKm5+BPatyPU
RSuFenWvGsSCYN5h9NB1kicvXth1Y09iJVL5086ex4g/8MAstzXzu6CnYzs52jTWwffYGgIZ2LYj
s6IwMH4dUT28tD2ZEFQJD9ZoSyknEPf5TW47V1ayPMazjK9w3ZRP9A+AapbmS5Vl8131AuH6RfR5
ftspxEORg24Y/e95JD/gKSFfS8YQ/ANsljCnEvTnIxWnF2m3BtRcnEhDBBB6PGdTeaR92jnMc06m
N1UTl3BAPYoaOmR1yWeNCtQ5JwZOVzf2UGR0xrys2aqB4pK836GRjL62ifX7xHnscN53+HJMG+VD
IYrTZa7Ad5l5f7Y69ZXDhKVUkQgDPUfkB0RhPPHAXRqANmvWIpHBONzaoAB2rnc3WNLgw1Y/qeAx
pl8VCjgYTaKr8/dKUVDFxb+XPJPhsVm4lUMXMWNddoEOGqqbpsbfTjGbAEWyzEiH2aanidyW6L2c
Df6sNQIAFYK2V1evbLids5127MiafwG10NjYbGfxDPjtKHGD9EiU68OArSZMvsBcsRfifXU/KdDk
DAVF2xwH18TWhzKLuSn7A8t9b9A+1CYulBd+dxJQsowiV5THylDHITsr96Oqxz3H4yl2v2eUWfaF
UK24q91rBr2CFzcINhwJ1Q/toRdHG+mOm30u9w4lPoocIEVXsDH2khR6STZpZZeAaMun/w2wRy4o
FR1vM91y+VS1r0GHddIcTjmhnJWrQ4yY4t9jakNxg3mG+7phHnLDlYXL+0yiu0Jbtnk58GQy/9oZ
7lsqllCAo8L8kOymZuu1YdbBdLhJwVga8ZNn9tga32aORIsb+gC/agR/pVSyrXF4VvqWtcZYGK/s
9rdvCTpjH1kOS4BFMKD+xrvzGVMdvzj1KTZcbj4e4Zrh3C71To+0Lluo8tH17pfpYI3XZnZFXseN
ifxLDGzLPh3jgxIHiTfJdz9m66H1sZrmZCqWvUeSo1l3KVtDHEggVegAjXd2ZW9Dit6xVHGdd3Dr
caH+Q+XYthqvnQk9EzN+UBPB+IMiwz2F9VobpcUHNOLIbe7i7pYl7tZgkDMbHgafTfWY1d1RQ4db
s9w5GOstg50bCRg36/ZYBrd0XMVL1JF6N/y3kM0HAIGWH41y+f/wrjQzWPxuT6FFFKBNWDZebaaX
4HWlbsyl/GrIrxoi9dyjr+sWt1v7lg+nrqJ5PKZpHkwNHzzrKpl/7PjSXuICNz8UD2nfMFvRGXUe
FszC82lwr2SMEpfDeFsfDBJJXlpGRo+1+MlejI3P874uEmgOT8SKzpQuU3b2uMid6L9XmHPKvnTp
ny47D/QdT+Sb5c0S/sTsyHWFdkXOjXaTAMOuI+E2rebehcKxsCg4LHUSVT8hEgc1vKeSL3EPpdVw
x70X/npI9Tl8dWDCtLP9mPD/A7kbV15Fnuy7+pwLwsri2USU4zibUipEclqGobI818g4bt5tCqpb
2t9R8QKCW1BkjbjneQcVYW9BJYnprqt4dFvnRuej4DMhvCfCOCkeJZN5b3Q73xBQre4cRL8hAOW7
a/o3i8p4WX6z4GXVEmzi5kXJK7LsAZYY3Oj6o7Nit8wxm5kg1Lz2EwxsA39PFduuOoc50aWEFcRl
XmpWuW9Y/zhoNzaX7ISnpZMhbdR8GvJhU3UvLAy2QJmdgsb4nwEIRvnhQn/r/jQZ3N2QkuVvD4en
ET877QDkFcv50YdDSyscyZSakEOm2kuAULOYMFFIKQJlmL8X2SZRQ9HqyVqAMfkBAj2EvA3t7Q0B
Hq7MLKHTg8EOIKJ1FLjaCNKn4iWW649jindvBevlLhn4wMmNH0P3Tg7TyScF/mJkYdTKCqWlS9QW
bsif1K0CODYpqFgMDaymWL81zX0sJ/M2kNZZoiVcu6xvlApunTl32Yp92HVOwoqsUCQxeQEpvAdM
njyI8juMZwhqikcVNXsstjyb4qZ6/oVq/uoBrwIYqN9BSt0afpzeI3uU4MB+d+8lELDmeviqOtqk
K5QE0VfFvtH7AnvigY/+ZO1SWyZ7MtaTvLbCu8SiKmt6pjUZhLyCf4GFI763Mr4M/hZTK8u7+pCJ
R5ssIfmdzPwiVniskSKK6ylc9rkPii34DfIDxoqlKZ4WurC8ej339m886nJAoJzyd/SPbI464xr8
C7Cue2h22z0T8EZ2L4V8KnLviEa9mxxWIIxSkgHIn8aNJx4G7ogJW+O07LZWcQMSIpzFbRh+GOjr
xrzw07jVh6NTyqgPhF7aUkbDq0mrc8HsiTkcswZoujqyM6Iumfle9vbtWqWECWlMLNY4JB3WtWw1
yU0QQB0DdlYeRWWlEVh/BlUeBHGma1zOeZyuly4bTqnBlYdGAs5Hr0opG3bdq5Jo8YGT/3U0oqHs
5J07AdSiEDY4JLQVULoaHoqCYzg2r7O6uM1mjf3SgMbGYspfC++xZKNn+p0bNQaLY7tt1QlUx7Yd
QXCMODF2agVMJkn6Xwh8Xccxj8CFhzPfBWtjBznSIcV4pRzUHpfQS9DOzQ1GUIoRNJl6WsvrwJks
OrLF+BALsNTJQ1aO/sEikhyBw4HkXYGXJ2UiNsbo3fUVxmJik/jbM48C5LNV2wrXB1lXyW12oLLq
plzro4rZKJM4+aKx09YXYuvAne4U+sPKOwU3yHiCCEcT1V2fVITGfPSP3Bjx/VYf1jInuyH/WlxT
nUPW6MaAY3Uo2CnPRfljYe836Amk07vm6THxL8RPg7Si9dJkLu6F7MKLAzAWBgpuQbbvY853Fk20
pU9Mrxn6QeXyejp+nGx2WW9RZHWIU5/oRj1SKJkegWwi/HUUkoV04m3XAXxUktOCVs+AInttZlLh
yRhbPZ1wU0xMqiWNwhl2fpGumGbKx4pKRpVRWdCkHlg5aqCaiqO/t5p3OlxOU5lhU4UlVkNH3VCq
sER1rJ5nXUUnAyC+dS/eCNKzmvK7yErViXa1Z9MIrtFg8Qhh5Ai76s2px+lOVT/YaG4MXCIjHiyG
eV65LJBvRlvrl7I6rkw6O9+kQXPOxBd73owzvbhFQyBJtIrgoAhs5R3vZe4kH2OSPKc20oAHdaEG
V+bXhbHl7Xwucu3kdPBZIVGHaBku2db+a+7zBBeGd8JEn2LiwimyAkraQtI3MelTftbXHZ+TXBbc
NtuZZgSuLfVY3RmBeQ/u8Lzg7t52ymjJugR3UiW/iYNVo0HSMnBDbm0vLo+o7fhAld9v48mgJnTp
7aOZQ4MlgrfMADPC2vglBPELxSe4XnL3ta96BJtBzASIy3zfddz03ZpCM48HMI4vFhj0QTZW8+Fa
8T4pEpa7Fo/CtMLMXaeKHHdXFCx8IWoNpOZPA9ERPkfzq8Jht6XsVGz4SVRXqX3VrPVdM1XDldUL
saNz7rXAqf5UZ1N/dNrJ31Z2QOFKv3aHNXe+WtoRrpeqn7ZscU5ZoEhWL8tj1dInBwX32yRCdAwE
FulgXq6zcSD3Ab5Rf355gNKOAmjRpSnUvg7ZKTy0HgVmKRxDW3tmQ1bIZPBYuPOfHcEO3NIqUrOp
orShIcI3XlPNrGkLLrQZnC0eAcu+WP0ZHq6fXwX9ronr7IjkRHub4G8tuAwWwX2a+gx5+XM5eieP
vqupJ8Yx6oLT2JsfcvupLwCuNtdJTiHsSKVZJwq2Yk7xlaU2bdysgEIKJmhMksVukTCDvdC8wRj9
ydnMfBMMu8UJmUsKEuV57zDjMCjRS8m9J+GJPNjfnljZloeYFa3BfjEb8TZynZENb1bjzgVAMdKA
LWHUDZ6CJ2D/2BW6cNhJgpx7NecHISmE2i29LoGks487QOBftSt9qZYrbpOFKgyL5jI3j0Zs4Oe5
JjbeV0M0O2nCo6MY3yqK/0SY9Y+K+2KSmM2lq0h4ZStVPrHcURjZ3rH85dD3y0uxdu+ccFiBQ6ZT
HvwibCY6cLGHOLGL1VyiB2fZ1YTRAI0X+oCcpyNFMZ92m7H3F4XCVkkSc/TSXd9DavIT9TEbbrNv
Rb0P5P1iO00UWKPcWivbXx8tj9Q4RZhT8zUORXLs6UCvMqc8hG6Lob4Hp5yuXnobxF8cJ3wcfOLj
gZUDVR4nbmUsM2rCUYbw2NZ464cDJHRwccNMOPQuJt895q/8GnomyAQaXtbO/JOXFec81sft2Eh1
s046tiycaMn40IJmCm9xrrDPI7NdGrw3lrowo+Ocio/UJb9yN3POgTvYOE2x8TtJdwTxNh4nktQo
jx0+Te5tqn+mZe7J4GdytmJQl1xOHxKbR/PUVVHPFHdhX/PhjOq0FPkcEeoC4Dq1N3Z6By4MiaE6
Q3rdkiy5BYX9G1bDcA778DQ03YvkHOMsIJMTrjedLZ4Z2g5pvN4LDqG6Z/lOChQUlE2+cfU5BDJD
Aemrs69SgJyoKvU79t6RjCWEr3kyI9aQ2Lbc9JdFWSQc72pV/osJuHM7snUpZpxdHbeleG2/84mp
DesFwlB+TtZcRdBHTYubRV4bh2QO7dd5Gts9G73s//7X0uJK5y+6xd22b0tpzDrpmEdVGVAo2WRf
qBxkppK6u2uZROD4GJclpJSKIyhSYXFI9IevXOMXcOM8/At2v0YfutGazLrcrrrpg+HQEtrBI2OP
Y/tnTvmy2FRcu3byyErei5oCs1AZ3gR5/uXPQJWhahI3MTGNLpa4gDZ89HrMJt5tmdqkO6rZi0x/
fFxX50lngfbZemnZ70vxXaSoEU5R/eYtmOq18W/UanzMmc86CGr2cQUespPug1jR6Y6+4/MQTMyP
BjhAhAj05ZoNLivXsG/7QlctiruMBNlZ2fJhMTN/rxr3RtrlfeaE+b7sB36DD7plMl/l4N1PA/VV
mANvS8ZHGrG3I401+xxxbp9XHUWupvMooTCcerIvIfmQuRi+aeg9dR3eMy98qaoxCvz4tlf1T08u
OCnfqhDuXly7+7xnWeePILbnOHvOFqieSrD1wLsJpdJbptPkj19LP+3XILgZGg6qzHaNrXsHByah
NzCjSYSYvm2g7Xg+lw72ZscczjRiDCANT8bO2YHdazoedUDGoYxdps5G7Om42tXTrk0OFZhgr/Bu
KrqwdmBEBWk6FE60RL4kU5eSOiIEvjjDSepqFVFIVm1DRj40IPvsw46ZpmvDKt5E9mpaXDIcGa4H
eqCyXhO+5ofF44HeBafWc15rV/zx/RHuSZw9CT6M6zthyywiFUVzV0WHEkCavP7NQJREdZ06tzBr
ntYelvvQ9RUtt9MVnRmQSJMfDCtsZG28ajNBVC7+7HPTFklxHd6yJPjwbZ5N5TwCbR7PFGDceKOz
swgGb2BZoxuwd9/5ufpM8FFhf28OmWpOU13dZTHRs7riTFjd7sLn6BJwNtPCSYSdK3GVsgoc3KE6
OEi1zPEx3Wu2mq/mDgOPtOfzlBThVWpgG4EyCgkt2KWVHaMrkvYCk4J7sdx7fZOcpnB66aoVv6TD
gzeOu6+McoIA4NXBm97iPj7Eo84rQlTcSlZxyxtpR22Ca9HrAniEmSVO0kzXaG47LoslBiD9C5PC
fdwcA3t6563iKV966aHr07PNyjGANbZ3IUUgSXE9+vsX0c93Q7agPuNk2dImObQG5vw5vQwu+U1F
jpJFa49vv85I95MC7McMc7RU9EbQW1WNT9kimB+9HpygPX41iwWjDrgoQiSKQTuXUWlWJC+ZxCz8
jpt2Gu9qS7wlYUOYxntu/OQzTvMJGD1MfYR6PQ5xeIsEs2ncCexh1cGwX4WJ9I18+pPYcGxZip37
3MZ/gst3W5nLnYW5aAP/+cYu8Hsvqf3hZcvLskhK4KebPESOrLr2gRKd91nr4YuJn54cHvgloCb8
m32U4fTWDs3FSl8MqYpNP7B4mzPmsTXu/hhWG+Dj5fIZ4C9JAl6KGdoP/LXvDfWUsDD4tkyCep7R
5wlOv1+yizOCQjaLTiX0R1Ssu5EFrsjBLA0mVqPFxZQ4PWHLuem616Vixotr28VyIB6U2792LNmv
Jp8tNKQYqmesVl1NqRMZbF15fHD4emWgZ9E2wtV0m4OZHyRvhMjbHZCMN9efH9eGASb0gN5Nr0WK
x29dc+OQ0lUHuFwRYYIBOycCxw2H4OIGMaZvopcBcrbdHL1Vp+zoSeLFUgA6E+FHv5hOQGdQulgi
49CkdnSeBdf/5MnGdWWbuTp4Ieh4f94xHUIIactkX3AezpAd/v340f/QnaBpY+NlD/ff7ATvSPv8
55Xg//vN/8goBX/5Jv/ItDzbcR3XYicnf4YRkpv3VxAGwjZBowX8jyZ/Yd30Y/p//pdr/WWblhUS
iPzH6u+fO0FCSqEvTJvME1lgl2Xjv7MT5Lf+y0rQdoQt8LfYbAQJPukMVfv9+ZDVycC/4v+GbMDn
NXZWDl3vm7G9ZhggJN/zlA784ACrrTuJ0TiH2D3oMeOLFVp02thg1vy1d05FqO5A5bg0x1r3RqFz
wmiglhAv/dgF29XlGEnLLwO4UOE1h95neebD9ySYKxnQTZxSamYXB5hik8zN1bg4UM/n73FGSklb
9uMAnPeZrNF7QzwJxd4zBPfx4TMBebLH/+CVOG0rH8EvYfFXx9gHh+5r6G+FMxIHdrYxIg1bq2XB
E9dPbATzG5KQZpzcY2ywGVAw9PTSfSID8OBpq4/Spp+K3UKpbUBq/aEWmjALtZFby41D3GeUbo0Z
mw+XWAPekw9LG4tGN/ydh+4905ajxWZGV2u7AwPTw7rGmOQ4F5idxa7UliXosuhIMqq1mSnD1ZSJ
mIDDulz+NuIP4IG2IwfTVko8TJii4JyOm6VF4GmGMcLBdqbnR2jjDn6J4BVfqdAWK9+M2bfqvLC2
X5WxLngfj0pyXUTSSdLZPMly+gKPcrDqnhuMhI+tVLGeW20CbmPzPQdDtSm09wsPWKHNYApXWKjt
YS0+sV4bxv6DvTPZrR1Zr/SrFDxngcGeBXiyG+5e2uqbCbElHZEM9n0z9qvVe9UXecvXNuoCZc89
SWQCeXSkLTLib9b6VqykY4YSkTmoyQolK0vRl3lx+ZW79JG9kp7VaNAGJUarUaVx7iEmRqdWR86f
qM3ZHsEUAiTWK0EbRx5xEOnaV1I3DBDDekS1m7KNZNSlPSMbmdhOM4OcB8/H8O0hhZ6DUcFIJiWn
U8K6ynipDAAXqZLceWjvTEzJhuEBTZI7chg95GtxATHXRi+Kcs9UEr5ZiflAe32nqPsGJfMzWfuV
Svg3kMyLLCyuAhNVYKbkgbFB64Rc0Bzax14JCEeUhAWKQpXixweMyNBGbSiV7DBFf8gpnp8nFIn1
X9JErFxKqhhSZh293kG+2LV39gJyAco4OAajPxBfEe4cJXsc0D+GSg351z8W/dTiZ9+mER/JMCll
KBloq7IKH0FCjStDiSvFYL578bjPUV3mzS3Mjob5kHcIqQclzQQVd1mUWLNAtYm9LeXZ9XEj5GtP
CTsz8zYpoSfz7/we1ckYVKhACZZDDqo0nUogKmyN6FX7JVPSUV2JSCfUpBqqUuYTzKWRmWYkJq+y
wbjF9Xy2UaKilwDAizS1IRMAIJ24sDRmfDRYUCSq4mr4bHL7HNO/Pp9aKwwJ0HqfofdTfuOeEx35
mtzpq9lDaOSBE7SBXW49JZ9luoSQ9i9JrRLXGkpmuyjBbTd/w4OrN6m/KdDjWkqYqymJbqnEujqq
XbqfdWdZvw3Ae9FeMJl4zKiqJzEYX5r0bfYLauIp8VVk7CQ3POPVMXGNj0a0iBzz/ERtgAJqEG/W
AOjHKOvnJCyHALncuBqctro3tWNoJ9FWV6JkwTrUrdmEKblyooTLPQrmQkmZczTNMdpmANMQXdz3
wbeN+8Ue8h1h8veDEkQvLXe8h0aaIrCGJRMCQc87MsdQUbo8ugFTER1HNYQX6sDqwG8vOcdKhN0i
r/BtjPfSxYJvTHjaXNKEKmXP10B0aydNmfZFcdCViZ9D9M+Aq99S9n6pjP46jn8P57+mEAC8GAlg
aLAAqBh38MrjAK3kfVILVnkp8xkGsCwYS4fgzAwnRpVodwkMhE3VIz9rGkM7FQpJgI2gOHYKU5B5
qMtU1oxQCIO4R9c4JRPmC0ylCnPAj/i+wD0gL5tzcgjmkqawh4zQJ9wzevfQKmSCSbsZjke2tq0C
Kow1LtEWZj5aMYYGaOJX+HTklor2GiskQwKbQShIw+jaB094GC2Y4fc4H2cFdPAA9dsgLE+DPW4z
BX0APrwWUCAKhYOQCgzhhb8hnAi7eU6gRtisSwrfYTD96RCDtU4goe58P83P9kw+tbYkmAVoKtyI
kCN7RA1eV1c/1HDy9pa9sXhfwMF4JyNHtBLpPGvUKOMDzCbDaq2zD+GnoefyRNOjdMXYmrnlqVRP
5xTl701FtAem0eNc1/FBUsVPOnSyOEL8MBg8FliuPEc9R7PRbxYRXkyUA9u5HRGrtmG/civUxwsR
2CIJvMG+YXRztzpUlA1K42c71Xemxhp3HCGIQsZnj4L3z+jEY2OPl3pIiSIiqo7nGkMzXKbHitOF
Kaf/lE4JBts0OTd0oR47YYNWRGesFKCqvdHIXIW35AHaSQgB7HgDM+5snMQRX2fkqHdw99IPlvcu
4H/GsXQspNZQTjvmg9YZ97ZtBnNKGFtY09/ULNE27aTvPR3lYVQ2vBhhtC8JKeJQJdtAtlhInB5g
nj5r926IT2tRY5qCq3Ni54Q5D5D5REtahQhQgKNxfSThFZ4aop4sNS4julx7yN7mWku5LjU4nbBm
rBnNYcr8JOhZBWhROZ77UapJ9Lhty/F+oMuA9y3qNR8TenE9u3AlYEzkeBBzzod/55X32sQIpB1Q
fGoJl6JOMNXaaAt/L/3ySMgIlc1CfzWY5YvMTT1wrCHha6GhN6RN6g4WyFVVQ7mkfrRW3J5nYzJv
MW/WptLjBydFhinnzuEbFLtunP2gzRYk+waylFjqR5Ur4YeljQ5iek6MuzazTjLTfiaop2M4HavO
ZHRJ67jVHfvgx8qN08ArKoetVtXhbuxIFneSR+JavumvHozF/jJRSu5TrXhqUceoQ+QT29gBZpi+
bWP9fhTUBkIssBdR1xS4M9LFvPd0Lup4aDO+E4ODiTLLHlSEALYIVEPfBNBTXlgkYIRLsaXdn9dN
z/6wt+TeI2XjlDf2E6G+YoOsrVtp8qeTiBgmD1erP5VRgCv0VBWzS/5h3+NeGXrsbThTmsrBJOij
fiFIcGuaOVvTuIOGmmTvNVsT0CXhF4N7/xJ5rxaZ2Q8kJHZkJ2AeG5DB7zTXuIAHqlcjAY2G4I/G
YUO+IJPaIsQt3znFnaXh3YQ7dG66nPNVmu/u4HnHvMrdS98XDxZxRS1cnQeoaZhRbeilwOcMIt41
jagDp4vmwG/NCAd9Is5yKi9OPI97O4PaG4vKDqK2JFO8PWaTO750qX7n97m3mdvBPRJ/Me4MeMrl
UrHPAPa16uznVqIX6VJlZfUw2kyLUOmS8oPPkl7AFR1e1VADg8dB3qZO4GIRMrt5b7nVRCJvftH6
3yq3ecRnlHBhYr3PEhpBE8FRHOshhnHO+6jZ0XmCf3hMrsLIx6MH43PV9COTNTKWe7vE56fpF+ac
6LDSKt+2luRlqyPQw25CMVU/O6UwWSPF2A5IXe5n9y7Lo2uecaRbWGQ2Ntr2Td1Omz6SGe7W8tDU
n5X81OGGrSto8f7iA0zTjK+5tL8sAE2sIfU8GOPsLkrtdGta4nOy00f8pYyliv6lcQbC3IuGXnsm
eQYJTWgjN0EEnG58/+Yxk5WLwbgvhfDSvbKZgZYnP2cLTc9ksF0jM2sVTWW+mouCNF29PRltPR5n
gwdeDOzci57cIBLDyo65O3rEYG6X/mWyWDMt5UygDy4rX6+OsKkwghULM/8CBdfEVjUVcHFCMEyB
wVoDTnOylhCraUtWozvUm+QvGy54NYT8zAgc19qqW9nARrDLfJfY4VaRRW3waX/7P+CdNWn0KAad
1GzEPm6Sv9Zec6r8hplgIwlsTi0O9C5i3il+qwbBOJTNzzyJz0jdcahO/reVpmiHWCPq/QexpZvO
wGRe673YjqnzxUn5xM4WI3dN+4ZqyZifsobJqKs9+NqxNQmVyUIURgUgzbVTgjklItTYNFlETtww
HPIwtE8RksiCB+0YkxVMJ0LkSY7aDvzuWgp8DKxFt47dsr0V2T2roI9c5wAgS01j/jUclxFmM27z
cWvskhFMF6w2j5UncklZyJ2vy0/FKl/PomqPnT38uBWuEmcqAn1kSpkQ1LAC3opjwGFfVaCnrKsn
eF46P1Imme+v6oRQugxEbmmHy84d09candnIbmuNyx8uppTbhJeCvUHIEtrvD053TcuIKRIVRg6m
eksmjAOVSd9B7NiiXxD7UXg3YI3S4Rdm6PxKUiftV0uq2iijuSUl2re2uGaxsmU11r1esMlo0OvU
NWe8cBGUoKaLgiWhj2vZAUKkVYFh6Epnhk9AFgH7MHQEJNYR/BHakACqlB8VqrNGDCdsM7pII2Kw
pXluS/Ka+Mmy8qU2cBEYmjz1BkFtDfHba1BGN22YTg6CFbBg00eGlSlwrfTdsWoCBdvoBhdrp2vN
zu3bbamj5W+AVEFh1e/IhNmXTfMsDPDsHmxQY44uva05a78sfip8UuvY9T7M3L+VKdzyubrXPflM
YCmMea0u9jKhc9atXWsW98aoQKFeVu4I3ZGcEEzPKMRHFkCrxE3HYHAaaNoYjpDqyN1/T9H+lkbw
PFd//vmfbj95UmyStmuS7+4fBBX8p5T16a2pbt//OOng34vrCSpwCC5gSqUL1/477gdxvbAcFwDP
3wZifx+jkWVgWEg0LLxvDjJSsgn+jfXDVI6vwkSM+GI1lvsrqpsk7evfED6EcH9P/+vf/vt/QMq+
lgnsUjW6c/4faT2TPE9ghkZ6zL/ZhC38+zmaK+ARO57vr5Owo47rTmlTBdLTT414YpGATJjdhQHl
oRgVFZq7GWgIK/Ota5KKB4Shb6hRkJuZ7NQNhK44bIhN48qd9k4PgTX7kM4lmpDtIl+gm0O5ZxKX
SA++TvN9kbL7XT5dcbO0O8QBOE4Fs5IuUHNk5C/E2IPw6G5VzE6o5yiYjVv+LroFqhpoaMYVbAVr
h0FMrnhxyMTnV6UljshHSFFx8jcwwdJUEjF5dzL/nDpWMSamn+qxqt+KXj5+5tFzhSzJmy6Gjz51
Z3Ync2Yi5dMXCNZLHhZy4uK4bnifW9R/dFSGyookxai5aNWDXe7Rs5NfhbAWcpn2WWQXH2FqhKYt
7uSmcBFHue9EzqOno6R+9GlEiDmtbrgn0e0HYb/vSDss7fZYg03FwRliZ/BI7enjS6MRHHw0G29d
oyzRP1L3RGzARjRcs/56JOhooP5BNjGIX7cl4BbFajX9GRo/MDXzsU/ZjMUXwOLwN0sEw+ce+/3i
bFKbdp8qtGChIy24dfRJE8kCgl+aLdZ6R56Xxc+ItgVn6BssDFIfPgzc+a55CKNghoxuegE0pJPh
Xgbozan1luTfaq3TDkcGqGhGaKbKBVX3eF9rhwR6oo2BIQZSocMOUvKoJeRKiakSZ51UuBh4POhP
GoNFN9hAZszBHnILPok34UzesGHle9UP7Gf5dBnXxMBjPbkZ9jOrVx9bXuYdGlhvTZtdrJnatYct
SpuihxfPeaJuxonEhsweLj5sJScFkw7NLwwffXBUNHOMYCkM0nPB6lMDO3hAjrGS3jNytMl8MS0b
r3//QKXv0+zEFSzcmI8KdRWhinK4KgtnXOEEQzK4qJU6DGErPec4B+uGIYO3HKqmZEceuC4ivrNr
vcrwgfyzJAqaBq3YzvQ+GS/lXoKihJoGBVvGKzKSmOoN/qOQ3XZiNDUb3q7FR1tlL8pIXGOuktO0
1ZcIXwFhHFivSnRLwEjBbxUoTDJc5mx5Mew20O+0BLFHfDWRFYl42fbOhPmCJOMZ72p0c002jpt2
N4fDhYFJ7b1K9tdWBaO9n+I9KYtL+YpBbFujsIYp/OFF4V0MStoA0mzAjIcqA2oqP2UkpGfGrVl+
TeOlzviK85UBDxRfFIe1wA5ioyHKdzbiauYwCQwC+pQ2WBrazWVL/5jASmyret+N4/PYQa12VlEx
7YfkzQMjRnu1c+N0V7rNmwaVKUcbPuhAf8RWm+6T4mb5xVmvn/uW9Tg6G/jXC/Xw0I6fMj121Xe8
fLko042Q2VzIo+d/ZebDMmeP8LMoJ9CU8EhVfN5OCSMLjTDpB/VE1EWCDEp3j2n0ZBNsTbhkUIls
G9vGPitABUv82WvtfhZoHjAUFMjK0Vrskvx34CRydZ6l5qhPIC5yIzAr+5BWX60LU3vIAg/E6WSB
LxP+MRpeVNFnYN7UjQep0wSa97kTQ50Q26VftthRjhbHRcR0dljMS9i6anDAZr45JEB4F+3UGJFD
h08twkRjD6vsS+bwTtz3JXbKc9OOHnuD+DaYRL3m9VYOMLe6LDK2nUtTWwhaJwBdJDAvVrjC9QWW
0qT7gHsNNrRBCuOD4M2pNgGjX2x/zO8sZsvjVFWEppKYbZfztWnSQwGOEwuwGnQuP9aSGdRGzoTW
SGsu5VGj6gYZa7zrdfI9JKiebA3ZuT+5RwIgXoF6oyOMtG8/dk6uHWVHGHMnyP4vKK2aHTg3REJN
Zu9Rnaz0QYU6PiHtYdjc+sPWQxBYGDIwWL8wFPW0jdWa81b5ucQkiY7z+j+iZYZQosek20on1kNe
snX85AnU9QMQBt4PswOiPzhMMlFVqnl90SHZr4GMmjpCArtMfgGv+HuOdsb8fQonvGAbZS3kmRMF
E/kDE71w6g9ALZKMUEJYREONH2uqbKy2Sz8EWgUwzXowiH7bxs0GkPoxLqZ043YzBL5cQB5Kftt6
3fukoPu6nW2mrNQPtSP/oIjr+ATrKtmXc99TWtJ6E0qBx7fbtfZbF35MUAVXXpeiEMyuFmF/eHzS
cO9Pzc+8dRvi2ZZYXpd5whA/+/mhG8YD0xUEuHX9bSTdwzhbXzH77gfmvLiEU63f9Y3adLhTf+wr
/c+k7Bg1TKYqnO9wygfstt2tG0c7C5lB5lZ3fe3+criRLSIa7+AloPazeHzMoO8/9k0GnJTDPvGJ
MEFjdg9mZ9iZ7SXTs3mXGAsZFTk2s5JADCtZ+i1N20tKLsExc+dP8ja/jBmveLWAzRQDAUikh3td
/swCnDRinowGsy4CLYTRryTSvCx6KhCeeo9x844dgjeAOEkjMVEm65zJnRsDb+IksUd6MmnFbzX6
ndwo482wLB1IlcF70QZSdaKI98NvRpT+5jGO9f5EHd8Go2e8Rq4bX2TihvsQUeGMMaEGA8J+A+QT
H84qF4U8gnpK2lmglrBeoeMwIGExS48rMBz6BDja5c2z7Bjpjp4CEcKsU6SXqoeVnCpkC7Ra6KuQ
/QlpigLb678tgt82AJwJvEQ3RtFFYEyf3XSf3LzUo5YqFNpdtqADND7ou9H8AENqM+WhhwtpiDZC
NGzesDakBO0YJAVh844VHRl2Y2xGP9PU9VvSa0EZgdZFFbzrSn6mPgWA2LQdk0AdeY9ipC0cDxpK
gQTZJY4X7P9pCXp+GsYADSzDXJRTFnG32wXtU5h0OLl7sqaKaIJspxDyZaOPa1fh9eHyGI/M0P1z
PZKvWJx5OQa6Wx2iBAo+/96t8vBcJfFzAS//jdh7CsbMvAuXEY05/X/IzGTlGrzKqPhQnFaVf++h
Q8wqjsfZTI5ACT1+mLtI5/Xp+Gyge3MS1Fb9jQ+cyZCGTcbvfvC5eUee46cunUlMNkv2b6POH+u1
Pb5IdRISCDOi9d+hyjx5XOaHruvJq4qTzwmu3UW2o38sFyacYMixWGUfJTKMwMq5ZhGC8hVooiu/
/4qG+mMxmXq3oMfztu8gcnqXDBH1XddHv57f/lJksjaAgnkyfO6xoXwlMvBcMx/zUoRB2lBu2hBw
WePlb/qkWBdkXMBNj7gn0a1GC1PrcT7kam0dKVY8RuHr1KawBFHO7nOkwxzPpdi6IbMq4oNZh3W3
MOHRL9SfKb3hsa9RmlUOVaKXc8kaTJnbWDK9yySHlwnXTdouWZvUdjwpAQyhivCpVG6qWuxrPMgY
VVMdfcxc8T3w+FZadZ0Mfm7DGKJ1YlXvJbkS5FQi2iH9Cy9+SThzEcTRVBNbo1uM/JnZN7bh7hvb
5DfXYI3EgLYvOu0jC/HVpYnB0c87hL+Udn+iLOP7pHlwGWwtLIagnr57mfvhlSUzmbE5Z3PVHc0y
6S8d891NYV1RN6WEm5N/CZA47M6Ozo6qk2mxjxrUdyNhyBMrvSbFV+nEzYCIn3EX26HIZCKkhVm4
6sv6PqY09qA4bzLmZGxzfD4R09qRAf0IH/KnS9s6oB94jifWbk4lykBPJv3OKH9yp6qDSie9tQtv
riVQDSaOxpdnDFk29gep1v4JDXdBCluP5NxXMOTBDnSkhlxA4zOSj47AHhUdHWavuqh8nCbhumko
hbShD1qv56UKfxJ/V7v6uGU/d9IyXB7xjOjSH39ci8fNK5ezEy1/4mksz6VmvWJms3caKxyywz8l
WQUDkswrQcZAA4ko6fuOdOuYNyC9pNLvYO3EFb7qNEhbRFsG7+dq1tDP4fOm0uL+Yox9qQT2NqKe
oWhqyxs8aPhxYfSWZNbRVaq1OCSWl68UdO3bIuA4lKmwNmSPCfo0a6d5c7nrQ0Jf5m5jNRme6YkG
1S65XUE/YVBFrDpRBJCSNYiHZOnQaDLolRaoBNssTujOKFnN+SrcShywtOK00Sqq/uZX0zHHTFn+
6zQTK40CEF2V589dXmOexQhdpVRHS2cJJBJMrOPYXkeDxFEp4Z2i6L2G5LufLS//GIdWHEj1eXbA
hmgCfI7fjWhgW2+/WPR4bcsvGVtrtDPpl0kXdn8zPCN14UbH0tYCp7Z+I26MIGV2rYGHw0Kupwfu
KZ2Oi+jeXLXmzZHkxJlsM/chqcSrq3kScUbJDWCzI+oJEEs8crBAduwrnYrJ8SGEA08iqKZvaZLa
UF6QLrKeWt7mFjqMqKpLaNMqzgYBBYArj5EzfOSCPCokRR9EbCE7zpdPPUuR7JnQ8IbG+5BDglq2
JZ4iPTlROrDfI5ij6+k2OyQR4BkbgkW8dhOV6Gu6GcuoWXOf5wwEchZwSNQ7Mk20+8yQf1yvfMiV
QqKDnrPmcMf2GmdrCZOFU8Yhpw8VWiuSh8wgeMhK762eWbo3EQ2hOXG7IfLJP9seJK28GB9HbBU7
lhEycElenUS1bGo2AXdYZQKvx7/XNqQtlTOOk5y5b8tohKXhpMF7xMHaJ6xsTbAEB2Q3GFgi/aEK
m4oLlDpTJ1qOTMboaDljtp5H92ahqovqZx/3zolFOPJBwP1SxcBik34EZb9yWxnupTOxZjANavje
3Gs+TPoUhcEoWKV27dDu9UI/dbke7VGLE83bm3eZORxd1yEofRxOIHj4TufUX6N2/jHqdsd+HorH
wYLOFWQ6plen0jYD0dzgXYubHlms8AHqD+Vw8u1oWRcuIc1lAZLY5Ac00ukPnM/0WOKgZFLtVSQI
NJA+aoRQNYDY3eCAkwISvJEWSmIPMWs7gDKbSbo4kARK0+5q3WYZPPskF5p/76OPPigA7Ossw25H
X8HbGi4vvpTeSnMT6IIxNnIxksub0drZQ/0Ulc7Pkls/sRcSuTBrhNigzGoKpB+Ov89lqWgNeFns
XjhYAFDH1oljrBDaFjve1D2UqWiPToNF1KbnlCbSpj+3PiCesnB+UgvPQZvp/V4v6Xc6yWDXtzYR
teBOT+OnVraPsomAX2mQ+QrPRhyseetC7UrHInktO8c65WYFlc+rb6NMD+50C7v4D1f0wTOMMYj1
QQQNKNioQaJRC9pF0dOszwzHV4jAEb9UA6i8YHJNDSe4D9/dmZm8aJwN2iqOMI32M97KOcLZV0ci
3rvTcs8WOz8VJHpgk1Y8qqTwj80fitIfrlDF+jMh2dhcFhOwP+BTgNgWbP9VCqfCc51vKmdqDrfA
MdHLo+B6Zn2Zgjk2V3HCBAwX2jsyFWy0OqIijVZt1tTZagIwzbBI937DD44Ob0cM+UcrXRtGK7lA
i4kApGJhWmkFZAhvepOyvQ6N7dHRqBpB35hWiLxWe5ocQr56+5Yng8XHH4INRRrbJR4sxga5HoXz
yUY5skblBJqX4bdGqg7UTuqiito+X/L00fCqn9SM20Ca47yRc47pNMF4UtUuBK9icTfN1JF8Xg/3
pcbFprk+1N9UvoVuuBE6InSO7MPAhg3cUZxsc6a07HdR1yczw7MhpqZ1RDRxtOAyyjSd+n1xrDto
uy32KfRfIt4a+SQ3iVemhxqmBmDEbGeMILSyhi0D0tkj2vsrbQgXkO8w9Gq7tzyRJNHN6cmQJJZH
FWaM3o2ZfOnLO107wc898VGhI7ntF1YmTf0zSpv8QEHeRg+R9G0ZkO3aGemxZiEYZVQbpN5gIFIY
JnlGzWEznuyhiea9DI85bMeVLrnQbAeigsduKjTLkkUosISu7fccPF8qKDW0TSivNcZ1215jsYlZ
zEwPSTLuR0UTrPxoWM+JhavQrT7rCu8dXRnTztT+E43Op2rIqtJJKKkQasYiZ29vp+cLgxvi1jpM
q6Vpf8/+hzSbO6OnB/FN4ASJZjzTMEpIhk66MQfapEmjgNddPsbOkG8yZzjSNTmZdjM4cJe5IhGg
Of+I33pm8pvIyQ+SvJ2NGWmHpfEfNRP7R7LTeVB3sFrwZcn0XKkRaFLxo82Z91JkWGZkt1AcCE2s
07EGfD2P4MGyaDvNbIhixaCv3T8TA2xae+oogT01BqaUTi9TxmOCnhpyagSnFTKL/dCZP3bZ/9qz
7wcDPGYgot+U/ZSMoJczxixJiBARZAFV8tD5W2ZziCJJJUw5dqtSD2LXDLlbgFR4gvbQZNOAU9SZ
0QoxJYrQNHK9mgEmHOZOUaEFs8nUxzT0HYYXAanFvS5DbTCwh1BSLjhX+onjIL/a0bs7tpcyNk88
VbWsX7Twl4r0ahr5E4gyHKAyDiRpV1tpy5fept9qquRPMVfvBhMW9CwQwjshbEwOQEQIzAnmeGGY
l1TYLjUT4dGqdPKTWxIqVcXEj5VGdaj5JHYpHGNIXJ9Fj/F/jiv2vN6WNLJTOeNDXaJbjRCGXC9Y
qSEJ7UXf7qHUXUsvP2lN/xMZiK9aPvRSYmAlX31l/3iVdhOV6QZDIn9tiVh1MHQNNnAKYmaBqkaV
fMFNidXIdw92ZNlHMssw8jOsoMVAC1U7VPGIcS9LRO7l7GvnltYBgeiHZWvvE7EDgUN/FffRU+vr
XZBOj75om2Ax+l9jQouFE7TaWgWHVsXDlim4DRo9CgXn4GF3wTlDEkeq/vLpcfJXCZWqxPanNBqR
iSGtK3+In98W0ZeQ4amRA7Ns5UAG8M9aYHT3XVs+Dln6DHOXkjfb5eFHZ42cjqBl9eqQDKT15c4u
jpxDWfkn32cA0EWA/BlpZNiaewzLtYahlGcLlhio1KVPrz6hVz3UjZz4QJjJDoMcj/Sqpk/3g59/
1PAZkik6zUv6IZaQjLspKL2PxmCPPoaQZMz4C0eV4X/XhUO8zUP9YVfRVYi3yPzkjTuOc7TKIlTR
AiO55R+rorhzzWWDvOXLAcjSsgQa3zCdM+vvhxd/mC6jx4kNnL1v+BaJLe3H4p1MLLBq5DfabXNC
GkpgHI0ETH07XLu9vsMT8+jAJS/8gGkAcxvgoSvykx8My/lsBmvroYliV+wzxbKndqNA3b4LE8Qh
VGndhydCBrbk4DyNLEPc/jcy8TkNvkmmNnuk0RcHR8o9Oqw3uwKFkk53PZ8MMRYfJe7JAQq8iTQ7
dqdncgaOBUlrdX3tjeHHEC+CaChOkxX5uFuZ8nqi0LUcjGfRueUNjjXvri/u5tlqVv+9y/3P73Id
ZVD4/zgi3m5Nnvzvf2kBc15uCyjcf7TT/esL/V9gmsGGFv2v77mW4bi2+/edrvD/p2AtSyFrs/IF
WsYe+F/dEQDTLFeoTSsiyr8i6v91rWubbIIFX9AwWew6bH7/S2td4y/7w3+IcOGvd3Ss/56JqtLW
9f+41s2Q9hhtlCWbGDY7mgfFcJ6wlGq0LJPBdEmkgSJ9ImgmTjkBOjGraZuBHNG9A9GYrmVSMM8E
nsLi7zs2xz+VNnxwa+8mti8gCy/JHKM6LcuDnlk3vV58YmEUWQq1X5Jlnxn8nravbh3C6KusPODU
SK8hcV6GaLY2Qy+Hm007x1QIMb/EFcqBtEFfxasAhlywjE3YHrPpHQdPpSqGpzhtXmNB78ZByUDX
pHrrmFnOwIf9GHSn2V/DuvlkKBPJ7i4PxefYDoCjydWBoRMxosvUZEYzPMSjLFhTuk+AHidA4zTZ
sVbuOgG+0oGmGZUdkTCS4zGTEW4lOOUne4lvdl3faUNyZZS0nsvs1IbOmY+44PygOkqS+O2ntZkp
VPP8WYPu8Wu8eFGfOZs6YccsyYD1lyy9d0g31/UpP8pCoHPWmXdZQ0GRwU21MYW991s5BUCnX9so
zQ8TGTzoIjkgBCESuhUh8HdJK7ac7FfKOlvpzrs9W2dZZdbWjzovKNv0udf4xnDMfia4yrz4MOn+
S0S7g04XZEvFnnEEBrMRLsgJiQf43IyFuUKkbW2s2nwxyCQ5TR2HpW6698Nw4ezd6TNVB1kkAP9T
Ggk70olOH/YjmqtFUGjOQBIaatpujopXS3lutPI511BylrKZj1LMn2HlkC+hdHlprt+0wn0wkNLD
j8nRNtZxvQ6BQ4POXJnTCH6oGqcgbHFVzDnTYt2dHlPyANfeYE737EMBPHNjes5XOmrvRoq9pBhf
xyZ89qv+IEa2jbH2qdQEk8hftdRTaxUm/imXSl76pxI7IlBz4rNdz/+0tOzSjRjzyJVD5WQgh4wu
5oxRAk2w2EbUWZaOhlEcK5eot6rkM6QZOctiZmm6DHuQExR/TAPChn2hA8YGkSihBdk4PFCegkYX
H3RvLY06u4ekQOOc9Hp25+Zju2nhjWFHSdBSxS5SLKvqyJKYwm9XOd4L5X1ncfYG/lfbU5PomONr
kJ2M97d9CQivjEz/brZAkgKzQFeBuR4N73Sxld8+Uc77GQt+o7z4oDq3uqnc+dj0KcCba6Oc+8om
22HldwXRtgxBc1L0qGwJ1AkKOLI7YCarygBD4nXfmZMmd60JDbuy2ZUT2JPR+7PB9YjnyZLmKwx7
434wQXD8xRtQ5IGJ9m3jjg8lSIJesQkcIAWmNYiNKaNk2yBBi0i22/QeeI0lLm6lO+wb7INBzmtF
1vQJPW+4lQ28w4QpHttHKAltcrBjZhNlVbEjSLoPp8zzq1gmCvOovp+ieetn0fialP6DxWt+zdjN
jfHQPDG+WueI695lUUdHYyKhookhdjg4CbRcDSO1uzFrqQpS+w6xJjy/3DsVGr+chD5ydSnbyiPp
HJ+87VrocdnPL5QmAOjkM7hc3ivFmSgUcWJQ7IkWCAWpP++Vab3acVRgIDPrlRXb37og3mgYkheb
ukzTIWr4gCVX6E8tbMZJt+0ZrYOYuTmGcXFUsjCpkYRT5pZ4ZdFzTqCMHCMQGhS7Cfpo50FLoGtE
d1rfMz1MXhY7Hx/dDqGh0WWPc5PebAIs3Ea+ROA62FM/QEc/pZ25IpyywccwJHsP8vKEKpJBDTph
7orZQtIgBjoqHxBuMHTvwCRImnMYq/UO4JBEcURGPp4ZrkiBYBjNZckYEJpwJpw1eKruMeedImN0
U8y2Q+EP6qnPe+AsFH2rlsSKVKdYFIpsYoA4MRiMB6jGn6Sin0xNfIA21AMNg4yCBvnLUayUQlFT
LMVPYVbf7DPFVEld481QlJVK8VYqwCuJcTIVh4X0EobNis3i9sNbp2gtCEOzg9Ow+UoVy4U30aM2
h+8C41lfjyDrAt8D5AMIOu+B//8fzs5zN3YlzbKvMi/AGTLogfmVlukzlfJ/CFl6TwbN0/fiudVd
Bhh09QBVupKOjlEqM+Ize6+djuGRbNKjNXNi6pkY487sGGAWctvMPJkpNl/8RnOOnR/++iBnJgl7
hhfyQgNGo81UGmXm04QD3XI9M2vIwE09orvpVwDahDPZhl3gL8s34jVh3lRZTRA9WqDaF7epLC5D
CbjbTpD2FsnE2hl05AoLWkQ4/EQKqUrtbCmkiomRVGpXsemA62AnsGTTQB780nS3IlKDjcpEGnl5
9kSSAKV2qa47P623qTIRYB495Xn8Dp4DMg/4H3fmAKElhTIHGsjukC3ZwvokUBYBFCFqjPhBY1Qm
1Iggwu9nB0BVbaVi28KWRpOnVPzYit5dQqN45VpLGYH5LP79Y0CJLEAYNTPKaGYaQZZ87RUmqBO2
Ayx46lMlodIUTKEW+Czkkvatmq2B13GwdFZDc7JYSd5l7OIezJ7NeUoQgZrICeUh202rCWaRWnTQ
o4GqvoSzcPjzsVHh72dlemfPMO3xeU/7BHMmnc387p9P/nnzhyIfi54V5Z93/3yyrRTsCNQibuW6
uOOU3uTW590xysyc8x4Rm8Xdt0yTYJFBPWG/ycx2381vBtuf/nrz53N///DPr/7L5/78atv2//jb
ynwiNKveF8x5UdFAptqP0m9yqDdxvFJm+46tt1dXC9hXR7AwF+XAq1yp1Phv76qZLSFYqXW7cyqf
zMygPGSyKw5//YIGeU5lX+2k414pe9RRptqN+7/eyBg4RC9ZPgmEGvVo2fs/75X/9d5fH0YmYRoR
JMhYAkFK/vONDjRhKZyAJzysloPpsxLQTPPQIG3a1hAC8rE9CGqHv96QP4Uyb37zL5/zKyVlNyPX
wP1tKIQtoJ75PVMKm6XfqC+Zna4M3HuLsc11Yn8If9nWcfcGEwNJcB627bFL5xEjPKMNAwocMDxq
+NCMg0P4bb3I9AiIVdIbByXW/+njkFiFQ/jy9y/487v+fGmXs9PyiSRZT+qgHKPO/tsbpDSAxkm3
20AR3IWjRgpYx4qFNOzPuEJ3qCTGZyZYmtutD6MOyAFP9wEvFyJDzEWdtiKIAfNXdlfs0FjlCh/4
dLuywcOaMgiujWoPbgYlRwFDpjfNte9m+tL1r3U/NYe2wnel1KxuI6fT1yHz3xAlGCNHxbiQsEpi
1V3ljGhLXdn4U5sRc4Ygi86GOZ7SsqTBdhfn5dpseUbMWCMshBEKLgd+hlmdswheiTLtlKSagEzM
XCJ2SjvwDJxSukoMK9MK1Yw9ZcRe50R6v7FN8KjTEHlgmLj757ACYRDUCFyIBuXX5f9pKsnE8tXE
E3XwMobdg8yV9uZE8ifzgcsZpFJAsLl0QQ9J2TSKDZ0GwqDiSesxkqG7iI6OqniJ9F1PYu7FPUfM
kl2NO7DAP0Nn3P1I/zGFm28DFf/wlA7jwtDLYe1MjAJVZJIreHkHVzdubf7VD0axrqvkx6GaW0of
X6fvvKBKmlnv4bqfJZiOhkMttFmzDDHjQOr7LRJDZ2ulSPr0LkEtZYR7F5uFopmncAy2uUaBEvL0
Jwb22BaVginUCA5FxRLFdNlWp1oFo0FBwdhpWyEZ4bL2G1PGPKr9lU1JyHDE+NTmeTCp7lrZAoZf
pXgwAwYqLVR30lt8uWnNcHhIweQUaHG2OhTAGEWlrMxwG+VM5hDPoUuYMOtaJYrPtHHwOOQoIV2v
mPxLGBanulsNml96lYHCNYjErQRXwd4wQEiKGGcA7uan2x6REMxrxWRfHk2LmgbCHxNth4sV51uC
/9eAW7KSYf7ZO92n2VgEv4/1ry3LSzmBezE1lE2ZOjLha4J1hYaK526JU9w8j07J1gQs2Qzx+45R
8EUZJrjBdpECjvarBeW08U38h+XJ7jHM4avHMfmsKupHks7aWXa/8chkudMnbdnHbszMC7cWi/JD
QeG6yTWBKh8kMTpuLkngVKl11ETnzF49r8JyuxlL5SkwfG1BwgfgC1sSEwef1veHCme8s0ky2lTF
1qgGIxYN2Vg/50V/l9lkrx2VUhboU6Yhv83qk0gjSD8dkeuKucH5x2fG7DvDTxTGDK6d2iuVtr7p
kImbNGKWUR44YEpiou03TW+fSknQSBx9cEG6V1Bx9jJRjJeqHQ59rFyqoIrYvPL1CezA5t0IOTf0
4XHSoxEZqzwzUSDJqWEYgH73JWRRQDmfbVMjQAtRIBtE0yiCltCsui42DXq6AvsPKOTxkHZgoAGs
nA130bub3hLDkvh0MjfkEUvkvlbHx9AxrrAMIYqWT5Rtl1Z0j90kb5XsqPh8+6WWBDyAk7EoL8a3
vFDZSIhnK06ALvH3tL2SHDXHYordChaGVvrdObu8Hh8wDEnFoucmdgGb9H1qpo/ZVa30AnhQ8a2E
vMhHxUOtIVfCLO5FqyNOiH/USj9QrVwxYyIDp3PPirvfuT9apPC6rh+leNTHkHmwQdMQFuYhi6bp
qM5qv0xZ811u5fiBIuWpMtEDRGrOoNJB/5QyZgJOgeGfu9NTzPxJJm3tBRULJCTLj6mo2HQZ4bdL
9PkeqRnWf8okRylTbmMR7WNzo3XJuovGO8L5PUfLd2PY6RpP5Z8l1tNg5T9mBwqgjV61wh1XKX9a
jEclzLL9VI1PQQUSSzV0fwsjbmWFAcFmxiH5ChUV3SWpkyPqSe6M6S61nW6xPA/ym6mML0pmP2iB
fHSCLycQuzwKnmNRuDTBjb1F4nOKs4mtU7TBfWzvdc0+uAj+DKH9RIp5tXQPP+OdvunkmGCEgLol
QXiWqtkuVRXWxTiuS4nOb266VfVRy5p17OQnZsuMJhR9A6voCzUaoxo3/FUcOXmtsknt8JfIczm9
56EClB8dUu2+BQWYj6A7Z2LaOVb3rKbum2myjXLY5MENqdYFoRuEwwReju6z6BEzB8HNjTJG6zYg
NSj/k/M6Kg1dpPAIrVUd/TFuaL/KIn+xzOIUC/WtpXUJ7fYAfOBicOWIzvrIVPcF/S73ODZnWAlU
LN06EOrRJ6esuBuxfy/nqADH93FDhbFnuRXub4ubIK9hD3LCE923iKoyOIS23YEtnENEOxZfU93k
Wwd+iKwklMN615o6ED3LykFHmK/EYwFBnfgDJjuAR8qxTlILmd9Ze6pK9eTqLvIXDBLLCpiwV0dQ
hlyLDQCZu9CLUPmiw/0tMuWq454s67uRAnp3cFPbjpjTxNMlUYaIVzrX2UeT8mpp9jGpRbMG/boC
XmfLlMAZwm/KEfNywUNt1n9kqVmM1ggYL4qN/ZS0y3LSq61uJSNxoJpzbgQNz6iqqAt6rM+pFoWn
dj7u05TF0J8PFXVjV8V7qemHEGLAWHZoydT8u6uDdi2MFxf6HebOG6KFbTWlV7d2n2Tf2VfbUk5m
Z6+6tJI7nP5zpo/zYClsZKbiKbBovlj/4oxTWpxgUNkBR+QNoiaYZwBbQ0Ra/eeUude4jd5sbvWl
oVRkIJdsUlkQ9XZ94fR69ydT98i3wwoS6+D3lIfEx8nN9mWZNOrr1DA6ncFSdY2irW6su+OmlNB2
BlpEf64UZyta2WyDQPIHs17atAP9m6bitBlcg4yd1L0o9vDqlhNgDvR2C5QVnw4TXGIre4wMWE+r
fiDELX4JcIArLfOfsTqxfWM7i7egQ5KxHGDmBwGEBImj0SSWgEOGjGGj+0raMtoXLInrScl2DVj9
bWz1l1iti/8PB9ljkfG///t/cCR9FZhooiBs//iT/v7Rv4dq2v4U54/sp/nXP+qf/mSsT/PHeJ9W
H+3HP32wztuoHW/dD1fBD5vav/4Vf/vKf/cX/9e/uXRQZwwTGSX/zdLh2H3+/L84TPzuv20aDDYD
M07JAkKnktDi/ieHCfeYJWzNdDUuPFPoxj9sGghgcSwyWVyH24W9wn/5x0z1fwvcZi7bBwdOqXDt
/8migUB4+184TAaQCVfTHXo1oTPL4q/6R/9Y0g8sNNIoXhHvCiyECb1ZFOkprLSX3nSclQI/UHRa
Rv1YV16/ruaC3w8IlA3nVJDeIrGcOBRMzOnZN4Lw4jM4OcfauW6dWYCMw4vJBHN3izPdYdJbdYDe
jXlCjMh+0EltNd1gnYfFUdeZQQCxyNdtovcXNTPuI95oj/IIC4yOPybCutwgit+5qXU3Qj/ZxtzQ
W7UyzohTmDMCL4BJjRytUVn6O6G5N0cdXUuLKd4oYTX7TbDrBgxFfBkwujqSRz8Oni07yRbt0UGK
hmfHajeTZCPrsIWo+WIsQY7cxK1ekWNGropWFXu+uxgK+rc7iTvlrwUCLgOFKNujqejthnTUoxsX
8iS54FTRbuioHpFNftSdcxbMmEimv6Ztg5uddGpNLGLhGc3eIRa1Z89QFiRJ4aYRosDMdTBTL66P
uY74KNgOsbMUCO1SdsDsNAOHCBRCVAL4iFy/2bTT2g/4T712sLpLQ/+m51Sm6GXN3mYvUl2MdJ+G
76H2ZRUHXfvR3YsbbqHFIs6H1t3cHbpSWJo8aS91I/gmL1mwY7vgqspWSX6t+MwhdM5khtA/XDOa
IRya4eFVanu2BmSKkXpQ7Msg30jyTUjTBUPnzdEyrWZ8jPAihmDYS91kOsi4N/e9kTVH5h7SNnqH
Fv2h0AObWOOdZINRgoqi3WiMOLgKl6X2UkdvIzSujJ8em/J6OuBWXtr8fGURHJLqAQ+g3dcvBea7
1p021JQlacu+da60Zo+DvL42ZfJotXiTke+rGUxNa93Jt0bWD2F8GWY8pe8xJ95g1CJJY2LPq6xa
fuwST5g0DFYb166bIRggP/rwaPcEKDR7bXpAVof9XawNRT0Y6sHSikdDw89suu51DIq5TeeWOiMj
WTfVm1tmrADmRpdKx9xOirtXa8zycjzHczaBdmwyxWNyLzBvFduSAatqvko61QE/VJZvao2pmKsd
ZL7f0akOjsfC4Qr5ki0OtkCyTmr/FFLKZtPFF6UnTWT29k6En8wseb7SytG1Igsb6BYpdGlFd4C6
VfQPHaEXvsT7bn2FyUbvhvXAzyodWiyYJ4dSdRq+k8ZcNChIlMlYhN1Ph3FgnHB51ul6wIZjARlD
C5a4TPsPQfAh683gX9XShKN4tNOTRFfmGMVphr1ZL8221iA4D7cpfOiQ9ZC4oZC1k2tE/cXP/qyP
xrLoUjeleHV8gmdjoe3mc4vR43KKLhVknkLKc1MnrFBWUWbDEnZIrqEuH7haVTu4hBkPb2kgUbRJ
aoyn545cHIxFKB2DJXrBRcFybiidtV2gcAmvUU+FH/CvYGwC6HKNnGaB9yrSdtQbS4cMbvNKs18a
9LPKVQ0e6I5kb1FQqbvQ3Ve9BrX7TRDfRnTDRtW38whHtWJGlCxQ1WTVJNQY/bcVHX3bAj99c2A4
NpK/1X9PwmQleDxLUoiiqsG2R2Ey5RudpQA6a2j05YNMxrtVnqnFKeKpaELby5tyHetMd5xwDdho
VRoCmuSpK7oXhwWpDkNMOdhIZKuQLr99xX6z6GYsvHWFPosJ6Rw6OwMhthJbxF/qe1WQMomCaGKz
heg6AzuQxV6Ukf95hp+yw7BZMD7qBgTZMbqMd3A/u6o3D6UPMsBl6/AgrYte+/z7mFVr9lMFiqiV
1SbCPloJ1iMRz1qH/Mb01azlk4FIvbPpgseL0EgGxQSiA3bGEbIrEQkn+h7+3KZTTwFyt7pHMDXB
sM8I2fEiKR+F/ch2e6mH/do1U1pzj6QbT1Fm16PbYDfeQfsmR/OxodhlObxIGVVP0Owa4KFDXd5b
xXj0fW0bTZ9DZZ7RRpNR6UK4GSdtkw8HNMtLXXuGJgW7uuVUa3gS2e1aszw0i9sBNe5AZq5KQwAw
l1ZbKl8TYTHsrnlVNz50pGYJf5c8yQ4fUOb5kVdqYPlie1NbKRSrNLyAdFnmTnYdDG5b1o1hcckR
mjsMnoJyp/AaqAJxyfr4s4g42rWAVX5gH6s8Oww7ncNLiy+BuFfO5Nlht7Wb40Q2kRkiD1WfymHc
KWwSRtM8il1t1VvXoIW1lcNk+UsXRVGKCZkhMh7Y4s6xsFGq5j7nRKi+hoUFSOyI8SAMdoZV30ou
Zt2pjvTQqyB5Hmk8huIwwp+uAoSJD6b9aDa0EiyVgeow7RmTVzcODszILl2ysXV12bBQ9hP8SCG3
biFutkpGScmu2l+qM5c3so33zOGhNy51qJxszkYNEEiuYN1Qx/EkcVTB41vHBpYHl7hMdRmZ5tOA
wwBkM0NUPANBYLPP1b8HwS6i40fcPIt0JiRWh9BXvknkWA8YLIrcuUX2dHPwwGZZAarsLVZvgVuv
zeJ7sB6b6bWO9T05bxj4niz/N2UmnxgGp73LudGw+5Fw+xiWF11xk5Fx0MbfCvuGCHBdY3MMzOFr
3g/hbNiVLSatLqw3lo0TD/mdgxSC5Rgbn/oUplw5Wk0eE72tObyMMFKIKu2D5kIAGlYmWmhbvjpj
huB765KUNqBTnfJ4KWFPmKzapb2Dvok09yHKPJXQM2t+uk9nBcdnS80h9XTN0jFFJvusGeMtEcQ3
52+xSwwEXj8zKjHv/Qzuy5iqh4BAFmn8smzDM3QpmPiyX102w84a9kGP59QQ+zQZeaigGelH/OCr
Sj35GNAcZoMpadPZp5r767QOj4phvmmhe/aDHu5ccAvnm2xo1pH+oFYBEz/jPJmeiYjVRJJiimxJ
TPfGgV4icshZ+Un9rZGkRqJb95QZALQ9TP9V8cSoek/+MnObjWbWXhHyKJAQRZLIUrd4FYtqb/s9
I77hWNiI94h+c5uz4twsDkBjCXkizfXXIvK02N0nhbstwpJZEeQ1TGSlf2gICSPV6eaPVz2sOWA5
XPVLaWYI7MUdExlDLcTU9xI4ebwviBPgVcFL7iFiYTkQTiLrTzfsHg1RLWdpM/N5SsXfLvSCkiTC
cPycsUtd6K/YpSwQEjCQyjboeu5R9cQ9WiNxdj87+zNsz7b7mIl+PY14QkAnZ93OzbItfACL/Zvy
OlXhS8SMup4K7ppppVeDh3pyM07pSmbNBsRiRUYRYvqYkF737likRCFP3aDVx/jFquFoXK3mAq8J
p2yLnw++A0GkMLFrwDkJfu2GREent7Yj36NmJ17JhLuYMZDmWcOdane9Z8B9lijDiT86sU9bW4XY
6xuDrlwgzSVjDyG7jkwDlfazZDUN8mxeJd8If9ymEdKE8rFNnVNcVjS8CZD4uyoOGCA3QfzqRgbJ
OGLXdNgGYJrbuLx4NdCWfwcEsePc2Za8OCfUMRPn4LxhhjZYxPxQsEupgb/pu7ny2kzNbRDGGjnj
soIiKJNb4g8bQamSq+4Xvg0SzsJlUeIaM5PNpL5orH/Sfvyqwt80wT6i75E5r9v6EDMb7RpJTtwh
x7wxgJsUA2FVPypaf15uBMyzDiI/3HSLBTjWdSaANAm8epw8Ifw0NAlRYywV681mRx+6mJg5VkcQ
CS34tmq8JEHtgXTmOyEzGVP1OMa3hyklWyRv0LcAdS/pgcYY7zKIWNntMwBxbXKJdWauoG40SGkx
L7ciLG5jWz9YDb9l1t1n/hl70/KrBQTKsN4+KHmzAUiGMwJzsbqwOY4Sp1oWPwVHH9dSMwJS1Tci
BDYtmx0BVND0lKUEBYfyK2Aa7+LB7FJoD2a9b1J4RwlSo61VUuMgsfLzC5IVRmDsc3fkWp5y4nOc
7tKP/r5hr+Lyxaiqgo0EwD1U+MKNdl3j5zDgB5nGaUxQ+ybSi/mGm/7g9nCxitqTKDR6iFkMykOM
IYXz7czrlY59Qt6D0Ki2Bq7Yeq6iyt90eGnCyYtx4ipSbJjdQd2mmiOs1+lWJWYOn1dpB7KybjvK
xbeJ53I9fjG6XFtl40FPDDTiLvBf2lbm2WTjWSubu5qgQpjyKSzd6oW4ar1LKaEaZGspBcKpJxvU
Vqslfhc8O0j12tMQX6Lxw47ksioYpWNVdRHSSYfzhlOd3RTVd4LteJ8b04aBNMumnn14MO77FhFQ
ysD01cRmxzAIuLznpheyWxRgLD3TI9ZB6z6Xq+457keSj3n2t8eMEqMqDqXFzgI5SMEV7FzUseLk
3DtU0mWLkcx4zpsLERKeGJRFmz+W5nsp3WXKv40ALoLa+d5rAC+MwLKTNV1UaWLlRaBGVZl+GdHz
hC/V1nsPs+MM2QTeAMfevQW4L8mxWNPKUMyw4LIXscR+aR/jaAc4riqQ8SY7FkPekAawenEGdjDg
XWWXnUZE/Lo9rUbrLs19CV8iGFJum0OlvCMSWCLx0sp9a1GJx19Eoa2SOPjW25/UfWxoo7rsoezH
bapBir1P9Wfvdts+oRDS9LUBFwBlmqcOrxY+mbZlnxkdqnCvBtYmaoodQg/MUTmZMspx9MW6AWQn
MEwR0tNw9rQ2VnPn3iIT5qJjW4qag7DOVTCZS8AeoXnCB7iIC+tA4hxSyKVujMC+Pux6h6ZjE4CV
7QjRNqtVJSQpBv5TC9o1ByQltfa9oBadeRWKsUE2hPnnbnJudQ75CvZXzjGuE6Ko4LBF1bfFfHCy
EkbBdHeamdwhgyLfq3YS7o8FJIW6C4MDqQTEtPcbN/xA7HayRgY4a4v4OKExlSZ5lPhKprw1SqIu
GBYl4SkZTsAs/jZjZFmkR7bKqaweByoZfWSfSFC2Fr0rEOexM+tOuWEwNFKiyvHa6P3WV+vtBC2L
kQp3RvUizblzJ3ZHGw6NLE9MYpeZC34GFLAzPtnA2nwE/jp6fDuIPQgJnUsqT7k3k5LIMdZq2lsY
DtRp9zA5OYTrTFn03PJcsn2fCTErzWtePhrDpwTKx6idmQn5lEq/0MDL1MFhDklQ2t+yxMhO6CpD
HsJt8fULgvzQidTx2mI3pTQuvMzXSb6M9sq0Pe3V774YCiN5wkSXb2XwVBTGPX2d6kvDmTWoSA4N
+ZTQUwPxvpYlWZesD7QBgYrxYrU2PGuIqJ3zEEwffcaLq3AORd0cyYtZJEq6qrUW3xIsJZVHfN4i
ZI9TSPrkFBULZ6zfMM0/pyHTMYs7HV9onzdexTAocN2FGN+molv5IChHrtpSKJ4DHaAYPifaRSN+
HvuLK1ajZrGkz/aVVuAOQoRbvaCxYMWRvvUM5uzQxTkmjw6ySWbe95TtClX63qmQvJbYVYlBIGDs
7NiE2aj2Jk8iFh1HpT24TvAsqfmxH3K5vNS0BN1A6CX+F3AJPPo1lzZmHDsH1KE8ApDk9bQfY7nO
B3dFV7nKs/jJACVU4HHrbGORD/2yFT05Zdc4eXRK4hyhn9L9bQJ/XCYRMUS+T7HjPIY5LFEIbKGa
HTS4HZqbeK31agwhBWTo9bZz6rXkaFq3qaUDLhhf0vyptY8RXVnlzqOFBT923tLqpYutJ4SWXx1J
7O4514yl3rGusQ56IdYQIpD77VGzTJkNZyNfpuLJjrBTtk8uwovw0uEPENVVINYdLRJFCFtQ4XP5
90JcIi2Ui1R/AiPKjkKGvCop6KBZyF88QJcmybf4kbaxlC8+fzs79VtfZ6xW9IXatbsRnTMuNgxx
34ht1rXTHGp6n6mOD1BWQyc62nl8CA33Hs3H/yXmPqnMAVmGXLrjsZWwrlF49XG4FAYwDgwUkDoY
bu74OZCRJfWaZkTuDXAkKF65CD35xUlgNQ9Bd1ThGMvL4D4SEBluNC5cTX5zEyvhJYme7doAVLCZ
qpc4vTnxdRwBXl+zQhwAIvQPZcv6ZdeiuXoi8CSRJyDHCenNoC7cOUoUhDrzD+ujSqcvfHibQaGy
C3EBC2Q0Lbo1SSxuiBRjnAnWOeTTknDA8Qff8t6KKqQpzWbs8JZVGJeondoe3yMa5d65tgw4Mus+
Zbi0e3i+hAtzvrdw+fMZhFaODxEEtKqJP9xRwP8sNu1kYsYRK1wva6kI5o/nSVjrmdxSoC0YiAeI
BfefLHcJxQbgoz0r1nXFDStYBmYD+cTOPeeJEZDZZgT7yIBKxQWfA49Pq2ZlDY1H1ORO99+U6dci
2hkNDTdjuWxE+JpB3JjI+y0qqE54nKmtEgTrUR0wcRvWPaqTbGBpaV8HR/kI7DuapAdD3Iz2aPQO
EHJEBqiCK0swzX2BG05FQMIcMlhdPNidssJ2tzXtT6F5HdP6NtfgTPyo4yvVPEEE9oteVMAc3tmW
A/X4EL08cRYYE6u4ic4tObfxJacREJxRZJesJp+wqlwD9oGWfs4NL/v3MvmwIgMfA6nGgByl266C
tN3an60IaYIl3+ybNGymHTNQTvBTuUXOU0GqT4MkYC3xopmkcKkjr11xiN5tH+x3QcECADltz0X2
WZhveY8CNAt/lIrLMvOvs58x6j9N8iM6cxWKZxQ8p7bA18pzWxE/vXsOJ+2F6pstYbNslOjb7tK1
IysvhjKlxIw0B/bXIbe60ZLMSDmhbFUudIBQGAit59x+CrLfnNjg2r9kjMMSfbzEGkY4bkkjkes+
tRB1NPTmDwWCa1+Fl9nsapScWgZDJVXWhM4uJ+PLKRviYt2t5YePhTnuHcPdYZ/01O7oyKeRWGBB
fnBFbde7L1b2a+Y8BrBLnE3MDLhJNwiZyay9NhVjNWNOfwOdq4Ono9YGt7dGMf0ISo4TgCOSHwvt
XI8Sx+pOBWiA0tZYuVpej4a9LEbO9dgDkroS3bCzjX4fpNLrFDzTBTqw/ipb5UvgcKzsbo9bmWlm
u23LdI+clSUo0z5IUW1Wr0miwBK+UYjqhd76Y6NN62nsgdxszOknlduweottgigdeVEbfdGUP4JI
QYfegMgkhgnDRYlqSqln0wHTlSwDuBulzqStqk6667+M4qag2I604sBvPJRJykqG7+Klmx7nhgFr
6hsBBBvkg54t3I7nF2tlWsEipKv/pYzyMlE+Za6+iVH7P8x4i4WPa9h0v7UJ40cXbesWBzKqqUH3
+rIhAItpFfS0uHtJAZPjRZqVsAQ4u/eiZMmkYmrQSCTz1UvRewXlhuHHyPSQDGcNfJ0B9gSKYwbv
qCSVh1iMu6Yudiyj0V9SOjITKEptW2PSaPpzYXe7Przo3yRObno1/bBZefCwWMVZranAhXbXg+4A
0uxYdfUvhNgU34E/WdvSMXZhM21Ks98GTngoLKY9WNXD8hRKQO8C2jHuRs1m8A9YySTRU+98eHwY
N42FVouNXzh7d9BWqs1JY7oSj4O90BpwUtmkLOcAeq1u787Qfel+uzokVr3robWW8cNUc8GkOZO8
6mZzrY06I/n+0zca4EzaoWdAyG7hwU2QFI45wmFk8pDr0I8/ALxb1yLbqpQSqDdJzLaWgiG1IrTX
dur3MZcWEJFH29TRS4MbRALGQmAFEANVuUbqCbgIPPapf+v7FJxDeW21+mjbgCVVbdfJho7izQEy
s8gsvJY10FpFDCjBC2+G8DP7XBNysbbSYm0m1k0C6LbFcCXUceFfK0UuRgpmfCjynoTuW+0E1L09
y/wnLTWYu6GcA7oeBd9hR3XCk7/Q1DUW6HWFp569Yq4Y6M7a9wHZkd881RSbUYzcclFxBHQojMBk
+WuL7dw0/gzTd6eQUlwByE19orOhFQqMhYnMf4xwnnu3+1w0u4aSTAkPlCV93Tzn8ysPtMBIaPVk
/zrwF/Ni2NYz8QKYR056AGr7RQHdMLXt5STFM5TSle47aFqQRGT4jDUpEfZTg257WhO/aN/bpPDC
mMCqllVrvC0bkmFaQM/5m0MOVVEzjA4CxZO5QkjaZmBmkVEJsCjpeXLkPSDGajs2t7YNT8k4rMiq
WBgGe1+a64ZpC6w4H5F3hF+3xMPpa5WnzEu4QHnm0CR98Gpp89653yAiM40JHxduLws7mTDO2KlW
LSikZDawdJfA9xpNbrDZHgSEe4zQnubCqGjgCTOiZx6CzBFkJxmLhsblKYiAKKx9KfKLj2us/nR4
QnYYBuZVEZN2uIbFa14QHiYu6Ne43BkrRP2tjNJ13ylYT52HnN7cx06W0RnmFv7oW4U4trPkwq5R
0BLxB9HhHneYvYucAcKbYbxFE4WoTSuiruyepxQy71wcWDI82xS/tbSZzZ0S21wgynss23xfm/6X
MHgVF0PpRYZ8IIf4TTSUSnpubRtmMJmqrusR2FGbbKtOOQ8jVVGeMc2aPDVSF4JaCTcU9HsChgyN
B17QhTO/qMTGLrEf1FV/jhwcUoO+UwKGOQ4ZG3SRMRG+DpV4wgwBqJDfbTKaMtTwTwqpS4BwwPeV
qyv4/y2ptkunnfbx9J1A4BwapKqF/urHO8l+azReDOWnZJAygGB181dHG7dBzKa7+sZ+peMC18JL
y/3pI/cuXSig4lEZNG/Erx+Z0a0MDI8M6YW9xBYAkdnfVTiSY9beAqxOm500iVQ8jHcGcDRoKksj
uOvm+5TvMlVuqo7/EgJRN5+lexex4s3EAD/HHt+eJ/UhKB/E8NHnDIUI9sWbjAiOcE+qZA1ipd7c
usn5ISMRQsi2ppRtB14kOJxCEi2leQ+zHgu9uaB8PBURykK93I7OxDysXepmfBxl8xmp/ZuWES3T
Y5dUChYwlqewKNGoBG13qyingeAnZO+4LQzEV+1t6KhdLE59G6t732rHPiJXuQcEXzjuT2+Hb+Qd
rAsTb0KkdycISTecoPQJw/vkcyw0n0UWUErBm2NBnfwHc2eyGz2TZucrYoNjkNx4kcxJqZQyNevT
hpD0ScF5CM68+n7id6Htbhi2AW+86AL+Aqq6JGVGxHvec54DnoED1fOeTKMcos6yo3XugeyN8Xvh
WtgjqTe/h27Lp0GOm6ZYrsPaPrV1cufNoEcWG3+Aeat5rEGzATuPsvw9otcqKPFr8dnNtDpQSeBE
LWrtcWqtV2TSTavL4hySFIT+drDAZeTllK/WXXpIkiQa1NTeN2NP9AOo6OIklNWIsto6ihdgWFbm
jkbsZdeh/3qW2iegnjZVLtc9XXo11Qx/VB3nW4RYXdw1QPSGO271SXUIM93t4XPEryWUPWOGTJYW
4z1dWxxfNRSMwElfC5d+mqmsfuvQpUGzhh+HTyYaBzYkc0wA0rMorGgM00Qzn8F/LvoGQbagvJd/
y2BJ1C4YU2iafZqn5TXzpmuv0A4YhOxtH1Bcw2Thlu0TBVzkXaC1A6ZdHwaQTXgNFclJlEz+TMhD
ljQ2nb9IXqLhPi5m6p/DWSCRKRegj9jJ8c41e0JSSkFmb1+sEcO2U/bLzuoIUma40FTKGM4bchva
uHDt1J6P7AB1i2mAjqJ/eWAmHqSZyz3UORMUJkTnAPPEto5hWpXuEMVxtitb3r7Cgbiw4gzxArbR
q+QHrwYWzYYyi61BjIxYb3UcIDOgFMO4bKr0W3KNmjHJhWVcf/EjctBMn4gVWeS2NEdCt8AHwGZz
KtRfQqQQUa0f1NiFA5GMrOCVdOm9/qEYu+WYza9tN+wMBVhjooNlBzaLIgjebvW6aPNGfm3sTztY
P5jGA5hnHRFdUf+0Ut4leKKBjjECGf0IRqVyP1z6J5MyY8QTsj0rYJCyYsBDG6Z2ZRgEBczBtrfz
6SQmVR2yGeCS5O2NwuxuWb2t1ClJera0nIbbwJ9eJTaDoi72HcmYfdM38d4RWDGziV1D3HV/fSew
D22GqDgXywtcVH+b8WnfJbV1zARXAr5Bte3KCw7zZBuPqo9migWoik/EXsHKvFSSYoYkl2TeiifL
HL4Tc9LFSs7BE65/skw0aL2bcowXR3HcJK/C6Nctm0QeCemANz1sXjHgQJrG85kIMyaDypZiyelW
A2rSRoRSkrYCjlUOSN28+tiDsJsp1He+JON+ipnMBd/mNMl+xyGBlg9AcGtfbEO4l55aLYwBU7Ab
JWVURTXHt4AGr4bzUMBp3EncOaiw8qlxlzun/AIYlp9KQBuRCdR7S4QaoRijVJSZ3R+TGlJTYrUK
lHdTVsW4VUpROKkZpWXmPlamv55L+TlTX7O13AAzBqVzK6GLfVFSikYwmdGLZgpSZ0BX8/wxEDFf
L4PlTFhd+rBY92Whqx9c5zr3gLuTCh+0PzfI5B7xcr/eQ2glVGBVPII94obN4JxL/lBbt2I/OVUv
SUhjeCIEVV8x8R79SQPIcee3KG8T7lqBTy7qjfEw6l5dYSUZ7mUfGuLQndkH8PVOcSXYDS1Jfs1C
aHJp//HwjcviqwmWT68E04jrFVcOntyNi0ufzGa5E7G8CEGQ2cKBtjPK7Ms3yqeltTEZu3ja2rxl
fSF2fhd3B+xsh8mgxC/kknFmLCG5DcGRFuLHuYQjSQrgYrdJfJAwYMG/sZngF0Y5AyJlMuSwt3hi
Bp647aySazwxwghTwpb80vCgkP4TynO2Xvo8xQjEpV4UmYBsELhdKFrpvJe18dwa8bG362AfgoYm
zYXo0GCsq0oruFQzGKmqj18afprNmhTpnjWFv1WMh9mMzBSgU02SnW8SeBQMeuFVVDg5skmyrnTG
q7c0680ARNld2IVkyXzsFv5fBe7ytSbGw2yoS+k4+JjGHz6xNWI29iXLAFcApvUJVrb2DRPQTZoj
kxIDglWwyV1iPGUWedMsHNmAT2TpHRuzoveX8D/rjZwiwtwrHozaIQiejCtKm3E/9gnFfZ4vgZ/i
9G4BZC4sZvdBT0nWoqmag2PW29J2qKKUHrxzGsVoNbq6I9IJPITPMDW9fUOAOkoEuXePQF1VYvrI
TQwyvttGAOyuRszDHjpdtStX9bdos47aVurxxnr6jZE/qJdcXmP1PuU+eXxX3NNX+UKU/cbGJIjE
VFz88KeYPYHtGs5SjMgCvvJmJgxIUFtRWgXauqK968YacJTT2swv5E+toEhmGgjugko+yLRNdnD5
EByM3eDh0uEb2u79YYgjGrceZYl+PLl8ekUrSx6r4g2T9AOXML3VlFxsc/YCtmU91ZyUiQXwAMRF
IDrj0Lf1w4oUQtdaZx6X8VcO7p/Fh442zOADs9S79hlWIHN6I+ROY8iayChUZHKs0P2wnOVHroHP
JgO/qblMABWAzVBtuV1cA3/fxK80dmNIVz0N5RNm9dSkF33ySMevZRVRXL2rsc/tkw4zlOFD6lag
yDOjOOdE6LdemV64a4HylsZdoH82QXUMTyD/yuvmXConOcalD+YyrF4Hc0VgZCYzqKpifp4PtQYy
xpAZE41ohDa6izW0sdP4RqFBjknDUwmyI9CSJcpsYI99q7GPHCaE+A1mrBulnwMgRzd1n8CkLPzf
SdIE7WTJiZUcuMr4d43hP6wrpWOdAy13BNQTmV545KPIZwd9hkX2cNtAqmRjS2QEdiVhFOvcQLPE
7JrvjAHAJYXNukeu5oafrX2tMZgV7s3uHzAmhExPozI9Dc2coGfGJrEZuvh+O2bUtTKGXTMn1g3e
h+Va9cXVysvb0QIHT+SEBqZGvUKOtB54VGfHnjVwozGe/cA1mFsBy3sN+cRn2GvoZ4xJ5hB37oEM
lUXfE2hQiuJYPXdvoYaGmhofKnD5JPBEKZJ5q11+fSakUaAi7Lg1fNR27tp/YKQaSzprQKkVEuvM
OqClM4pO0fHQoeGyR8+8S+Cb9hp06v2DPBX9cdAQ1FTTUEcHrAICINZiREr/NZTw19lw/PiapPoP
UnX6S2Bx1XTeYrNCXRW+YOWcH734r+JIw1JJ59c/mFaFaVGDW3MIrrlGueaO2WOyHJ7NRNC+QTpq
LzX61XKG20Hfko7Gwkrf/zPZVFIIjYwlCdFtiOp+hnw1hwYS+uB9d5xu96lgEpcz6NkKBm2XA6Md
svpv2FaP0J/cwwivNmc6hrZAjj/kPRArqu4kGxc5Fkh9Ay9J8BMcZuONUwKcTDUU19F0XOZ2Xq7V
0TdxXwGQPrM3o6VWd0U0jyDxBg3adTVyt1w0fFc0587OWZDD5UUqfF/g9KYa2DtYnHFjTHvSUoBR
p/OWN7VG/JawfmuYvySeqmOxxHf0PrLr12BgblW26BoWLDU2OIcfXB0mFAePAJwQrD6r+pzAGrY0
dHjS+OEaDrGhAS2hRhP7KZBiwMcw3Gz7aOWcSf3s4lOj68SDzMEJgWDgclvOGnysEvCGmFkiX0OR
LQukKTBq2oyM+TFzLHhbRhuQtfvsYs4NLul5a/H+2RUcYyiCwJcnjWHuhH0lYRiwy+rALevMU0ji
ckG5RUbc2gINg2ctpJ8pf8sXeisXUjQkpBJkiO4ZYPpt5rWvAxVKNMINt5Knu97N/bJG+801SnrW
TOkOiKKCMr1o3LSMuz81/GmXWbXOB//O1ZRsIKb0lYjqT62x1ZSLQi6fwhO3RnaXw7buNOTa17jr
LMlvpzLND65GYXcaim2s4LFtONmDBmZ3Gp3tw9BubFTSAKi2hmsrbeBa+v47DHn7JPjKN67NnTjy
qaTbjsNPZicNBDWb9c4ihHXhQkz3RhYQrlION2IaaND3+pWkk3Pf4OVUjr+8FXX27KRTfC7r66T2
rQkgtZzB2c3VmXfJbR+DFc8kgHGhUeMS8Rp1neKMdTBBLZLywQvIVFZNFlAUNqkwiKnGjOWu17d1
VRKSNl0sETNUjnJMeDfSH+fI+VZ1/t+2w0dNo13DQgVMetoeVo1NB2yIaLFUWBclmJd/4Ooas25p
4HoGeb3Ba2Ja7MZDGzRFp/Hsnga1Tw21Oulw7xD1Ao4WF7w8NIs9Yb3QF5+pBr6rf9DvsEE25Oxx
wgTDN1V3+0KD4skXuOSZLf60GiNf5ne8kvnAwMiLkArIfsGcNwLvLgsnqES2MCOjo8KxTfxXrjhr
+0/65V9pnP/UTPQfyZ//XlT0H//43/7vgkD/L4mi/y/DQrZFsIfWpf9DWAgsWT2lP9//azAZ//l/
xYUAiTkW5DE34GI2A3JE/2ptD/8NSpjthp5l+Vbg/0+l7c6/uX7gBKHvkN02CRL9j7SQ9W+m5Zm6
z93yfV9HjP5Lu9T/rm2Kn0xjx/4Tlswy9U8LMCqAjIY2/F/SQjW2+DmegYygGvXpxA7Kx9Pq6CKG
YtAtLrQ4LmFGgQEntu1kL8rOWH0zYPTjr9nDeYwBDlXEXlnEpFi0++oXX6B3yMryFXPnj28ztvD4
JS1UkTQyB7qQYXXyPAXHh+/H69Jyk5UsC8PWQ0uu4x2eqmwUzi5o9RZFJ8bXFdymyaRYzEhAyera
IM3KX5XyHEsqDeMFBLDw9owCwVlRrQzvNojJUMH5gIvMf3hyDS4MXkX2DEP3mUx5hcJr3Nf5KKAV
EinEKbzPFvU5OyYqRll7RNBPCG+3qkGNE0Ontqhk3AK8bEP9xAUkvXX1o1fLBLyB8ymNIMuD+aiN
gGyu8eCGwRsjZUn8nic0UoWICl7VgX5eV8HMJQ6klVl373aYk6Q7JqwZF7KitiIooJ/qw0KkVhNd
1/5JeX17M9VIVrSaqmjhpV/x4jd4+Ss9AgBdFQdUxF4PB46u2Zr7G1H7L0OV+SxWwwfbe1+xqb6W
bGpUuv7aCZXenlUxejTDX1qRqp00GEtM5hOlBxUCDTdZAH0o1kNMyjTT6rEm1gNOyqTj6ZGHD9AV
LmQblXocigfxU/peTT8F92rXkBhv/QBHJ41aUchEVenRatBDlmTakj1eVt+jZ6Wf8vJBpDMNgn55
NzOlTUxrqR7bWj3AdRZerGYxtpMe7lI95sV64Et5pOsBsGcSBESCQqKHw1GPieP403om1SxpS4l2
8BDk01dgJwEQgfHo6VFzZOYUevjMnfGa63HU14Opx4Sa6lF11kOrr8fXnDkWR9h+1oOtqUfcVg+7
NVNvrcffNZPhRQQ0jxAmMQEPkU6nZJ4STkn81XgumaMp6QkiIqms+/SQPepx202fpR6/W+ZwoQdy
l8l80iM6TVLIVHQ5izD3N03KC9jUI33HaK9H/BqDTVR6bMGrybmES2ZuXRSBTEsDql+aXTLweckL
+OYZtoqZLb1NG3Ppt0x4uv7Nx82ldxmkFNAqmnCXUhizESK9zFqiAN7DWmCkz0DLF0ILGVyDn6Es
vkTLRxqhI9CSh6PFj17LIK4WRFqUkVZLJGlfZbssQR8n/nYQky7B6i25HdtwG4vwbsxbVm7LvEHc
HfcUq2TbsXqZCgd8WmESny+8M1kJ+3bS8k2qhRwXRYcw0gnylBWlWuxZtOxD9PJaaSGoqYxl34Qk
aHIkIi0WBahGtYFn0NNCEoU+m1JLS6YWmWgy6ngohpuiVIB1h0+/LsyzXZJwoVA3Mlo2vDGR723n
A4s1UwpSULRylK1RS1yWfsZbWvaqtACWaCnMLb9alDGG/6dES2WNDB0+Go9h5SBysORSEP6izrED
2qlwc9p+4V3sh1ZLcCxSPTyu2W/XYb52lxWILmbBTvTfhkLNL0EnmDNFIUXYaVfVNlwwHM5a+HO0
BMgyMz7pJPio5UEbnbDVgqGlpUPWhBAn36liMyNLYuPsQVuTMCucJDjNmXewwlVtcDXDQS6eJPpk
qYVKyCjjxdPi5aRlzFALmkWPtJnPl25SajuqdYl602ZbaFNWZbY+94b5QogefHCaE5FCNeVeMTeq
twcWJWkMYwdxNUdlNQp/V6G6NiWSNOts/j48dzqXTBSBqjgDcDHW/l8BfhiQbD+d/D5k+0hXnshc
i+WX42HtGLaibdtz0ZCUkMaCQABZdjERtCZe2/0M5lo4uJEX9dPWHEmUPWFVRGOu7U/g5NdKS8+1
FqFz1OhRy9LAAskmolSn8ytfgIXYWf8AfXm8jFrUbrW8HWidW+/ReChbtC1c14IRrUNILyAbRZnx
ORZ8TZbGZm/Lj44UtGvR02MtrI9aYl8YutSIYK16/Ec+H2SmJ4a0MODjCtWgj9q+PBdauKcnaBdq
Kb9C0/e1uB9omb/Tgr+xIv13rAD0KsBnJyD0cmA58lmdj1BTxcZnezBSLnTTNUOJqD8QgmLFgDY2
kWZ/qfTygXHVB91OsEzsYr2ecBqkJUjQaBQUEwQTrMdUrzMavdgI2HDg58DcGnT5GXjMg0x1ZY+3
QIlkM1Ivj+wy+cUrVibesPJMd5drKMzXol6elF6v8KWs4R6wcrFpYHAmjLW+g92zt32TN7EXYroP
4p3PWIsfHXdQHHYBlbeCrH77CyF/3vlse9wG8h64bqDxCasgXy+FGkS7Ta4XRXyGNrZeHTV6iZSy
TYKGrxe3LJgUiya9cFKiXPdW57OHE90+gGLPq33deU1v7jKf3HAS8iRKFaZGZdqHsCWMG1uivYex
HLlrduhZad05ZjYfnHo4sGF6ynQMxETVKpEBNkyurMS9ZMBJAyklaCZcqazu/TWmd9Cuj14PWxTK
1OoF8WUmCDBJgABWAwprtqeZnjoYKiDMD0GRojMkb81qPJs1y3pLLk8UcbyD4trlMD+3IE1uciJB
/F2w+4oC3EkvCHMjXo0JHkOrIXUVynUb90AehQxAhfTNm5HZxDRnD7MtnwnVvhmFeYdb5Fks+47I
M0MOht2hR85rgFcsfPtm3KJ8BoxPLD9yN/g+rnYXo06qKpZiARYvLwaBE9qPCY0iGxkO1RbA907a
TXAwIMDweiNH0s9IFDNXm52wG6qvZTi8pyLHpIBlJMZ1sYRWusskBEIn7//YVfWYa55Daw13bTCc
F3d8XRP7w8mtaldYzp03Au+vzOVC/Qwr0QxZCLDuKbFpwmmW4cdddGWK80YLwYHWa5Ajeo3E6cfi
AniGkbNSNpJs2De+/JSrYENQR9ROvLdDf/G0KlIuvkmoj3RHy7d9bhy+RUsOwG6x3kWqviR2a0oO
XIi+Zf/sjuVeTTODOHfHOtIUWiQdIqkCJCaXgCdxU34kQ3btGyPZTzROawdzny5mRHryYiNsgbbg
X8SEMBYWpto7vF2VSshgiOTgdinxAHv4Y9TH0MCJ7xf5Sf/f1LQsHUxcpRnGTDegdMOlk27TD0Wx
lYP5TpGPt9D02WpHsm2w3X7v7Mw6iIBmhKX/SjPe900J9wIDFjbQWt6k2Fn29L1PI8DZlPaZQ7Ow
Kqr98iY1KHJVfXibVAaRIic4Wr4Yb+WacZjp0F/vUXhdJUg6hodFImREzljguKt9NUR99bseYKcB
kKRU+SWZ6xsj7OqDO9o34zx8FglxbTufg4jbiiiVAvTSxmcvPwH+np4CROR9JoMPa+3eQd1v3Ywl
4FT4fAztZkbA6LxTK38WkftoocgLrYKvozCmpG3/jAXKuU/bln2m/ZsH03Uc7YNZTiBYUJJp5lr/
1DvM989OvfTROvl/6b95E/lJLHa+o1/8MVPDiz8/+pW9HoKOBdBkvUo7fy+G4YxfGg4jiq9+C9U1
vrI5BHi4knFqPb4t1tCicxXNiMMCs5+hBhByM6nyRbkcyOF97+0VcfMYUEzt7vPY49C04kNAwZOL
XOWDzTvl3gyy0m7II4nxuMCkpW62KlnhsV7MUuabOjb2IfgcHCx9DRvTDIK7VZFHr9SXBXX/Zp6d
iprNlmzLAmplitOXoKcELlcxQdu48vZVWH2Ysnjvsu9urn5yGdKA1W2R0V5bno7KnHlwdt/afN6F
ydFF6LjpTOcpLymVG716wmIbMvZU+ms3/xD5uR873z3M+KHVYL4J0w+ewGp+ZU4IvNMuHpbau1tN
8AWLPT1mIpenwXPxU1Om6hn2vaBPYTv1wVfDUAjzwvwI2PodhHH01sepwEBLKGvCF33EoUn9JIiu
pfbv9CmGyaT8DZyMNH71l4P1to2vaC+NXvk+d3J6anSwq+Tg2NWNuPfVbTHhv7btq2qEwy/e8jlh
4dWbk/xK1rsmD+KIyIFgeWRjVFnOU4Ie7vR983fgU9fS4Rp0OPhkeWdKviI+XP88z0vOfYu12xq/
uhyq5ISyA+4zBqhuPgkqR1oHgWmQVXsp2HZsyzr9ipfE3nY2rZXlZIz7lUThfUC6lp4TJuIxtN+m
2U4hvWGM+ucf88o4cCB2NyQ/a3YE27AoTqGCpZEP1qOxNt+KA7zj+QzYqr01MRdFYxC+Tl2AEse9
sua/qaSnrAxWcBxJrcU9cazK+beEa0hdU/qVGbyHRyjVEc15DPUDYMJakUXzhnybxuuDGcIIMjhR
4zvfNsrjPJE+gajHmiu8aQKTMutw+WW0uQ+5BG1ZntSQ3TpkxYfmznKyYo97ady6PWLmUH10Xrhe
xxYWop3JrS3Fox1b60bSF3qSQ/68qJeCbhS4h2u7G8eJRVbYH10J9mSVguh8/M0l3zEn8GdipGbk
6lxiqCSgOlx6bXGfJrPa+uC5tqHFECyrP5RME5oZ+wdyzPxgmicdarL0SJ/GZqCRNa0HMj2tc6jG
8mzVmCt6S78KOuvkkmPiRHEmh7LYgJPYtc9of6ymvNHYefpSAXcdgL1mIMJk0kDCrkBip5qN3WTi
0Y/BUyPuv9baYjkFH7bGaZOjp5LnZZiXVwfcdgF2u6/dr8D9nt20uzftbr7ksFVBFY2P6YwZJXaH
GKdPM++zrImp/SW9CQjQkmEDIS4Mb+2CeVyV3gNdkp9ZKQzcZmvDwmb6YIG4nEpXdNs1eKoROXfz
vJavvIpYF6TlhwP3egY+zhkEOGAhFcNiI+25LsjnoL+DLMd1HpsQzKnW4E6Hae61zsukKeejx7fR
oMz17Jk11t5CmzVafoeToHlzJqzbK//FT24SAOoSkHqvieoVaHXK7oI9O06XDbJ7Drp3vDNYYcGx
L4RjQUFB9Rs1qx1e9P2i6e1d6Bc3ajJeEv7m+6xxef4bVErIjJphvV7INQmeGa88+cDhY02Jz8HF
8/PTKa0J8rFmySug8n0y6Q9jtvnJ0uTNnzV5XjPou8o7UyB4y+0XxUDqXWD1RWp8NLctAHsMmpqg
zbU5QRGswkRuZ5szjMafgzLxRBqrccLEobFplI+ma8B8zdKm0+T80ISh7zqtHZX9+jHV6n6gU0nU
H5bbXeMkv6ejDxNS6+6U6C/Sgusbjj3thqJ+Bb5yK2ERcT320FAId1J4C0bwH9S/p6n/hub/A+E6
WIh7fmAyGUMwh0xY3mUmN4zBrMCrPr52QfmZzN57QsEAfVmYZMh35z3ry5USgpkygkS3ErDzOfe5
5M2VHYqp/yOpLyD5+R2AHshTeg1w4uTRMHr3MZUHru4+oGGG1CW1zoVJUJv/Bk9gynDIHdGaoOaY
J9s4WazU4WTlALN6Tc7qNEOr4e1caKpWAV4r1pwtAiU1oyHsrUlB4Qo/4pENkW0Wf3v24jxH6rsV
G/2k5lMOxovX2q/l+nAe4HuFmvSVg/xSmv0VawoYi+L3qfJRXNZ5Ow+4/1nVjZvMso299LCko2J2
B66Hw2g6r+7oEysLi3sD/pHjEuNIOv67a37gLp7fV00qK0CWVabxyGW0TRKMu8YK1Yw0+0emOWe6
UVpg8cdOh8EaEloOEm0sjWverF+Ki3YTGtBQOC9orUK83axsEun99TEZa84aT52XlJ1FWdFkp4b2
lxrtkTphDFIcxVmd+Vcv9V9SK7t6YNwCcG4BWDfLfes15c0C94YdBfeJwyQq7Vvmig9p7UuNiys1
KW7QzLh//nHSHLkB+NIQBLswQ8pJwSJqX8rRdjD90UaDnEJuCwDy1UjKjzWneV3wi05Hws6YIpK9
A7Qm5ayy5oG+IM05CDubUA4ujcjK6ajmXoXejGTW+ABNO/ElspqJUB5LRjrwMoXBDZAu7Zsbh2he
+YV+0iWqQiKKMB3vapvVWFPdN5P504cQ4pXmWwY8BYvR/cxHLzxjsPJB3fQB0bucyPzA/1iWwclA
bbLX3LMf45mFY5El/U3YpPfQ8B7TNL43+J2N8xrNY/HJlBJuFPaSBQnEzL+EE+PgZEyOEL/I5g2v
SegcEXZuY5IOYddcbTkjOIfxVg0MqXE4fGMC4Tfj0Z7Gvq/I6gfbGhniSlTFHOsQu/ASYGxKHnBZ
632tk2ah5E/vDWeut8eh5v7qVcLZ7qF8hEZx6Mi52gmZRFmjEE+aHzoldGvFMzAjCN+XmJY0SjDv
2yB+w9v7Fkw57MKhQmjyCbXzcDxmhWBHm18m8udNEAwfVFW5yWQ+D3h2e9EdaxXem8YJrdjZlDl5
t0mcF+N7ofAMndMjAlx5GEPtTZHF83NL3T2z8ONq+D42DSqogyG5LBJNl6QMxhzUV+EOj1TGOMTX
+zTyTGi7puI/P/g4gtXDgjHebY44J08G+rOt+pUcRtQFw1eSbVVN31dVv4SquS2zzrwdalxYibYU
c2l5vLcKmTPdi/uydp+XsGALr/8FLeh58shq+m76DfM21g+kpydPdN1R6qArfxGqtGEL9Lw8Loyx
Ji255nsj/SRa/L/QFTFljtNHPKlr6JAMix9SQBRzSulLAsckW5qXKnPhXOfvQV8/wmGj6sxs5707
gCkr5ENv+ckXE9umzBbxaFptc1u14n4oQ3XnU4ACjYXvT+IYB+5+Zhl8+/EKb78K3jBrPLoyflaZ
/VvE47why4Oxd3jzpXn2a6hj3pjxjWAgm6heu2Xso2lqQWNqlvVWgQvlVx/AfRvFsTfNS2wy3WPY
/OsO82/V12+KVbo5UF6IzKba15bYdU/PGdd28t00yJq+fAoJS6ar/Ns4Tnmo2Uc0DC1R5roW8VxK
/BSuS7K+FLd4gm0mMdHN2PKLdnMiVg5WxUYu4bZ2XR3OpDcETS2CzmB6x0CIi/K2NjrZhuHrvY3N
p9KXrzbMOPbKD+aMwA4o89Tm/qdfzXNkd7iGVPK34tHF2tfGUMIRvrFjzFPVD4QQWkAStGcNTODJ
WkYWw+0G3IIdE7lOLQbOFRLGHJOsXPIfz/bOY+toDJb6FPqZQFb6pFkQHMlbCrCWrdN0B3QgpN0c
6QQFCLSyIvvtLvkXBrx2R7nUzHT2LWHHeHgZbVLWpfwdfO5fAKvOMYETCimNus00y05ZDm8nWy2f
nIj1PpVrtaVn0AXmmd6p0XIODQ91aJpB7kRJiwSfMQ0Rv1bAsEfOjOGhb+jqUlhx2DdzTzCOR2OW
noLJafELs9Z3rfJiOtyKVRncTFlQnjsxvZuifcYZPW6Lsjw6eMB3niSrsKRvM55NUE2m3PoD3/bR
kYRa1gCEKI8jhEx/s44xvlHcFIsDnj4vghLLr3PbqaE/mot3u+J/yAUxwlCBa9D9XxIFsPLZ+429
/JL4n6nu84BuUT67WwyQeanjfa00GtKQiJaruDU2fNKvTmg3RFUR0ItnjhiK6Y3SITgjHmwWnScM
oKAkcpYVKpE8q7oZbxuDhoaScXdW5xQMiOzZaHXe5FGCOX3HvLJvDSKuTuHCT2zv8Frh3G6rP6WY
TugNRL2Kh7Vhn2crh+6jpAC4BMnGquGHevzgjqQ80RT1ybTi6YCz4A/dzHKzNvBgMhtZZzAaXbFM
Cp1kTFa0HNjlwpYjeO1E6J7M4M1dm3FnjxBGBgchGY8slw+ZgeNMsUJuDzxvTXxMJTJqndpPle/g
N6diI1pSqFgVhGJ2jfiKCOP4PSvCGuoC4fvlBfK8PASThabosHfNu+a45kB0MYipuYv6DmF8dGnY
4w3+4vAwjNaQSoIR3pVhWGkkA3xRkHRu8ImAkK1aPnoT/5Y75Njq1RxlMgc+I1DmRt6BUUHKdCMb
7UcqZk3noEUSy0y7TaaMJCzYvbFa9lI5BeWOA/pXN4Dg4PHtmeVDreovNcsnowNSkb3A6cb3TUCK
Fd1E0miAoc2fn6KJYN8WT7OH+3G0BoubY37IDbgRPTvmdSYSaQLK8AYofGtGZcoUzDdxtjzWLfq1
4mROVgHisCP+m3aMYeYQhoARaX6ROJv6Yrpx10rsDT8+LIM8l7xt96vt8DukJOBgWZwtkj9Q4qR4
gxvEl7Lta/58E2GqbDhxd0B6spNbVWXTuWfDSQxluZL2JzjRNctr5fJe9GI+l26HJh5a9Y+BhAhj
F1Lh1N8zJocU0NRN5FJNrhsQhDcxznFjRbCB7hodiMLfd8mBJGWcGNGi2hXfOUhJ3zjYlRdug+YS
WzMNBnPNUVck5Y4F0y123w8KlEBsOzSALq5NDkvVT1ka/yT2rcANxAuCgJ50k3ZfFYCNKtayNm9P
9nKcrAEQUcugoqUz+m0QeNjTBw7QzAoIRPFj20vzPle8Z83uAq2iPhsxcAi2+WqrnPmhZGfEB5hz
1+wGf+e6bCVGUx1UgBLc4idmZIUbxXgSlwlLJ08SelzmDOKDtxfoNzZfUOjkCZtHqWH+VNgesFU+
2Y4BAKQkmdKCmKd5WHGyZEO9MY0wQ8WPX2joOSaL/WMpnluUtfDWLmUVhfg6hb8Eh7XwHq0YtDPg
HmiIyvvQ21oTCrbd4u4LauNa1CawpM6uYSx56TFMawqfqjnVOEsyEdj3TAPiVt68qhURs6pJlxGN
QY4Nw0fRLNdhKvYVxs0oyCBaNWb40Eli/BUQja1TGukRFwcsEMPijKWGU7qZsQfeMLis3MiKvZZp
8sfuR3q2C/4O2Vjv+uAJLxhQD5ul6DJSfpLExHys3NrbuC2547h7nZRNRGkDoTSyn2we3lpNE8u/
5GyZJ/SFu0zY0xmKFdd8QhWooFi0xo4exsyOLfkwFjs0cpkRK9RDW+GY95IJjEoOCAYz4RatkwN8
L8zP0STj6XfVq19mgKOyUcfV55KVjXc3yITzcoA9mhXGKy7bB5qxG7iTCYv5P6qcQDisvdpNdn3n
yi7Y97N3Jyfj04YbF5lVKYhHH4zasG+MeSbBYDtUWNVeuEsq+Zh387n1yoKXSJKwOG1NltQL/0jX
c0h50EZvTz1u7A2KbxpNixPg+Uz+pAVxXlIy5W4Q+a73uOnwp483/ug8LKM8zXkAFauXzbGnMzZo
O3ObKLZOa4kTpLbI2I4EiMi1BjciBjTqdf/O3pk0Nw5k6/W/vD0ciRlYvA1JcKZEai5tEJKqCvOc
SAy/3gfqDne/57AjvLY2DEpVmkAih5v3O4eDu7qKrkNNLnqQnIM7QE7JPgIJJBuT9TEBZZ1CnC1y
Ugeg9zj1Y25pZsnU6pXVLvU+GrBbHgvRbcTI20JPWA0GjTQ10BAqoQ8WCQdy6+wUE5BnsmNKxxrQ
lY4JdSv5vcgXwtHkdFZTtG67+UNr07Zpt+4HkMC/TuaRRgjnnTQ0Au7W2G/iueWkCJpS65AhK7gU
q2GZNjW6p6Oso/Zn2ME40GDqlfnAFCiCnPJIAJBzadZ0X4bW34l+vMUZzRtQvSHfwyyzCyoQHYd3
dABPd2DuorMZTV/FZP7t+2zcYf5IAo5CPt1UiB3jSro2OHWgNQCoDQvOlC1SkvUeQ79DOIm5hPZr
SwVmrh/NjvOGMbmGVf+ujUw6Xhv9TpvYWrnoirWx9Y5ulnw6wFNcV/+l8xvsNLN20KbyIBxGX/bQ
kToI3uTfn4Pc7xwnEJPHqqHVkDUjHIFm1+t0AEsnexB1xIB7nK3UXZRMVJo71kBa3gTdNL67OeXe
MuSvrxi8Lecmat6f+QSuIGb0tHWoMwJtsi7CLPjp5Pt37PcXmCi5QMSjpCrpuvvmih9+/+d/6L7+
f2vioweyyz7+ty/4Z9fe/xHyrfMvhuF7Pp2dtqUL3fl3nahnOr4Ny9vzHHr6cJB2FY1M//kflv8/
hDCEDmiIHjvT5qv+H/r2XN2mn/C/9O3RrAdH3LWFbS1ccQ8I+b9Tvl2dNaTjLQuTUN7T5nXK8K+k
nji1+qOquRUtyoqGORHXdrehQWHdIzyXxRyZQ4ta4Cjtb0nnhAmTK4ORotngUCv61J1x79A5rXLa
WS/ReFvahDw2WDQbmEYFVmeBeuzLjMltsRJ+4OMLHbXVaWWZlNwuXseeNry0Z70kP+qYPS79NWAr
Poo3nZsJCQIn8x4xqa+liTAtyOqYCpjUSzyz38y6c6YOHT9haV9blnB9A6L4fZQcLprT1qsf6ua1
7NOH9yJCD9KuvPFicCpT7gBGmuhCXJZBie6ua+9WdnfAkB0bUC2TERFlnSoSBXw2GhetvtnVnpNw
BE4b17ZxGr2X+cVfCiNUlmJa8ksX8an7tjhIjP5eOQ/kaFdgOOqPCv4RXUdhv6enjdOe7ti0C8ly
FTJFe4CqewBbHHV4R7PF7ZxzBPYrc08pZ796+1BT2h0W0w290YZ1VPpft9tLAK11Pf5ZFEUsVx76
zD5a8dKcD+KuYhVw7kewtg6Bm4EcCDhoTo7RH+0iNDVki22dF82mh1zSwGwtCOQm2xUma3lig8Yv
gyW7C6802k6sFU3mz6Q7Ge5FGQrY6WtSfPmUDTswXW6+Wc645wqehjbcN9ohmZu1bborTllWgvil
BPM7h4TwY86OmdIBhAYlQYOc3eMsDJpncmrJtwKhCE71DXu6Vpj8rnADTZ+rS5EyZrMJApFjSvNx
oHxJn8KB1iSi3PnFAuNV9vORNpK1CC+e8ziBOsjpkVa2wrGkrZzMZMoD4hA++D14Kx3+INarODuT
UZc0oKWHhbeXeriRNqP5bFr2VcX9baZJzqQkSpBcxFyq/n5sz16qrjN71pgWpAGOAhKcmhqGbWVn
+iEpnWp0+MyHGpODoluDc0jv7FovaXhD3015p20PmtyZ3jvdO4WXHOm050xgWuXcIgOrUIK/D1hR
A+DjHGF6O1RqQZ0/09tHYYIcFLBdAQW5ByZHlWgNNOMkSpZ9zEAJze5x2gal6a/pwqfRc9/W8dVE
togbjDXJuCEbAjCXgnD04Zo7hxPG3RSqixSbBrEK5XKrpqLSjzG4aXjJL7MDzOhc0gVn/PKi8A4o
ztpIqIWze1pCYaNfnPJE3+XGRzv/NY3nJuc7sj1pOWjqsm1DMKUAYL84iGz8dkQB2SThGDW7LbCk
NbGg0t8npnfq6sUONDwN8rfZORydjXuVvHpeA/Mk37lxtoPoQn8x0AYFylEc45oCy3iflB+Irs6i
eeqhoqcYfDjtn8lqqG54T7OjrL/i+dMV1doIOeAJeev5n7l5g2D8oFqTbQvHN7ylaq43orGQszmQ
KqQArNOQcJwgXPAzj/ZC3Svbba3n9OEZ1Mu6lLeoYmN7T0UUKJDHS9Ae8yqh++YvdQj4jryX2qMY
swDLzNas7UNWf3YulRYFyxav2cjqw9b9Y6Q4zVJHI5YbYdwo57GEuC+ceDvSbDr3c2DZ+XGp6Udt
s1OzeQk7dys4XbCy9pCkS/n+1HKcucoSCj9j0u3Ddv5MOQnq3bc5JqXUdsTiRhl/KJOFNP6YVJUQ
e/PICKTLUrTUHW4XmXG2j9oOlCWUzc4E2kcDKuEV9vemzyq/qLsjxaSL7Q/FnWU7T8NY1zTFmPA4
q+nawv4pa/b5lvLUep5/I7ulF2WiAu/bWnupjpq2NmixNN5Ek3yRhmZPoXl0ciIfpLfyxXANwoaR
9uXHzsm1o/w4asay3H0mbt/u2Aoig2tze1/S4yWIx03a45Sly+LJV4FHxA6Y+9ZQWK3yGluQ1ZlT
4CQM5CPZKOH1f/SO9rmqAE9fc+oLfI7otOMnjxlTV5Mo7g9TckKgnLdq4gTMILhdyvgX0Uf2h4LV
u714o1JBHYW+NW/dZ8RTSru5WjP0M2hzka9K3GNjf6ACmHDe3vfVmjNnmNgcmjES92pLU+m4sm5G
rrXkYxCxVse4HAks0+hnt4W+IYP891vHY9GKvLDGRnaLhwbZVUf/KlewActWTT2g0gnEKkKMZiXl
rrNfZfhr1KmTewhB2SBerRAOb0Umeu+P7e8JkKsWB3OcXudppDg7+QXHOmB9UognXtN8GYm8DZP1
GVuRdfNtZvCWhDBsahLYgzuyfazFH5p+l9MiBkakUSEWKSlhnrkxpW2OO3LI0X3j/mVwa1aO3noH
L6HGmMfDQ5407gOc6ztfZ7BfaiRGLvt7vGEK0DT4m3zaJQbhcw5dKcZRKLGSuQ/a0X8GU98cc3d6
TxViuqkYg3rm6F1XzrpW7F1k8UR/KVJx3hnU+RUVvloWL11oPM9LOMFucEa3bzjUuQP8jkHMLPc0
OyUb6cbTfmIksfEv0icavzaAAQqjglo9z3KnUuU9a6r0iE5xf/gtVnVEznEs+hPUgY6CkPFCLi++
pIkb7kOVMgDKrwZb4RFb8qrj4qwKsIdHJHU/khX5I1n5kawQ3v6RrPxIVn4kK9qPZOVHsvIjWfmR
rPxIVqofycqPZAUA7o9kxfuRrNB49iNZ+ZGs/EhWfiQrSzf8j2TlR7LyI1n5kaz8SFZ+JCs/kpUf
ycqPZOVHsvIjWfmRrPxIVn4kK2Bo/j+UrNSQ4AmHLFLxFp3X1qKTtNKLs8oMwjmzbb1i0L7iokhO
WSyi3aym9eCM4mXwrd+EV89Avn+pLqpevWgMqtl9Kf0GgYdmN3sRxyiyZbu2Umfahe2EgLrsIDzD
VHiwNd+NiG15EInoCoNn1mr1oxiALtRxQC6U3HRGr6q033sig2vbKtRFx6hTzAAxc4doauaN9FZ5
+a/Sg5VYpVdf9cl2IkuFeYXmvRr8VTnPYj0CQtjRswuFZbiFmdyMIX2ljS1/e70WYubz/IcwoTXJ
h9ZgpSWOn8L6rDIRH1OQmRuv17uNl7h/a9BCe1uPVmimV3BN9ZMLC7cjb9PBCm0j0Jz1a4wkCe4D
YYpJBEZK5Bq4hIOzb46zQOjzUYYv2lmnezG1fvvGnfQn+irfyPON1XhCL4e7IgESUxPewFTSoetu
6PxZNIhKbviGdEIuzN57DymZH+0NCGIpeD3NSoNqATkU6aELX+U4bp24PgikgbVzKAVaHvTKKoeQ
YpinheAVqiGEtzfkTxb0jB4gM2kejJzFCyGsF6tN07tmlMQE0yHeSfdLIaFZOaM1vOZOB/WKWKOZ
Ov5m0MpNE8bXwSDFn/ZwkxbtUiWPSZ/vSbObO6VSKFzx2G9BXGU0DgNtrAYS9lDhF0QcrpjMg81j
Fs46mqAmjATx1vSgkoiR7rB18nYbmY8NLckAuGhvREA+0vlo0MCqX2MB515vxk9yze0eKAXS4pFE
Eg1r2hOkuqnSyVUktbsy9Exg1CxNwOz3nT6AlYvLp9F7DKcI6goJ3ijeSPU1O/SHwrVc5GoppA2d
ZJ0PNDOcJ/Cw9COPl8Vep6DVWPrRnwiK11hjAacYQ7IJsc25yJdMgnuVJQIXlQvUEPgt/so0oBb9
zekIb8k1KuvZjOR+kOjPyHfODx1CYT/6bOik9ni1UvtDIz/Ug7nOK2iAYuNZmwwMWZX8ds10qxFe
riMbJitfHXlkCMFzZjkt1OO+S46j/V6UcltV/SG0vxQ92dAq1rX/rKd02Dtw81zyJCB0I+xq9a61
9gtmJnV26QBZNl+PzS4vgdSZGE6TepMPyIhdKBFYyT3rrbQ/Uitd+/IOi1lbPxX1q4eZV4nusPSx
ztWxCq21cm8VEGxfg8lPbLXy6Z71502isHUCDmr2MClXlejOiXs2u1sNbKUwETyI9wEWp9JfKyJj
JjH5GIKBFj45gMjy6k0RLNQxkHUOataZ1A142pJIVcFVA9G6ScqTUf8FiqFhYCNmM3kDcWGdsD3+
inRlugsWa1PCk5eOQ5/7sZ7QgieooeBc52TtbxOiUXkWyQlPrB0iTaHtLpu2sQx3o7Ub0Km69rvS
H2q3W8EGW8UTacAKn2sQm6BjQ4Xj8+BrYWAUxtr36l3RwVZBQWbh945/455eF/Js9ikhqZYM0ylL
fsdphQm5X5G9i7P3og5J596HzZ2+5J4EoMyKweCjKggeoIgvwKSJPDBJ4uoaNhoseHbSbEcujdGf
yYE3To+D4s3Hk90nbzWXZiSqaPOqVDQ/VwCxFEQ4mmyXTkx3QtX2Okvy+fpd3aWnirSWoxLattE0
128oQBoAOzI8LnooIoK1forUHyO81tcwa6EW4LEwLqNA1tceiR+tNSIV9mkgKSBTYgbzgybp3Y6B
nbUnN3wy0HC4jPc4uHZj/lSk6pjhQY3rx2kgr/41k1MbjWsTo005dj3u5/45Gy6T/ydUCKyjelVY
wG6GAAgPdCN7Fc1ia9NlO+0dmidLGo3/+Jicyjo+5NzELVQfzZZbx//r5IwuMyZp0IO280fE2DeJ
kIEiVXhSm/KYor3QrWdBHozpjHzcERJmHJ6S9LmEhWPj+sxgw9Z/6QRdlR5uyn1l3RjvaGff6kBT
kG6tC4Zu/QiWngDkDsjiNrK0w8hQ0oub1gSuZpHuvzdpNu88sBRB1b7pkXMa8q8IZWAPBSSsXsbh
JJytB/496YLlrTODuknxTEIB3Dj1x0gSBDTfuDiPjz766CjCF3RVU7ktjLc2+8tEuzJsQLeMlmZS
4YDk3ZB25INfRuI1dXEws6fZ+dOpfZS/2yIYmt/EYTeVv6b/1EHco4XPEAUwrjat2LsKoqU7E5jG
ydoBub561YM7iW6vd6Rc20Z9TUONBczQnYM+wcFyvUTfVDBJG7fEaIlucmsTcyQak2qblrhfosnq
li2Ee2T2prB+OTMhOxiB/Trv7fDRt+8HTJSunlgvWoIDaaBl2miicT000+/YLsisq8VqEzVvLSBR
EgwV1vVe4MPVj0Ploel2i904enemSu3nXr4boKmDMjeKzUBcPPe0G4Ha6MHKv/xQ5XtjZKjSLElS
yTEgspTqb1FPr07O7CmS5RW8LTxdM3Eeu7D1dnHvbJ2o+6WrsvtEeVaR6BRIl4oMe2dN3qZnwNdi
oQexMUTbQqz74az7AJKa+6l/Ftz2Fr+I6QIjDW96ws3gknDm5+CEx45tiH5N6jIRn2Mm9rAoS6hL
/gQ1nTyB99dLd664IsR4mggROeV8bI2/oVxypdVuHv5Kd98OmJTOXv7b0tIbrNk1PdEuxsSXbHjK
UohqZh/0JrZj0hgDrBwXgq9jPQDRQ1XG4JY3MHAu5fjiK+vO9981cjuaIoyc3C2TI2wGCAhWkMXD
ubX4a+LimI0El+jjHq7wusqNQcpFJuJX3hp3cxGXMLUQk84hTii7qYFyL1Qu0v9e52DggEOhefpv
hEM7CyjGWal1GsbztYElF2sseQo3ZX50ihhLlG2fILTXO2b+V6ltOhgQ93ZvpsB1eHGiDuNTpiFJ
WQSjoTgnZXaXKMa7ydOY/HTUd3PmPOaSpZcLDb7SyKEbxKIOCFGguhZIIY2GsOmMRmhIhXvNtfQc
kpyoJwZn7gUd9kVKTMWc1vnQjXBkoxevVtXF6Ns4UJAdV/2cnz2zxw8rLPkQWncg+x6SXLrk4rph
Y5YADOaiJfs1GBakKygjyEi4S0G9JYkzbJMjOOpxA7vOICoM4nyc6ks+034epuinmuzTNwxjWRDj
Vxryg+92M6/UpkeiFdMr7GX3bVRUaxv1ZZBqMqjG4l0nT4zJ83OyxYjjOttonT3vuqyZEH7mf/Dk
rrSKWBHBX0aPnl+Iq0HIR3+pEnvgPXTlj0tY7XkwkmSybUPm97YVMMV7uCaJVh0Lm78HvxjTnTnZ
rBj1XRgjRupKQLJJvK/9UgLDjD2IdnCV5g4eXgRYbwQERoAWoOuS/NJkvexOWClGC2EFbWkHoxfC
UBLnjwQx9mNis46IHZJURrmuCqb+Vq9+lTI9kAw8RhYzH66t6zQ65tl1ci5kHWgRKIu+LF6AYOAh
QB9buoTB50hvK+Y+PTmZyQgys4Zjd/r+2GqEhfM1e0QMNB+H5SHLtQ4l6vL0+5PfD7ntTsfUGGQB
u4an35+UjYav3lT3fuP7RzYfg41+gKcT7oJyFelEGJ0qbaFMRaxkqgEkiCgF3BkeRjec//Hw/bl/
ffj9r//tc9//Crr637+sLuf46LXHyuQtuHa4/MdJhR0s8S5FHqAhj3VNefVBZO1UwoJvVY9mddIa
kf7zqShcxcskWokEMlz3cwTYSPUV3MblH3SGV0Fawcuno1aTzCZPjizgHw8KCEs6KA1HNTGdFt3Q
8ftZ/b+e/eNDqFMHM2G5k6riBNv8nw+mqWdrw4sgEmpWdrLDIjvp3PcdwbZdWyB6meQJDD/xwuUB
MDG5zOXhv30ubDTIjIUKalxyTLXSPX0/Q5aK6zebEL8ijYWk7cBuLU1jyxIBLl7a/wJ2Chi5jKU8
9znMoroKy21l1Okey/Q1Bg968sYsAbxhJvbpm5ChpeZ/+Tgeo/kUv/7rP3x/1fd/7UvuEvDOZTCL
UTsjyv7nQw+p7fSnd7EmhQIq5fIwLGCHf/vY5BpIOMnYWS1hyN0Yig9ptMbJtlHiSM9tglzm9uOs
PNha0jmx+7IM6wanVb8LYySzWtreKdMNZj3tbpYpQfPU1TsAB/KOFWIakBvebpBsQOx2zEEgEFrt
Df+Iv0M7uWR0gmE0kQroaXx2UuNDU4inOkuANjIlNms00afvBwKeHZQIzQP6XTenMSk8nkKXMPrS
l4G2Dt3WhN7bfWYZDLgUJouXFCDrKi2oo+g5Cq1m3+HrObnwHLECs44vveECnEYLYkiLqxTVUCVq
dYKXp+4aTTzMyhH7wp1xQQ7Voetg/GLUgttSQIVxJpLIuJyA5XbbqjR3tjMnQS6aNkDC4AYgbO/T
0KoOyfDk4Ol7idLwHcgmzJnZjneGwY5Njkl4cP0kIwOq7VScloE5+1vgARt4G+JglQl7M5O9ldSM
+ygj3ScE3A4cg/HRYNe7miGeHLxJbmUjFmF88lD6uIm7WebnKmpYjRXddcEFwv7o1RAHiY0KPdE7
A6YNLuKmhW2Sw9rmR9tdSJ40FPaprK0KYtr8VE7EBqew2lD0UE+OZl5zkojf/3FqcJXrbDYPpaFD
4qqks7NzhNbKp6IzEUry2M8EqknQcgyV3I4WIKqkBYNTI/S9DXG8rOaLX61I+0CHH7aNC5agqak5
+8IpxbXUWJy6zVyAl/Tmqw+5gpStwoMu51/Cn4ebQxLSLcK7zIB5b2CoiOf0LxTOgkShnl2rWlzU
XJuvvBZGUBW1C70FcJOl19GOJS0WUUcS5syzp6wau2OFjxvHdPQXkKN9MoLRD4sDxaFh1QBCuKTm
pAVTNL7YEJ+3Xa6m90QVa6xL7TWS2cPkFd6DToWoTjS0fFrvPkjDVDuDwlHNxY5Hw0Gx0jg3N3bB
/YOn3P7rc83C6OsNezq4/djf950Aqy7kVc1pvCb3DkuD0sj1+6ErYHFl/EjDFDOZMze+d2bjHBpL
arRix9qVXKZOj8SuqP32DMAt2+qyRaNmSVQJuhadwO5AODO7sWDiTVOXiVDGWAmc6MwKW5joLhwr
mLvEX3aplNSAduxs360vUAPqSxOxiqhqJBx93lJVYaG97eRorFyjqO4a6ZV3hmW3O2cpqXVtU13C
EI8iKOt+M9sjfEuM5FhJ+/HMgj85QMu9wLju7jMAJvezqiveE55K19KUzdrpo08zo24Gll0/EZsk
iDoaL6Vbahcl9e6sEQwfrV6ce2nxYPRiP+Q9pRnv4jClnHI9ca+xDjIlDAf8CHDJfAKFtyyPxbpu
sSx/f6+mMLyNbVlX2ShKRqXV3gC2uVdQ0roCqzv0xMLl5I5vLnsn2Ewut8uzDbfv4nUh8WUWgE7a
u1fXsbuHzA1f85ySjtCP88TPEN4CA9Ri7ZQ0KYDs3oPxHs7RJe0TnQhqvg2b9G7sY3FS3UPX5tSJ
Ct+7i0i+nhAedKdshABHpDYMJiHUXV416m7Uo5sDX2fFS21tiikO78ys8QKDFeHG0+Hma5FwUSvE
ayKKzi0y/ZdaTj5zH9s6QznGczcMKrC8g1CMzXHWDQdE9A9mT9AUGNil8qWx0I9bfKJp/jk705OK
CKPnNsWPtDcDHJbzB0qWJ4A3OSxU0Zy0pEif/Da+JpRMeNmzZ9ZKRRCyijgYIlMb3ZzTQ6MVlzpM
5bVcaZ0bPXl+AmUlHFsiqYW96xuMId+DVAiMe1XU6bSzYxRrTWftpTewBc7SqA9kZiD4a6fh1BS8
2v0IH9C2QJjnwkV+kCQAY0JMclMVwyPqeHMhlJ4pB0NmUSDUjllzAyea/OP95QoTpdHQH6k82pdh
GOOL1M6dHVV8SWKAdA+b+tcwp+Ieo4cKS/UokKdpQsJWdRr3vokn7fL9hvIzymGiSkd0tVGyZ3l+
GJSfnZi+ugAeqPOWwCMg8d7W+46B677VdW1XelW1GvEGQfCN8e4+RpWu3YOzFhhdQO7rdcOHy+ew
esi9YYDDQLlhrnSH6VOZpnsnlweULQk+u1n8446elHXxKmM+yP4Zoll1933DzUhEt2nBt/WUfFzS
y+daY2EXKT8GLOVT6rFio7vXh0Lft7w5V2GWeAf2Zi8huK57NjDGPYACVgNlQcmicXZObiV3CPGS
uxpvyz+eddKmkovv2aTsH0RjiJIV44K38bUMSWunByPC5g3WX+MANHUTxa2xHqXItoUipD6O6m3s
o+oyJEZx9KiiZSZIEETeyaKxz+5GqRrEet7OTKFDhYwxVzl5f7vYTRdDQHgCZaFEGm6nevrjx3h9
9M7chqFw146ZFJtkxkSDQdXC9o4raWyMfSGbKyirGB6IIN0eFtWC7dPYgxOxHyvciZ7vnRqb4orp
9G8pKmS3jP8KAzx+Xifmsyo8JhQquggm17YM0z157fSY2wZCw8x+9TSmfr+z6kNokD0GB7SdiuF+
NGDwld2hMAsWOpN9refooennfReH60E34GEJdn219B/mJHrKYToAmQVOf0zCd8su/EeILtXKaPMU
1yM2KaS3vdmC7Cvi8OiEPaanokdxkghGlfl+btutysyMYlmdAZW1b0UFWs8r2fll6jJYBN6BF5Yx
nL/C5RzBXJiDo/aK+PHC/rO/CBxQRgN4RWis+Z0hvC+50q4p/LVS52n0jE2SWrBCPe/eqtmTCy+R
xwEI3JFChpkxwzXigE6Rcbi9UgwGbCLJoQMXcHw2HbWb3/eqZJmRfYGfiU71XCEv68szDIwXoBcU
4fKgZmfseKVYs35M11kbfRhpDvGrgfrhlOHJVyg3NcyIdT9/qig9CPTna3Stzbk3h1c9Msw1RuiL
3gzvnstuS4KT7kLLWc3wCdemQBKUSqs5NAJhiwVkMwNpuE5t+6FMHJ8jpkFbF657Qa2nAj1xjONU
AWbmRIliQ3b2fe8RHOTGH+c/RkLpnVoDHMG4BxCoVTgo81eUS+46nwCmCdFZp2gyTyLTgo4x8obz
8q6zuu4cWfodNtb2ZcgV6I+CP32qb743uyvGO/seOyf74bKiCl+Qmc81/BlTjQ+PszDYocABnMTY
wiCBMKcDJ7eQKnDM0TKbOfGmt/1fsQG2Zcras2/HzV1IBT1VoRGUek/BBS2DF7W3FvTZL9ElO8OT
j3ls3NdtC7C76I5aMvprqzbmjfBtft0hvWe5BuW1o3LTi+FY6ghUZQFWYrBn0JdD+egKLz6zanvp
zfj2vfz7XvSFusyOmmd8emaNqmFwWMBW2JVs9jUl1PregUwm3DDfTfqUnGIDjLmd9PPKqpj2vJQD
rKK6jLp15JhKrlMI74YDAyt2AEbO+aeQzYsTAx4I3cXCAsJvVLcw7dTVQ4SVGHW17/MRJTIb8Glm
F6qEA+9lmj5w/8JXEePn0Gvk/gGCrlUdtqjQcLQ4scuyAsDQwO+9kqpnBQ+lz7PAZHfTlz7hperb
4oEL3lPX57TK8nHYd7ywrZU2m0aOPaYU99PFKHwS4+/Zs3eyno4AGOudliCqEZEBnqu2L6K3z7Y2
nfp0+CVLLcKGl05HbzJ201hxvQ2rRvnQ/tFgMSAdxCrhddVWxrfZrjGJZhxDIPQAlUrRCgyPehzd
bN5pPaXltL+KrAZbrBdv8AYXyrgJA7k24RNQ3CrEV1tAfjXDMt/Ams1Xvd+8eoy4G1/qeAd4+52g
gJj5dJVm+tqxiQhk2jSbksr7bx9Bc5d/VUa+7xHAsGbnRdUKO10Xtt4GbcpBF6Yzba270DOMVoDw
r+HtU0yM4RE5Y1Ouwai9G+6Ub630l8+hKgqJDhJl31z8Qg+WAvHaL2H+1p32VGcDh3Rp/tbbsKxB
28UY9daWbTx2s875chdQLRVVLt9ANf/R4ZOeJcBl32AaFCw84YpAb7XrfIcAoD9NOHx7HTSIFQZx
lreBbOwtiOIkMHW1lW55m/vyV2x7sOsWXPwQcXDtUZM3vYYBEPoGPLjkOMkUD8TiP/4L7xI3XtpY
uMrl2vGjP2ZWvCUTIAovriHRTMU+7hFb1T5UHlw8f60BPaTKQDhZmv6ncmLKzMP4obvaczmUdlCV
nNdMrGQwE5/NhSMJR/fOHEeWBVX12+reLGcYt5PdfDY+i/dwYgbX9PZ9Clnq6J0TOH3lrnSIRrXJ
ilgpYe2XIliYd2vH8M6SI+JqQheT+ZA9tDncjrq6KwuQS82qetIcdui94Pyl7N7Y8AAMmpg/XfMB
xEa4udll+tHmjbXto5wKPwN86AxvURxyuNW7f6JqNHcR5iI9bdAXsYuEB6I/6MlXFjlP0nV2lppf
Jrx8q6YrTCoLHBLqiBQaBEJulm2ko7RjlsbPWuZybClTVjDVh93D+G+rNlqNnn2f1twAobG1rVHg
k25vqWFTqkubXZJ0DC4eVVbfBRHflRMnKLrYtrXw1gNGzhUnCwe3HiY203QfjDH4fHSJMLzGTeZ8
tVnhHv3l2HdG88yJ9Oj10H1EG1hd85KyGg1MFe2qMjqF47hps3AzJIwMidk1O4AziQkMv+QA2K7N
fMuainNmh3Kui9K7NoqLh5YXntHQIBOBezq6J5Tgd8qbqxWLL2pvyj9Tdd5qTIBbPGLPdZNT3Yxz
5puBH+g58xlZfbpxwV5DjWm/LP5zaXxIXRWbonHfM/OgXJfSwIgCVZcUM2p+tSJM3kYlnyamTsAv
zt6LRRNEvburGLYQL070MKyA1ySoaopr5riXaozXJZt+kV57b4FPVrzWacmuraij33nLTdK79aHz
xLkZB7QbTn5MYOdxHuruQ/0BLo0ACs2MBiCytCgY1OXj0NKxoZXrXnfFXo/h3Y9fWB/xRiUm1xiE
VFmm/C41SzVQ5B9+B/dBrwEgF6hIoTSmZZk8JRAyBzZhXEnY9eUidwsLZhdmJVA96gWkuX+IqS5x
G3M4Kwp6OGCLxcCwHbW2Pe9E7QtSapNuxix/tsp2X2f5uxAPg6wf67IcWGC21trrzfVsOMuFcaJN
O01HVTH+hKG1Fw1CyR4NA6cE7c1K419e5qNXYZLCNV+e8hZkcIEKqMycwDTx0trTeEOuyeAUKuB5
gNZYj7Y7N833rKqoAzN/t51otnLkIjUoi8QoAyHgLP1P5s5sSXLruqL/ondQGC8Ah6WHTORUWUPW
PLwgsibMMy6mNzvsj7D8Gf4Ei//lhWpSZJPsluRWhM3gA5tVnQMyce+5++yzl+IWbySiXucRwLsu
a8m67BJOrm66y1wg5Iq4KkvcI07cvEX+uJCaDJfqWIGYKdEKY0LCLBDCJ2pz2XML+Hk9gq6vXsCV
i3VtkgoU+ySbE+OVDmcJurgn4S1sq746Q3K6jMMJuNF8/WDQEDAHN2oRuvEJsJ2HSRM3oWOdJq2C
z2GQ71VW+57QuhPHz18SEkUXhmnDkFS541XDvNd1gkbzMQ+XQ6m/yjY9FAParU11C3IoOE8MhL1i
ii+MUs2WYWCtlUDc8yInOoTxQzoS4xq4eG5Gczoj2A+9zNFQDbkBNlOpeXZNNmuR6zDo6IOSzdXX
0Yq03nBR9ZbwOEUvy7nCI8SnwsFC9lSkjdpSOsb5KEj2Agw5LgsbHw4YLbQRLAmlkn4EaJfYpyyW
bfW+c0syWAONL3Jd2Ts29V1aGvVeSehdKRNwpfS05OvkGKLfJoM8dVmk9I5Mv9x+0Hy5Z2ney8B9
HwUNOSIRr4KS9KhRN69R2gg6DA127uRpmmS9CbL2PK3t+8Qu8nWXb+LiOVDKM+7Vp8oNVnmINpn7
frRL4Bdz66h7J9BBOUCuC/pD7kPNDKn36GxalItxR+4SoPjOpoli4aDyuk4SS1WRBtYkYjnZBH+5
Jbtr27hPhgk8lW5IfqEY4qVvymNH3rJDh3Rt5ESLF+aFHQf9SZbtCssxFmp9T+g+d+EkjrHNR046
WAPBRF2OCvX1UmHHoCZIjfPeqBdTr20SpAkOgbBseecIIoLIdGl2N1NT3uLxyby8ofwP50RdF6TR
ScOuTmH2hPfMWKqBma0nZKM9FLFpwQW4IfnRzWL3kJG8W/QQFHqnJNNQt6+UuMdIgtMCpuB4P0dJ
WSz0aXvR68adgHJPdyTa+AqNuUkSOJhwh3NOGb0BvbmYLRi0067GxjC9UCFyWS3VV/vUmmpW4BT0
YEwSvUwJy/Ug01R7iqT7eqAZX0OHL2wwDJwVyxicMPnw7qLv6hmRi5BrtDbB6HsIW8+TReo06cP0
WhPgECHF/wRNahXMVe9VptSsBTZoPkWvbD4AkCjxADVFzJnRAWgHXHcJpyPCEEeT7DBiw7ZTTzrg
jAUQCsnPfWOFPBmKbtE2ZJhV7rJqMMbVqNYJ2ukS7LtBSqO7rQz/fAQRSsJ2DAu7de4z7bK34d0i
NQhiGpOOdLl7h7R/3Gr+XdPIJ1lhMRAt6iugUuiKWy01rhtjmC5lmhRUi/ztsc32dWoOANlaubRI
Yxb6eR0le98n19tvgWbQh7koAzLjh17FTFKnL1oPLDhzglXvpPfsGXyRAxeItTLwZazFHokScJ0r
LvRKnhnNnZUYGsl6neeCWoK6na2DLnrqqp6yXwOCgeAAuNM+k71tEwg+1GvSTq/bYuSklwJbtHxU
8bFRTxsCFH1MMBugNHjTMu0pnmjJG7a+yzoWc1lqO25ClpVYX/qheC3DOe8cLhVVCIt1S/x9EBFZ
WaJYpYBMwBLXHRu3whW2OsLErRqaqMFeTdL9FX27YTG5PdjLtLiRhc+JwECPJMsf6mnwkiELzgHR
xZL+x0016BeFgVytRu2ZORG6PaGjo/KVG0dHI1ZjGD153dUbVtg15EZ3reBAVGVRbxST/rQ/9MlZ
k2dnzQwLFE1WXsQDtZXVaBnhzqW1jVGo0oCdPaxB69Z9Qf00KQtixdfwRdWtXyHLSzqqkymPcZHA
7r2sYtQCahcYgIZWQOOM9zOZmrNfAvvqmJNAfKYV4aLQkV+LiRi7oi+irevrXmrTkMwT1Bkto/0x
ZE7o+dO6zgKornKRzN11P5eXGZt0kHplhgfORDyt+n3mu8mq6fCgamF6kzuc2jCkYlMqz3qCGu2p
24caeBHfJodRFfmhTZRXNSsVkmTtAdBAeTkpxWnba08SGW1Z+NG4iF3t8PEnkgILL0/JIw3oKXg2
rZRFE/XpNmDJ9CHbLhwb41YDFHERpAFLOiQy1e/XOujXZZnSEgff+t42oEMCcu0ahxC+KHwnehKr
m+5Mc/LjFr9Ndyv1EvbWkG+Fi+EnthR9qZd4msLIlGtV4JxV84OMsDMFKn61MY7XU8FxX7dJBew0
ZxfM21Wk8snJoPW03OzXRdeea1F3gidy14EuOkTj8F5xMqUuMJa2DjstaVpKeZ/k0tIe9mPiFwur
JX/bIJ0WUySWoIiNaf56LDPaMqux8bdmQblnpO0TEOhhrTQJR2Gi0duke4+m/L7zzWxlKKuWEwK3
aT950lGOpU5d35sEVZopZo8YM4/rn9Eqov3gRGcFnRiO+Zxb2jdVDe6yagxPmyl/SstkpG5qL51B
JHtR56e+U2G1I3EQfF12RpfsvlKLfmkBuPZSZeEbSKnULzh0amPamIKrEWfKPaXmeJo7IM6tiVOo
Eyp0U7jlCmOEvyjiA0XlkKIOj4OvUY3lA+yObEsZvVdaMmWVSQXzINrQ48EMzH2e1VnbVgu3BXJQ
o2PYUJ2a03U0bOKIB7YMAKmG3S6tXEJ/xmZZZmayNFy+ZmGbBSs0Fr4i2Umn2kgzoeUJSQijNfJe
hIQaJAkd9BtO73Zv4uUbQ3AZRoPPRH0puS9DVQlZdnkfal5f+23FDpcXHJEw+IXlFB7UlIjeCRJi
gNGJXT5iVYUrnfW1wzY3rAki73djpOynaXgf6XguCMp31oL+w17VIA/EVnCGz9YLrPi+d2EkJUSn
L1STvM8quIDF4W+rhmz42qTGrgKovy19wKmLNjLCdGKG2D/gGC/cMBxOS40vPz+7CoFHLgYxJWTd
8tJ7bJM5ZZWB6aOGHJhXuHWSMuPvx8rCqoIDR8Joa4rqRhSaQU8MNO3A0ixH+xymzSFLMbSYtPs8
ErR9D6yHJ4M4RSEpdnX1VMZPagUaqOSo506ug71Afx4L69n0eR9NrmbrPkwhGVvJyjC1p8FKruDr
zVAzeVsLJsqnnJTYcjwv8Q+xcqOIJCn2Odc9OoA54wlYaJK89G17p/hiDYDtaeRssRx056L3Cx0K
cUEIdp5zy6m4F5qqPxl1QNVahyErlzepLJdx0dIoxKy+HptJ3g5mQ5xzMe4Afp5h2S9PJlm0qySf
xLLNsfeiPC8SKMMLv/Kbte77q4zvPVwUsbQwzfc2GnsU9NQ2Rbw05sNVJ2xzlZKcr8ey26S0BpdG
E2ccgevZnDT/BjCXOgmutE5la8UJas+SrVPvaVfNkCcaYUGCbVJvA3Pdau9lHeFzTf0nCBGnU8WM
AQGcL2aSYCwlv1WVj/QgPGwKpB2rUlv1iXge0+EaQ0+4bKt11WBp1cfrlD6+ZyuXLlRCA4k09RF7
czA7WGXKYikiTYepHcAm6rpd5vvWPqBOz/3IPIEdPzuzWqYGsGJPGedlrYZ0DA6avh754HRm3Aio
jopo2o1kOPcE6E69Q7GvWP1K30Q9pAC/SpxthSFfjfN446rxE3pxCUCAHNvW6l7tkiBnMeRrtQc1
TAq4D0GIQiUT4FVzzPZVeR1jJ+ctoeTjf6+i4t1OfQBTFsgDu0/uKkzIfVazUecBEddxvIrAJIBd
9Re94yL0toekAIA+WXQGRYHIoiBdi1LdJDofvOJq215zjpI0YcEHpqt8JIlIQCkkHDBwHx6jgk5y
kx/S0EZzArim5vp9V2PmrCqdS2G7NRyRMEBBnlZ1o4mFi10TiytDByPOSuouraCCTJYRuvRC+Bal
Hhw6TtPoQ36ZLMMQ15geYJJRnJkIF2qvaVrcVgCvcl2J91Inv7xmj17GWYNDZNgL3IwL0xwe0zyB
IW8mD8Ks6p3ZBEc1khtV4SQsm1WhAnyr27Lb6pZ67o82oLf6RtORpGkdkgwcnEmOu0u3yF/LOhiW
oe08Gpl7LBKLaNvyQnXiGxnigk6UKt+Strqkhtw0Rn6h92CxaCvRlbfYVrn/uTVUIMoj3lw76UF5
1WLROglTMWWMgQE1SMUOUyaKD2SvOji2s0mIQt6ZrXICGlKh6uOI7dIlLnW+o/ZUG+QDDxfQfaw5
//tSSVKXlkeKv9i8q9vK4UMFFx2mz4r/liYCt5GtMUCASgmcvEfoUW2PdZaJlRBPVtAVe3Bn75Ho
XtoOw2FYDnJpF+WajiKuaHfTpMlaKOYTHcBjACmVrx1J54QZZza22IDxmNynFG2qZyWSJ4pRuDv8
PBciAFMHG5VPy+gula5fVa2CTAu82tH38UBSvBtEz3Xq3E06kCEHFV0p7UfcZJw0x2qXsXKgrZpY
c+mygDjNl92Qwszu7tzHrjffhAAjFXYO1RWCSDqIo08Jv+zw9yQTUbxMVxj4F/1Nok7hssxpDfXY
ppd+Dpiu4cYt6w6NyjYXbQiWg1XpNsvmBPZdyk3gd8XoTUZwhqdnzQdhbTAfmMQtjyxgTDy8Q4cu
kCMHeoyZcR1DRXQzpH3bQVjXLGfFkMnTkBK+3luq5mnw6QRvodGKeu6ED2vXtLaW9Z67o+G1vra0
GrlPOT5uptG/gTup7Vu5HercPGn0ci2qPNxZ7fAS1CKmqebaCC+wfeywu8ZVj0usT05TVubRjetN
1WsXiQRr1Ja4M2u8uUuR9CfKeIDjfA3ffKbbBp5pWi5tkiUp4PD62AlH5YCWtAMKEa/siuRvqTYO
1snYxHPVQx7UiHRW+rsU9Ye0dffCFOplYtYEMvvOM6syWrABqKQa2bwaRWJYCgbF80uvbfjaTH6u
eSUyEqXjuEgutDYejwa5+l4s4YFGhHsvcwVSDH37dkvZgS6gm6FnuPlzXvIAYXpX0S+loYlFK4rq
pVTanjjwaluLNCG6PDmJugh2K1qYEUEA97vqrUUk7nvtrVeAlcHYQZxU6Fs37CegwUpPr/mOD9N6
wF1aiIlDmRWJVVUjydfVouvpos/inlYlzXpAsSqGce2kEZNaHSUF2eorunSnpcMKK8WZwntcGLVr
QHsbNlZWFKs+GyD8UWlFZP+v8whmcterT5kYCOvXKXExjeUoOz16CtCFyvHiwdnUUwB+hwPGKo+V
u35k0ZpADWqM3yyyAc3NwWpRtID9+im7n6ZNnBRvbU9mecCzpZaxGd1oyxMhv0IXmjgZL3JlolPW
+jso0XtYfO4mxZztBqrYqcF4mQ9gvzRMOwt7yJaFmt9Te6irwWECCUdHhtW+7aaQ3jxAQdWi+97c
tlF1XWMnWqSk8i/aEYVMGtecrzbS0AiBrzJOMTLfc9xAVAEup3D6QdZgEmrAdDXWw6k/TTesNM0i
GWEHxKzoTSRUmjzzwThhEkEX6XqmHZNDbu06ivCl6TszAQebk6kXl2m/t0ditUV0ocYMc3TTQxE+
DmCUzA6XnK5ySs5z4J+NaZxFqKYUWET454yzWKAXFIMWzBDRfadPv3bp9XDfJM5q/nKUzMrQycpw
UgzDWVg8quyQS5OOE/t+9aCj7pSCOcEiHu+iVLbgn1hZerMgp38ZhUTpx8Mrr+I0jeyLpsgf+6E5
JYT7tmoD6ID1KoncbjvlSuEROL5NzZxrFvSPdu2CXBLbMbeZy0KsLX27WCW2eqjdiy50FfzFzV3o
kJfuXudh/5yQrr8uHyCt4jRr1XJhQ3vX0/CBohMgmV7DHDIfWEE1PJH9YWqVg6IFNmYXZOfqnJtw
bw/WFgu7xAgoGLJx6cz3efxaatAq8FnMUOClAtUz1DhqTwaWI81FR9J1O1rZegVl2jjSMvMUcNAs
w/nWkCIDwjWguW6aHJZg3jMB14Uoprk7S0z9NpKVsY6aDYcm2Fy6cDaVZQFcb2MqLD2fPDF3Glvl
TktLl+kZlKCgKcKdUt6m6ZDtAGkOOiUTRVQqiWvvPbo4GxVyKrUyK4lqm2iAWrvX6C8C0cZ23gfp
coQf6QbpVZBZ79m0L5lJgVy9iFAmYWu6jpc7JKuLHoU2RN6hwma2r4IJm2buaaO1cs9o6XxQF5WH
ir93HPNenbjFk7zqVrF4UczGXLpWdd5rGhMagbwJDfSCssvvMMAz2uSzxkyorYs68z1VoJnYyJE0
AHp6UDZdmr4SK8VJjmZCfwn/wbMTUDZZznCTIh0BG+zibTmiyFtQcZlHnBLAClns8WHX1YGmBEYC
x3zNhHbqDK6zRuNhxqJex20D3QZenTdV1lEEzCYygqszwMphiSbUmCBKGIxCRXk+MLOXVAjXUFTD
if+vsGQv+q2ijG+hUd/HobXhYHM1QA4pdZ/ZWPPAnd3hrUIhDR0oj6GFDM74oONLj4ZOh3GVO0/T
t4HFjWQjluQwXIMoE4sUttQGXImzAALqDVl3MBK9OiigdwwzrHcZPU6RNRLObXeuVW20qgoOwn3v
7xyrfBloESgjLas4tDEFS4Ye0+6iYDCLw/twbpm54lG/8E5hx+1UE70nTOWO6tHTXRRnu9FfcNMJ
LhLrAQiDVTPRTc+tVPGKPH4JB+UyL9Lr2OzuJx/bAJrwS+HqIOoozMrW2uK7eIlrN9lhZV+lzNrp
Rt16DBM1W1eIlT6E5aoMj1CB7JXT5adW5kPGsHwHK2S8YwzAWVTZjCJrmV5pKkHJjpWfRtZZoE4K
kDzlFlPOc2gb0yrou4cxGugBhLdqhdgqM6YztOtpRCiwMHlMSTZQPSIJ9Mht02Aj8aWp5xbYZ5My
ufcTSvQacy30Je1Rr0cUofyJ/d22X/OhvjVqSnXFB1kSN4dSkSdtwgGkGPKnGJiyl2mPzhAn3JI0
+JM6NFaVFV11xn2hptupipJTTPlL6a80RqBBezbbtilOKB6gfWiPed1emIl512gUkl1knGC1hl1R
eAMjqJzbwcOZ11qN26fp9HzulK+MAs+sRi/BFpKDpKae0yboPB3NZRVxYVVpFhgr8ouaLVcZ8rux
tcoTu+c/0IZONOjqUYX/WwbVRI3sH2KL8fEgAlxeB0YBjSO5lqpDLxVpc2hvfRfpVNh4j900eagK
2BVxWVGIrV3m/kLmv8u1rBtqwKRismxEzsycZNWl0amIcLAzA8QCWYOuLmzbX1sXTt7RaZ+HMvRK
bzyMTw+uifAxjvcBTL0FbId9ENI7c5H2V7o8CBvCkaSJYDFm7cW+jmCqaZzkx4CxXDnvoIhffchk
e6Ov3FHcQU2JMbogGmUPWB6rdafyTKgiuNdxjnL/mIIfiwb08Zicu5lbLfRsPO+wgHkAJRFxtWcM
jdledxl0qZHd+Xou0IWsdZgw9u7n4kKN0jv7Gk3Q3XYGneMkxrwIOsop+otyaA9TKsq1Q0lusN9R
Xk6M/ivWzsho61bxRV/Pxc0Y3HRGsmm7zji3JGqUzhC2I9nj1RCfnBXVO62K37Ui2TbNHZj0Jzts
w+VUy0PxCXHoma79WBosNxVWTS8N21k4LvmADXfr69q739MC0iHRan2MtpUBUwrwimOsWwtpXTtm
cVfKlDM1YI1ccLjKK2XVRXDAkwxBpR9O2zbN17lsdW9qMSTbwAB9uXYcy/FczXgoNcWTlGoeJsPb
WEWl1cE/eQoMtIXsxnLN9PZ6tn8ydmPnTFdnrzFdei9ybH1t4mBKZiuelo2voFAoPNrhRkYT1w4R
YYGFc5/q1kTHkr6ikSLa2wOOLrXUFsGVI7TbyMEHh7SteoaN+qyPNCyJTZjZQcquhQCDDWHFYN1z
AEoq8u1Hy6yYBXbQEjrnDmqouykFrceizcIT5p7zAkgzjoYanHVzVxYuLEuG0pRARp49oKylOJyZ
isWdPLruylKqW6vK7mxGOSWowEzG/kkWsm+rscKuJCwbsLGNRIpr1Y/o/LaAcGNDfw76EWXLWPlp
xdCtZS1t4K3oBsNlFPXbPm4RwNygA/xrVkyIl09VafOB5BUIs8R6C3rxNFNWykJEtPc4PodaxhZh
JadnBQ35ZdqyCRSG9TK6j7FRn+sM03iuYc8DZPoNFBhonjiEPAMPvzcosBRVex7Y0uP7OIN41NIR
HJIRrdEGFuaEjGM5YXgvTVt4bJc7dr3RMwJlN9XulWKg8TKA4dbmhpwJZRHEyWk5c83obTBKnzq3
aPp4HFvw9FJTUMH7ylr01AqNTIPVAPSShh3lZGW/DVDp4PXA6tEYraMlTp/qdkjB706x4nOiEBFK
YGtdtqDgC/lu8UGsu0w4npa8gCnLt1CLlilOisjH68jBUC7drnXZdQ5mJ1IWpZzxs0Jds4f41LV4
Kh1t4LBkCocpNxoKTQ76KcAtgQ/bWLf4wJZKAKZzNGheGrq6UYtGI2XCPkxdpW+0gHSFYjKWrRyW
ppEdrODB7puzIjT2ArRxXN0q/jvC4sHQs2sOsBGZE2jLIrVWsRXfSoseX11Gb8yUPOhgk5ajkGLV
ahqEVoUABLebgNzTD4qiUt+qinELmqwQ2d4umGMpw5L1VS9hNvB1TlrMl1r1lEtW7RF/Vidwz9nw
Xkcc6VNwrAIslM0ochpu4W0um62cFxQn2yu1fA30Ec4zF72Ida4LS5v16pTKUSsNe91F8bsV6+Wm
01WMY2ZCPMbEmZut4yyrpThH5NxZzAWeYBxlCNlXqf9NxOdKMNCKRHJG44xF2sUynvq554SPpqU8
DJwg1qIr7rB7Xjeu2jIhduVqTb2edPmuD8yCVkkCaz3HilLyZUvnYA78INh/xM6x7XZHA2Xic+LJ
h6sB50+mbeIYPCmNq8AYdmgwr1ibVnnwzPK1r2Pme6gaM2r1mfXX2/PGfDVPu4TxeD9pKUaex9bs
aYoGnqOWu6iTCzMTmzDA1FW6e4wRmBeD8oQ6n5dTnEiGLZlrgUJeLDhpZspyksnBZSGR+BgzOPTG
vMAz9jn521om287NHiuqgmgI9uOUPGoTS5IyrAvnsdY5lvc+KRhG+Jwo7EMvVS72ZXRZPVplcNC0
+8B44o476dkF0wCtCkjsZLonWGrOKYy8uKyfBWESDWTH/p6BWQB+srt1u+GMNr1XOrOhgpeocDv2
+UNVcRUkxwGrqfdEOSRmusxwHbDJUJ2qm6HFPaytjNxduxf0RlaWRaREql1SeDzVnbly/IOPlOmC
prJIKsln9PvsShADLQjp7/20BE+cXTPBPdjyPTBog3auMS564JC9q+1EHG+lHt5bJTEOFKqSK8OJ
9LHAdU0ZvzCkvgnt4SZokpM8wcdZHaTeverarVaqHqvJIo+SVZxwe4bl2hRXoxpwRhkXoeKcy/x8
HDkC/f041psi499//v3L8E8vBYzKKAjbDxzoT386i17YKor39qu/tXkrzo/ZW/PLX/rskZs/fvw4
eCu8Y3v87A+rD1jqpXyb+amsmbyK+a/+8Ku/+imP9NNPDwV2sZvif/dLX3+gHyCuN2P59offHV+z
KPeihmGql/YzXKuqM1fqmr+AvH68ro+39LWHSY9t1MpXHh80q2sZwtFc0/34B6BrikPwhx/r+neY
3TQVmOrPP+j5Un7pCnz9zf14ob92Jb/2yt8+PrMPwO18ATB8fOMFsPTvDNNyhGGY6sc/YHN/fgG0
71RX6KoQ9l9+/PvPvif/L64Dg3Lfeh2074RqWrAQtU9vlG/Wz66D5n5narbuuPanC/6zG+X/yQX4
9AX9xffq77gTLD5p5mtobPPv/A9X9OcXQHABNEtlYOj/9ovwdxCfv7AY/OIRfloMuBc0dh9WA/3T
e+Sz/vkl4DugqiZaGovE33oT/A1flL8srNhE0tePJTV6a362Lv/VX/hxzfn1A/yCiP3ZL84r7KeH
/rSqzH/+42cL7sd+8LMf/rg/fDzPD3/9hzf466f+7Ll+fFc//s9t9FYf65dw/PjB+MPLnLezP/zu
VD6/QeeO3j5f71VdmJr+4//7ze2BD+XTDfC1h7/gGPmFR7e+/dEPxWtyrMvjy69e/4/71U/X81fb
29/0+r//Ux/9+T9oANbT+Ov38fEs/4D3cXb8/l/p2//Glfp4Bu6Ab34f//Lf//U6/fZlYu355of/
U/rnf//C9QHN/q0P7xVpXnz/n19+Dtbjb30ObgT5m++AJfjbH/0+oo39xY9YqBQC3/oGGJI69k1S
oNxkRf2Ft/IPuKXPjlPRR28vv/Vl+iiRvvWNcFenxy+8fgqFb334+2OdRd//23ylsiO28S880z/g
tj585YP4B9zTT8eXsHhlzv1rH/hfvbl/a0v5S835643mx5r6t/7a57vo/Bsv6dux/uP/AAAA//8=
</cx:binary>
              </cx:geoCache>
            </cx:geography>
          </cx:layoutPr>
        </cx:series>
      </cx:plotAreaRegion>
    </cx:plotArea>
    <cx:legend pos="r" align="min" overlay="0"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endParaRPr lang="pl-PL" sz="900" b="0" i="0" u="none" strike="noStrike" baseline="0">
            <a:solidFill>
              <a:sysClr val="windowText" lastClr="000000">
                <a:lumMod val="65000"/>
                <a:lumOff val="35000"/>
              </a:sysClr>
            </a:solidFill>
            <a:latin typeface="Calibri" panose="020F0502020204030204"/>
          </a:endParaRPr>
        </a:p>
      </cx:txPr>
    </cx:legend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  <cx:nf>_xlchart.v5.2</cx:nf>
      </cx:numDim>
    </cx:data>
  </cx:chartData>
  <cx:chart>
    <cx:title pos="t" align="ctr" overlay="0">
      <cx:tx>
        <cx:txData>
          <cx:v>Skuteczność sprzedaży według województw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l-PL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Skuteczność sprzedaży według województw</a:t>
          </a:r>
        </a:p>
      </cx:txPr>
    </cx:title>
    <cx:plotArea>
      <cx:plotAreaRegion>
        <cx:series layoutId="regionMap" uniqueId="{B21FCBBE-7D92-7E4B-BEAE-E00C58BAEEDB}">
          <cx:tx>
            <cx:txData>
              <cx:f>_xlchart.v5.2</cx:f>
              <cx:v>Skłonność do zakupów</cx:v>
            </cx:txData>
          </cx:tx>
          <cx:dataId val="0"/>
          <cx:layoutPr>
            <cx:geography cultureLanguage="pl-PL" cultureRegion="PL" attribution="Obsługiwane przez usługę Bing">
              <cx:geoCache provider="{E9337A44-BEBE-4D9F-B70C-5C5E7DAFC167}">
                <cx:binary>1HrbkqU4luWvpOXzEIkkEKitq81GwLn7NTzCI+IF83D3RAKEhCQu4q0f5ivmM+YTZvq/ZntkVVZG
dld2tVnb2PQxNyLOAYTQltZeey394/P6D8/965P9YVX94P7hef3Tj8J78w8//eSexat6cu+UfLba
6Z/9u2etftI//yyfX396sU+LHJqfcIySn57Fk/Wv64//9I/QWvOqL/r5yUs93E2vNty/uqn37g/O
/ZunfnjW0+Dfbm+gpT/9eKt71z39+MPr4KUPD8G8/unH7y758Yefft/Qv3roDz30y08vcG+K3yGc
UJojHH/7kB9/6PXQ/Pk0Yu+SOE4wzelfnnn9pOC+f78f33rx9PJiX5374c///vW+7/r815+l08Uv
L1zot+7dXr69z0/fD+g//ePvfoA3/N0vvxnz3w/Hv3cKOqvkUErnrXz26K1zL92TNU/PnXz9yyj8
MvLfXfkfHPmEvWMpgYFnCfv2gRH+zchjCEwWo5jm7C/P/GXkH3X77oe/t0v/dhD+jSa+exN45fOP
f2vm/X8ZoqunTS/y9T83QrA2SJLmlBBYA28f9H2E0LuYURxTmv16+pdl+ZtA/Z0d+4M4fdfC78J0
9d//a4XpX/75f/+vl+0/dRml6B2NkzSjCP0SheS7IL0BGMpwzjIAtn8Vnb+rP38Qm9/c/7vIXMr/
WpEpdT/of/mf/f/5H+4/OzxxznLCGPy9fbLvw0MhPCiN85T+7TX09/ftD0L1+0Z+F6/y/f/jeP3t
fPVrui6f/FP1Lc//JmX98dlvAwDU43e3fkcXvnvzvyyK48uffkQxRhAHyEO/Uoi3dv71srnVStvf
zpPv7359ch5aY+9omqeY4RxRRDEC9Fxev52h7zIUp/C4lLCY4vTHHwZtvQA2krzLCcwFRmFWIAJ3
/viD09O3U+RdCskQ5yTO4eaEsl95FnCR0Ojh15H58/cfhkndajl4B50hKbyW+eXCt95CamU4SRJ4
foxzwHeaw/nnp3tgc2/X/7ex8YlqJp8VOpKyWLa4L5ns7tGIr9Ombau1nBnC+0zOt3Sdh8L3ueDQ
94/JkDLeZsND3G1DRRpy0E1titnkhzAl2bWM51NrMeHMsQc7xIfc+sNs2kcx4kut65l3JMe8Jeia
1aY5dd3c8kF+6dNtH0R9Z5Js5zB+mfAQ83FbnpZp/ODGJS9QTDpeT23EGXDGXb+Iga9atcWYrx9z
pO+ojV578nNPcnJE60z4EhNfWhJFXOLRcBMHXI7d9hHVouyw2st2Gneodm2l60fcZy0nYtN8zdBu
RsNYkEjuxnGM+aQGWSZTO/AxlK2I+/O3Q561zxEbAg8rhZGc79PGlHFr9knTZvdv//GoMTxT+f3Y
TTdJ1+Uc9UVM1VIsIY14UL3jIulf6JZ3hfPJYZ23XbP0N5J152kb3K2JMlrOMmwVMVGx9NsTwisf
R3MbaXs75cM++Lo+D6HJebetdeF03XOmxo7PteRo80MR+yzw0cmzV+t+2DDjDQ1o5xn7skWR5HXU
+cIkZNmPzvY8Nq6pHIrOado3BcNLVLJU6F2iJKeusUWbEbRruozBJBkf4rHetdN7TfuHvsP7lrBH
E3WW9zlRnG2Ez1n3StPpEzPpJfSy5gNtOQ5X9dI0vBemFEBDdvna8alfR74Ru1aZMA03kjmu3OB5
KzyvFxh27CPeNu4h6vRNIPrQrMkXn0+PMn8bu8+iaT/CxLB8680NHfCX7tEBAn9c54dtHAyPFJ14
u6wv1KsqteISyW3kvm8fmpheFuM/mm7mIUKG10xdpj5uORq7IlvX62ga9kbnSUmIFdxMocCYHtmK
hmLzrboZm93QftR2Jnu15e64ppqUmbbHIPrxehDuKaTJXRhGfZg6U0nf0POYqrVKxshxGunXZjTP
WUs/DM4onk/qetIm39mRqhJT3fEmQbc5k59bG16XTkB00/pjx+KXTQtRIXFANHnVjX7w0a1Vti1q
W8NIp+PRTP6GseGDiVkHU7BRV98Odq1DQUwqyp6QwDNDGQTDL+feDR+pTqddX8vkFFpKTh5H0Cni
5go/+TUv5i68SjZfYb/1RxfiMpXrx2Wcp51iZd8wW6VtyO+6aauLpY2nQgcYMjmOXHbj54ZOnyeG
bsdhlDsvLwmOHuppulm8dwe9neSaXbcxezBmW3d0pHxcallthjacRFnCVVRn+0A/OdHbK2HCRc20
ZHOy24y+6TIVdjbveYe0OMuvPp6aY5qPxZZvx5bBiticmXZoWeebhM16109T8n5uVss7q09BTF+a
ZHhqJPlCmXpgpGclNt1eyDWtXNeRoovjyxrG+pyM43CgfrzoKOnOSa3+fJA0N/vesXs3Q+C0jR/n
vL9xq74IU+/SpZpNfx6weHZUPEztJ4uWr3RUn2Lb3yLCMlizTbvLfP8CM1td4QaPRxaNp2gZhqya
9fDQ1anaa1T52JHbUSoYrqEvbJovXAXzoRVfmy7ZJ6bZ5aL/GeN8u6CcnqPEN4V1trlq2w9OTQ9p
Jn5mE3uFrPdeh46vXfeQpP62i5KzDeo1cektSfV7lPm5lI04Zst2zNj4ks2kVPlcxA4wKej3dmgn
ni3sy7JxO8X3dQdR1C8eCXpr+kgXaa37y5pYSBSTvVbdY9YmGRco/ixYSjkBqOK4zh7tPDV8itc7
wZaHaHY37Wg/2BwmbkZvhyx+6Nv6pKPlsmzd1UrxWqxsl4iCsu1ajNl2n43xedB+PFhYWLW1eoca
LzigILrqdNkljb00uVX7JpFFkvWPyoWZb3Gy8G2ar4mq14KR9YGIvFTWfWn3XgF4mGaUfBHidhTb
uY+SxyGErFBjzW4b1D0hlOxEs3yQKvuM6RvYCHvuSPe0oZV7n9q7eDt42bR7DNCvjHkJNLVXWbPH
KsU77MbpqNAVNhLxtrs4IQCqpjSrWh/eq9x/jPpm4LZNDXduS6uesh2W6bgP6SjLjU2lHs1YLDJD
fGzYh7Fl+a4z0wHjKT8oekn7zRWsDjmP1uaUaXRoBt/tzDifSSoQbwJqD1M7o2LWZikzJQ9ONQCA
Ufw0BvRRM1LkSzgxZK58nZ6yteW2Sz/1A425zFbEO8m+Yi9fZJ+GIhDX8MRn19ky7oJFE1ACUU0Z
YCtSFHLYtgGlmM2NCPZn6igq1nz6Cln9a7rEorRdJKspSQSPQoeOjoZiqOUGaSVKebJoSFv1To3x
UKBu+hrk3PARLVxIfGcTyHcB1ebgplIKfWW2+kbY6BAz87DW7AQvmhxVFDzX+ST27QBpZxlTse+6
nictjAlFdq/S6DClYr2flnreTT7MhchNqfr+k6IACH5fL/UnMwHciexrHXlxyccX6rDhuOdkbjeg
KxPaIxNdKTTue60d12kPnVyFOKf9Gu2WhVxMNymukb6Vodk3OL2qteJpmohTMnXXYwtpNyc+33eN
2iMZyRJJ6ss88mOR2MB2i5OVY7ItvI0eLR4KFk1dMcjhdV0TXU3Dc02SO5K3Z3jtqWRbhIqUmLWK
+zVwEVt6pJhBckPDHq0JO+HmBrhh2OfzfE1RllXGjLdKbebsvL6PQvbkhc4LGrVRkSTNw2aMvHw7
THkkLhSHP3/NouHU5HMNU4YBbfAAPZGRj5kPwITSdj2gpqPnPBr50Ov6dgsru82znN0SNx2EU+NV
hkUS8VV5SOlYcNpl+WmO+vVx29pdsmzimMTY79c6fkrIFs4+juddhmlWuhWF95mII7h+vYe8v08Z
yx8IJuy6lf4SkH3N80YdWJDuWjBvr+shsdcyEvmubfXG17oysY9q3se9uiKrq5CfM1zEKo1PlDDC
kzUB3mwyPrZze8rzDZ/7nuFz+3YYPRAq24hb/ZZDt7ccGiU2OdHOL6dRJS7hrXZ11XiyXXCi7ow3
jwjmRxVymxSbRJWTqzlucjsE4ezBDJ3gc0/V3hMljlMdPRoyUCDBNN1hu7Q3SSA1n2YgvFRNn+Y6
TY9L2wNdt9shydzE/ZzsDem+xqsO0Hpa72hCComz26xW7CAzUWE7Zwc6kzNWw96thBbDmstC+1rt
mA9ZSTYzVesCiAmXJnyRK7rvGQMYamPInykA/UAx0Cb0GRHh+MRGxYcFopesmtvcvW96b3ZzrdLC
Dikk6URDIrGMh/zTRPDAI2zv6o6akuXuy0qy11gNU6GcB0Ds0KU39rDJvsIjpDQUvywIPxIF2ipD
hPK4ttwn4djSYGEtZ7QgGt7cRZmvQpYbnsfrQzZsshDj9tILAau0HuDhazsB6kfX27Be4ogCfq9Y
FqlaBGdjuIY8eIpnSCO6hqwxz+hhc8uHVn5dDMFltIgb4+WHsNRlN8cXSwGq0rhj3Gxq30vqoAaB
+1bfrlxs2T0w9GKOI1Yos4jSueHV1H2AWFpRQhFycnp8qpdZ8NCEqaA5uR7a+iGgIIsBFk8UJl3g
KXmMNTCiJHuxCX0ksn0iYxT4jB/ZIh2P5RoDEJA3hvvErLnpgPdww+RT0L7nts+qMfe3Vi49X5th
LhUjOyYiz9kCY4bGLwooD39hkYsL22nGpY/g0hVfmxYuFwv8Lgm8KtXiWNPl/Vy3WVGvbChJt81V
JCTZjanEpZBQJWQAsVsNVRhJi2WOXpoo9Dx7axyp9eQbfWq2SXCZWl2YLDqQZL4ANTvG2TgViInl
JPONDzUk6nmd90HZqVhr1FdSfRqiQKC0Yo9tMxked/VQohnqrbcZ0GgPyLupn0W7Qn3z1tq0Xqhj
bTG3GczVuS+l8XU1unuRMVEMTC+7zM7FFtwKhDm6lU3+3pu6LZhCZR5icwbnwHNDNN2tfG57t88G
aj7M6VUbFqCazo4nMEXKmgKTEOPk+ZJbnhEjT9mWmctk3csSVH5cY2CIBnAl4Ahfi9qyW900n7Kt
rXes3z7mKl26Am2k2y0yn0tq27UyM0FlzFZ5cl3f8HaGIQ5T1JZO2eOs5uWYqGzkQLl9Oc9ZX2VN
d5T7lEB9KTuSFbSL2B3OP4pENwcZG87I5oC3Dae+iUQ5Uqv3syN9EWyOjtlMxa7XLBzpNu0dkqYH
NSA3JyfzAxRHrC8EjXiKFokKsaa39dJuJQ309neg+A0e83RaCz0iALnZhHMeE1ZYu9jCmSacvx2w
zeqqHt3ILQUkh/kOII3WDRVeClSwnFUpaabrb4fZ9c0ZsukeKuj4Mr0dKEveFnF2+PYTRgwd1JRc
oVaPqhzi9RjWJhy0nfTIYeED7OkecQbFqVeCnoCf+Mu3A9CV8TwiIBd1zK6+Hfqhyy5p8sn0bcvp
lKujg8RxN6TO3qVdvgPOvVZRG8DsSXByZ0jr7jJTqGHYJ8lIrnrcNHf5tjaXjcn3sasglahPc87Y
uWkXz6cmhlzZp+/j3vZ3a9uV/ds3uYWoyC2oMk00e6CrhpzkuE3nMcLI89HvN5hTV3IR7mrBegFu
lg1QtDcF0EtxIaanV2Ye18JSfD0SgB46zF+3uIZSBvVt2TTd9YRlXDZ1p3mo8QlTmnABOeBKAumk
QSz7Id1ujUwYt0nuSyy2+3qDSaL7Lt9n7cvaYLnPrD22YnsKiyZ8dc8Lm7OTjZcRuJvdxSoxh0Ql
u27Nm0JkGHGLBchC80TKYUp34MZVbQPTaCPXa0fvp3z50JB5N+Yfc/Hc07OeEFeTP7ZxeICS/Ytw
9AbSouNdhis2f9y2qkWxrRZGbzJaC9Aa6mrOx4VPLvmcTfldtgwNV3hkFa5HVfhhGXjWdifXLmfm
BrfL88zw2Tdfo/GNIvnF8QRW+t51oJMgxenW9AeoVW6Uws9aVvWgYB7V4SQwCfeSdEert/zA5nAI
iz18WypB5K8r6ZpDCLUDhkFBoOp1zFffj0XTLGvRPWS+vuDI5rCW6zOelqdc4P03LNYmOfZZdIR6
t4w20e1RQ66jLd6v0rmD05J+xqjKe1SikdXlpmIC88rHRb2tX5ZhfNUtQK6/r1f3vvf41Dl9Gk3/
vm0g64Q4/khymPxt2l1tLnpb24Rb246njsp7hdfKCmFuY5OyMpqzD06oiNfbdJ10F5TE+wZErAJY
/2M+agr1Z8q3ceyh7q3GpXE8N34oo5WB3DOTi2JLvl8n91KHmzRB10tOLp3r9zJBPO06w1cc6dKK
py5PbTEi0LNo3B7d0pUAvvdDTmQ5bCa+SdFGudRu53vrecJ0fZAzEzxlCyBGnW/neLsfl4CvJNua
woupwLpJblI/72GGjNdTN0CZIgtaU3ODWpiFjtK60gLqKOXrrHjTjGYHyAS6I2BmHAQXsNyqLETT
YdHToabzs1fYlhD8Ryo6sg8MhExPXIEarHiXpO9DgqAAhS963Wyxxe3P2dQg0LPqm+BcV7UunznK
DSkd6z7TCLe8Vlu5EFRlPbAIbyjvl6FIkxrkPcvnfPkcL0N9yKy4i9joeDqDoqj7hrylu34XN/MO
spE8+LwHlr/iAIKg1Cdr06aoAeTKJY4bHg/iQAa1N/Ew7t68vmKiW6WndjvXHh9W2a1nkFrq2uBi
svtuFkDyVsyKAEAMBTc8VtypWvZvTz1sqcxK2dfvw5p/dO3DNoHUNnR9XyRo6Q6kifNdNMv3HSAu
zSZStLo1x5XGeVEPU73HU4dAAh0KmycIFCMqqmCezUjbs7TkeotqzSMTT/u6ix9V5G9Bw3YF7Bf4
GCnyeZXsVihYAUZvFmrHrK3EtsxQnZu6co0cdrl59n7c4e59CK2qtjl/EkoqYDRAVtasPtMRMuxo
oHTsVwg21hYwO4GaVyISiih7Es1kj3YD6HKEXdXW1EAcaFfO4ye06b6Y2VqlWt/MKK4kTW831LIb
IBxHUPm41+xqWZu7BvWed2l8wZO/mpnbyx4EDJzeTDF2xVZnKawBfXTI6ess3uUp6i+C4K+/3Snw
nSXwrE2woMv8effFr1//6eovWzq+7R746+9v+zf++u1BK/j7w0v+ZkNvLs+vLf11l8KbrfLrloXf
eTW/bBT5G0bOH578D7k84Kz8Oy7Po3ztOw2eyd9weqCFX50ehGCzAktZAoVlSvGvTk/6LsszhmGj
QwJmCYphL8NfrB7yjmaIkjyBTELhgt9YPegdeEMxWDyUpinOSPIfsXpwTOLfWT3wUw6bWAi0CE4P
MODvrZ5MhKTt+4CLKMZ8tEEcw6ZOM8KeI68/JfWW8XUaz02d6bfiaKp6gf1pWHdqxsnFDWc8dutd
o5E5YdlCEV6T/LzI9InVLC3THkDUGnuLNZoLQkQBYvRWhggqrCT0d6mb1IUOItuPDKfF9qwYdVBk
TJAmwGawnaj6mZLCQZXJdU+PjWx51IF4YsykQI6uGZ/QfEYNFGk2lUtR+wxoYI2qNMNfsFoSnvRS
F0n3IqcVwHymAxeZuU1UD5pYMhuwZiqNHcBT08Xl+ImtIFz0Ye6LblhBl8DqsZv949TM7zuVjEWb
5298qgeJad66Km4X4HNduOuI/SRjsAPSpDeFD4znTnmeYViopnY3zEQLYJQK5TKFg7ME5EIyssLF
+B5Z8Vm2G9sRrQSf8iTaL6qx52EVLc9moCJzVvdVijQICltUyADDAPrrbW27n8c5vZ8ElDWsFlPp
bfK5bbqLcSBegqElRdFOwVRj3XzxirRFhlO02xpZ9G1Yb7I5bHu7+BU0pm4AE0FFJ4NidHYOf+xA
n4AIinIwQ1vkKLzsDMg6O9o/dnmCd80GUrQFRQuBvFUMwVaoRowPeeOLblkM37VxKkE6nPNyjNeP
aassNxpkJjIh6Mkiwf5h7wfI8+UW0alM400Vs5+mahmWQz+nW9ElGNi5/Fk61UGBD3Sqyd1YtUsz
HPrpU+jMdULDHirOKhpYzn2cuNL2oB3X+dTyaaOXZHzuM6JKOzafgYqBGUfTy4JgaOP60KXBlSMh
33hIU+WkzXnG/TYu1/lap3yaxhVUIAECI3Cx0m4OdMnGiDfLrKS5EEXI9crVpmyBwdkD6j3sWBhu
sG2Bt6YxxFO4pMxymF1LB8+M84bTEXJVzBpQCmdbplv7sCIUVWr1TVmDPwr6xlYQ2jWlqeWXKBt6
vrkuryDZvI8NhloBaokSDK37NFXAhidc86br76aMHjGtk920bicSNnp0ap6LHItHu01gRtT9F2aT
qZpoZwrI8WCcgjxHSQz1vsp2OhsfJi3WUsKmuBJQ6u2OrhDxlBXJ2nAdjQm3Joz7nPVHnyVxiQdY
2ePTPGY9eGOVa1cgqCnGPGwelF8WL7chakGkoJd1XnfxPOJd3ixLgR2Yu3GmFUjT0pZsMgvPGMpK
0EbvBk0foyaiJdg3LffTiSTRxomOr+qE4EsCgykVeWGTWMocqEvpqTpbN2RlO4CI4oMTZf0WHZJl
N3HcVWgTPVetRmXkxmegF9WCDMg4k2/BIXBHpaeVs4SQ3dyBbkeX7bXJk+ceasISAWVyNMoLBbO+
wMsC9s7ij5uBmE9bOKL+TS4htlgbUNdqMBO5EVA69DJ9gPl1yqk+h/Xj1jUrh3QMhrlfAW3jbme9
Q5xKo8omc4euHYZCa3WktN87mP6nuEneJ0McdoPq4Zr5TenQxkJxzyhHg3oe04cWD/1+M+gxDL0v
ti6UAreeiwnZHRQ2e+xhQiWylkXWjrcgRp5i0HNb8ChB+4OgWUJg4NtmjzpsCzTAvXXO7mxPAcZE
q0HqYOAKSXtMVjDolpCUTTvURTpGmvdJt18DrP62hsI0S5aip0gUuYO4LIO/nkEPA9VQMl6OQ4o4
aUHmlVBwLxo3e4JB3E4IWw5pAEu3JvEnXbNPIMh86EkD+0stzMh15hEFUzWh8ynpfFokKazLpldV
n3drsejFnUmX7PLaVCTD7pzSh3YWcQmraSiGNnpRGyCBDRLMFrGbuuRaR/nXSUgD3D46qSQrhEiB
uS4aQrN6cR6smMuEWgzpLD1Skp3rNT2xFpzTYxaGM7DLvTfbjszaA98LK8+m6EM0jvcoTq77BOAW
VIGDSLPj1qL32ZKLirL4nkmQHWEDw6M1WsPShrpDC/l1sNn9kvXvmYgv8yQLUo/llEbZjilVhXra
D/HEZ9LcDQyCpwGgIgj/ZqebGUcfcjc8rOmgCuzBJcdg7FQbs8dvisPQmuwY8hl8cRNfNSt+hC1o
XwbdARCyGzCT9qHu+rLTqAb7YmsOc1rDpgO6dbstlmwP6AH7KCz+kkEpahgoY3XEeOfR2QOlh9o5
igsC+oLTIYNexYxj2FdSYbF8tcz7yvZQYacLvLVi635hbNfb3JxhipyHhky8mcmzCG4pqLizKroC
g7stFanjqylWcwkG1bNw/gwGzqnF4yUJYAgkYG0vqmI4wMaGkFa1YTs/+b2oyfOmh0twdrfpJq6m
uIVyE2pTWPfrBz1sX5ME6mo/r/V1ixd3AwI9Lcm44irv6rOvNSjoi3+ebeTLoFLQEUzH8z45zZCX
L6DkpzbqysR5xaNmvbMifHCdUFArTXM5F00e5t2w0TsZDAPMcllhXvK0nYsUg7GoyZHQ4ZNxUKWB
o/UBNlCApDlH2WFpIF0lkDCOftbXswKPHFiBrMz/ZedMkiTHmSx9IpQAIAGQWw42uvk8byju4eEk
AYITOC/rbn2vfpb9V0vVoqov0ItMyciUjDCngQrV976nasBDo8KLlwLKd7hVaK2s9tJsHoFpTFEo
hzs+yzRY/SVxua+jauzKPSnN10iWyNjhTQxmX5fhLiAEPws3B5fhKwFoXMSDwKNsadNfwuWRergP
x6zUe9o9uAptCHScIvTvS1dd7zj/LgRG4Du6s4v7Vib8HWzl7Xq7RjgywEso6p/zoSlQyHe6m6JA
gecJrXc/9f0DU8WJc3XyLb9sEtSKxyQEunmNTOud7SSe+8Z8zb2ak7Uo2LnwlgcJLS2hpvbiXjfP
+cTaw9jT2zon3+XQHHn9TNbmtlz9VFbTTnj4HiHvwWFolwTT1Ock1qMTT3lZfixFdZFcJZTfd8bd
0bG/ZEeVwQ4v1Bhlcn2STfPaVfM9r+vvopF3rQpntC9BQj3yobvxrO1QRoOsz4EO/gRZcceV3hdk
ROkj7klsSw0LOtJS1nG1bWcTdNuJqsI/uMDXqVo8mMiLR3dhx7dEjbOKLHW34ebv0X1A8CL9K96W
6tyL/jcsVHerNyBFgb4hTXVfMXRTIvBthFKhiH1l+fjJOv9S6lWCOvDmu1kVRz7rR7sy/F+okvV0
V/jLrTttnT9GoDmepgYi8+TqQzvPt1nlDbeyHJPRkObi2qCLaJVmxCU8X47DAZ7BDWunBFreCer6
e0aggba2/dtU3EQFxPUq80+sGT8E/iRKqrt60g8Fg9ZlVFnsYM25ePZMapgro5KFsN42a45TRr+1
QCtVAzeLzDz95Suqmc3Ezl4finC3ZetMRDdR7xhvDrwn+477d4Wnn1ygi8RHi1Y1EhNKkOH1L9C3
qHxbE2PoawHA6yxI+dEt8sl3MIPKjc6p8juzE4vvwZuiEO7LpbrRAl2JRItuW32XrV8wuS6FrV8U
aBrYqfqbCNtg6KB489gYxAvMDtNB2ev8h2Cu3ssadwIrq2T0N3U/ZWx+9Hwf16Xq1wQypE40MVOS
s/CuoCAgUHqWsPtLRPMujTgt7XgSbHxo8+vnqOE08d5VJz/QsW1Y3DMYKmvTLVGNUhjPMn/hq0m2
jP9xjT4rMz/nlj82VuRp2y9wb90jYODgXLbLgxo7fSkWm9hRuZeGtLgztx9r3AarsUO1XQKVQjVv
0sKgJWf4ganE+9u0RRt5tuTAw/i0H5kNUs+0+9HwMurGsjsSz1ZxSLfiQRvYRyoAKsa9Eq9xOOS7
RlfbGa51mPR5PWNwxIwzNc+zLqAZU69Gp1WG15Hq0fA8ZsWcrrIdL04X4D9QFrUaH/iIWijaUz6P
bOdmyCZl1mAyMaJIy7kek23oXjEDeUH9SJsJhRWWTiJCACebZ29Rddbj5pNY+9OLbYtnNp5n504F
Zsl49acz9VZ3XjXkTBrO0aC3Gi/tbxmsOxhir906fyg2fY12tVC+lb2pFndcKxxhWYwi5hOOaFBV
Z4d+Pu7G9jdY9l6OgVS29omXBAgBjNhAwNbM1VQmM2nsbRaafA9c47dgnjsxgbeQUShzlB/4Vh8y
VJGIhmWbbMGCf4JIJfv8dcKE6m1BfmtJfuG0nPZ+QA4GIHHcgqtMraxZIkCXRCA+oOgvpk+CYgnj
reA0VbSP4RACUbhkgh6cdOJS2V5ejNe+N0VAn6Wy/lPtzvPYz2m1SJfmm/cBkrGNaw9GW164ZMEs
+lgP+QUuyqvZKtzyi7JxR/v5OAFucLlsEjXY6VwCNY8z5vlJsWibAAc199vWfK70UA0UV17Hyx1c
2VMJwSq8KlcB3Q1XJUtC0qJXbWu6qlyeuNNX1WuG/OVBBqsgh81tCYdsye5HCGU9BDMD4Yz+o6BB
SpshqQ3O3uHySJfRVDiVb8XETMKHKouAt16E1f5ukBUUuuFr1dsa2xK3KqA1qHhXPa+/KnvqqvGt
EPv0VfUrr/ofhRDYiRB2sv+4NO0ukHDHld1luc7Swbgpdlc1sbvqiuVVYRxKcr9x8SGYfe2vGmQN
MZJAlMyvE18toKLIid0O3aLPq/xuBlqkdUMhWaBX9a4qJ7nqnetV+TRXDVRd1dAKsmg+l0/+VSeF
j2YOfduCFb2qqAPUVIiqGuIqhm2VLHNw4AQTSYhyXOsIgNG2az2pdxWp9gPpcMFn6wW/K/TLV0G0
xs1YnP2a8DuRlbu1lUvCs9ntFBCBcw0ra4NWYVodr+Pk35jKvHPef6+8xAjiNRgZDIMTvYrXcivo
rs5smbQbQL72XaNCoobZdKIa7Gazlxl0Fe2713ppH1izfRcovhBKCRqq4h3shooJoXZXw2J5BQy9
ocsl5qYJ8zuU7O249eWWqgDtcM7JboNPcLBEs2ToBpj7Xu+fRyALNemBWzLvpa/DP3VoDisHYZKZ
q4ediRedxV2TvXgMhOlgAoPxHteOLeOxKj4In84Vc0mRVWME2DRLWgvtyW4OCjN1J6PNeJ3FIWuj
JvAGJa4MQBZoQff2btyC9aau1++ZdVvk/KXahz45BLTYZ5r0kfDzv/k6/IjxoGHIXr2Vn6rz37sg
CCJwtOcqRFs31fBWdMB3PVmflkKCwOwMj1Dewfj4/QepINDIQB/7nLWpqWAfi8KmC36qaNbiTflC
Qw0iPPaAQh5608K8pcWdWGqoEVN/N1QNxK8cQtawVse6LACSoEu5odkJntul6JV3alr+RDI7ptuK
6aUe4OPBU4unxU/6wQOGIifYr+YNpfHQdPRFKXu3yUGDlUKjNDloeDiOB7ZwlwyB8uOl7Z5CUV+o
EPfUq6C1mOlm0MGubNaEbe3P7PO0CIrbsoTGItdd7t/m4FYtuuCIrvDTN69Zd5skEz4KLoK5RP8y
5bG29WkJ/TyCoPA5BnvX8kO5kB+aX7Fncm23py5ehapiHuRX5hwWYblKfLPkOWfjklRrCX86XwCv
r2mPqkgbjKMjq6ZDazAn5fPZI8N8wJz0OMHuw8G8x+11y1er4U3Ob3bLnmwungNRu4j06iVtbEsj
yCZfmxiPHu0YLBj9UqyVjdaKRJPJTnjFR+cu/sz2U1GnsqkTKCzd+G5ResH8bnEg13vwpYA+bJJR
RiLWi5MU6iYACRRVQxYrMx0H0B6FUq9tKC+2BnlUNN8LvqnNH46jlN/oYmbLYN74BdDye0gUxULq
OGjs33ntPnx0ZNAqww+eaQbrn3moNTD1tna55+OJkandtcWCNxSsyYiTCPBn5wXsESb1A6bgIiFF
NyR7WnOYEpAh266Hz/iCt/BzK/knrONdXQC2tzbYy5k9rpL8ekS30JvHKiJ19bjlOTtWId3NBioY
Y7DDZvE9kbG/KRv9WUmRYWwu6oT7efk0QGumpbgpg44cVrHW+G+z3gudlzBNmEgHDuXJYhxFJ6rd
0Uz5vgogyljBrl5a8Sk34h/avE1l1ss7TD2vBEJQqpvqjTjNdnX7m0VmvG0L/jxOAQPUAnZ/Ecla
Ag4tphAtk4MduADmy9g9LeZH6vq7sXLQ8fAIRpd2LFhj6nUMniB7hUVgUjF1T3bYXuelh3M6LCdE
Mx7E/J3T7c7XNQrbCFnXhPqT9hdbYirO8hHMQY+QgV+Xx1IsG2D39nmqmgdOzXntBE7EQGDArbeA
0jBo+vSQlYOMbYbrHxofTqNa3yKgANCkAg4+ZhJ3xPPveda/FHOxnwfolTPlX7R3d1IBihEiA5S8
3Bfl+LdY3Ivt57h1Y3ZpGnOCVIHbd7K/wJDvH/plOIyy+5CtqBIXZN5+yWkFagmoPzPNi9LlHb22
kxi+mwgv4Hnt++/JvPW6nHedAqlQVTWwck9ATMUofCJTh9Iy5zfdiFCBkOvP6AJ2EsJ4u0okEoL9
92KGiKtxwgXp3det/tCTirXMcZaa4Bem/ffKxIGhYnXMg37+1xMAcEswZFCOb7e8LWPWQ+0TtMKh
6eOKlam/9ievv6paKntEhOTAMGsrK9mOdPI1W83PYhjsVgY+SfjevZzbD7lO93MBhK6cw9sgd492
DE/g1SBl4NbHQE9Vuk5Cv4IZsCNk2hEGYtxPDU+2CRJcd7CunyJVN5gh3BDsoMvsjBtvXCaqo4Wy
G8doDe+HYnquNn6XkX0mASadFCsu0m1HI+VdQHD5etLZtNvKx1DhEW4AfnV96sMFoNS6QhatolHP
r1Mg3lVb8xTzURNZKETj1yKh6vJNfk88eMFkm0eKzxeICD3GEfo59+5joErHaPHxCk46JZu7CVnG
Ez9reGyu1YIPsOVLMlf7dukJPrIPw7u+BeOyxOPcirSXkzgQnlkM8iw2lnZ4Fat2D7z9tOicnpeR
8KRVqomrcD30KnBx2zZwiKm7hHy/1vzG45+FLiEqI0jFZbply11Y8d8R2kaiUXEgT21/yIDT1/n0
TzBJDI5D4SHU8dYgK4PekuUJnKwgyv/oLUezhdFjF4515Af1J0aB9QRl+qOU/kc2edDGZzQK/vDi
r0/D4qUB6K6Iz+EQ9ZO98yRchSa8zQrvIDz9MvYkNZLv/WldjqTNbtccr6bYcONAB9y1SJmfg3aJ
lgBpH8DKSJ/gjoTqE6sVsJQtBnD9aADLIl9uqvI8Dxt8KzT2suUm3sLmtyIEkRJ0seiCjzgQx60J
41KE8oSm0UUbCR5mb7w3GEvwxk9n+H4PyyiqHQyLP25TR+nPAF7LD1XXPLECFjVfT74eP5bc+WnG
Ucqs34N0+edSGYMkzEO4OKC0W15840/Mo1mah6zvfgdNcWTMW94sY+yX3rPcjv6MPq6JcM8hJ0X8
Gm+8URH8NXCC+rEi8jvbQKOqbPluxfAaZuMvK3+WuRt3Grhk1IT0pTQaDtnAvARmhmeqQ00nPw5K
+Q3JfkpHHYAcqkVaczAxMI/SvBF7VfHTmK8XUrA74URi17q45JzeZ+jv9mZuvwnxCqRI6h+YU+s+
K3uARU2FaaPBMONncgegEENdZh6owMHrQsvjIa+WY6BpfgxW8jlm06UdixvBCAQXjOfkXUn/k67k
T0FWHjlMjmiwpngW4G9lZRG/CsWprkFqe8buYNHoZO2ANFbboeThHK90fgao1m+nkZzpyo7IcMDg
74IxadthJ2W57DdEBKJg0zgFA7mgjTn282Ew0F2se1mn/Ia78rNV4GMb2r94/UzSRUCe8dVlrfhL
WNNkK5oCCCaNBAF9vCw7ErZNsgZtHxv50Pl9sBtX70KJZTfrlBCK6RQtFURCYf5MHTnjSQN5BTXe
oWrFD8o2uA7Gm6mb5ls3YQQlyKiFGVepWFiYjiWmWljJBOrhiJzGJsGOVgYDkLzJbfdNJ2OSwaGf
K8LfFvZIzK4mjMlfc9/7W0FkhWH55nczBQaLwbJx85EN/rfpuI4dg0Fk8ltAniaw7GSmeteENh02
ercFNbikCnp6KT16/udvPG/w1fRrFzUmm5E6qsabGd31OJon2CFvfM4r6Dc46gXAfiHYS0XdnPrC
N8mYgT3VNUPruEK87vpGH1ewvlPX+glAeYyNkoOBy9py71n/3fc0AxJWtDGn2ZZCArCJWUoZG1Lc
b8rdeQFU6ULzBEI53y0uvClGND8egjuqrJEA8NE3NQRPEDJtFpRQ/hamU+ohIUcQgEOuCPmZJbiM
ZVElwOl9GNx1s2/5T+AYAzCCtodUGfDF/LZwzSPv81/SOHGFTop09hGsAO4GMSnWwhpUADS7RgFi
GsCKCrSmGVp3sTXLTbtWp4HOMmqXqQSVp44wnzH8NP5jbrz12VPdn1V25jLVEJyB5Ho7FubEj0vX
PVoRLOemPvoqHKNg7bcEucozdPQQ3mFL0wYxw6A+cWMEtAof/QhatTZAvkNiKLlyPqefSQX9uYdT
FENT+ES4EIpR8xVCljxv2XgqVYeBSKMeNiDAqTiGrbaXkgOZJwjnRN0CKlc9iA7yKfNYc5wW71Z6
TfYI2G7AA+BaHOqsCOIOlR45wngmcXOlJPuuDR4LjGlu9ptT6+Ds56u6VG3lnw2yCKAc+sNE8i7K
GEubJbMnDoDqqM32UMrgyaf6VLkFAkRXy3jmw0H0Nk/cmiHANITv2iAz28h4ddAXHKGfnd+8aKg4
MM1KFa2aYV7hXg5VDi5L4dFTCJGpaeiNr7YlCRvXJtdWZD5viAYeQBth/PeLR+nNf0jdgBRnsBPD
cghuxKlx+n4m9Fk3BPyEQKxj6dNAKpTsrW6SogNlXXtV0jL0NS6kWbSe0WGusRyX37oaj4iT+qDF
wtdJtPYAP7qhIO8MLiTEFId4wZQMCbj4swyjPmcdRC0zyPNMm+ZSbiPqD5KJADTYq4Nu6cQcT5m7
Z6a80aASMfmGT81aGnD/3WOx0Wt2B9dlOxmRdmK+sIE94jzvqsVHN7raDMQhTCim1j0YhSc6T1vi
Mk+lJuRf61LAeMlTCTQPqYkRYOmcRZzIPEXS57KufEzcaCg0pDoZAeRh3sAvaNVhVwFYoH8l0v8/
OvU/B+TRbvw/0anL1//69/+WnPrnN/g/5BRn/wYjH3xUGCKQI9Q17/6vjHyI5SLX9HzAhFTIgyOe
/h/kFP03wX0pqFCe8q6Y1P8NyWOnDBKA/B+cCrH6/4DI/stXiu0A//r1fwnIc3Glov5zQJ4DOgGC
5VFwDMjce1ig8Z8D8pYFAZ8JjCltYZeECM0px/8gSS2vw38eQRtL3ZbzpBYVSZpa/8HEDaYBRK0/
vW3ZPCCsPf5pQt6kwxSrdhCgXdCY9qE5jjjIlWjuuNcPiZsKdwilTPlStGlbfNVeqdJgqm+ERUe6
iCzAHaePaBaDqENUMbJD0ESuk0WM7JKNR3bBfElOo09eNgxfhfK2NJ+n9/XqgbTFC+0QdBhtGCbs
acO4chBNt9+MXZJ2UPicGCG3BZjAViHN1CwmNq15y0zYR30BfLzM2Afvkfuj9SfC0kr9gJpCNzIN
CcmAPWqHlPp4GoxEAVnqTx2A1LXsIwC6vkfVQA63Lzy88uXj5L01tDpsXWlu+lXCa04Z5mLkad1h
AJE8kPkLyYaPuh8Ql/dfkUJ30VR6J5ZJAzYkWRAA3qbyC/mpJ9Yj3OAm2KaYwFKvmfaclYhcSxAH
ktHbCa445ARUCKhfKR1h3MxBfdc3TUqW+nUdYEGABH9F7Z5PTM53ZQeUfcy7Ld5Edq+vQk9+7SX7
3GtitpinkQYYxNp9sAwvWThdQVaAvCHk0q4ZwC61HbLKOyDSAn1d1e7A4zeQj4F0VCuocRuYdKrA
4pQBssx4XBjtlz5plEIk+C6AuQbToCpj3kFQ037zDmHxvlrXt1xAmuTIMudFBauq8ruUj/dSBXDF
Q7iGE8gRnUFSCRiL2bRCYzLozfTi23QuEPl2AONX+apCqMWYwy2x753Fp73K8Ym/6XM/ukfn5yne
PIzpDtfDam5DG3YRt+vtJGyRlL3eLy37FnljzzzUxxE5fY7jGWXOE7vCmHKf1fKOltWrelq1Dg+T
V6H108d56nqIUfNduwz3G6gTpP1d5DmYPhSOYUqIOHqWT8jR3c39Euz7NX+ePLMfpsm7FSNUAc4F
IvGjjWnRwfIAqoKp4xe21sG518q0n6oAogJgAnE7fCQ7J36oPloPnDNQDh8RzaGJrrmVePTCQ8bZ
L/YJeLf8KmTNukwQf8O4NuSn0Pk7OYqnwG9e27HaYmuHpEZUIq47kk7l+ClhqMXLvNwMQ1Xv6nHA
sD8sN+iQmc5GZAcERivmvbeMJOOVlVqG6UVTI2PeZ3lCUIcg0a7tjs/ljlCgBo4iqUGk/dG4/JIy
QP/oD+Zk+kojGbX++CYrEL5bnsdyw7MLr72jx84VFwivrUAyvWpDQ7QgOkhbBHkf0W29lBhu8F4D
o/IUBCBYsBuwNuBJ/kyOQwtzrvRT4tHvvNPHMlMfwu/AoASYDqfgFdG0cN9KyLQNEjEnWSfgtVqI
kfjZsSnutUVfjuxVDs1wLBO1bAATVrVE+YbtHmuIeA7pXmCRvSpnd8Ncwm6DerPUXp1IDxCTN3UY
6r2HIQC1jiGwTLy3tUGnjhO8aIGi2Xc/+IYwXZZgy0p8hWRdhzig2/ukgK8V7ULuPb0Cdy9Xc65L
nSIh+DYEGVQMIjBSNf49C+eT7es89maErKALVvsej0EHjcGBWxCXCsCZm4xSUAiHUlfitmgleLOQ
d5Fi+bKbiy1PgFGKyAWQIOyKVmvM6zKdHaYvjAlHTnF8iMqSbqreFEFGuyVbhTliQt5/IEdSb6A0
O7XEU2nbxKzW3MDNX7FzoXBQWdufGqb5YwdmA8PhsMsnGAE+9oFAuYURu+VNjJzCGasoRDyW2GrA
8i2Hq56/jBn3DyQPvsJJwMh49n3IehuwuU4HydzjGBrUZhssbx2p13TG4Yg907y3fmtjo4iIMWt/
gGske2hXaIAHSPjedQMKIUWcY0EcbBj075j5YrKs79WC8QwLPfzJ6Ji2V2qQmBOSs+jsxlxhngn/
MMDI8bSyEr6ig+9j13QQkiBw7Hn40nMLyNT7cX+xWDA8tVNNYwTbBijZnT17dLmD31EctnzWybRi
aQRkcplkGPxIiEza6mJQwCJalUcilPN6aKcbMm4PXe5f5aEOL3tBHUzuAJI1LC3Wc7ajPTgPM9sj
r8zfKf/GtXRcgg73bKtu2kH653wxr5pDkSebCWNVql1+BdAmpNWgZY0wofVTsZJlT8Kr8MVuTSH8
iAZqPDiFjQJtLX+wTUUliKLfICqH1IrDxhgTd3LKD6rGX31T76UfcqjJZIVikslTN1DYcEPvoqFG
1rGv592AW7jsBNmVQfaJpNQPOJUfWBtPsmpZyufmqyywPGVjdRAXeY1+oOYvgNJR+XQ27MWgxP2U
fwzBRw2cAa2JPEO9HGGg+1XUkQ0pmgz586weBiQog8uSz8lGFbLcC/bheDPKNdK1fayQ7UtbpI9T
DpXn5LvZSyo+HfTgaFQ5QeNWsyNbkJLmjfpqemADILAAz8CoymUwI3RIv2tbPvtus4dc0Ue0gLDD
O2w6uMIdGqtTJpNHYV8Wp17SOCyMBsucsRO/PvVuu7VixSKJBvQRxIkV2y6SJUeCaPbzj2mwN04s
T2Arg1jVAe7FeQE/6i+nblXvTgl5G6KqYfA4I7c1YBTRYzrVZOdDvI97Lv6ZBAHAddOxBeXbF6j+
umq/PLK9NSCnFUPwbt6vdOIHKVgisbUowrIn0DmTPYcBBVkJ6RpzpbSnWj2s2v30AndnNahf5Eeu
WxMylYbLdjE1svLr1iNrxh0CQ2EWdTL/NhhxsL4BgIGzCYbAAUogBDKNzA1IJjr4F4aZKQoV3u0C
pluSI7ObDqyi0QTnqlnlQ82uMTaCNQANRJjMJ23UjIhpD4e5D4Zd1TEZTXNwDte4ZfqvVeAKqwo+
T4XtNxBvqhhYg9n3PZhC2g2nVvUZsFZ76bx6Tjc1/CzjdO5qR/d1WH90wn/1li5PvEY94+xfhWTh
pzPWksA0Mcea3DhHXFq2CE93VfaCwDBHXZ2REVbwf3sWBxNWaOS2diffUj8ZVWHiUGP1DO6FlEBj
QLgeOHW30iNtsJiq3hzU5Az31NCpkzJYFGAE1GyJnLtw2VupvTnFWqV7Y8GOjz3A9O2ARvMPp6E+
tAHF6wTOs4RvonyNMGMPmaMq5B8RBOV+7QtxoEGL7CVMnCpHYSnQD5MANh2dT4YDi+r9z4JNDB2h
+C7y/jkjmGM1KX5Nyw5C6xVwFRZHFaH90s1E9h5qZTjI4YNDxsu9HCFA0YOLagKWYk0J7AadIEfm
pXVrMC7nrz5sXeykKdHToENpB7wU2BQQ6K46aQXNPKgRpAuAketa/YV+PiLORB8GPtu4qbGFwwNZ
bAb3LVa773JERMPaQ+YLSjS0xlRsRR5X+DdjmY2IVkGvCqEYdR4Onbr+N0e3JBtrA6IN2E+XwVZ2
GRxXirpb5cjpltu2pnUxXBCMxiVISh8R6L+NzEussWnWWFB55yC/AZqmHahgxCmZ63Z+BcIJUUGC
nVqjTJbevpum/moJf8UXoSCW4HC6pVtSy9gO2LgXeWJ47vtshZLr+0hKN3OCLnRXzos5TRiIMIgt
uJwQqkYKD/RS0gSI7FNNm6ReKHhOiaiH7A8cwgmtc0BPtQfJbsrw6lWZTBAiLfCqyNuew3jVIe6/
kFfn0oktGVZqIQluv0U9gDXrZYI9OSriDnd7ja0uiOFDQd4o+1XD1SsBrptUs72zI+Jvg+6aGO2r
F42o+wjKb2m5yfZgc3dfFd1LDmkkgXKN8N8t0zOgsJp3selypMnxubrKqHhtinBHsbGr4wukaiDg
2IkACE/Y7aWeoMI33UMJ/xneS8WOT4vfrVEjOnjAA/i0InBn0vI5QeeaQ1O9LnNBFRV+3SC+1l5G
hiNdtOPvVoMWxwuXYH8OSwsMF6B2sNOKV0FzUCNsO8MOpDYTfoPrj162wMgRt5jWSoJ3fTShD27n
+tzrDOu95pru+FTWBzqT+8AidYCNoU+lVHsrpXeDdSkgfA1J+6UcUmmWU8sZ0tQ+ZhaK15st0HTn
2n2iPXv0Kg9p1XUII2vZuguD7FkpitxFbf6Ubf0ZViNWmwBbTbJuNImXbzcW1tPe6bqEUZvJuPG2
Ira52mcNvvzJHw9Qo9mDlipdWneZc0QoSg3fKwd9PfvDGZ/qw4XjvV9O3bFYALNqYq9RHoA3DVZj
YfHQliAtCkPft8+0awX2V8BW35otsRQjfoG+ZNeaLouaebxnnXfsAszsYQVLGEscwuvvlGcV1EQC
liKfNCwjNO4dDf1oEPUW5QTtPBKoMwysuFsF3jDn/+YVZFfhiiOCVx9YoZbve0aLkzkyOR2uPrFa
ylSvw/IlgvW5XGo/yUpbJUDb4nnZ/jd755UkuZIl2RWhxAAD/XWHcxI0IzLjBxKRBJwTA7CTnvXM
7GuOvWpS3dIjPf3fPyVVWY8EgcPsXlU9erBUwzU7RfweAtbFy7hr+eBtCdQAYFmTZF9+xyM57/12
2gez/6Ne84eEMAJzIpGreHR3sfGAlpjiD2RY6eF1nN1EwRdxmENLLhW8STZZNPEyzeub6UXf+r5h
qlB8jNulRXWSx34ANLeSiIpr3AeruzbbaPIYFCdssjm/xmp08+sg3B+TxcWNAc3bOlnzEg3OA7gm
O+R3523zbAizGNdo7ydg+fZxKfEb2dYd7wPHFkYSPUtZGyy1eAx/Yr99EZbKNw7G4nYW0b4jMWZE
WqnK1QMuP7VdXUAcjcg4WDoitzhuF9cvmBMkx+sY4xJ3n0CslWSw1iIs/ACXx9pNvCOSCxI0odKM
DSlr+7gzq90Y9/l+TiukzLh4d/zxt7C1HOMpsgzrqDZeXDWvhcVOp1Xufl25gExySEOuN2HPdHEk
DH+yowKHo569qt5/6IKKYFEqn+Mku5Zxc5Kjeq9tNLFoGgikYSWZ3cTncJ/rSx4aRv3JwpdNsUHg
JBueA8wdmyhVPGk+r42Ik74hEU7W2TpYPS8yZtR5sw4Sy0M6fYk2fXZMSYKvR3gI2MnMXXOee14j
3Wwsu8Qeb0uaRqcAnzX+6G8QODCqLTdnXL9yY92rwHmJHARNq3Ef7aCP2Ggbu0wwK7hzsotdZR+q
0nxacV2BBDGYhKqjHNke59hYkvjQV3W5rZSKN1OCQaIKimprqGM6tnKf9oes5F09W65/aB1n2NZY
OsEBVRAm8sbiu34ziyZg1cRpEveQSIzmW1HM5alw+bt+eU32gYPqIHsVjuQQRTfw+l/HaCs8xobV
HC5m24bLhCooUYy2Sztfg7h4jkvnT7leGiP6FiTxJl09teWm6IcVVi6+KZ6pJFPYsDtjQ1C5PxZl
cO3NATuqmaXbOHPbUBvWfB9Oy8pnM68QOTP3pwH8Zxs47V2ZaMeAOF8ToJVHxqG3ugKsA+sO/dtj
PdKVUUikc9l6K8pAt6gdSiYoMtW6O8PPP+2cSHpjrl9+HLdblJnXwuFkTNTE9Wfpm61jOsxs6Yrg
5ZVZSBayax+JgNgbvOa/uI5cmdr8vSy4VxodDw8X/DFZ7XBtnU83dnnHMxtsWuc5UTAVlhwjsET8
TasK7lqbt9vR1xDLlT83TAQmdUTH/p3I7j1LnEPUJM+z9D8aKxLb2X5kHYONOiU0wOM7RonDPnHG
Px9xnHbE4BPZhpVpHWPHGrbat19l/jZOSxLwFeaIcl156pGP53J6lLnVPhrEJKSddKeS7ZVb9uOh
iKe7iUENyya6nlLRyXean7PvXI2F4yRLvJ68pJWFxfRQZyTyybnfOSmNUHCp2LR4HU/Cjt+KBIXk
f7SDv2Ol/1Mi/N//r3/F4zoBrNv/Inb9f/6XSv/3Pw113kHW+QcW87//h/yrfuADPvKEcFzTsRjv
/kE/IF0dmH5gc5z+I2LX/JvEuyMJaweuCKTHV/QviF3xN/56l4i07ZiuK0z3v6UgCFMrBP9OQcAf
Ffi2a/tkw8l3/AfELuE+YDux426z5ubma35Sqj9L37B3ucSRk6ngFYdTHKa595b17Y9FQfMY0vky
LerXIgcFh6K81XomM/V0NnEd9GK8eeOKAToZq11j5sxyf011QwlbZEu65OLksBQnPf/1R3zG5Z7I
asvqnAmxYFQs9czYMDyuzFFJg4ORm8uwM52Fl4O5cj8hFrrxS/cmHSRXuVyQ1r4ls2Ri1pPqGDhA
aJLXZci+IichCymi/pia/Y5IsE9i0LzNVeHvEoVvcq6iP5MdsQtiPC69p0lPy6mem309QbeM0uyG
OH8Tz+eKZWEQkxZCwIxb8pmaBuzb63slu09DY2qHOuPNu0ynamr3MsWoI/U0PzLWz3q+V1kP0K/o
L+iJpxzXNh6d6PuqElwwejUg/eDCW8vf9tH6AuHtGlcZqxIjhtzCdgGOa6u3DWWPh84N7mVMdDuN
SutMZIJ1FA7uxG+T88o7TBb+yXaYprNY7qMCkcJwxbPUu46SpcfI8sNw2IL0eh8S6c2IcrqT5QWf
DQkNLLnWaTYCtmqx9kGkM3Q2XmplsP62sW9xsa95T6n54nQsoDtfXSYnMDYgPx9U0n56NR4+t4nx
BzhDaJdBtPfPw9BoDzNLIOVhGGjYY/nOFM5APBgzxW6u53PXOneHdBCGHw+XrGdyA5Y9/3I86z0Z
lSgABpON8oiBH7KKO3ecCV10rBdjI7LBf17SMQtBuXFdQ4uO+ChdKBR5tZtH4hafNXCLLSb25OzP
7a4XQEmGZG1AkfTiiZw0AlMynqyS7zCaUE/seWY0sA25qaeVNKZiC5sG49FPatDCTMuLcp07xqQV
5E2zm+M628fgfQ9luzybMx7ffBXBtUuqPswlJ4dyojnMzfJhbuVFmPkT7w3y7JG9lStzC4BUhPum
Zk2BjWQEUguzo31KxvK32yaPRTocCoGtj0lXbBYgWttxKV+SmkCIGBNwR9iaHH4tW2zrBCKrVoRL
w4SDCevCkb6pYBLCrfrhWnYW+l5tc+EyPzrfiHhI/R8l4UhWk8sPcN45lNkaJFVEDGhdeUEE01nF
30ubqSi3iluTwzgr610qnc84IlsTY2zD4baivFRvRunlm6qTCdnt8loPwSO/K5J4bVxuCjKWylRB
6JbpQxFjBsqN4hp1kwDFCHy3X9YtC2AcSFnKmFpW21LB7GtGPuHz0IfmgjgJ4w4VANOEi1+fX1HE
apNgYyQWxYnqc9z7EFLk8tsK7I+oM+EDrLCi2Xkw10bvuGD03E9kaiaKxLUpC5PR/rFOfzK3F0em
uQ4+AE+RgRUfA7LDIixUEoMC6dlPFXv7EhfUBhazy2bIuDPyV3AdXoOM1EiUPprKNqCLEf1oEt5p
rZWD8F6ZZRhSMEYioZGHC9kwM9HA/2SzV/4xffAXrPzZn5fxJ1fTSAcD2Xawfd+kEChIsh4sI4l2
TgfjeWEYdXvyIfWizWT52XNILvS8BPhssYFaEISMmS09Zvvfk5+9Zbg5D7PI/xC8mXae12K+WZuB
cAo24unPyP2Q2R4GJ2ZCx2TdtwbZzyxXOCzH7n2tDBFOdlmFTgnz2bDx34mITHtXhq45kZDiNVUu
lrU1G+3mcZ+Kug/44iMj9IvpPCzzB/YrJBDfBPnEgCNsQi/ET80mfmDQep5M0MyDPbSHjDG4aRto
iEF6dmPbOTfsl869wxrOtscTn/RKW4n5s07/B1vl+cDL4ofnNnc/T79WdNDzVFZk5RKbOSX7tSYE
zC1HfSzpo825DpHDPA+ePXGLRbhtdYqFVIUPOwBTj8fWYSpucvLYaRtztmXnIjQ2jBMFZXQaczDl
i/zDiPFTVBmcNDNd7kPD9qa0GfUSxrLMVOEw9VzahulJJb4O0aLXDfGOnYKzw7S3C6pC7Ya2LLfl
yppyqRfGGYQRQBJbPXuyNMArllpyP8QzND17Bk8BEBbhZzkARgh2yWD+CWz7s2KHtBmd7FkZrJCM
WTYbDcDNm/TXULnyRsp2Wwx9uiX7ds5Nk/WLbV6x7QSlWMLYGmPcdbhnDI/Rvee8akpnNw2fOJrr
Q8ccxhnBONL4EyFyqG9bJl+tqaAPudn8NrgRalQdX+ahDcK5geHY1vGj29dx2GpfWWz6JwWSk0mA
aB3v3XSbdt68gw0lOLHZWAxxcxyge8FviEh1mU9xJ6bTXDRRCMJoJ2LcxVnR1ScS1T944fk84aAm
zYBtteTi0Wh/QLqiDa8WGQsTv3rGIiEkqVUAYZqvNAs827UT7AqL5zNeZnMbs3M4Zc4BiIEOA8f2
NlHG5zg7Nyfu/b0ijInvsGOOgdGUNz+KPj6VU9mQ96yf8sJ4W0ZCOFOcoBkZJNuWubx72cQDX2bO
jkz8mxKL2HjiE5NRus/BPEZwcXve4qVlMapgB7aW7GAvOKzs5YYJYRtFA7ml2svRNp3LXzlkVTtY
JS11lUqRqDTFufjy4JYG3XLAY4HLe0wPblL+6CbsHtYsL7j42CsW0TVoWVSqyHZ2bCqaGJY7QQ2b
6Bwbs8L4UxHGfuxn+7pGNc8GpRLbJFi7w8iUsTpgnNl6kgdcr4HHdq2SS0k2hz1AVttia5PHxF1g
QyL4KQRBhyDJ1u2cj4e5w/UoU4d3qDt9cmWKt3lqrzDKRLJVOaoZKTHc6i32b8B2dVFkfJrx0tls
I/p1+tay5DWI5WzMAMZYMuCPJ9UEsg2qzSJWPLyj/cLnpTrzdZH+X0InASUR9IWAlTfbW5zsbFhM
rqHmnJibdV1ZWVoxqdveOzpOzaq+8W1caOmADx/Zj5eSGWBfqYZLWWag4qrGY3FeHTp23CT73GiL
nWJl3w94WgkXx2wASGWNEvbZw7BfZnZo7lplrKwkJ0Ft7zwDiHpPIDEwiDrk8resJW5LvND1Aq2v
XbgrCJy1zkK2mrvAqZmwziwzxC2HyG19BBTin6M84uqUPLYl1o8CLvB+WLL30SajaRB+6/oOcEQN
i8IR8mDzGsINXc5YF5rHzEq+C4VrjVAX8c/OPSxr/bA2UR6CeqUqQuD2ycbnwAKGbSjnceTnjp2O
MxaocfNS8qtgmhevwFnzXTsoSCbSPHA34PUZ9c9GqSx9Q2eZIl+aJCX1ZFW/zYZ9lRpjm0sivNNU
4LZd0YMB8B2HMiPh4vY/HaAScljGRykeGhXnO2nUKO01xkAnf3Gk8doCGdutMvuC8fw1zwrWQnvE
Mr21fzZuzs/J5bXi1fR9EC20guau44ZF3l/9rrx4anlWdVcDG80/Kt95kOZt4ErmDw5fMXSoPXGB
Cmt/OvGqAKeakNgxsRRNOJAiNFBOKbFPZfxlKb4zklur1TwPtbpD5PehfJgnJ00bOCSQMqwiUDsH
phLUipGL8c3nMT65MnhxEjt7rYvv01qZcNnN9AYmJDPpTqgxzRfl/Jiq5Wo3pMOSDGiHs0InWdqM
g32yGBBccFXreusjHuZ2RLEGAv2c1C3MUX2AqtgZd0an9sIAJAdDOSBBuTYhxBp+pUwgxuBtitQM
c382cJ4sTEh8xIlmcaLJtbsbqpz3Rc+NeYF4FeXIOyXmeU0T3TuU7YVxAsShD07znASh3/Adl3Mc
BkKYILHQBKAHvGQdIXHibgMCTbJt/xJZFz4VnbWMYZayixqEtR/A5LMhZRqbYa2DM5rlOB/yYXFC
23+o63HBSbl8nz2FYV8Tg7MlowUgZnfiw0wR4HC6qPsxmgSbR8vx98TI/JvZPGWREx/srseqdezl
scKJX8TpTmdddisbW9BVs050GGfIND/jkTdp0cP+HV8bg7sBckgclkz7uJLaI1h3Ol0E16doRlIr
SbnuhOW+uDEptxjGUNFl2jhS7oWOVi1LQSQN9+tmmXrsxr08g6oaTy2vHIJG43ZlIN0ZDuhlAIEi
HSbOsZGVl21+gzcjvPJgGwSWKCLhDdflN1+CViyzV8yuOLJIJW29PniWZXfraoZmZXgeFm3nDTTT
JyGf7x50pZCdNXdZrWb1WtfCzrI1tdIFzCLa2ohfsOiXLZpmup+t38Ks2OwhnunExy3R2hnh9Zm8
tstPGF2t0QpbrrW2cu3yLSRhZhuuzq1Dlj8B9NFqjQ5nELD51t4BBMGo4ykfWDsYDv6EliCo64h9
rOq+LMS/SquAvdYDO4RBVyuEqZYKkQw9rR0CfsUUp/XEdDqbbFs3BT50sE1ojhLxcUSEJM6FkIcq
CdqHAS/Yu1qv9LVyaVhomPgauEOganr1uiX7YRz4eX5aOTJFRzQjhPJ7NArjd6DV0RiZFCXjq0hQ
fGfX/PAz77yqc6R1VXc0yJwgtY5ac1395vusVVhb67E5wmysFVr3L60W0bbN2Au6MJtZuWfHJeeN
qpYjacdM670Zwm+iFWAbKRjaHrYvrQ67yMSR1oszhGNSveZWlBGfnWw9kdBJNpkJBrOzyl2yrAv7
RzRoqdVog1H27GmFmihnohVrMXegeLWK3SBn4wxqOBFQuP9nK/j/vxV0BaVo/8VW8OPzZ1L/qlJc
xf/v7i3+MX/fC5ru3wKYe8xzlufSjCfZzP2zr9im7xNXceA6ZDxg3GFm/hdfsf03pvaApaHn4QlF
gPu3zaBFyR5mHjy4/7xS/G9tBmE4/ofNoMnSMvD1VyhpNnJc/lX/6C1mze/ZZDyWbWRVR64UfRuT
pICZAXUZfMs4BZ81Xi7GItbvY2Ax13B90m6Y2KrCTnnNkZi2TLuvYMGKXBQ4ilRvn+gsYS1QNM2h
cWxuIlhOszG4pinEP+/VUtV6TLj+13YV71uzQbMuhmvWBvels7AM4mBt4xRHTzvzlbQ5KRjj3RzU
V6YtyMDsoSQ51Ynly6YJuBxODde7BSoa2xzT38WjevSMtN/zFyJWvdqAtbgDyITGrGYLa0HyFhT2
rgFkhOkBcXmqH+zZgHxSvC9o5NfcC04Nv5tQRlzh5Jh+zw2IGfP628k5CtxGfqtsNi+FGRvbnm1q
ZkYraQ3/IQkoUMkcHIX4g0s+7tsIaW1jwQUw5C+JsM3gQ5fYEFxBt33ghDvWlgAS5GOcm4mzdOsM
oeVtXB9kk19IXa57Z8BC4CSw6bhNjZIVWSuNX8EimcPljbTVz/HYZGAjA17Yy8o0row4VP28U+nr
wAUFkHdKnNodUEaCKb0aDOS+nh17rvxtqfYy6t47/+S08b0Isht6fwUeHxSFh694Y5cRmUuWUGnP
bTIAEmI2wS3ofHGyU/NFNR4sAfpFHgwkyYrg8G2BREZalLhclnpPskPSjy37cbWL/Zg2LYnm0TiI
pjUe3LGtrpigTwIJbN+O5a4UvGWbSW8ZZ21HDtpfKWBjti2e3BSo6xs/tbb9aH5zDXSaSMTbCVPR
oxyXGf5ckXJlELtgNHZiqX851XCaO3mZVP4RLNiVSwuKTCSw4IxeMBPwWa+oitdqADBnz/5lrNAK
/UpiulP28+jZ5TEthnACG87tMfVPJEFZGjhBeQhMMsXxnGY3SS5WFC5DTW9Ci/ep8FgqVLW//qND
hI/78VueuU/KnP+ME/Ef2wZt7vLW95MfXooTgHESiA/fFoSv6gwruj8CCk02VWsBJiRhmkrjrVmS
6hqMpgFFlKNhFAWaYPuNMbvejDYSYuOOf7qpPQQd5IAkV1gYVMdWM8/fmrSHt6MveKn5gwV8yl08
/lrj+RxV0R3izUtESpWfingg5dIWb6tn39NOvEj/UMvxs0zBzCR19ae38yd4ZcqEFZLLp0xba/MS
U8FbHfg0TMgnWmpgFE4PhBXeSmnLzcoId/AW/24bOtYZhbkXAbFu3iqvRHX2nhXBeit4n7A/3DvD
eV/xfeIG4j4+1W+903wnUv9SMHGVk4Elqb+stu5xgZoYDqztozGOH31bHqRZvEF4xAI8tfXJt4Am
N1ndHbvR3hNOAu3TM21mMm6ITEdfxbo4p6F/MOsyvwOaR8I1rX7jGSO06fKkImMilEcSXlkYQXq9
dqC4gXCzfclEcY/HteXF5n2zB+MBh/glNd0tAtGwdfi6KRNk4Okp1eh452yuA9F/RzMAamAAjqYC
CPAAheYEAPCCDAQ6INMMAejqAgPEgP4ZMK/YmjXQaepAG5kVTv+F/iDHvTZldx6dPsUgzrYucbSd
zy4+VmV3V1X/bMh0szFgqm0yi2R5bZ66tnpuBz5eliYizKARHBAJBaiEMoGZYBjZfgGiUAJTsNpv
EUnn0Icw4Kf2/dI1pCzwdyShnNOnLLafwSBaxUzMbLS4xJrkLJVF0kCeZb0+8t/nnacT21KTHuhg
/FHn9EmpZPgB0vQ3zIwK1vxWPamK7XzceOsO11w0Bl+dG4+nAtp1/VVpwoRp+begiN5mADrTqk7w
0LeBZlKQ5LnqVLIlqLGCRp/lKVZXVzwS2gFKkOoPz/j9j8Nlb8SogEXoUIqWy/eWPrjzDBkDbxKN
MAQS15oxoKrVSSTRZ8xqeHPLzOBbn+OJHSvvNaJcKAduYM1Ej2cfmRYqx8hnjNn92TLAddQxZXWp
8RD1w3QUGVlm2bkvFddkjfpoZjD1yiBY18IBqTQQBAc8aBDY6LOGhbR1h9NHdXh59QMKUWSALBJl
R2BnH0oDR1LII45GkEwpDSwgSUBbTOz1NaZkAVhSaHSJIZKjIe+LswflSF2Mmd0nSCcC4kkC+aRp
g33uqaupkSgmbJQIRsoCK6VBH0QV99i6T/6R9RyxNpRrdsYI6ZVdP8Sr9c3h5iuL6r1lfthUyt6t
iqlO2OxR85IhCXSLF/TIXyxtzIJDuhD2TVQXLrJgdTT4ZYQA02gUzKihMBN0GFdjYnp4MX1O+Ie0
XXSMNEzG11gZ7PfviwbNsPTaFRo908dAaDxoNHEJlsaCT2PagGoomcTrr+E1PRSbHJqN0libUgNu
0AYvnUbelLBvVhg4uYbhuOMR/iytO9EvKMPdhknpgG/1OGiMzqyBOvgfvqa/EDsPKEaHTIN3pEbw
zAlRVUmWhWQUy+RyPEc2n/ZWo3tsDfFJNc6nxGHitfMlWrMfo9dSuGNRJ5AVx05l6J4wgdKIHYzz
LdCooBT7EPf78si597OEJsRnMGZJzmJFb96cfHYBfTRmKCusuyCKDpUG7cmhXsGaDeupdtIHaG/F
lV0tG9GohluGz2Lf2S3B/yH73pCfKgqM8I5vfnlz95RDRoKaiPV2OnQ+JL00hXRZMSG1c/ed3QjJ
WLasTS32beC9zQnjLza1DnQpJoixHb8IEHxPCwcyd0wtzOxixCp/THXmXiIl+30rDO5XUJ7kX7gn
uE8mT9OtzOL30t/69FLcCDYdEtpI4D4DAZ0h+hea7T91B0Oz/n17w0J1vhiUADS6DWCiFiDS/QC0
rbX7daoO+ZIeYyXRQeaaQHKPcbdx2/oMjlNfDgkGTUt2vORccpw5Kfexn3GLMLQYVI8an5M9mbrB
QFFlwIlMFpDtt81kTThIh7w3M4tJgxIEHLCwgalFsHQ/AuwDvGM9nQkG5Qm+blEQ1Ck0uleBeH25
WalaKGzn5e//Q7cwuCUAVFDcB7M13+fe68JRLT9rMR1d3eEQt7Q5MPnyoR25nq0SpsrCatYq8Z2g
+7bbQTdCWLobwotoiQCURfUliTU0+btLkYTUjRLAuTGUIip2um3CXJ9jg/aJYBFU8dE+QCMF3RSj
bqmg8mvvmuxYa91gUesui4hSi4HIXIuxz13Ys/uKpamxfJgLAXlaYxu2e3QCUpFhF9bVpOawpP2U
Ao1KN2kkpXP1BsILol/0dBD3m6bbCd2/YcFjCHQjB8GW90R3dFiUddQjWXJ1F3zvmNiDbzkc97DK
WGlWnB7klJ+JG7bnwKEDRPRcCJ385rksOlPMuxPNYZtlqF582n8SQ56NuYfC2D0DD5upGeFl+8Ed
HUaobiChYiUKA0pJ+HUOuqOEGp/+GAtxsKgviQU9JilHCCCfE3n3E0gyWgKpPMHvBsQtvpaUSYRV
AZvuTSmoozjWiP86ndhIlzMqLQps7lVPp4ob/c4hF1EQ1R/B3B5l6flHklqEFLL1uVDiHE1cgeN6
F3n2z9EPHjzd4dLqNpeB5Yek3SUdOFrijsaXzg0+e21TjXrILgO1MJUozkkPZSQCjYOMoIKd7LAt
+qP/NFEro3z6ZSRFM75unJmpnqkWt9tJhIrpLaOYZtQNNTFVNbU7feAWeLX88RRnvJ6yq5f8bPw3
xND9QNlNUfvPw+jcKyLz1E7RyOHsi4l2HPhI6FUejTmF7s5xaKIwdZtOkwzkiLgUMfR6Z9P7uVQ9
gHEqeOBmnxbdyeNnv8jr+AdDt/VIant63d/TphBgayp9UpahB7dk3uhneYN9YrN7t86JbgKaLN0J
5Bb3QLRZKHRfkEdxUKcbhHqqhJqWrHltEmhi1sq3HR27JzDYuO/j+lI5WNg7E7vz6ExUnYDGCZWG
FCjOQ5zX7sGd0V+ztinvtQNNeCGIUcue8uFUHfxlpqvN+Z61661jjnoYMLTcB+zqxE4eRLu2vAkF
+/DuFblOXXvifPsi6SkMowZoUtau5hw753b5VkQLRKXxMIGVoqNZ+CeUtQsPh4ktLCpCRwLvLIOu
IoAoLuaEVDZHxXDpYyj0NXazjTC87wUDwntBlg/OL8L/sp/8dHo3yj9MLe5uXnxI57QePZX6ytxE
D5MA8y07Lv0xKb1smN0H0r6YC5ZB7Ht3MG81jLs6yq8tJVhsmejDG5ekvHADO2ay/Yg9wie9dP0j
T8N5nPPpsnjTz6nqx/1SZZIfX/Dql4XFT4ViUbdZbh6XenceVSiThrZq0tTXPAVIMcY1EpgRhaOL
fXvIcAU7GYkwsUxvo+MmpzQP0P8M86URk6DqCl9+4ek1m2sNFzS8G5aT9gAS6Zl2LxyVOcQNLsTB
oKA9RNNPapam61Q9ZgMEP4PKvs1fpYd+sORH36E4dmI67OyY2GuVtsdk9F+6kR62jgzWJnFikvwa
CyXTeM+Pvj1DlnW3rOfsXdcVrys3Ms4fhB+//p0N9nKkhCl96L+LZJ3v9ONkO6tHEpl7f7k4Bk2a
rpniz++Sc2+PTyn5w/vIFZKoJB9UHdVZi7S18PQPX9LqivM6kIwS7CCO/ospy/reyCGD4Wdimmeo
jMyVa2IQp1QJxA+UCK+3KX1P4RLcYrPP7iyvNqbNVDp6HDtVFJHDw0Y/BxOlTaPz0IueGbB0h5Ds
SQlurOr1n3fErx0+koJVpmNe0rE3+XWBhY3U3W6ce43j/tQL8Qphuzh1O6f3Q5gI4i65hg6Sr8Lw
rdesAzbZdXvX49mpAYa0R4uP8050ZXGIue+EQctYZwbQ58vODkhuTvQnW5F9qIMJ/pA/Pw9WyvtR
r7wlBvyLKJK9Eccp6Gr3uBaE35y1eML9su4IzBoE7eZpXwNHxwXEo81GF0MOYpQElDO3XEqJUWGR
9uDLBglKrNnjlIoELUoyLUnkFAgDXm7vhC5Zn1vrWA7tIzDDZGMuwsXrxJbXjiMor2V6JRsNAzdf
itBqAGlizJSah9UYsX3KfnuVKkPhNXfPXqYte6cbJ7oVBkTt8Z1g6sd0QKgmKvYTgmDC4OHZ5mtU
O1jZpuLDTk6NWkHmDhw2lplB7PaJLVtn2PPAoQvlh2WGvWc2UxpBoOL5FTbrQdh/FAcQ5SLli3Cq
r6wqEbat79Ff/9qJdCQQr6dRzUi3JYHQqiu+9X7Kh/8Nv/R3GFLg21o28VbWr/s8SU5dRkeJB32V
W0J9Ws3RQhtH4c7j+mMA5xp6MrRh+h4LgOVIZpiBiui0Mqjf4beWO3Rxg7kpZWJEHIftARuLZDLB
XOdmr8hoVuaCBMnm9wGGqze4PrmEotlR+Nby9+WUQ/HRR3xwqED4Y02VCjNCp1lO80rUe69e40H1
oN4SD68eD7ruGBsdtiQaZGOrgw0lhhRPG/+MyHbPiEWFxzhk6L9VW6Yj8J4xmcLFZ5/ok2M49D7t
3ob1gvtY0LjeMJYRYvN9Ve9i+hDCAaJvWnE7yzJJDd6SUVWjhnGDz5zepRmzD9nFBt0R+bnu7w3O
QhKnfH2mtV/bOd674my283KY+/zPX9/cwOGycTNsd5RgfLk2gd/VCk1jee8DjAaji9b31w8dcs3E
v5s/g+j4TCPrMy3C7CDnrTEsGNFbwWUjQRWf9v0i4w/uRU9zBC1g8Kf20mcLqgKOGww0WEIs5w8k
JrEDMzlsgTBWhIcoIlyD9tgWhjzBSU2PnWkfY2ic7oiSkVPnRQuLAx85cR5mz3xsHFrb4qw7zQ3z
/ZrYEcupi5ITWRkRfRHj/Tm7/GPacdl5VaDnRB5aa4J1tKTUpjSCLcVIUyPYz35zqAscTHNOQUuk
jO++s6DW2ZAqRFt9nwYVgsthHWLol3z9K+/VpiUoQ3F0Q+CvI1ht3ONv7gPlLMluThfnkVn2uR3X
Y5/Q924Su7UED30zBM9rGr8WXETmg1ry4ZxGHwyPyLemy7OvI+51uwtSMqyj7Dz8T0l0dgmrJQvs
m8pOxUUM68PK222iTfvcQxpiz+Q8lXVzBAqVP3T5dFP2sXIq4oHJUu9LLziwACNXPxvvVETcqrUY
b7zQQqtlChZ6DeMyQNCouvekwAU4XbloWmEKdIFwuP9gN1SqCD8dzmpagnP7sEieRNmKUznn0a7q
Hls6Ui34Ewl6Mm5RYVNYWjyMEzUuMv/pITFdmhXXRz5WV5WWb22HX2Eodsjxzy4vEKTDngRKF38y
ncKzJfK4cavoEkyWdeQBDBuyFVOcsaGlZkQYa3sdpXqnR47dmrnezFZ9+B7LPlhbJPZsFy0NOoIU
wLY4HdsTz6fLahVU+5wB5Hac5yp1A/QwXH2l58FoDaYdTdKWjtMQbaMoPq7zKx3JL0h+IcnV31bK
Qs4ZyXnlCRamzKjhFbCrd2nGKxa9OhE94ekFryUZrx5+3hM+43tv9/0VA9Q9roLuTUE92Tgl3/rS
PAU+TpFCeDrhgwuL0Aq12OU8ngEXYxrCLmfZXLWidB5PLpeWvi0R7szklNjduF/ThgbViH3D6AQ/
EvxmvI26K/4Ljmfmjwz//q4yYYVzbvDJ6566rDB+iD49WP7wQq3VA+HmNoSudjZSKNp2A6gf9zZf
Lu3JAm/Oseg7AxOUOlcmkuAAxPD8f9k7k+XIgSy7fhHKMA/bmEeSwTm5gXHIxAw4AHdM+/4K/Y70
Xzqe1rIqyUxq9b43WWVllcwkMwLh/t6954ze8jxxwHgKmBxeast6VU56A81tPnRmuDzEFqwGPoW/
Qkccx4Idbsbwa8+ACbJ76+yVT2DLxO601/reM+TumrInxXpXq2rC3D/WVXOdLPekbB4PuTlvbZ9H
R+pPAOPKL1O2r37afuOb5OBMe2U7Dbc474cHqmPbzBYNV0uoTjldtHkZaNeYPtbmef5krJbu6NB9
jQptb01qlaE9pSdCxC4+joAa9yB3/7XN/M9sM9G//QfbzLPKP8e+aIyH/8c2ky/z79vM6B+BR4uB
ygItAjaQ/2w5BP+woRM5EXtOcrb8xz+3mQ7qOcoP/G8YAnHS/UvPwf6H4zgsRmk/2J4XQj76z5CS
XJed6f/eczBtz9TtC9oUJp0K/hb/us3s+JvlS2iFEBXxSfYVlWGIfIeG5FgF3nxt2EzEMWLijhpT
5DaeIDvfw32W7jUi0cytGf/ALEcC+cn8kCv/Lk4qXevLT2Ba/2SJoGLJM7IpEF0gaIO2FL5FNoM4
evjlrgfne0nNsiFJPcMqoMm68n3A8+yfuiL4HH2LS/HU79xsvDnc8Osgee1i86no1DshHh6fHI99
/75Kg0N3ceuWykaaffLTLYFWcy2L2EfyVOcyJSym/ZpnXtBVp8JRnw1UWts5gQoCAsTCQTWToTLU
MXJj+tgCJa6C6mlkT1EV3Ndl+p0qVpRZNe4H5xXn2MpS7DLhdTSyecOL/Ae83g+WHbVSpnnPVNs/
pGl45/jQiPMxWM5L7SigATrkxIwOzARBRUAQQwZlAHQSz6fxbdHxPLVMqyFy/zRN8sLM7tFb4jdl
9IdWJscgjVKiOxkZJR4MiLGgD5M27rkLrrHQm5Gt00dNz8E32XSQP/mGObMFkN/xgUpy8c68o4oL
sAnAJJaKN1lwlldj9e10xcg+gy+kTFGQ2gr32chNoNOhyJoE0MZy22fIjiQnjaja9SE//RotdYjh
JGCAHzRNCH+c83Pj13etJcONqqdnAR+RZh6n4NhrN65fArmU/JGKWHA9gCBRElKkHzH7cpvQXFFk
SymAoOZmUJcWTF2ZWhz46axG5DGqxLDWtf1rk6gHz0+iHV3OK29CnHrhkG/Igr4wmMU54x9pfUS7
KPefB2rmGzraMJ2k86LS2H/0+PGJvs2+GO26NgOmWsDgjBJC54FsHpviHaGCfvR2L3PKwXXmJwEZ
6STjW0zzwh7kg0iWDzSlyS7rfrPKSEkSO+8G1wbmPbF178TTrsgbUlhLVGAzYX72XMj0WVi8Fh1Z
frsjq9MRLcUSUcT7+0vN+r33abDAwyu9MN87omUDjixEsipqLVPvL89+3bz0jfOT5RsZqq/EAJnO
CZ2z4+/AUaeGydJSXl2vu+EYeYrRALLtiK6SY/q6Z52/C1z1mHLBAiPRrBaw0KsQgBMPJTa1gRGs
HCdBfjuzwG/n55mRlJyUt89Axk8lV7PJ+B78S1lUJHJ95sNmc05q405RpATwcaVpYT7TtQecrz6m
jPtlVtwXpb/n6aSzQAFrRYR362gs9qU3vmUifU+c5g6746bukBlNhOgHsuLrIZitKyy3bGMvhNxR
5TECr/cix1nhRQUvHQUwcLH42w7jxVTkH2uAnsAGdqltHEqPzZ/tXLlD2KvRqnaOhWUgb26lCq65
J34ajCtrI1LfvSLdzqslpp0+naauewD3wTPROVvCO4SteiWAspIZZxXPiePzUnzRsv0BkXYL05AA
wVCSjybJa7lvaRbfyS55JBfIECAGH7vsrJx4iMt1D+hSt4vHH5dKykOsqvsykiF1q5rT1eBFl2pw
P6OFq1dIrm0CPreNGud3nwuWp+U1KoxrE4lw1XFIgAiEFCKS+3xu3yqDjn4/wLMuf5Vucmij9o/R
+1/IMxgcFGQxQEbYhT/tu8ahitHbxFVMAB/mpMQ+C6ZHMGTsppt0l1kW2xkwtOyUw103Nx+ToR7C
NsOIbcBl8xgSNVNybCHY7r006hETRduYcSzbImMleWbCeLRYXpNHXZcI0/YD55c8nMBfOwPNHeqs
fte3HLxhLxHlXnnU/o05SaAVHGaTxyrz3G1gBZd8Md6HropOOZvUVca6es3R2tkSCEbTrVapkk+d
e2mq9OYN4Z8l7rR+kkek13Wnnmz1totHlgVLD/vaiax9J8xrUMnriLyFCx81app5K7F09G9ipGij
bb8XHdQtwi6M1NE4LOQBiqLZkcarQZJzM2skb+AsCIhx8u4/0/pbtfz+uWa6PTAmmtuBCmyaH6I4
9rl9EQnx8vhJPBkZsALbvPTcFb1lZn1dOxeiH9vajN5oVX96hrxldnIvMb9M3Pidav7lp/U1Cou3
OnNgI4TOs4/gLQNuU6jd0P7iSLyufQivWMjOBX56MYavTWhsWlLvB1HJbewS44j4UfseQW+rjH5F
vnqtgFF4ibojNnssu+iX0U2bJoViPiwfM3x54/fk7jrA9Ye6MH7XBvvqyMb4Zjg04QmbFmF9tat+
y536ufxDnGcCnbrtjQjltEnVO0/Su2gM7kKIHY1sr4ObPwWMRg3vwbOt33E837lWcK7EzGc8HYBq
abZBx+3G7IN9YZOdxSfyWozOMSBGnwzPMbGHqLPeilTcOo4cRI7GfnlaKq/Y0gIEc2eY+5LEvQeH
J/kFYJxk7hgzTczTQ71A6KmqU9HqvnH6w9efYb9l7z4xq9mvf8P6Yp0CFF26QYl6IPzJQ3lStfkk
hhLM3Q5YZHaijA7YqzBaYigzC4VwYUSd/gjFdavJque0BTc2FpLxCmV7qEPlocckgeMQ308oBabG
6k6ZvfMAFIrhXrXvsvK5E0UVbNNBnFQg26NvqOo6ONlPn/oZTAtI5L3MH/wofx9S9TXk79JPnxs7
/R5FefZHsD3xjoL6ZQxLrknmG6K6gqR29Jj7odh7cVWc//4iDLc48ydcvLatkdm3MWwy88IBgPBA
NnlbElT72CmjTRDxvWTOR9K2n6ApuK+KU97y0BW2T8FA2s3OJvF9b/ZC7bBL1Vy5l6MfsiwwVXLM
v3rbSM4Giyzm0DO0L4p9gini4NFSY9qfBy2Q/Pd4cgLeA1QxDMlKsqM9vw24/LZimXYOw6fZYpmy
nAYp+0M19/fNED2n3rmr22w3RNZD6qtfedHigGMAmsJUmXJKFHQiSMuQWbhVSdRtcRhMLbcyuN2v
4QI0p2UeOxfqykXsN33KdfUrcvrh7xJghaHLgXsPyKe1ZrWrGMdlnhwhxPvRpnIAHjHbZW2ONZ6A
e1Jd//4CFgQydFS/tErex8yH4y6FeikGPi7a21i1z/zcftvpwUSxvEWm8WN7BDSKFHdPN//uIX+x
KHzgrEi3qYWuEPdZCACf1UpPKp6b5kvaim+/xgpi6FGem0xbbJ3+eSjEFjQMcSeXx/cgPlv2G3dh
w/bIa5xNvYT9UXSDs2/yV9AEXAZKOpYTnwm1d7RYzHUBZkXp2i6YIvjo03SnPckSaB1ztvLSujPW
kFFx5Gtfk8i9TEbyvAA2I2ZinDOGA8U4/SQ1NTHmT4LA97O0LO8VoF5tf5iluK/GtMNXlb/Ow688
dA+imd6aLPhYnOawNPD6PfHs2IIEfJSfi1Su6r5G4pxFbJurilgIoRngm8xDIkKSGbnMXZUKSMHR
H5u9CEf6uY4hMi/OxfPUuwqK3yHnqiJk+tEYBX+2E70VSC8aM3/O1NPSxjsVtc+E+uiq5pO1a5GV
AJlm+ddCcxRZZ2wsTxOWkvjcmxXbjRaWSjmNIw3uBMxUwqpLRdFH6pONWyx00iwL9jOTI0viqrIX
3hC8llcTBByW4hwjTQe0RmeHTEElxwcZ6jOsePC7+sFj7D6Uyyc/AiiBM5+tRuBTDan7hzQqzsZQ
3sNTZihCuZeRIGa2/IcpPeGP2TJWvaakTJqOlFDErntGY/6jsshrWTnvfaTHj/q/+InY4B9kacqq
vOeYFAX5d8Hdi584vyDFc1v4h3FNIkgwISXxlO2UVbfrMbB2QUBeI9ZoG3d8EzULG+ox7a60q70d
E9cqltdWz+1zuyUj6SCxmUzyUZPPRydBbOco6j/+HP7urQr/5vBK6BBS/5jqP1B2O0Mx/bZNp1jJ
dsTlp9qXbgEna9fwW6T307rBbkljVhjzPjd/hQWpDDGkyckIFpbhVFdgFrFfbW1kZPlbn9CfD2aO
qsGzs8yQTDJ1miMZ3C2hf+DgxWPYtA59KyGXmeWzU3sR2Sj/tS9DDg7TAMEklw/5ohClrIluZoxt
zDsvyR4b1OObBpf3GkY7s86B6kA+aWXooc4reOdD8SAHlpJVhYmXIXO4xjagzmYI6iqAkdn2+Xik
/wvF0U0DXqTRS2DFFyvsjUffI+MQIPdMKqNh2G/9IsXSU6rEAFdhzv1rhGOZ8JwjiYPm6bNZ7b1r
hEDORSTHvN7XGQgOGFswm5D4pqLDic2szdUeuhKW+YYrZUxzIwvX8AwOFj2ffYnALpdzchfUHF0y
gEB2S7SNL7dEZHhVDknUJmkjG+vAZJ7BNH3ITLvyCqR5lR7YEQ0s7xpOiJvQxqswasse8E9d1yDQ
AfKFGqpAx9dpL1+pDX0xp9u5FR7RXcrvBRq/0cLnJ7XZj9bsp0D1hwjyFabWrm7/eDGq27ogMNpC
mQoX0Z85/pyTjtnu0PcnUzG6MZ6cQb4YIXSY2Z6PTsd5nBYzW+mhiXa1W12C3nh2STSuhFfcQtP6
ahPBIpZEDp1vAJ9l22w6v3yExTYzuku10dDIcRum2nLYad+hQQVzRzebDBPFP7+/SYvRptnTAwkM
efUMtYVHuc7QKI7ap8gboV4P2rE4DMgWiUPxPoOshClwkzB1PzNRTnYWCpeVr32NxHfMNajUlFsm
VROhvY5SGx5tRi3SYicHOxReshb31MRcwDPRkTGRRCa8JGDK4o30JgySc05mh97XcnIz/YAW0KZV
/5JQViFDnF+zZriFEsZgmraP0hnO3EahCGfmYx3LZ4gNZxOdJRMeTW5+abTnctHGy97iaFZTqhmZ
/9teXp5mEu58V1TkIpOfh9uf/Nk5BT2oKpSaLdv5BMVm4wT3g20o4FEapKc9nLY2clKkHx+li6VT
oD7w6fOcgrF8x5966438UJJpCrXhs9auz8XMG0RByZfjE0Ap4+LFqMqrKj4rmd63Qw4bcyyQwfvl
RRouG8XJdba+9ouyHQXLkU3dwbfDJ6nKX9GQRGdT2a+h9pPGYR/sRF6SBTAJqmtEROFDSkgQmwoE
pxaiUxPh6aLNp6l2oOIy4sbrrxiw7WKH13Po9L8r7U3lwIA0CJWqr52qqbar9g4vc77WNnExrxZj
mOxK4HNkWNMb+/F7LYQ10bWKkf5bgUONUy1N5e63bYIFhtbz7rTxaWKvNwzhpT8AuD1GRs8mfNsJ
4AB2KsR1TridTam6K1FOQbnF482tkzT5Ux2ZfD4fy2i48/SfFEOjq2xeLaCSBGjRKJ1gaBOEMFv3
mo7dR20Xr8Pw6BKVZYDEFKmr64deXmqH8vjUl90dToE/oCLLM2nAVwFFZRcu7p56HXyvHk6VNunO
QL12QxIQ2DXjnEY5xt1cu3cLJLyZtvGa+ES1nTdD02tFLc9VM9sHCHyDPPwWdXXOtNl3sAkwo/p1
loj1WzGx7/DvLWTAohwfcGhwOZ+fEqBDnNvHVXTkuH3NUnUfprfWDjcSHgrwql+d96TQDg/oh10m
SVL7iKmY2duWrmBGcriT7V1lPgOcPlaJ8UXe7G70pThAtXou+DCjC9EXvCSm25TiQR46jMiYFD6V
HTyXwuEtxIe/difPfy3K6JQtO9Ci4VPQittUWw+F5IfRWGxKuC912sicm7x/aY0yCCSBh+DC2fkI
nDGbfjkInUPOi3g+71tdordCIF0phEfB/cu+EZDO94t2QxMCaLQruqfPDvUXf3SnTdIBNQpTlyQr
JNMusmk8yW/SADhtVp9CThS3EhCYZhRNm3gJtp4z3PMtKMWJpukEQt5YhWdWKTXiwNihJG9N+76j
6T9qD7ZCiD3CID82If07Q2HLdj3ABR4C7aanvGlDnshRa0ceWM7OoAvzOVk1RvcZB3e1+DcjwMrd
gewEIlLUBepuYb7k2XJLxrFaWT36c5hnykE+E7A5r/UGkQsfNc9CbYJy/PZ85POhZ5zzgX/H0cUZ
ntljf09BO75rUlBvzTJ+lSjGS+0al9o6Pmv/+ITyhZD9JVr879RR+3iMd4tLHzwlRETEY2tysBwB
1GaozSf6d0kvz+HSfUvtPmeoYV597UNvgXbM9oOVNcDqlPNdJQ5uRRTqhXapD1qqHk17XhgQThvq
CU6wyK1tzV+WdrH72sreaT+7TcfB0sb2Xrvbc8kdn6kKE0+87j46DDTvnfa9z3BW9qALil1QZGwy
O42DyWlhz4Zg6N3Z+7ww7ilu/gL49WGMNtM18zqFdOKWcQqOXe12N6OTx6qnsWlpK/2o/fQQL54D
I30dmhGDFkcTXjf4Y6YTscnbAtSurcd9TJ9m8Ixg54JhXHj+T8AShqB8qrrgsU6zryYmSUkygo9R
234LYYIwpjMf/ZFUCQaVp8TDeO/L5JA6zRae0x3kt0cmO69FA/fOHgil9AIjaiL3jgGaZZ8W0UNM
VtFzAu6wHuERZplVBxkWQnd6/q8F2P//Agyw1n+4ANuQLWj+x38r//u//V8QX3yJf19+Bf8IIlZK
EaUCvUT/1yZfaPmQtThW2bToWIr9ryKfxW8Jw4DGns+S6+9W7J+IL34DG6wo4j/9IAr+U6svSLb/
5+oLCwgrOd9xKQZCDmPL9q+rL0BGWW6lJYNQp8y4onG/gSK57HFOQK2sjDcXgNalDpF6E57auWEK
BTkfKWE787kc/fyB8eXExBAuQWzt5FRzwh0w8fTt2ZBhTjXYBJDuM4Tii/G3gBGJvkOCSG9YxPc2
7wwz7DZ4Aac9vsURuuiyyZ2AKgyHTiiLvAsqbntOpFv4kkso221Riuo0mAFL8RSzgkJH5QEn9Hxl
rjqVEkhmVF8FI8Moxqq7HFjwSi3mt+iYlCL+OvL3oRtbd6A6IZ+iJepXbGnWKaLQBxN/NNcurh8G
7Qj+/V3YE9rH0IXbms/cBeTVcc6M87JMf4DokIRTwEBoNacQm9Bd5F5yXSak6l7+xtnX2cHBpBHh
8mHVQrIpkvjQ9jN4e5eHATBqftQkrZYBVmmWbHvuQxsGtjBY0xTRlRVmlJmyxxTIGdWbBc47vmge
Qoxk8J86rAU7oS8HrIUGMF6Ja19jF9o2gf+dQYufRCDXbRiw4yl7tPBAnGjEX8oWDszAL5s2oY0x
5Ryto8x9BxzFYLeihByrP1VRXZ1ATPvAI4/cpxuL29ZOeQQDywwQaxagLwmRLsquYtruATCZSF6B
fCeSnNvqklYvsULwPTpEGlQoH63FHfd4DQKQZOQAJ8O6E10zvfDdndy0paM2ejscKMy4fW881KK9
Tk5nXSZwzXwPybyLja5CRk5irfP5yWAPI/5zkI5h3hokIrESN1uOwdXpy+iEDvUd/le2MZfxglGS
4ygbuSYOum1GLB44WvfgWJJkHP8Ebsf2K7fcaw4zjfADA4UhnCVxPN/jE/qV2Gp0TZz4q/NZ7vZZ
+d6l/FbXqcZnN0zo/UPpNwiP7YReH8wjhOVZqR2FEGIP0IDPU6i44xSSrFrObSkpfmbCECt6IRYL
H+8pilR7hi5ycLBYkfdzKNiaDX5O5jhhlrEfGc3vrrRW/sCWAdR8ufYnjhX1XG57TqQcILx7e0BG
hqpgGklJurHOx7KEs7va3A7GcEzG4UN21DdKo36iuMjGe/G++jK8Zc38PavHZJiB8btTvG+aAQsP
83BwZpvF90jkxO22kQ7d+zGeTvCXs9L46TCPzck9w8pnjeDdxg1RHr8zT3Yfr8KC+gPkaNaTrb2v
c8KZXgHtojHTWxkWcmNNzqcOSC4EBFZyYA9HzqSC78Dt2nLibO25AzCgihP0QmUxVAxIjSIhUxg1
J6evo4OFuRBUKXtxqaWYXSUgXiz39cMUtlAOkBdskRi8WD37A+A06wT4DzMo+gZ9Od8zzmWsEBSH
3JzGSwwkrVcp5JUcFWa9RKsWXjrSQwO+eFDjsdHPDWVfDYdwWZ3FD0k9MM6IlVrHEyVMw8ubNewR
TjOMQsu+0lNb6mFj+gALjixgPzUbrw05/RYL7kcCg0bd6YwL78duMg/CHbGotRzSpqJAee4xLpb2
/eQ7N+ykNcIKyAkcoUre7qS6bLb4UUdiLZ1YA+YYzjeDY6Y75eg2LK/UXTTPD5GdfIU9mU+KiWvJ
XTbTzjNcN1h3FvUyaR9aiRjN0Ia0mSD2Gd7AtzWxTG5NJdemNmu7bM/oRXb9VHHvil4n7V5rSLIG
LP1zbWVbzlI72lpta5u0tw0TBJVG0vWRj9ONzYbUjrc6zt31WDnPY1s+yEsa2Fzl2tFaBSWfE61c
iAHmj6AIuatphxxFHoRysTbLYfOkGzTNl7RbGM4uQFKCaGUmc7Jlf0RXSzvqCiY863asXno1f1Br
rjdh1qA5LPaujN6lNt1FsNs2E/I7CpQ+PQS+v7HITuR2WU5NN1sImxanVZ0MJHq0olsarHj1SgR7
6axcfgmubY97T2oLX0YRrG/x8gl9fIWlIqm1EbxYNdrgx0v5oFD6sUJqIcQ9Bj2RzZCkOnPtemU8
+USSV7nLIqXkS6/IgVVXyzsKxIHEYUlFBbgETaSCsbYLshL69LVuEO1gr/2DozYR/naQEgbaTthq
T2FDBzTS5kJHOwyVthkKNua4DQdtOUQQTLVHk8G1AVHUYJbC6QzC85GXEys0WIHsxms0qa2RFNel
ar5HvQFfSptmM3gLPlGOcsEt32sHI+aLk0yM8aINRD7h5E77GkvEjXbAmMpw02IT0MEsgIxPeow+
ZzT+MghiDgLIDBFkgxCSgFe8sTvy1PqBH1U/Ek/Tvi5yd2unHEAG17/SG9YTeEbfMBOYg2OfpHyH
l4r/wypNMoMVLKNWw62uS3YkCUdkB40luzV7lyG2dLXh0mQzXqK8LCdq74a2YPKvsmxHbcb0tCMT
Rts7c99sD9cYdqbmfo+tACjMoaDTlk3wb4gEtXlzYHSw8rSNE9TNuEW0gSGW2pI2dmoSM83L+A0c
3NOUgAZmrXVpkNxuJPmiFZkDe8WGxTz//SXSZlAzhCfPUeVeEAUpkYeW2iKK8AcptFnIcVW2WEbT
LPhKAiYfNrJDN0ayMQ/FmxfVF3f0fxfydQLxh8Ai89ZZ9Adt8wRMHqtpWrVfSelfquLB9Ef+4ig0
QK+RWN8NGZ/7EXulrXDGYFtrZyoT3O3YYlGtO3UJ0ao+Un6xgVCiM3GQro7IVyUS1iDDxproSWhM
D9TA0zrMzrXT5tYSTKs2uS4+kpmo3bGMwoRuFiZALvicg3EPB+5HdvmXcB2LSLX5XMVXNeAk8Kpl
3WeczORQY6JsOUcalMFduzoKnD+KQ6b4qShDukOifqHlvU/cutwRHj+MPtzsoFq4WjEo4XM8nzgr
ZEhnNulk3SdiFhBX6nPEtNwYkE1EL2XG7bL2m2P+J+QqOXvTm90M9caQRbbOuyUjoCIunRtGd3lN
Dt9Kw9OcoHlVmm3FoIzaLdIvP8CaTs0zS+VXPE/mMYsIY2WDFHvb4HiRtdMv/Cnnlv1bPff+uZvu
sW90vLfHGB0EV12j4H1r5sQal9jZMrB65TzVwhpjlF2OEQgKopmh7/3B6IJjwr2TSfvNn1gltzaq
b+DDJxDZ9qUP9BgwFc3Wld0jVWcON+yBVrxfrrk/HbUX2spencJBkBC8xVlhskhI3MMgbNgNIYXn
JgezlX6GFv7nohaQuDI8l00FyQIImw9VLszLTRzUlyYGOhE2R69rcwqh9D8qYrDreZA4YxccAuWs
T+OZNMk2MVc0K0fsjal69tkyQE0vTsIA2SfbtRNAhzC78ac326uXucfOVeCA5djxWUOO3oMasXUG
eEhgxoOBiAiGzAhg0z4cq4e46u7mBo15EJZUmwGgjXN4MWyJnM4e4WW291lifw1ZT7+J8NsSgviY
ffppUoh52w/dD3mtD2XQFzWD4dQFyLr5nJD0Ab7L4cVsbCxcTppiY3H73dDEIONmtnNBgo9M6aCT
IAMSOKDfhPrtemz9y9DsNym7nk0C32i/gMaDf8/5rWVwUQd0VliiP9lLvY2oeOIvDOW+QQtUm0h4
FvI/q4ZZ7YX097Rt/eCzhFU1S/aiuSA5HWQW1AbPWtU1gM0k8Vn4GDxdPDbLTIqTHPAjP/b14lkP
SeeJW8ML+TYH42O1vJMDEvu2GgaOQq16KmProWx7+zYW3WtRedQuU/d7SRlMkkU7+Jm09kSi4CiS
TWGFQwyQkP86dLw3N4XDjKmGbDR5CSR/aAOK97meP8fCUKvkMnvLPkv7dZQ2WMfk0h6Ye/B4aQ0o
MfnraJVPYCF3KNzvJ866rALX8JT7daXIOdEMk3XwCqXF2nn6gyMp+XdIP0fOBOxDzIvZ2sd5UPEe
H8rVL4cHGI6cWEpmp+1bEtuKm5YiqZCreBVUE4e4/KH08/tmYjffmyxs+1Sy6clvPBNfqYwaSNdW
tuHBB0v9L+HoT/hkIvgePFi45NfW3+0FJY1ZcVQLSkq4HC6HE2ecMONrRmz01tDW+MRwEh4PKek1
G+3Lwo2QPjcltrS03bOycMzUjNhK+LnrpQrBT6b+h6T+ccjhexytjuk4kezXuKiKQySiZs/G1doG
Iz0I4UNKmYaKuIHNDikEFFqydaNuTmO3srJbEDu/JsGLg7Ic1XvsJpaonyB7ELWuWYQE5sFKf5J0
+q4ai5U+0Zotcbk1q01YXQJUlmm1n1HPt8Ez4LZU86k26bTXdfachQNHJMB9KJWpmYxUwGKeDCBL
ITZWLDctkilpwOpzYG3FO56NXkoNeTujuQH0H56tnHdhQSVzKsoXt+4OhGQ/TPNxlOKJ7Sp9JqfD
ra7A7tjMhO3KJ8o5z6ehCUsKrHAw2nRgccKYbcxJL+YpO9EIcwWxc4gqGOc6mulV9jmzMts6DtFM
b55uJoSgiLofKVduIxjAun3AnYueBHsitoQdTx4mGfyQ2sDdm5PkY8QH4Bw1v8FuPtUZs+WhkntT
DTxNzag8VpG78wz/UQh8BVBGfmfEbVkzMaKe0TKU8OJUnlOidiz/xG5oxIEZ193MkbT9LvPZp26v
QALETxVjaKLwKLdAKijV+4d25EFcDrc8XdJDp39+A0kFrk3MptMoP5mR8b5Y/nOKHqAgzLrqJvWn
rWClsD88hXH9XQx85jpuwKDGpO9rOu6bbUtnVWOhX0/IuZUsH5pJyHPAiTuGr3ZXOJyRCQXCEmLf
lSYeRTr/jb8kTzOVv/McrtZJxLFkdikROkPBR5dVEc+xhj3Upk3QIb1qavscRDsNumFuC6pZN0jb
0fM3QuLz0p0NupHQfCEX4viZ4dKEICg4H60djvhrOAv4KRqgxwGrV0HPa+OO7O8KJDauYb4NkWAA
kkA9V10bHItGHFk+dGeDvVFuLPulxh3Ly4kB2HgoJnWJ4u7G7ZikcPBuxeos2PapJPozM8FGazax
A+I0N9vuExd4iw2y88dyi4+FNco+qSTrpOCtwGmxgx+QN8RNxbUS2UcbJeilvHRPZTI7FgQleOuY
5zCxr2WuLnMyPtSx3W5TGhwwGzwuuDl85ZQlKzaZkIgeztdhYLen2gSlVOFr4DSyNmFx+OmjD8ed
+cQdrPrecPzvsRefiGEh3IsZREJvA0RkTZTgiayOzd/Kewf9wudduPifXB5gHCwklyeFPsWgMbM2
eg5US4g8dCRKt4zWvlj8eZMItrd856yF/Qlcojs8L714mQUEZ5wu8ya1CEREC3kwlENruYiPqJ01
acKtdguu4HMoQd7wA3hmi0O4MXqoYGc1I3OhkdwQWu7g0chHcICVYOqWzW8RnAKPE0Mp70fbefX5
+GLbgYXV6Gam7ikDN97hbWcQwe00vKjiA0/lj0Rx3U1qcKQxhfkTXLylCyj2qBqWC3uSklssc3m3
PTd2+dZR80w6q9jiHQG/NbDeTMWBJbeOq3a7oOSwOTgSSzfbNcP+ImFL+o39pZkVuHtTvaRyk3ab
6B7LI4ANngWB1rvYbcA/ANetnE+Rtc9ZiCJikm543NB3Mh3eHWDwDUH7dIwerVRlLDqCZT32rNKL
HqVxI/unQlP6255PhI4JDyiDam37/OZ+iLgvxneza1DSUrnNx3j4hoNmDBDIC4MNDmkr8EndWyjw
xthD/Nr36kO1omLAqbgrNLvCkQerdJ56Z1puCtXRurb43bOszoxtJlqFUq096ArU4LusOMfxlK1j
PEGbYvLuRWLFzJFMJqBd+W2NDk/TMNmSr3vjM4MXckKS1DAmXoydfw6Uarcu3AC7VYzfXr3CsU5l
M2wiFDM0HoBoDNnH0HLxqK3mMXZyexvnwVWN3BT1SnpnuMmTBFcOcAEaNxoYRZaSmGgxruO8BZyV
2OMOHsZHvtSPNe0QaMs8zJWwjrwJeazk4L5S/0eklDvJxBObCXlYy54udWbaWyFhyxDG3sR+x0mF
xRKqPSJcsdeJtXAgnoRL+ShqegeUTceVUTbPqont/YxdhgNdpS9t3xUjvo07hw1cr/i5nez7xoGF
YmaSjmpBECrh4Th1SJbtisQTmRKas6BJeMLuIqS0OwMbjqkaYCUuE6N4GotrT/W2B3RBgqYS9/kk
ME2SEmLqR+ya6uiqhF9wSplfW2Q+CZUsxmp20p1T1OYhbpO9o4jMLa7C4YeMtLy1Of2/wiDBwV2c
Lirc9irTY2JaqOP/5O5MdiRX0uz8KoL2LJFG49SQtHD6FO4xz5EbIkbOM43TTq+h19AjCHovfZZV
3aVbUKP7bhsoFHBvZt7MyKAb7T//Od+J3yvQ7FcWjrdaRHo3OHOCT3WKU1cwuLN2qoC0bKxyoJmi
pIo0WvddSaMMOQvKCnX/proreUnHxbZBDK1lEl23E6pRQAZjBPbCUuGxohGoLwcqbERzNeElRuQ+
YwPgJeNhPjHd6nbIjS+zxPGVKW8OY7/BBVBfDpP1C4ZgEtYRfpAMg+Pvf/KZmGFpJLqYCKSztwC6
7NOpOMYcmZENkd73iIf3C5azuIg50knTmtG0Fy6zJEsDymOBrQw9UiF9m/dkmcM2TX5ShzZYQ/jr
Fq35OPbMNtynToE5V0c3mFMQBJCFRMONLkml2ptu82Ca1a3CKxrGJhhruqKBIGCKF15Zn2AJXsT6
dZWafOcUmxSYqtO+HodrSxNMc/NixKZ+S/T+px1sePDItfAgeWf2AzWYUVNhCZ/PS47UgumS6aYh
jGt1JZdfXkz68aDUucHc0kdHWeMMsIvhV6qGeW/0+XVHR2g45ONPulYvY0SFtg2iOsI15HfTig5v
vGP3ZDSSq7WTRX45ZlBigwh5dKiuhZ9e1amBP45jcRy+TRO6KmuUS9ghvwoi7Nybhjt/dvMztr3L
yG+bA9llSog6Ig+yf2nhUYVOktBPZGz+/GbysS7533/9L5/zP33SNdFRoDv8zn/9/Z+u0s8O/PDP
8I8/6w+/qP/vv384/q6378P7H/5hVw3psNyp7265/6ab4a+/wd9+5r/3B//Tv3/nCJ3z39w5XqoP
9f/dNv7+xf8CDpW2Y7I6tD0fDyP7wb+DQ3X4jl2kKyzHx0X4932jDVNUmrbPHlDQBeeSf/vnfSNt
Q64wA37I9qXnOn+uUsh2rH/YN1o+2Egp9X+QZlVCbH/cN2p2MJ8FFBlAzXdZqe/E0JVYsvPSgxgT
Dg6SfYEb6WQLHWZPcuBGIL4O3Fjzo1TLM7AVMkp47KBOBuIIseSXPabRrmm0zlNxrohRcEs15Dkg
mQ6jM4baRTklqGDwoHoYgzmBWUIPaAzfVHp3O1+Pbq4e4mY9zhkAqU094Jl61HOY+Tpmv1oPgS7T
oKXHQpQGrHCUODMvLtkdqyBGPT1IVnqkzJkt1+x2LLGmYmaNQNMzfiZ6EA0AsBCV+4xmEVIoeeuo
6mrVo6vv4PF3rctpHHGtftLdlqPI0XUqKt/aN0vwHFi5/qghITAYd+SsSKag+Uc3lhr30qke6JV7
RncxQhNsT5V67ZEmApPAAxgpdAJ5VS8pRA+mcjd/jfWQnutxvdKDOzhR7p7+S1ujZKQVt1i2Jluh
x32KXUmMoAAsWgowhPvJuovzQw3PuZYL2ETddlpAaLSUILSoUKya1X1fabGBrQKKA/pDgg4ROy6C
RAYPNL6iHB3kT7ksx1KLF/5vGaMXB8MEkJk21Ig4rEDaIXrvS5ad0xIHl0YCXCtb6WaawF/PKlPE
oCZrK1iU+aVJLRLPh2mh/ph5yx6JscJokV2waKfbUksxjhZljGT+5gzEMtShecIhoiAWRB6t8huc
HlNII16/d2TBCIdJcpP4T2X9xRStXc/QTiIygqcoYQFWTr/yUn0pLR+tWkiCNgTmLGvOmZwYIU35
gTJ6E2j5KbaHG9lEl6B6NmONaki5IVNPMpAQKW9lfrC0lOVrUatkXueMC4s4SXdxCic0M0S3txme
NQ3jwux76kC96ctD+XDw+vsGjX5pk1N0X7OKKh9XLbHVFmDeulgx+vAnwe/JmO5SgIAWgDyXaKFO
asmObUSjJTxH0C0Ul1tUZjYJ8xOthjQNaNkvQ//ztBBIUfK7r4pHmDFXk5YKYx/R0NDyYY6OKNET
RfpMEuRo1OuFtOsrMLvcg9JMd9kN952v6l2nxckKldJg+xs26JYJ+iUbObRMzArX3B03HEc/dAzB
akP1HLT8id2thSzJBw5ldNUSaaTF0krLpoEWUMFgdqfKv8mwXpxdAojALc+EUd6EzVORcreC1lVy
Wagb8yJBo820WNtq2dbWAi5F2+A1EOsRdhMzOKVa6m216DumzWWqZeBIC8KWloZnNGJShEc+gzXC
cakVZLN99hbJKcI3O27OMpfNblD2TYoFDC8E60w+FWFvgpxjGTMxpoXeoI6SPM0+jxeCHUq9iSAK
LaoNneo4VNQTQBTNuF8GCIfJ0rPN6jv8CjFdsxPXUlWTLRKP1uABlY+KD24/XymFEAMPGRUa5pb+
oQrNshXnJeVPmNRJGFUcCv761EjvimDxt0eIgWv98ITiUW/tPv21jrDLyv5JwU3vp2M8dBfeYFwF
K/wZHBRQDIiREA8e9mbLhdqOOZEY4bnYnOfAPM3b1lsewZfOIZ9X/NLGF/d2/K52XrIQLzdxE2Bw
Lcrb2XHLQw9wZTAJAKTGIrT/69N35a+qNl4zCif84IoE4xk64lWfBL80JBOcgk+HQq2Jvjht6f1K
76yJ2c+XkbufMMuhTDrMmOBMyKAuWCuqrziWyb6Ymg+Wt6RRxXJbSk4ha5BbPmE3pbNeETw/ydk9
VDPeflI/KGGDA3ICL2U/jUA+3I/aHGVYN31xFGGsKD2jgorvdmk/5eNIPcPUqr1IvyL8E2DXnv1o
/jBWMHag7z/mOrmXzGx1HyMsulBZ8w4885ucOc+WjooA87F2e5jLdfpCaxgoreqndtM7LtnxphXJ
BxUzmygmRujnrJh+161KXkSGmMmcxL2EiKXeUJBOwvCu/KqifhvHpyenh2H1LnrKRRblFPtSOHcU
H5z7gY3AJKbbMTHuMrCKONpL72RkLJSniV6H6MLO5L6kETM0g/rHayiOdXDRz8MqsVOesySeL4VN
0EOl3W01M/HwaqDSnkvp4C43AMX8e4Qa0Cwu2w6KI9wVbOkat1SStBFlbstMX5M8lCM/ZGdP+uBA
Mr72Zv/S7uobWJygxRve3Q16cWw8jPH0ZDreE4ubJsxcwHWteIOdtpwcv/oVqYpAiNvsDWwGYcJX
25L6xrq9hUTKC9t8USTxYd5ARu6k+RnDQuY9an2OC4MK7pBgi9z1gz3xht9kt67TN4XLDMjvGD8v
m+iw9uqqEAxiNm+MsGnMY5DFtM4oMHEA/8wzobRTyf4NfdCGLBRQI4QwCmgO39MIKmuXLxx5S1Rd
G4bcwsxk+DEmIGtD3lBQAhnHidiyRRajWGzSVwJ1rkt045U0snDs+jerM38NbcplRExXGIRRF4V+
PwUfgWXy/urmd8BFBfgpt6nEjhb1VzEsz3ZA0Xdpnu2C23pl1qeMVrPI804ca/eSwXMXGLxnCkAC
LkuYEebmwu4RPpqBQCRu+oTwYTTd7isIwSH1UQUbVnVZ1/l+7AdaT6q6QChisu6orQ6qQ8+2cDu2
jcdQjiDoLXsaavNnR5jejg4pjUqpk7tK4dOhZcbtAPJkPD9kr269qXlzpX3rsqre0oO0EovNv+LO
fabYETJP4Z/nVR0tI37gzscOMBtOehvsZiCpTGrQOjVjCyDnHfSE5+NRxyird/+7o71s0xQlg593
VAtbutr/SSlFBnTih55dvJmVcwtvneVVjtgkx+ajdLbDgh+5hFJ3Yun85QZVvU8htV92XB7bvvZP
haAkspEQ0tpq5YoJRmbvzS+tMXwEqjrXRAUZpwkr+Fl6I/L6qWqIYi1EzknfUvHRdqRlVDO8Gb46
3svAuy3G8qfuvBLma35qexVdVR0o9bl/SlP13cy3rhNxoZX0HnGbv6kr5136brWPqRe0ou5ptd1b
r/fgS7u0QSoefmqZrBcnR1tQDSK/gQUqpE70mNM8F6rSJAOLXpCiwZFeOU8FHVZJ84izgw2UlV2g
ssKcMuZoI+ZpYjNw1Q/lL18h7zpZpbPQ1o1lfDSOd1e4A/Yg4EPVsD4TknsQnpnv0tZ65j1kUb2b
rCGQp8UyAVR26tHquxszX+5tLpKDy1E2ez3xGSTuNe0u/cndWqrdRnlM71QiHgt1LQAC/XR5S6M2
Qy4wjGH3aoD3QfdnXncLiuechem5xEmYTnRbZfNZdsltZQdPZJsZIVR1PcHjTuFyg/tLcYOA6vY0
tHvW+G6jvPA1zltZAiaBRnwT/smvVX9Tavi3AwU81zjwmCAi7xkkdvL5+2CIu6MfQ/HLNUicfCbz
iFU896M4qMkybpwBcPREypD3SsebtT0zkp0cRhazLB7Yz72OTvusKgJMXO63xmK/ZDLHjj+9SIJp
fD33Nexzz2yeTfCVJQ/cZKR3pMquFw1LL2yYaT789BaOesxn0Ymtu3r1DhIoEnf/MeYDmFp3YMLA
sG9yyXtT5T8lEUM0k/69sw5puTwsMNyb4tkX74PmunOgAlpNHgKI7wtggLWP3ue6QNOv3rzII1pA
bmgj3eSZSwtUUw2Qjzpkln5sDy1s+VFD5qOWi0hh14An8vOUsqV18tEgXE4kKe0ZbxSgyhZsva0B
9oBoyXfAtM97VDJ+Io2UGngfAL6Hf4/nQmeJtN8GNn6RuXcJrHwDxwcFnO317/8rl6y7hm8J09Ti
+t2xf6uFTK+SVi9ObWJ7iblQoFK53oXnUVRAcHCrYGUes0Hc92rVuPqR3E6AullCZQmS4XLJF7ze
VAAYugyg+l0LoAsCJpoCChu/Oj2puV98NR015AOsQQaPvVDLfECnzG4DegccXUDQKevJ4/6S62oC
1eFnWWTC5FoBK4NRuh9wmDMGKDYSOl3qmZDoocEuRlxd9p3BmtQpDdBM9Ippmh8P9e1qm/VxjJ27
vAwsamqleeNpwKLHjWLW1QoTOg5cUush0iUMgjaGiFaGTNczZHz5ji5s8HV1w1jIYqdcygrmIr0q
5oi6iItsbV7ceNz7xXIZzDbPfu6FMeG/S9L+EDP+WhZBbcScPs60SBCR3a74r3gJ4rRpaZoYIeeK
T5oRr5Jashk1vsoZYJmKd0M6MoXkAbMbret7T6RnAKmu+yRdyoe8YDyviqqLSpg3I90XCx0YI10Y
5ETfhS7HmGnJKAP4oWSwItRIRjmMglivtinNGliGbipPwHYz2hMHFG1Nncsj0NhPlpnQbbt+Z7qo
Q9DYIXR1x9BZ0EuotnCb1Lms5XPMScwbrKRwG38xlQ3sAIC3uBM5f6PGjiXQzOPEYzXVPfbSenF1
kQiA99sAOXDnmgnYlCDow4Hc26nE5b92ut7ds5lXwBg6zvCR2EzflG1hFqPQU7FD7F2oJ21t3o/K
uy7H7rLF4hXKISE2NQYXpW0sR/8x0/UoOQF+MlIlRefyptYVKpEuU5lpVSl1vUqki1aysf7gQs/t
pjmOwURXZ8slM2jCaDGf14akMCH0KBzob5l1kYunK106Xe6SYEXFeDv5fNuHkZcr6x8u2w4K7/Jp
LR1Ena68B21GQ9ti+xsJ2Bkvs4UYmbV4+mZ1kL334dXSOZvz1+o7h6FZTqif+EBS742Li9iywnOu
TOVg1V0IMk5vA7LA1myz5eQvvC3nGrKZkM3GnLpvIzLgAvJtC/2+3g/kx1hYc/Tw5uBlQTYlwEyR
tePD7OXrwVD+YcnUrZk3QGCs8jVZBNs9XQ2SweUuRYljHHNtif/LjqoCRzpNAeSjX/zEy7bBYLFz
AfR2VltlFwvTFQFbTNW7gcz9tkJVoljltuqLT1ZOR+UB/6ks8GlGSR6wdKxu12UM5kXJdc/y2r0p
OpMdXAPgspqfE5we7txWoefmv4S34LTP3gLPjA+T6qtQqvYqoK8sNYY6DCp4Sw0JzianImLIilfl
aI9QvCVmW9CPJx76lc0hkVldpFgXwyvgm2+rnAgDksMOyMhxNWKDJ8eCB68pDk5rq/PigymynkpH
RrskL7rd0Dp7Z6RjF5fIfvCqO1g1b4njNyz0M1Z6MQ+Ub7p7229BDRaG7qHHQjlk91xWo67+iT0j
wvLbSvSYIXSD+Jvp7zVdFtqekwYE0lIeE0XrfQN/C6Zm/CNpf8AnaAJONazvGnw/3+r53fKMp2qq
nF1djXjd8Iq7ImE6yDhZJnltz3OKP7P+kv2rdKd5vzjtRxsAzo8W7bC0ul9LtG4Lq3d3rmI2tDgA
WP7q94cpjx4kpqhAIcNkMzTuRU1Zyi4PjGTHwL6frfG6Kpn/2k39aLj0ZipTPeVV/+pEJNb0jUl5
ti7DiLZ3TpW9I4TJvYpxZFegFFHdX+MkysJeed9xPdvAbJnGM3o7zKkewi637q30M4/dx8FzD3Jc
n5eclW3bl/aVEmhvFnJiKxkNMfANLjUmeZY8GTn6/Txk1rGr3x2VUHFcd9SA+84NrqANswPi1Yyj
jZV3hhLL89TCLepx1Pr9tA0oXqB6FztVZpnkB2BzTDQUs1eSF14zgQAqNBUzsZ/lStm261BK7X52
4DlOAWoRtRC8jIEhQZ7pChPPSN8+Z3KpMWbF9D/G52ieicNH2ynlZKChuz3k3SG1G8SamAGnsQso
9ykVSW4K7hu8ciPKK9/Cm5pyJ9qKuH7IZu8cu/X16K81EdChIeseXGYmi15Qk3t2W08NfZ+bLsGC
lE38hr5LEalJDTwhBpixUfdJYN6ouMNYI+So1vuV2xcjFC2Swez6LOKNKUGVA5Ufr/M4PC5AKjfD
4FLfbbLuVd4BuzFQ8ZrbhrafEF2VVXmbu95VDWqgSu4mbESQ2KmnrfleZ5UYN2UTfxVk3jbKay5o
ibxs5ynsKrZ3qZ6J28g7Rta905VmOEIEKujcBbU6knDDpuPi1/nzG5N/dR3yhxXKf8S9iqMXIP8G
zPD//I///b++1jz9JrL1e+1z8fXf/rNlsiX5/av/ulgR5l9YVtgmaSmwhKxICEr9rZHN/ws5LROz
GsQEk5a//2exAqgw8G2fxw2OJS5g/jD/vFgx/wLWUNLBbAvHxSD35xiGtvmPixWWNFYgAw1GZK/i
saj5Q5ArTzlR6wjbRoHjGmBqwzFBEZGIY0C8gE7XnCk5chn+oSjHUDyh5PHhyZV9wWzq44lYriun
ux+6tQ0j/6Ftsw88S+wdLG4ueAt4u7wUJKOFzf51TUHv0gCKik+z2r7PA1oABvPeM67Iwd2YovwV
91ON4mnCKirPZd5fxoz2Nj2sjJN7v3af09WRbLP5cE0/+D5CeqaOi+5xHccPoy0/UrMlL2AkT3FE
hX2LT6GDh1owhO1W42adA3XrksPMaYudc/hgMf2xvS6SXXWlbMUINuqSWVPXzXb0zta6gLayH2Jd
SBuVEw3EUX9f6bJazIKHZqC+tv9dZEujbcESeGfpkttc193yKsxQW51bX2AOMYrpHgLaZ6ZLcs3f
dblTe6Pa1YUwnl37SmfK0vy1A58Wr2hf9CxRsJn7NHm6HapkDhUVbELJ3ROFL3thDzawX6fYQCW3
hi70zXW1b3PMnBZN1B1wPpBHpuckvyjm6jb5XQusC4Ib7qoc0Z9SVwerwPmeDfd2pTmCBceyay0l
d31Bn3OsWFDrCmLYXntTlxLTZpxtZtM1zp4Paj9JR1bktRGFtr5dqr4+uJRAQZql7LgcdJuxT10l
AwpsDXtNeZ83uiDZoSp56b1jocuTq9H2Ng1ErU3g1gUeB8TFBBQcA08DLzhhBSaWLeZsE2rCXOEl
dB9mXde86OJmbiH+xuJFPPNrdrwh/U3L9df3ZnRqBPXWxzWmq6C9gBaLgHZoi5boOeeWY+jiaPKU
a+joMmlBq7RI2ctPHRb7icZpX1dPr5hyNk38CbhcnsHtw/jzCZ4PIC/K39XVooFlsVqXfSTsrQs0
ijzJZsDDeGiY7rASgEMeaMOudS12afx0Jr4qJx9kSGUD8w4iY2E4uxm8z8bzDVDECD5l6VCGUCBj
TfVbzV6l05XcEd3cGl7TkWUCoTsBNC+/aaHDtk51/TDi9S2BIqAai71VxC2BZyQGApDr3h3EsnPq
x2pqMOsXK5VVhOjp+XoTkWBVP3ngR0611Rr7LsWKsfZ4hzz8sJ5dZliRzGbbe8jIhTDufHKXiNmY
ksap2HvNcou79J4sPa6ymr/J0cGInPtPEMSgNtd1vff7drNWc3qGIslfUhBnx1glzS3bZ/wF6HkC
6Y80Jb85jtKlc36t2hglIr4Gs3DuPercDhF90TCHafJyBBYwPK5sflcufJg27OjJMoLsespUvelS
LnldzjfdLKjowSQtmf0CaGexcVgCMquYJUjgO7AfXJtnGfW/wM935iOCUM5NPXSZqLd43zCv19vW
h8ejzO5gSyjEaLlEHdIc22yLOaQFaBCvstviwOhQbc36cu1vpsrrbqyleZ3WvgcC4TOaYb+j8Tve
5oHaNqlIQyY2fF02+1InxeQreOVHfNLpPmrJXK3D1msNFlDinKfRNy31D6xwiYDa3FMamXWPSyQ5
MeXZLWisYs5BY8sFt2rzpvTotoEdYRzqOFy7dr3JsxyZoK5CXL439F0m4Otb4hbsyx2HJViQT5Jz
/r5scaMGpp6/p+E6UpFErCr3kVV/y3Yh7lkwWuDCLDdj37BYr3oSoRRX3SoQAn2VwSfryLR6fNWU
M6mTjUJQtQOB9aXteHpoJks64AYW+EuT1MLBFDaVnwXX+1XFl7EfcRxW7t4R6gJxHRESKpK5kkoE
pYMJuk+YGFYQ6ng84H8S94/i6V6SlrMbRo/BBllEF2SIyYj+SccGmWNkn56c79aEtWnhsKdunXsR
e/tINMdWsXwvXAsZ26t0MRf+uvwpHgy91o3upV18DGZ+ZzSU3BfJcOw9zqSk49ClzhQWLCDqKSsZ
m2TLnpjZMo9sgXuVllFHoh5lmUjCgZ3NzojY1vjdHDqEeUN7wigzgT/HiVcbRKNSeKv8qw7nEHsQ
zNQpbZ44V2u8ztbTJNuM4xXUQa/h2AhdFYz33m6PRoxQZeomeSoq4sMIAoJRhD89tozD6mJWyiuf
wbsqdrx/H0237UNs4PjxKgmcl81ugVe2EKoPlyw4MoHHxzHiOwQSgnXFGNQb0F/jLh9fesOUJ0RC
VQKbxwnZbSGu3To86tvRAAAkcJWaTcnOBUseH3f11it7OjSw6U8yltuF2WeXWTU9Qlg5koK3Rofj
wGwUe6PiLo8ZRCt3Ok1t9dbOSD1y7q/wOb+sljoKmM7ntF0/B4fkcTLwfs4A3rVjQY7Ecg5AQOFy
cpWpmkJpbzjKL6mijZiS5WQ48q4xSvtigf6/GwqsptkPZGly5XF0i4syoS+KsRbvFnkX2/nA0Rkf
rGEpd0PM2kKvvMOOciSwlejW+IPJJNGoIXpU42DYGnN/5ht/9s1yOAbIeX5qU3NgE7qmbDk0R75w
v2N7N3PXR7i36PBGtKqkj0BsYJiwKD7ZthZWOSl5YbbLriFcWhvQMiy3fRyYB3k/lORdKRmaiflO
Tn4zoXfxYsUs3q3xCVidxV+s1O0FdApg7uQcUrodcw+PnuPY9sK0hdpm+xAL6aLcQEYcLRs3Z3q1
1EqGc7lWW/hzr/lq4YzO2dKLNMtOxkQ6J3CbsPRI/4weYkdjpD9RSTK1iA9JfRFln7QCYjcuknbn
LPmH03nNztXe1TEf+pDqMrXtku6glLNsLQn+JLe2/hynpzYpTgPmZJaN9LgIh1qi/FvQ03KIu9W5
Bu8JCbilIZ7yCw5QV3HujgOVFHHaU+wR9AzLzTd/EfUkCLxp20W9cLb0yZfdw/z3q5ltMt8SF4Fw
MtAN7aTNT0VPGrLHFXWZjGzR6ZaABe06L5XFg1pB3K41ejvRDG7VInQnJ0PDuXMo3Um83KJxwtDk
wwHxE5R3wjb4yumv/S7xL1KuQKe2AwvcrQhhyohqDl0TqlXb0tyQ8McRvIYaXmRFSQtDyeaz7aPT
kKRNWBn+R9kI1Il4b8fxe7HywBHo/CpmtqXpmGAidR+FB9PHi5qdoBYT6AhPH6UtxBLLXRyjJk5D
TeFJo05rhIUpHhQSftrh68XDOfRPEP9ey3Z5DWztOrcpjZcC8XCueejxTR67jEOyqxgtN0JFPjsV
CcWtwnDSJ9N2loyxI5HgsePqVMygdWbqQoccqZtyEw6i1d4yK7fYLLsLbDwxBgS/2hsYQXiEvLvG
N8jOOzNXQj/CC21STARZEe8OV72VFWCT4avK2lv5m3RXuLg68v7A2rzbWy2i2VjO2xS/aTgGy8to
xcXB7R+dJfukQ541VN1022Rsyc6WZPudylz2vWc9YOxxTumaHyY3v8hIo4QG5Lk0yUtSojX7pYmb
sT1QjdSlsJXo8gIz9Ew/7tms5hN540dYhGVIJQUgmRhMX18g5QjMFOO6XHDwdWHQ1cOFctVlWZlo
9LFuafEGKKRpu61L8ekgGatcFlvaY+09vlhE5ADepRoy5DrdQ1aTTe11vIOOBDhm7FpMPAWRcxN5
3GT6BZxCWmUsxntO3d4tz17XOVtf8X1JSiqfyUgG0haXojavBFGVDUUOFiRNImFEKDzPfulIKhsd
1z2HiWQjEc+3vpOVWzXggutntoWmTYVrQB6eHpZLnP1EqprplqMJ8GF2MCW34zmnAzjx049+KT7G
mN14IdKPdnCu2Qvhh8PTLpSNAgWLL+2mbQQ0j14ol693RmXki+/l9G5nbY9/vX1ZQMNybEUbCeF9
u5jIZoHLtTYA0MkYsqgttCuyTvkut7T42fMfal1eazA+xQre005/citFB7KpyululMCwbJZ038TT
a8NuEO/wfIFT/nXyrTFsOucpougb4gOkdse9bmmW5uxY2gOAcLo/ZvJJpqLKMtJ1Rp51zCxhbkeY
99vGax/H1nD3ugBlruL00iIQM7r8QZ2ebrFFZb8MWsCOKKYvA842lO3VBZu1nmw3AnbWORcyy+6G
EX9fUaYs+uPs3nZyf2s1wNmFvTzYeeQRB0Qcwsr8S7hc9unFwX4myN/MQ0wSmA1YAA1dcfivQQwe
gcT9YTXZ6o9MaONkQGqd6QygaSiBDUqYzl+qmwU7tQXVclOsPK1tr9vF9XPVogmbOVErQ8AboTqm
YLQL4LtY6XzMORdZIcYkehmr2FviYkZ9JRnFdm+BohYdR7Ca5GAdzD9IZG0LkNUBuy69D+XLSxFw
HScTxOVFjz5RFfibOqt2csYL1FbXc/xqgEo7wmZtd2lep7uk5xZRpD8kRqyjA9AvlJ46rqpW+KLo
IaxsS23RnK2t8oIHF0qhgIsX1rVUW5mVkHbN+dmYYSykJjdEwj8Igd7o92GSsB72pnaHcY3JHXAT
7BOX+NVCKE8+F2kQ7UPPWr6wmWIiqtkk5PTsou09w4+3zolka9JYOdnGiYC0Py7rocyW+caMWSkI
RycNV+DtKnobl77ZtVkUhxgaMOXRz8zdWL75UaK2Q6K0NOkgdOQ/7VLeJgtL33lApQ8kdZapU+xQ
GQL24/zVzmXcnUdfGhhJiENBEgn2TRC9gju8j4MiCHN8UGSNZ4o9S3B8jcHgG/U3tsFNpU9wzTU+
2xXJvIxImYd+07xG+XK3ooAinaw5IQemotT3tRseLWeIxwecci+pKF9ynGNhDrszTFRthO4vvi78
YYLSLi5TUwIrhFWD2sYe89xIgihR3GFtjBcwfUntEOGVGjvAeA5GFJBDS4pupg0A7p46F54LGr5q
gLDksC4N/SAV7kVHnHODuElQyIriXbkY26Tq4RI+BLCAvegnpcmWJ9WRW8pZn9xmIjomouPqzcyI
Xn/um/56jub1MKRkdJqFz7fgnuphghSK94NMHmKbdKmZUu/kTNmOI23YTFPDQw5ghGiyFXYmOTbp
3sUUMZzWm25uuzNdX3cDzkS05XCug+SYuPTBgXpdDAXvIH1dCkudqFi1kONApi26xaifQ3QXbvkr
vriyB61Ll+qpjPpoNwJ8PQ8NZUEt8bNtEcU30mW7QSUCa1JA9HyghYEnRzNE8vZGwvfb9xArcSLT
T9lYDEAjkUKWc+E6Z08plVpbO4rdgxLDid6+7xXe2JVZXUSR8N8gEEX+Y839Ft8r+2zBlJR65rzz
HW/YdGzvEruZDrbJ7PLsrhhiczUQWCIdM8ZXnn6mqlEd4up6jFg3dwHjehohNPSlEc720O24WfGt
tP1zkwZProLT3izRA1JKDYHPor15AMrZ9x7EH3D9G7ZOYDJKh2RzbLElrJbvYFRUPrK6zNr5Npgp
K8S4UJ5E7VG31fTu5aohwBSuZF3V3SUOM7kR4xec6IJKzmUp4muqqCcSXazPW2zFs79cxbX5uQ72
0cZBsMOs6hFyXlFwVHDTr5/TAHVm8PyPmupj6NN8KnTW1davy55BP0b3ycpehnCusOna5s52IALm
BYD4fD12schPFVOECmJII20lUVZs71KM7sUQqds2Th6DSnKC69Vs5Dn8RzhUIzXTUC2daAtrwju2
pmtuSt8Xd8aEodCYmLbm9ov1zbX0CSx6xr1l+8hF03jBq7QmX1OHaqWDd/FWNgs8OyHx+iMFBMy6
8cV0F/R7Ts5x3a5t/WLmNVXGa1Nt8chuRn/mwJT9A1AxlhAxqV3Xy9+C2YQmMzDbRY068PgkjBq1
F1K/d5H3xvvUJcvBbHjg+NtYt6TK7lyWTLS5ElqJpuE0SN+hYAD4COSbEFJR6NWPo5tNWyvHTxUE
4z100ntDUvCZt8NnhowV8tMxKzg9XgL3wQGvaLDvqYxpDZPe+EGMmJA3iI416ysOnAC5y552PkZ4
PjBeZVzmTXUTF4rdKCWpoXuOs8XZWFbs628DF6lFluGf35D8x9x9+P/27uN//usIO371v/Q3gedh
RYHM4ePS5Af+vvqQpuv4oJV903HdPzDsLLYkwhRYAFyWHPyiv60+ZMBWBLWGGIgvpABA96cYdsLX
jDpQD3Fd6U2Nh6rkioCFjf37t2O//cfVRxz1yldNAfJHuMWewxsdjKvZSBYJ/pUPTBONeSMFdSfT
GQvHc++mNwghzW5cX+vkbTbEhQSAvhEmYcGKxzLspX3FZbcMGVTZ7iMwOwpWjM3Ge0buo0Yo2Qes
1lmi5P5u8Zptg1OJhQIuqmCecbe8mbkAAMCCP1zi9lWwNW34RO/rbHlOaaQnudBBvpA1RqiQ+AW+
3fmLP8VlkXo3fV29TXN/+X/JO48lyZEsy/7LrAcpIAq2mI0ZjDoz52QDcfdwB+dEFfj6PppTU4tq
aWmp2fYmSiqrIiLNzQyq7757z4U/80zZ0R4Fcldk4Xxca4AvFivEUsAEXxP57vcYXgzvuNR+vgea
um1jv9FuoUsf0tQb0kOSDS9poOiaeqxT+VXEPUi9NwpfkOpH/Hd+691CJngbao7/xu6t3STeZsXP
M/blZR2Ni2ElLAI8PLTdLRTzK19RBUNbzC6zeMyNIZM4avofBm+A5/NbotOURqf2KXfO/eos1OWG
Cbxs26fWAOudZTqflEARgxfikC0oC9r9lAzJvnEVUlLrcY5jL1ah+1iU1h4V/Utizl5z/xGH7nOc
ZUCxs/hEGO9mgHaxsxymPjfMWvQhaq2boYz4UF6sLmO5PpPbdVq80iHDQw2TN0vFASMGc3xO+ymA
/Xu7o7kWIg1+DfHgDj6OVhOLLxb+zzKSUjVXi5eynMAYYMxjsZNT2hEeml6rpT5hK+Rdcx4ATWln
d3DnaVs2Vnw0qUqcTNUnR24PqL2jBtFZ5raXsPttbjMBPOond2W54fmStP7gU3dkqR+8qq9LRv/w
nAzFHvMsV2weoznmaz8pMWti46LNd2Yk5h3w2N0DQNGf+0Dcp06ZXE0NNN+Gxm/eHd3oAmHRzLem
J3TSHvNmk0I+87BCOMQROphO+xLG7OCs0E0C+7EQ+bfl/9oltsd4AAUkV0G8tBH2LbPpmU9j6ZuE
T/lhmiWDH0PoFs+qE03SuRuB81Xp6G+ljZFhMr33ZvKKaz2VRBn5IIOr297IBVSlILUYuRUueK6O
jRRHJLAzhbNUKfnKONl+/FwVzY2RYwHI4O1unIojwUWe8GJ1N7hWe64cLH++n+SHpLtQTbbjMKui
MebYkHN156bG+yDlXrQQ1O0PrgLpfk5qgu4tmc6exOxuGePIz9qdw40xUtwz+0XnjXv6uRKiAVZu
Pc1FoD7rJd9pH6wCSWaeWaSmZwoWuBQV6l0M6UkA8tmYlf/bLy5dT9PKOR86hFWxGQ7I3y2PRIhw
zhVPNlfLMWS3K5hA/P6SdZzfnFOgTQFOd7tzTq2coOmCK0Fji/coKyPXYu45Q8BNHGL8ZhXQc0bw
k1lHIp0Kbppjc/4kJ2+IGadEEhqH61kgL5aa35thvjIQCNIcC2VjuAAJ0+lmDoNdkUqLpY2YyOsA
5038Q+twBxmxJW6puOSJiDXhQOn1tdFNDNmUpvELD8m8JZxSF9+QTPliBfFTXeGgNRYW0KJErRey
eWCp8GErmFahXWVE5H2SbZ1z1dlQPKDc7oI62YfkJvjgFOKa/u5D5QWPRRVPlL8aFwsA6HGuzX0V
401Lumba6q/xtvUeQBMAkMJxHVWZRgnlUD9rohWOtI9w7V5JGrZHz4MPmpV4PJmj0B91bJgh44A+
9TtbDbgAq73xBNK8HEjhJ6y90O8Sbky2jJJguJoYECIYWAvKCQr/k2FQF8TAQkWedY/ANm3DdV2f
IWhsJnfkGLCVj1uY7UaTMtiVGCSD2IvyLmEEXbxum2pJUd2VAiE3sWMZFWn3XCbDxdON4k5l7jBX
E6YYV10ZMTVbe0aWUkNzl0uXnI0iA+BM4tfzex/sWSI31sBLFw3Zl5ry2TLDIDPG6++wmMS4gINF
aUfJn0lEurMJvjmNd2tAwdhWCCyRPxRorwzhuJFydjlE8Zb16OUcBb5wYSHWLoSxlp87Llo7ghef
bha+jNRmIRfsSUMW59WmljrVO2TfF/ASypUsIm6ama8xXaOgVKATiKq/CajiqUoufV5bTds6f4Kb
iyTaFzdVgP7mGvjgaT+AQX30hPVMdK3dWhkeu8G5TTyZ3pkTIQXPL7EC8ODA5D2dXH9wzus8nJKJ
YiwvY9s+aHf5SFOVu8JicmZ3poEtRjYPHqfRpiSpNLkrzGxAk6Y0YUL1x1h3wXbwLyBalxhTe/lk
JrxCnFB0vHy3vm+c55bNfyBBVKvBQtPB/ZwbGBiP89HtB24HFHcd2vhSXGdyO9tusJ8t+h+GuH+v
17WMRJB9DkPClyNf8m1LUckGCtOmGCw2i5D3RX2hm9IlNA1cfLGXY0zebwzIjxozCfuRTCoujwhk
LhbEhQ0+XkW2hwFaYqB4OACcxAg8PFYzH7rYNDnHLV3MyIqBGwO94DD7mjn9pIcRLDVBnLqz8iu7
AyfgGePe7dc8ohVB7cXa0wXPTDH04P3ZShClFLaxLaCU2sZIxsp2OygHu2YQbcSXPrzCoQ29iN5A
YfDNHVaOmVKCOQ2N+aEbPY49AyvAOlg3hY9kkFEYrVDdtgIqFdMbAGy3hZO+VOZ1W64XOeOAsCj8
YRmjuEXcyBVkaFu+eanIn3wnfAzFJE9z43I24HREKLHVVd3W8RaqBl+sIPwdrOI0YEM446rdWHps
cPQAYetRItVDhX9l6hEj1cNGydRR6fEDq2gUAlJiKGn0eNKtb7wsJhA9uGRMMI0eZRIsMWFWfI6p
eKRlZZstfrGrZ8A1gdl9971pRQRvHlJ/BCbRh5ucJUg0B48rMxR/zXbUQ9WkxyuDOQt4ALL436MX
M1ithzF0XgYxPaCVTGoJLEOlR7dYD3EG01z391inBzyfSY92dRr39PDH4/BR6nEwYC7s9YBo6VER
J82rqK012uO90VmvLDmBB+0KiEKFx1pZD52kTrnnMoeWeiBNmUxtPaIGBh2QaLYTs+vKDOvqYTY3
rHMF+eI+SxxugObKjZRqgyjUY/DI3w0Om4ZvD7upstYVIGr8qIzhUiXuCTixfy3NTKD5M2KDyCT1
ydBtMH2XTOE8O4rDrAfzituHQ83mlvQXgrYe34XzGutxftCDfcuEPzHpq79H/vWbXtHwDqNHRJU8
2rFhmDtufkcS0N8LukGPfjBrISHWkkKtxQXqkK8ULAgkB+wi467QMsSEHmGiS/A88K4dLVUEWrRI
A5oiJh2AimnjcuPhnM7zT66lDqLaeIy0/JFpIWTUkkigxRFbyyTh34LJEKBu9glFj95z5Y2IKpJl
oVf3uBAQXJZet9BzUPEuxHC2b/y0wbaCSgPjKrkRfwpcPfsOgt7mkpcrcBeZSRYpLvJNL7Nr4EfO
hNQ6jF1khncO/IX9CJh8OwXdS2/g5q8Xq6MroHxjVwKdSkBHiVVxV4tGt6/N5LswCrssOxDp70uu
0UwfI+pmtk9X4JfDaoPwZDGX5vV5BXO7jfHIRr597ous5duTIVR2GTyurHlKGvRCla+vpkSKjtfi
akbfYtFvvvd0lwMywS3fN1wfuQZzDRuESzB2pQxA08nS4Brk0nCDvB9bvznbg3XB7jKvgENKk50D
1kqCGd6lZw8yYL/Ggr5AMsUoE1DluaLmelZOF1RtUPGwsGYcpR3syOcSLpvdY5MooMtdTHoFq9LS
k8otw9ehteMT4ZarynI+Yo+cLVfASystNi56IQkNDeovH2Y+evPBcoOt0Bo8YGkVrJ94m6ihrWvu
/G4KnzqLZFt9rr0ZH2j1wUmfOM+uH3Lwe/QU0oyTZKLGKutEStK6Ec5ldSeDegC99emDBIhgYs2d
Q3/nkhU8NPBHp2ZGgLC4AVkFJGzgz6iG+ymktfCTlrKXwp6Obmq9OVjid4HkAihLiLQ50uA6gb8s
YoAqRA2CnWlesdYIbv7+hQXjg9+VBf3Fa3yY2Hp1hePvxgD3RbVCHcUNydnBHpW1Lg2W1hU+Q5pv
3eTF8czqOi+LY+YNaNJld99iDNgbKTaEStnYxDE1N4Jaj3l4gDiiKJF4rSrdG04TTQdKa7+WDDlt
TTuNyM0IBJuEGMSG1om/VQIj0za98HqqnCvFebB17YANn7IRg6hHqRw/Wqv2hgKIXY7DamPNeUvA
55ly85VVd68OM2tUXbyneh8Bywm3jcXgBsxBRfNiPBUFDVYCRmjOzZHNAbVuPgYB5nFEYcmOWAIe
w5qeGDkoQ+fHqyAfiMDZtJIaodTyd603XyPYB5tJmbzJafOVz2ZUoe1jGkn3VsBJkVgoqzxrq20T
gpUcKxkt3sCTvfdO0lluKZ56nQuFZWVa3stGgrZ0/YXnK/7M1s8xhQfEt1T/lXA9PFEwV2LmQqHD
oFDFxxa/wdZBuZ5bjzsU6yuYklyVvdewZu2jn7Psf89iGog0EK4eiObiYKqxH8ujaoICCB27AB6J
dNib8uJ1uovQc/aNyZq6MKl2cQC8qBlVNWwL5tCLl1BEO6wJgG5rZDHSGsd8SoIdC9/31PB+bUPO
Ud2lH8rku2t3fL9iQdhL7wc6k++7KSVVHusPzlQeZHB5uSuYKCAxgTEXslPrPDlUREULp+iBR/HF
IELupzeu7nnOgn7ZTz2TUUujpllbTDC3BtVmhtOE4M3rOy/p26tlBIhUO/O9MctdNxrsGpOfJbCv
clXDJE2yr74MXlY7M1j9GFuj9anVMWG4Ld2pyol/CmLeNktMpnUOHAQRSvfml/B9luLH83DUpHNA
dFcNm1J5n7F0cDNkukAEf1Gs69Ygvh8KNr/btsY3KFeeGHHNFWlA+Gn7GZc51+Ux5bR26vyZfVu1
SU+ljQ49N5RyOslN0np7FoAuXiA8NI658F48W/lvXJIDGSZV3KrKecw5q8IKGAJIGMYrl7RR2X+o
cl35lnIVsWj08/SZaTHfxWDO96Fwj677W4eLw6TMOzOwvQHMdliX+GkKAkJs01H1tTgPdrv3ujo9
uaP6Jn6bR3YX+iANaS320/lR4xO4LBXXZRzvFu5eh05ad2SRdAv3lO96kfmIu/JsLBdnHB+nHg8J
O7CIihm43T5iD/QxbRtYjAuUxhNyYU73JRj2ydQFATX456yUzzSedpvRkC/lxNBl1yG7FfO+ED2l
6XHwtVK2spkdzsVuGaGZGmDCecwbTHLROHQ6wUnrW8vOgT3isinuLFgenw5qVpRPrNHgwWrHBval
gtbCY6vjw54t0sgJ6y9aCAYsQi+ASPJzFssbBKh+OxHuwk/RHXsGEawUxTmbeXAUzBUOWBlKPruf
EYOBlNaPNDia64og7mgMdxDuSF9o1dDuD2xu1z0+oHPjsVJaXMopO0oWHH0fkFwrNDbT6ophr7xj
Bz6b9F2WkKukBKJkv0rk9boNGOcm78bgNVJzxaE/JOrAl6Whn0i5kY2ekTEGwXnBEzFL86PymBgk
SzbhLafa6Qn75vS1p10Q5So4YELChTPQmVvnxotcqK5ePQfqBV+/SoFICVR/3YzsnOVava4rXTvN
zyj9s53wt5WugzVTn1UmAYpEbLm8x+wA1l3mjvGpNsIrK8tDvNCg4RLTO4Fvv4ccgExo8dD1FQ9K
s34tGGWpfEqTTb3LK8osRm6oUQjmpDTdsyIHzQ3rsa+oUCpXD5bkAntych4hlx0mx0Ie7SriwISv
SYOAK8SfhgbwYbZE5HOF1Wvp1XW8rk+w7HnULzx3c3ShgWsCbh6NnCuK/49Vw//cMIZnsh/4b8IY
l+ZP+flfUK743f8IYzh/hQIDWeAKnH1W4P8zjGFbf3mmHRCZ9glD/L1b+GerjvhL2K7PRsKirY2U
xD8XEq79l+17lun7QWAGLqSrf2shwbH1LwsJFhuuJwLTpL3Hs4T1LwuJfCYONWL4jLrQ43IErIuL
rGBEb9G0zT5KaIoMTe4i1TUb4YqYmSte16a/eO6U6SJSHsQoThKAzYsMxZ+kMK/HNH1Hsmheg0Tt
yHO/1LA3t63hwlFOU0QwjN4i95YDxvIaAiVTMTJE8uAaunbblrBCqMALIfD3BvQ6fasl4aXV35qe
itkZ3Y8JxyG3lmoGCSNgngw9oj/xY7RPeMZB+V4HWMQbIswziwxt2qXLnKm+TfCwrqu5VVaRHSDj
l2Um72NW7yomD9C5458A61w0wNF54NEJkyGEiJzXkD0r8dUUZnrOpynG+2QNZLz939byvaNrIdDw
8AuEsK6IQvLErDls15Uhqihb6uXpABlg0LoLohkehJAx2luH05oWO9Naz2P8YlxbyKm5+BPatyPU
RSuFenWvGsSCYN5h9NB1kicvXth1Y09iJVL5086ex4g/8MAstzXzu6CnYzs52jTWwffYGgIZ2LYj
s6IwMH4dUT28tD2ZEFQJD9ZoSyknEPf5TW47V1ayPMazjK9w3ZRP9A+AapbmS5Vl8131AuH6RfR5
ftspxEORg24Y/e95JD/gKSFfS8YQ/ANsljCnEvTnIxWnF2m3BtRcnEhDBBB6PGdTeaR92jnMc06m
N1UTl3BAPYoaOmR1yWeNCtQ5JwZOVzf2UGR0xrys2aqB4pK836GRjL62ifX7xHnscN53+HJMG+VD
IYrTZa7Ad5l5f7Y69ZXDhKVUkQgDPUfkB0RhPPHAXRqANmvWIpHBONzaoAB2rnc3WNLgw1Y/qeAx
pl8VCjgYTaKr8/dKUVDFxb+XPJPhsVm4lUMXMWNddoEOGqqbpsbfTjGbAEWyzEiH2aanidyW6L2c
Df6sNQIAFYK2V1evbLids5127MiafwG10NjYbGfxDPjtKHGD9EiU68OArSZMvsBcsRfifXU/KdDk
DAVF2xwH18TWhzKLuSn7A8t9b9A+1CYulBd+dxJQsowiV5THylDHITsr96Oqxz3H4yl2v2eUWfaF
UK24q91rBr2CFzcINhwJ1Q/toRdHG+mOm30u9w4lPoocIEVXsDH2khR6STZpZZeAaMun/w2wRy4o
FR1vM91y+VS1r0GHddIcTjmhnJWrQ4yY4t9jakNxg3mG+7phHnLDlYXL+0yiu0Jbtnk58GQy/9oZ
7lsqllCAo8L8kOymZuu1YdbBdLhJwVga8ZNn9tga32aORIsb+gC/agR/pVSyrXF4VvqWtcZYGK/s
9rdvCTpjH1kOS4BFMKD+xrvzGVMdvzj1KTZcbj4e4Zrh3C71To+0Lluo8tH17pfpYI3XZnZFXseN
ifxLDGzLPh3jgxIHiTfJdz9m66H1sZrmZCqWvUeSo1l3KVtDHEggVegAjXd2ZW9Dit6xVHGdd3Dr
caH+Q+XYthqvnQk9EzN+UBPB+IMiwz2F9VobpcUHNOLIbe7i7pYl7tZgkDMbHgafTfWY1d1RQ4db
s9w5GOstg50bCRg36/ZYBrd0XMVL1JF6N/y3kM0HAIGWH41y+f/wrjQzWPxuT6FFFKBNWDZebaaX
4HWlbsyl/GrIrxoi9dyjr+sWt1v7lg+nrqJ5PKZpHkwNHzzrKpl/7PjSXuICNz8UD2nfMFvRGXUe
FszC82lwr2SMEpfDeFsfDBJJXlpGRo+1+MlejI3P874uEmgOT8SKzpQuU3b2uMid6L9XmHPKvnTp
ny47D/QdT+Sb5c0S/sTsyHWFdkXOjXaTAMOuI+E2rebehcKxsCg4LHUSVT8hEgc1vKeSL3EPpdVw
x70X/npI9Tl8dWDCtLP9mPD/A7kbV15Fnuy7+pwLwsri2USU4zibUipEclqGobI818g4bt5tCqpb
2t9R8QKCW1BkjbjneQcVYW9BJYnprqt4dFvnRuej4DMhvCfCOCkeJZN5b3Q73xBQre4cRL8hAOW7
a/o3i8p4WX6z4GXVEmzi5kXJK7LsAZYY3Oj6o7Nit8wxm5kg1Lz2EwxsA39PFduuOoc50aWEFcRl
XmpWuW9Y/zhoNzaX7ISnpZMhbdR8GvJhU3UvLAy2QJmdgsb4nwEIRvnhQn/r/jQZ3N2QkuVvD4en
ET877QDkFcv50YdDSyscyZSakEOm2kuAULOYMFFIKQJlmL8X2SZRQ9HqyVqAMfkBAj2EvA3t7Q0B
Hq7MLKHTg8EOIKJ1FLjaCNKn4iWW649jindvBevlLhn4wMmNH0P3Tg7TyScF/mJkYdTKCqWlS9QW
bsif1K0CODYpqFgMDaymWL81zX0sJ/M2kNZZoiVcu6xvlApunTl32Yp92HVOwoqsUCQxeQEpvAdM
njyI8juMZwhqikcVNXsstjyb4qZ6/oVq/uoBrwIYqN9BSt0afpzeI3uU4MB+d+8lELDmeviqOtqk
K5QE0VfFvtH7AnvigY/+ZO1SWyZ7MtaTvLbCu8SiKmt6pjUZhLyCf4GFI763Mr4M/hZTK8u7+pCJ
R5ssIfmdzPwiVniskSKK6ylc9rkPii34DfIDxoqlKZ4WurC8ej339m886nJAoJzyd/SPbI464xr8
C7Cue2h22z0T8EZ2L4V8KnLviEa9mxxWIIxSkgHIn8aNJx4G7ogJW+O07LZWcQMSIpzFbRh+GOjr
xrzw07jVh6NTyqgPhF7aUkbDq0mrc8HsiTkcswZoujqyM6Iumfle9vbtWqWECWlMLNY4JB3WtWw1
yU0QQB0DdlYeRWWlEVh/BlUeBHGma1zOeZyuly4bTqnBlYdGAs5Hr0opG3bdq5Jo8YGT/3U0oqHs
5J07AdSiEDY4JLQVULoaHoqCYzg2r7O6uM1mjf3SgMbGYspfC++xZKNn+p0bNQaLY7tt1QlUx7Yd
QXCMODF2agVMJkn6Xwh8Xccxj8CFhzPfBWtjBznSIcV4pRzUHpfQS9DOzQ1GUIoRNJl6WsvrwJks
OrLF+BALsNTJQ1aO/sEikhyBw4HkXYGXJ2UiNsbo3fUVxmJik/jbM48C5LNV2wrXB1lXyW12oLLq
plzro4rZKJM4+aKx09YXYuvAne4U+sPKOwU3yHiCCEcT1V2fVITGfPSP3Bjx/VYf1jInuyH/WlxT
nUPW6MaAY3Uo2CnPRfljYe836Amk07vm6THxL8RPg7Si9dJkLu6F7MKLAzAWBgpuQbbvY853Fk20
pU9Mrxn6QeXyejp+nGx2WW9RZHWIU5/oRj1SKJkegWwi/HUUkoV04m3XAXxUktOCVs+AInttZlLh
yRhbPZ1wU0xMqiWNwhl2fpGumGbKx4pKRpVRWdCkHlg5aqCaiqO/t5p3OlxOU5lhU4UlVkNH3VCq
sER1rJ5nXUUnAyC+dS/eCNKzmvK7yErViXa1Z9MIrtFg8Qhh5Ai76s2px+lOVT/YaG4MXCIjHiyG
eV65LJBvRlvrl7I6rkw6O9+kQXPOxBd73owzvbhFQyBJtIrgoAhs5R3vZe4kH2OSPKc20oAHdaEG
V+bXhbHl7Xwucu3kdPBZIVGHaBku2db+a+7zBBeGd8JEn2LiwimyAkraQtI3MelTftbXHZ+TXBbc
NtuZZgSuLfVY3RmBeQ/u8Lzg7t52ymjJugR3UiW/iYNVo0HSMnBDbm0vLo+o7fhAld9v48mgJnTp
7aOZQ4MlgrfMADPC2vglBPELxSe4XnL3ta96BJtBzASIy3zfddz03ZpCM48HMI4vFhj0QTZW8+Fa
8T4pEpa7Fo/CtMLMXaeKHHdXFCx8IWoNpOZPA9ERPkfzq8Jht6XsVGz4SVRXqX3VrPVdM1XDldUL
saNz7rXAqf5UZ1N/dNrJ31Z2QOFKv3aHNXe+WtoRrpeqn7ZscU5ZoEhWL8tj1dInBwX32yRCdAwE
FulgXq6zcSD3Ab5Rf355gNKOAmjRpSnUvg7ZKTy0HgVmKRxDW3tmQ1bIZPBYuPOfHcEO3NIqUrOp
orShIcI3XlPNrGkLLrQZnC0eAcu+WP0ZHq6fXwX9ronr7IjkRHub4G8tuAwWwX2a+gx5+XM5eieP
vqupJ8Yx6oLT2JsfcvupLwCuNtdJTiHsSKVZJwq2Yk7xlaU2bdysgEIKJmhMksVukTCDvdC8wRj9
ydnMfBMMu8UJmUsKEuV57zDjMCjRS8m9J+GJPNjfnljZloeYFa3BfjEb8TZynZENb1bjzgVAMdKA
LWHUDZ6CJ2D/2BW6cNhJgpx7NecHISmE2i29LoGks487QOBftSt9qZYrbpOFKgyL5jI3j0Zs4Oe5
JjbeV0M0O2nCo6MY3yqK/0SY9Y+K+2KSmM2lq0h4ZStVPrHcURjZ3rH85dD3y0uxdu+ccFiBQ6ZT
HvwibCY6cLGHOLGL1VyiB2fZ1YTRAI0X+oCcpyNFMZ92m7H3F4XCVkkSc/TSXd9DavIT9TEbbrNv
Rb0P5P1iO00UWKPcWivbXx8tj9Q4RZhT8zUORXLs6UCvMqc8hG6Lob4Hp5yuXnobxF8cJ3wcfOLj
gZUDVR4nbmUsM2rCUYbw2NZ464cDJHRwccNMOPQuJt895q/8GnomyAQaXtbO/JOXFec81sft2Eh1
s046tiycaMn40IJmCm9xrrDPI7NdGrw3lrowo+Ocio/UJb9yN3POgTvYOE2x8TtJdwTxNh4nktQo
jx0+Te5tqn+mZe7J4GdytmJQl1xOHxKbR/PUVVHPFHdhX/PhjOq0FPkcEeoC4Dq1N3Z6By4MiaE6
Q3rdkiy5BYX9G1bDcA778DQ03YvkHOMsIJMTrjedLZ4Z2g5pvN4LDqG6Z/lOChQUlE2+cfU5BDJD
Aemrs69SgJyoKvU79t6RjCWEr3kyI9aQ2Lbc9JdFWSQc72pV/osJuHM7snUpZpxdHbeleG2/84mp
DesFwlB+TtZcRdBHTYubRV4bh2QO7dd5Gts9G73s//7X0uJK5y+6xd22b0tpzDrpmEdVGVAo2WRf
qBxkppK6u2uZROD4GJclpJSKIyhSYXFI9IevXOMXcOM8/At2v0YfutGazLrcrrrpg+HQEtrBI2OP
Y/tnTvmy2FRcu3byyErei5oCs1AZ3gR5/uXPQJWhahI3MTGNLpa4gDZ89HrMJt5tmdqkO6rZi0x/
fFxX50lngfbZemnZ70vxXaSoEU5R/eYtmOq18W/UanzMmc86CGr2cQUespPug1jR6Y6+4/MQTMyP
BjhAhAj05ZoNLivXsG/7QlctiruMBNlZ2fJhMTN/rxr3RtrlfeaE+b7sB36DD7plMl/l4N1PA/VV
mANvS8ZHGrG3I401+xxxbp9XHUWupvMooTCcerIvIfmQuRi+aeg9dR3eMy98qaoxCvz4tlf1T08u
OCnfqhDuXly7+7xnWeePILbnOHvOFqieSrD1wLsJpdJbptPkj19LP+3XILgZGg6qzHaNrXsHByah
NzCjSYSYvm2g7Xg+lw72ZscczjRiDCANT8bO2YHdazoedUDGoYxdps5G7Om42tXTrk0OFZhgr/Bu
KrqwdmBEBWk6FE60RL4kU5eSOiIEvjjDSepqFVFIVm1DRj40IPvsw46ZpmvDKt5E9mpaXDIcGa4H
eqCyXhO+5ofF44HeBafWc15rV/zx/RHuSZw9CT6M6zthyywiFUVzV0WHEkCavP7NQJREdZ06tzBr
ntYelvvQ9RUtt9MVnRmQSJMfDCtsZG28ajNBVC7+7HPTFklxHd6yJPjwbZ5N5TwCbR7PFGDceKOz
swgGb2BZoxuwd9/5ufpM8FFhf28OmWpOU13dZTHRs7riTFjd7sLn6BJwNtPCSYSdK3GVsgoc3KE6
OEi1zPEx3Wu2mq/mDgOPtOfzlBThVWpgG4EyCgkt2KWVHaMrkvYCk4J7sdx7fZOcpnB66aoVv6TD
gzeOu6+McoIA4NXBm97iPj7Eo84rQlTcSlZxyxtpR22Ca9HrAniEmSVO0kzXaG47LoslBiD9C5PC
fdwcA3t6563iKV966aHr07PNyjGANbZ3IUUgSXE9+vsX0c93Q7agPuNk2dImObQG5vw5vQwu+U1F
jpJFa49vv85I95MC7McMc7RU9EbQW1WNT9kimB+9HpygPX41iwWjDrgoQiSKQTuXUWlWJC+ZxCz8
jpt2Gu9qS7wlYUOYxntu/OQzTvMJGD1MfYR6PQ5xeIsEs2ncCexh1cGwX4WJ9I18+pPYcGxZip37
3MZ/gst3W5nLnYW5aAP/+cYu8Hsvqf3hZcvLskhK4KebPESOrLr2gRKd91nr4YuJn54cHvgloCb8
m32U4fTWDs3FSl8MqYpNP7B4mzPmsTXu/hhWG+Dj5fIZ4C9JAl6KGdoP/LXvDfWUsDD4tkyCep7R
5wlOv1+yizOCQjaLTiX0R1Ssu5EFrsjBLA0mVqPFxZQ4PWHLuem616Vixotr28VyIB6U2792LNmv
Jp8tNKQYqmesVl1NqRMZbF15fHD4emWgZ9E2wtV0m4OZHyRvhMjbHZCMN9efH9eGASb0gN5Nr0WK
x29dc+OQ0lUHuFwRYYIBOycCxw2H4OIGMaZvopcBcrbdHL1Vp+zoSeLFUgA6E+FHv5hOQGdQulgi
49CkdnSeBdf/5MnGdWWbuTp4Ieh4f94xHUIIactkX3AezpAd/v340f/QnaBpY+NlD/ff7ATvSPv8
55Xg//vN/8goBX/5Jv/ItDzbcR3XYicnf4YRkpv3VxAGwjZBowX8jyZ/Yd30Y/p//pdr/WWblhUS
iPzH6u+fO0FCSqEvTJvME1lgl2Xjv7MT5Lf+y0rQdoQt8LfYbAQJPukMVfv9+ZDVycC/4v+GbMDn
NXZWDl3vm7G9ZhggJN/zlA784ACrrTuJ0TiH2D3oMeOLFVp02thg1vy1d05FqO5A5bg0x1r3RqFz
wmiglhAv/dgF29XlGEnLLwO4UOE1h95neebD9ySYKxnQTZxSamYXB5hik8zN1bg4UM/n73FGSklb
9uMAnPeZrNF7QzwJxd4zBPfx4TMBebLH/+CVOG0rH8EvYfFXx9gHh+5r6G+FMxIHdrYxIg1bq2XB
E9dPbATzG5KQZpzcY2ywGVAw9PTSfSID8OBpq4/Spp+K3UKpbUBq/aEWmjALtZFby41D3GeUbo0Z
mw+XWAPekw9LG4tGN/ydh+4905ajxWZGV2u7AwPTw7rGmOQ4F5idxa7UliXosuhIMqq1mSnD1ZSJ
mIDDulz+NuIP4IG2IwfTVko8TJii4JyOm6VF4GmGMcLBdqbnR2jjDn6J4BVfqdAWK9+M2bfqvLC2
X5WxLngfj0pyXUTSSdLZPMly+gKPcrDqnhuMhI+tVLGeW20CbmPzPQdDtSm09wsPWKHNYApXWKjt
YS0+sV4bxv6DvTPZrR1Zr/SrFDxngcGeBXiyG+5e2uqbCbElHZEM9n0z9qvVe9UXecvXNuoCZc89
SWQCeXSkLTLib9b6VqykY4YSkTmoyQolK0vRl3lx+ZW79JG9kp7VaNAGJUarUaVx7iEmRqdWR86f
qM3ZHsEUAiTWK0EbRx5xEOnaV1I3DBDDekS1m7KNZNSlPSMbmdhOM4OcB8/H8O0hhZ6DUcFIJiWn
U8K6ynipDAAXqZLceWjvTEzJhuEBTZI7chg95GtxATHXRi+Kcs9UEr5ZiflAe32nqPsGJfMzWfuV
Svg3kMyLLCyuAhNVYKbkgbFB64Rc0Bzax14JCEeUhAWKQpXixweMyNBGbSiV7DBFf8gpnp8nFIn1
X9JErFxKqhhSZh293kG+2LV39gJyAco4OAajPxBfEe4cJXsc0D+GSg351z8W/dTiZ9+mER/JMCll
KBloq7IKH0FCjStDiSvFYL578bjPUV3mzS3Mjob5kHcIqQclzQQVd1mUWLNAtYm9LeXZ9XEj5GtP
CTsz8zYpoSfz7/we1ckYVKhACZZDDqo0nUogKmyN6FX7JVPSUV2JSCfUpBqqUuYTzKWRmWYkJq+y
wbjF9Xy2UaKilwDAizS1IRMAIJ24sDRmfDRYUCSq4mr4bHL7HNO/Pp9aKwwJ0HqfofdTfuOeEx35
mtzpq9lDaOSBE7SBXW49JZ9luoSQ9i9JrRLXGkpmuyjBbTd/w4OrN6m/KdDjWkqYqymJbqnEujqq
XbqfdWdZvw3Ae9FeMJl4zKiqJzEYX5r0bfYLauIp8VVk7CQ3POPVMXGNj0a0iBzz/ERtgAJqEG/W
AOjHKOvnJCyHALncuBqctro3tWNoJ9FWV6JkwTrUrdmEKblyooTLPQrmQkmZczTNMdpmANMQXdz3
wbeN+8Ue8h1h8veDEkQvLXe8h0aaIrCGJRMCQc87MsdQUbo8ugFTER1HNYQX6sDqwG8vOcdKhN0i
r/BtjPfSxYJvTHjaXNKEKmXP10B0aydNmfZFcdCViZ9D9M+Aq99S9n6pjP46jn8P57+mEAC8GAlg
aLAAqBh38MrjAK3kfVILVnkp8xkGsCwYS4fgzAwnRpVodwkMhE3VIz9rGkM7FQpJgI2gOHYKU5B5
qMtU1oxQCIO4R9c4JRPmC0ylCnPAj/i+wD0gL5tzcgjmkqawh4zQJ9wzevfQKmSCSbsZjke2tq0C
Kow1LtEWZj5aMYYGaOJX+HTklor2GiskQwKbQShIw+jaB094GC2Y4fc4H2cFdPAA9dsgLE+DPW4z
BX0APrwWUCAKhYOQCgzhhb8hnAi7eU6gRtisSwrfYTD96RCDtU4goe58P83P9kw+tbYkmAVoKtyI
kCN7RA1eV1c/1HDy9pa9sXhfwMF4JyNHtBLpPGvUKOMDzCbDaq2zD+GnoefyRNOjdMXYmrnlqVRP
5xTl701FtAem0eNc1/FBUsVPOnSyOEL8MBg8FliuPEc9R7PRbxYRXkyUA9u5HRGrtmG/civUxwsR
2CIJvMG+YXRztzpUlA1K42c71Xemxhp3HCGIQsZnj4L3z+jEY2OPl3pIiSIiqo7nGkMzXKbHitOF
Kaf/lE4JBts0OTd0oR47YYNWRGesFKCqvdHIXIW35AHaSQgB7HgDM+5snMQRX2fkqHdw99IPlvcu
4H/GsXQspNZQTjvmg9YZ97ZtBnNKGFtY09/ULNE27aTvPR3lYVQ2vBhhtC8JKeJQJdtAtlhInB5g
nj5r926IT2tRY5qCq3Ni54Q5D5D5REtahQhQgKNxfSThFZ4aop4sNS4julx7yN7mWku5LjU4nbBm
rBnNYcr8JOhZBWhROZ77UapJ9Lhty/F+oMuA9y3qNR8TenE9u3AlYEzkeBBzzod/55X32sQIpB1Q
fGoJl6JOMNXaaAt/L/3ySMgIlc1CfzWY5YvMTT1wrCHha6GhN6RN6g4WyFVVQ7mkfrRW3J5nYzJv
MW/WptLjBydFhinnzuEbFLtunP2gzRYk+waylFjqR5Ur4YeljQ5iek6MuzazTjLTfiaop2M4HavO
ZHRJ67jVHfvgx8qN08ArKoetVtXhbuxIFneSR+JavumvHozF/jJRSu5TrXhqUceoQ+QT29gBZpi+
bWP9fhTUBkIssBdR1xS4M9LFvPd0Lup4aDO+E4ODiTLLHlSEALYIVEPfBNBTXlgkYIRLsaXdn9dN
z/6wt+TeI2XjlDf2E6G+YoOsrVtp8qeTiBgmD1erP5VRgCv0VBWzS/5h3+NeGXrsbThTmsrBJOij
fiFIcGuaOVvTuIOGmmTvNVsT0CXhF4N7/xJ5rxaZ2Q8kJHZkJ2AeG5DB7zTXuIAHqlcjAY2G4I/G
YUO+IJPaIsQt3znFnaXh3YQ7dG66nPNVmu/u4HnHvMrdS98XDxZxRS1cnQeoaZhRbeilwOcMIt41
jagDp4vmwG/NCAd9Is5yKi9OPI97O4PaG4vKDqK2JFO8PWaTO750qX7n97m3mdvBPRJ/Me4MeMrl
UrHPAPa16uznVqIX6VJlZfUw2kyLUOmS8oPPkl7AFR1e1VADg8dB3qZO4GIRMrt5b7nVRCJvftH6
3yq3ecRnlHBhYr3PEhpBE8FRHOshhnHO+6jZ0XmCf3hMrsLIx6MH43PV9COTNTKWe7vE56fpF+ac
6LDSKt+2luRlqyPQw25CMVU/O6UwWSPF2A5IXe5n9y7Lo2uecaRbWGQ2Ntr2Td1Omz6SGe7W8tDU
n5X81OGGrSto8f7iA0zTjK+5tL8sAE2sIfU8GOPsLkrtdGta4nOy00f8pYyliv6lcQbC3IuGXnsm
eQYJTWgjN0EEnG58/+Yxk5WLwbgvhfDSvbKZgZYnP2cLTc9ksF0jM2sVTWW+mouCNF29PRltPR5n
gwdeDOzci57cIBLDyo65O3rEYG6X/mWyWDMt5UygDy4rX6+OsKkwghULM/8CBdfEVjUVcHFCMEyB
wVoDTnOylhCraUtWozvUm+QvGy54NYT8zAgc19qqW9nARrDLfJfY4VaRRW3waX/7P+CdNWn0KAad
1GzEPm6Sv9Zec6r8hplgIwlsTi0O9C5i3il+qwbBOJTNzzyJz0jdcahO/reVpmiHWCPq/QexpZvO
wGRe673YjqnzxUn5xM4WI3dN+4ZqyZifsobJqKs9+NqxNQmVyUIURgUgzbVTgjklItTYNFlETtww
HPIwtE8RksiCB+0YkxVMJ0LkSY7aDvzuWgp8DKxFt47dsr0V2T2roI9c5wAgS01j/jUclxFmM27z
cWvskhFMF6w2j5UncklZyJ2vy0/FKl/PomqPnT38uBWuEmcqAn1kSpkQ1LAC3opjwGFfVaCnrKsn
eF46P1Imme+v6oRQugxEbmmHy84d09candnIbmuNyx8uppTbhJeCvUHIEtrvD053TcuIKRIVRg6m
eksmjAOVSd9B7NiiXxD7UXg3YI3S4Rdm6PxKUiftV0uq2iijuSUl2re2uGaxsmU11r1esMlo0OvU
NWe8cBGUoKaLgiWhj2vZAUKkVYFh6Epnhk9AFgH7MHQEJNYR/BHakACqlB8VqrNGDCdsM7pII2Kw
pXluS/Ka+Mmy8qU2cBEYmjz1BkFtDfHba1BGN22YTg6CFbBg00eGlSlwrfTdsWoCBdvoBhdrp2vN
zu3bbamj5W+AVEFh1e/IhNmXTfMsDPDsHmxQY44uva05a78sfip8UuvY9T7M3L+VKdzyubrXPflM
YCmMea0u9jKhc9atXWsW98aoQKFeVu4I3ZGcEEzPKMRHFkCrxE3HYHAaaNoYjpDqyN1/T9H+lkbw
PFd//vmfbj95UmyStmuS7+4fBBX8p5T16a2pbt//OOng34vrCSpwCC5gSqUL1/477gdxvbAcFwDP
3wZifx+jkWVgWEg0LLxvDjJSsgn+jfXDVI6vwkSM+GI1lvsrqpsk7evfED6EcH9P/+vf/vt/QMq+
lgnsUjW6c/4faT2TPE9ghkZ6zL/ZhC38+zmaK+ARO57vr5Owo47rTmlTBdLTT414YpGATJjdhQHl
oRgVFZq7GWgIK/Ota5KKB4Shb6hRkJuZ7NQNhK44bIhN48qd9k4PgTX7kM4lmpDtIl+gm0O5ZxKX
SA++TvN9kbL7XT5dcbO0O8QBOE4Fs5IuUHNk5C/E2IPw6G5VzE6o5yiYjVv+LroFqhpoaMYVbAVr
h0FMrnhxyMTnV6UljshHSFFx8jcwwdJUEjF5dzL/nDpWMSamn+qxqt+KXj5+5tFzhSzJmy6Gjz51
Z3Ync2Yi5dMXCNZLHhZy4uK4bnifW9R/dFSGyookxai5aNWDXe7Rs5NfhbAWcpn2WWQXH2FqhKYt
7uSmcBFHue9EzqOno6R+9GlEiDmtbrgn0e0HYb/vSDss7fZYg03FwRliZ/BI7enjS6MRHHw0G29d
oyzRP1L3RGzARjRcs/56JOhooP5BNjGIX7cl4BbFajX9GRo/MDXzsU/ZjMUXwOLwN0sEw+ce+/3i
bFKbdp8qtGChIy24dfRJE8kCgl+aLdZ6R56Xxc+ItgVn6BssDFIfPgzc+a55CKNghoxuegE0pJPh
Xgbozan1luTfaq3TDkcGqGhGaKbKBVX3eF9rhwR6oo2BIQZSocMOUvKoJeRKiakSZ51UuBh4POhP
GoNFN9hAZszBHnILPok34UzesGHle9UP7Gf5dBnXxMBjPbkZ9jOrVx9bXuYdGlhvTZtdrJnatYct
SpuihxfPeaJuxonEhsweLj5sJScFkw7NLwwffXBUNHOMYCkM0nPB6lMDO3hAjrGS3jNytMl8MS0b
r3//QKXv0+zEFSzcmI8KdRWhinK4KgtnXOEEQzK4qJU6DGErPec4B+uGIYO3HKqmZEceuC4ivrNr
vcrwgfyzJAqaBq3YzvQ+GS/lXoKihJoGBVvGKzKSmOoN/qOQ3XZiNDUb3q7FR1tlL8pIXGOuktO0
1ZcIXwFhHFivSnRLwEjBbxUoTDJc5mx5Mew20O+0BLFHfDWRFYl42fbOhPmCJOMZ72p0c002jpt2
N4fDhYFJ7b1K9tdWBaO9n+I9KYtL+YpBbFujsIYp/OFF4V0MStoA0mzAjIcqA2oqP2UkpGfGrVl+
TeOlzviK85UBDxRfFIe1wA5ioyHKdzbiauYwCQwC+pQ2WBrazWVL/5jASmyret+N4/PYQa12VlEx
7YfkzQMjRnu1c+N0V7rNmwaVKUcbPuhAf8RWm+6T4mb5xVmvn/uW9Tg6G/jXC/Xw0I6fMj121Xe8
fLko042Q2VzIo+d/ZebDMmeP8LMoJ9CU8EhVfN5OCSMLjTDpB/VE1EWCDEp3j2n0ZBNsTbhkUIls
G9vGPitABUv82WvtfhZoHjAUFMjK0Vrskvx34CRydZ6l5qhPIC5yIzAr+5BWX60LU3vIAg/E6WSB
LxP+MRpeVNFnYN7UjQep0wSa97kTQ50Q26VftthRjhbHRcR0dljMS9i6anDAZr45JEB4F+3UGJFD
h08twkRjD6vsS+bwTtz3JXbKc9OOHnuD+DaYRL3m9VYOMLe6LDK2nUtTWwhaJwBdJDAvVrjC9QWW
0qT7gHsNNrRBCuOD4M2pNgGjX2x/zO8sZsvjVFWEppKYbZfztWnSQwGOEwuwGnQuP9aSGdRGzoTW
SGsu5VGj6gYZa7zrdfI9JKiebA3ZuT+5RwIgXoF6oyOMtG8/dk6uHWVHGHMnyP4vKK2aHTg3REJN
Zu9Rnaz0QYU6PiHtYdjc+sPWQxBYGDIwWL8wFPW0jdWa81b5ucQkiY7z+j+iZYZQosek20on1kNe
snX85AnU9QMQBt4PswOiPzhMMlFVqnl90SHZr4GMmjpCArtMfgGv+HuOdsb8fQonvGAbZS3kmRMF
E/kDE71w6g9ALZKMUEJYREONH2uqbKy2Sz8EWgUwzXowiH7bxs0GkPoxLqZ043YzBL5cQB5Kftt6
3fukoPu6nW2mrNQPtSP/oIjr+ATrKtmXc99TWtJ6E0qBx7fbtfZbF35MUAVXXpeiEMyuFmF/eHzS
cO9Pzc+8dRvi2ZZYXpd5whA/+/mhG8YD0xUEuHX9bSTdwzhbXzH77gfmvLiEU63f9Y3adLhTf+wr
/c+k7Bg1TKYqnO9wygfstt2tG0c7C5lB5lZ3fe3+criRLSIa7+AloPazeHzMoO8/9k0GnJTDPvGJ
MEFjdg9mZ9iZ7SXTs3mXGAsZFTk2s5JADCtZ+i1N20tKLsExc+dP8ja/jBmveLWAzRQDAUikh3td
/swCnDRinowGsy4CLYTRryTSvCx6KhCeeo9x844dgjeAOEkjMVEm65zJnRsDb+IksUd6MmnFbzX6
ndwo482wLB1IlcF70QZSdaKI98NvRpT+5jGO9f5EHd8Go2e8Rq4bX2TihvsQUeGMMaEGA8J+A+QT
H84qF4U8gnpK2lmglrBeoeMwIGExS48rMBz6BDja5c2z7Bjpjp4CEcKsU6SXqoeVnCpkC7Ra6KuQ
/QlpigLb678tgt82AJwJvEQ3RtFFYEyf3XSf3LzUo5YqFNpdtqADND7ou9H8AENqM+WhhwtpiDZC
NGzesDakBO0YJAVh844VHRl2Y2xGP9PU9VvSa0EZgdZFFbzrSn6mPgWA2LQdk0AdeY9ipC0cDxpK
gQTZJY4X7P9pCXp+GsYADSzDXJRTFnG32wXtU5h0OLl7sqaKaIJspxDyZaOPa1fh9eHyGI/M0P1z
PZKvWJx5OQa6Wx2iBAo+/96t8vBcJfFzAS//jdh7CsbMvAuXEY05/X/IzGTlGrzKqPhQnFaVf++h
Q8wqjsfZTI5ACT1+mLtI5/Xp+Gyge3MS1Fb9jQ+cyZCGTcbvfvC5eUee46cunUlMNkv2b6POH+u1
Pb5IdRISCDOi9d+hyjx5XOaHruvJq4qTzwmu3UW2o38sFyacYMixWGUfJTKMwMq5ZhGC8hVooiu/
/4qG+mMxmXq3oMfztu8gcnqXDBH1XddHv57f/lJksjaAgnkyfO6xoXwlMvBcMx/zUoRB2lBu2hBw
WePlb/qkWBdkXMBNj7gn0a1GC1PrcT7kam0dKVY8RuHr1KawBFHO7nOkwxzPpdi6IbMq4oNZh3W3
MOHRL9SfKb3hsa9RmlUOVaKXc8kaTJnbWDK9yySHlwnXTdouWZvUdjwpAQyhivCpVG6qWuxrPMgY
VVMdfcxc8T3w+FZadZ0Mfm7DGKJ1YlXvJbkS5FQi2iH9Cy9+SThzEcTRVBNbo1uM/JnZN7bh7hvb
5DfXYI3EgLYvOu0jC/HVpYnB0c87hL+Udn+iLOP7pHlwGWwtLIagnr57mfvhlSUzmbE5Z3PVHc0y
6S8d891NYV1RN6WEm5N/CZA47M6Ozo6qk2mxjxrUdyNhyBMrvSbFV+nEzYCIn3EX26HIZCKkhVm4
6sv6PqY09qA4bzLmZGxzfD4R09qRAf0IH/KnS9s6oB94jifWbk4lykBPJv3OKH9yp6qDSie9tQtv
riVQDSaOxpdnDFk29gep1v4JDXdBCluP5NxXMOTBDnSkhlxA4zOSj47AHhUdHWavuqh8nCbhumko
hbShD1qv56UKfxJ/V7v6uGU/d9IyXB7xjOjSH39ci8fNK5ezEy1/4mksz6VmvWJms3caKxyywz8l
WQUDkswrQcZAA4ko6fuOdOuYNyC9pNLvYO3EFb7qNEhbRFsG7+dq1tDP4fOm0uL+Yox9qQT2NqKe
oWhqyxs8aPhxYfSWZNbRVaq1OCSWl68UdO3bIuA4lKmwNmSPCfo0a6d5c7nrQ0Jf5m5jNRme6YkG
1S65XUE/YVBFrDpRBJCSNYiHZOnQaDLolRaoBNssTujOKFnN+SrcShywtOK00Sqq/uZX0zHHTFn+
6zQTK40CEF2V589dXmOexQhdpVRHS2cJJBJMrOPYXkeDxFEp4Z2i6L2G5LufLS//GIdWHEj1eXbA
hmgCfI7fjWhgW2+/WPR4bcsvGVtrtDPpl0kXdn8zPCN14UbH0tYCp7Z+I26MIGV2rYGHw0Kupwfu
KZ2Oi+jeXLXmzZHkxJlsM/chqcSrq3kScUbJDWCzI+oJEEs8crBAduwrnYrJ8SGEA08iqKZvaZLa
UF6QLrKeWt7mFjqMqKpLaNMqzgYBBYArj5EzfOSCPCokRR9EbCE7zpdPPUuR7JnQ8IbG+5BDglq2
JZ4iPTlROrDfI5ij6+k2OyQR4BkbgkW8dhOV6Gu6GcuoWXOf5wwEchZwSNQ7Mk20+8yQf1yvfMiV
QqKDnrPmcMf2GmdrCZOFU8Yhpw8VWiuSh8wgeMhK762eWbo3EQ2hOXG7IfLJP9seJK28GB9HbBU7
lhEycElenUS1bGo2AXdYZQKvx7/XNqQtlTOOk5y5b8tohKXhpMF7xMHaJ6xsTbAEB2Q3GFgi/aEK
m4oLlDpTJ1qOTMboaDljtp5H92ahqovqZx/3zolFOPJBwP1SxcBik34EZb9yWxnupTOxZjANavje
3Gs+TPoUhcEoWKV27dDu9UI/dbke7VGLE83bm3eZORxd1yEofRxOIHj4TufUX6N2/jHqdsd+HorH
wYLOFWQ6plen0jYD0dzgXYubHlms8AHqD+Vw8u1oWRcuIc1lAZLY5Ac00ukPnM/0WOKgZFLtVSQI
NJA+aoRQNYDY3eCAkwISvJEWSmIPMWs7gDKbSbo4kARK0+5q3WYZPPskF5p/76OPPigA7Ossw25H
X8HbGi4vvpTeSnMT6IIxNnIxksub0drZQ/0Ulc7Pkls/sRcSuTBrhNigzGoKpB+Ov89lqWgNeFns
XjhYAFDH1oljrBDaFjve1D2UqWiPToNF1KbnlCbSpj+3PiCesnB+UgvPQZvp/V4v6Xc6yWDXtzYR
teBOT+OnVraPsomAX2mQ+QrPRhyseetC7UrHInktO8c65WYFlc+rb6NMD+50C7v4D1f0wTOMMYj1
QQQNKNioQaJRC9pF0dOszwzHV4jAEb9UA6i8YHJNDSe4D9/dmZm8aJwN2iqOMI32M97KOcLZV0ci
3rvTcs8WOz8VJHpgk1Y8qqTwj80fitIfrlDF+jMh2dhcFhOwP+BTgNgWbP9VCqfCc51vKmdqDrfA
MdHLo+B6Zn2Zgjk2V3HCBAwX2jsyFWy0OqIijVZt1tTZagIwzbBI937DD44Ob0cM+UcrXRtGK7lA
i4kApGJhWmkFZAhvepOyvQ6N7dHRqBpB35hWiLxWe5ocQr56+5Yng8XHH4INRRrbJR4sxga5HoXz
yUY5skblBJqX4bdGqg7UTuqiito+X/L00fCqn9SM20Ca47yRc47pNMF4UtUuBK9icTfN1JF8Xg/3
pcbFprk+1N9UvoVuuBE6InSO7MPAhg3cUZxsc6a07HdR1yczw7MhpqZ1RDRxtOAyyjSd+n1xrDto
uy32KfRfIt4a+SQ3iVemhxqmBmDEbGeMILSyhi0D0tkj2vsrbQgXkO8w9Gq7tzyRJNHN6cmQJJZH
FWaM3o2ZfOnLO107wc898VGhI7ntF1YmTf0zSpv8QEHeRg+R9G0ZkO3aGemxZiEYZVQbpN5gIFIY
JnlGzWEznuyhiea9DI85bMeVLrnQbAeigsduKjTLkkUosISu7fccPF8qKDW0TSivNcZ1215jsYlZ
zEwPSTLuR0UTrPxoWM+JhavQrT7rCu8dXRnTztT+E43Op2rIqtJJKKkQasYiZ29vp+cLgxvi1jpM
q6Vpf8/+hzSbO6OnB/FN4ASJZjzTMEpIhk66MQfapEmjgNddPsbOkG8yZzjSNTmZdjM4cJe5IhGg
Of+I33pm8pvIyQ+SvJ2NGWmHpfEfNRP7R7LTeVB3sFrwZcn0XKkRaFLxo82Z91JkWGZkt1AcCE2s
07EGfD2P4MGyaDvNbIhixaCv3T8TA2xae+oogT01BqaUTi9TxmOCnhpyagSnFTKL/dCZP3bZ/9qz
7wcDPGYgot+U/ZSMoJczxixJiBARZAFV8tD5W2ZziCJJJUw5dqtSD2LXDLlbgFR4gvbQZNOAU9SZ
0QoxJYrQNHK9mgEmHOZOUaEFs8nUxzT0HYYXAanFvS5DbTCwh1BSLjhX+onjIL/a0bs7tpcyNk88
VbWsX7Twl4r0ahr5E4gyHKAyDiRpV1tpy5fept9qquRPMVfvBhMW9CwQwjshbEwOQEQIzAnmeGGY
l1TYLjUT4dGqdPKTWxIqVcXEj5VGdaj5JHYpHGNIXJ9Fj/F/jiv2vN6WNLJTOeNDXaJbjRCGXC9Y
qSEJ7UXf7qHUXUsvP2lN/xMZiK9aPvRSYmAlX31l/3iVdhOV6QZDIn9tiVh1MHQNNnAKYmaBqkaV
fMFNidXIdw92ZNlHMssw8jOsoMVAC1U7VPGIcS9LRO7l7GvnltYBgeiHZWvvE7EDgUN/FffRU+vr
XZBOj75om2Ax+l9jQouFE7TaWgWHVsXDlim4DRo9CgXn4GF3wTlDEkeq/vLpcfJXCZWqxPanNBqR
iSGtK3+In98W0ZeQ4amRA7Ns5UAG8M9aYHT3XVs+Dln6DHOXkjfb5eFHZ42cjqBl9eqQDKT15c4u
jpxDWfkn32cA0EWA/BlpZNiaewzLtYahlGcLlhio1KVPrz6hVz3UjZz4QJjJDoMcj/Sqpk/3g59/
1PAZkik6zUv6IZaQjLspKL2PxmCPPoaQZMz4C0eV4X/XhUO8zUP9YVfRVYi3yPzkjTuOc7TKIlTR
AiO55R+rorhzzWWDvOXLAcjSsgQa3zCdM+vvhxd/mC6jx4kNnL1v+BaJLe3H4p1MLLBq5DfabXNC
GkpgHI0ETH07XLu9vsMT8+jAJS/8gGkAcxvgoSvykx8My/lsBmvroYliV+wzxbKndqNA3b4LE8Qh
VGndhydCBrbk4DyNLEPc/jcy8TkNvkmmNnuk0RcHR8o9Oqw3uwKFkk53PZ8MMRYfJe7JAQq8iTQ7
dqdncgaOBUlrdX3tjeHHEC+CaChOkxX5uFuZ8nqi0LUcjGfRueUNjjXvri/u5tlqVv+9y/3P73Id
ZVD4/zgi3m5Nnvzvf2kBc15uCyjcf7TT/esL/V9gmsGGFv2v77mW4bi2+/edrvD/p2AtSyFrs/IF
WsYe+F/dEQDTLFeoTSsiyr8i6v91rWubbIIFX9AwWew6bH7/S2td4y/7w3+IcOGvd3Ss/56JqtLW
9f+41s2Q9hhtlCWbGDY7mgfFcJ6wlGq0LJPBdEmkgSJ9ImgmTjkBOjGraZuBHNG9A9GYrmVSMM8E
nsLi7zs2xz+VNnxwa+8mti8gCy/JHKM6LcuDnlk3vV58YmEUWQq1X5Jlnxn8nravbh3C6KusPODU
SK8hcV6GaLY2Qy+Hm007x1QIMb/EFcqBtEFfxasAhlywjE3YHrPpHQdPpSqGpzhtXmNB78ZByUDX
pHrrmFnOwIf9GHSn2V/DuvlkKBPJ7i4PxefYDoCjydWBoRMxosvUZEYzPMSjLFhTuk+AHidA4zTZ
sVbuOgG+0oGmGZUdkTCS4zGTEW4lOOUne4lvdl3faUNyZZS0nsvs1IbOmY+44PygOkqS+O2ntZkp
VPP8WYPu8Wu8eFGfOZs6YccsyYD1lyy9d0g31/UpP8pCoHPWmXdZQ0GRwU21MYW991s5BUCnX9so
zQ8TGTzoIjkgBCESuhUh8HdJK7ac7FfKOlvpzrs9W2dZZdbWjzovKNv0udf4xnDMfia4yrz4MOn+
S0S7g04XZEvFnnEEBrMRLsgJiQf43IyFuUKkbW2s2nwxyCQ5TR2HpW6698Nw4ezd6TNVB1kkAP9T
Ggk70olOH/YjmqtFUGjOQBIaatpujopXS3lutPI511BylrKZj1LMn2HlkC+hdHlprt+0wn0wkNLD
j8nRNtZxvQ6BQ4POXJnTCH6oGqcgbHFVzDnTYt2dHlPyANfeYE737EMBPHNjes5XOmrvRoq9pBhf
xyZ89qv+IEa2jbH2qdQEk8hftdRTaxUm/imXSl76pxI7IlBz4rNdz/+0tOzSjRjzyJVD5WQgh4wu
5oxRAk2w2EbUWZaOhlEcK5eot6rkM6QZOctiZmm6DHuQExR/TAPChn2hA8YGkSihBdk4PFCegkYX
H3RvLY06u4ekQOOc9Hp25+Zju2nhjWFHSdBSxS5SLKvqyJKYwm9XOd4L5X1ncfYG/lfbU5PomONr
kJ2M97d9CQivjEz/brZAkgKzQFeBuR4N73Sxld8+Uc77GQt+o7z4oDq3uqnc+dj0KcCba6Oc+8om
22HldwXRtgxBc1L0qGwJ1AkKOLI7YCarygBD4nXfmZMmd60JDbuy2ZUT2JPR+7PB9YjnyZLmKwx7
434wQXD8xRtQ5IGJ9m3jjg8lSIJesQkcIAWmNYiNKaNk2yBBi0i22/QeeI0lLm6lO+wb7INBzmtF
1vQJPW+4lQ28w4QpHttHKAltcrBjZhNlVbEjSLoPp8zzq1gmCvOovp+ieetn0fialP6DxWt+zdjN
jfHQPDG+WueI695lUUdHYyKhookhdjg4CbRcDSO1uzFrqQpS+w6xJjy/3DsVGr+chD5ydSnbyiPp
HJ+87VrocdnPL5QmAOjkM7hc3ivFmSgUcWJQ7IkWCAWpP++Vab3acVRgIDPrlRXb37og3mgYkheb
ukzTIWr4gCVX6E8tbMZJt+0ZrYOYuTmGcXFUsjCpkYRT5pZ4ZdFzTqCMHCMQGhS7Cfpo50FLoGtE
d1rfMz1MXhY7Hx/dDqGh0WWPc5PebAIs3Ea+ROA62FM/QEc/pZ25IpyywccwJHsP8vKEKpJBDTph
7orZQtIgBjoqHxBuMHTvwCRImnMYq/UO4JBEcURGPp4ZrkiBYBjNZckYEJpwJpw1eKruMeedImN0
U8y2Q+EP6qnPe+AsFH2rlsSKVKdYFIpsYoA4MRiMB6jGn6Sin0xNfIA21AMNg4yCBvnLUayUQlFT
LMVPYVbf7DPFVEld481QlJVK8VYqwCuJcTIVh4X0EobNis3i9sNbp2gtCEOzg9Ow+UoVy4U30aM2
h+8C41lfjyDrAt8D5AMIOu+B//8fzs5zN3YlzbKvMi/AGTLogfmVlukzlfJ/CFl6TwbN0/fiudVd
Bhh09QBVupKOjlEqM+Ize6+djuGRbNKjNXNi6pkY487sGGAWctvMPJkpNl/8RnOOnR/++iBnJgl7
hhfyQgNGo81UGmXm04QD3XI9M2vIwE09orvpVwDahDPZhl3gL8s34jVh3lRZTRA9WqDaF7epLC5D
CbjbTpD2FsnE2hl05AoLWkQ4/EQKqUrtbCmkiomRVGpXsemA62AnsGTTQB780nS3IlKDjcpEGnl5
9kSSAKV2qa47P623qTIRYB495Xn8Dp4DMg/4H3fmAKElhTIHGsjukC3ZwvokUBYBFCFqjPhBY1Qm
1Iggwu9nB0BVbaVi28KWRpOnVPzYit5dQqN45VpLGYH5LP79Y0CJLEAYNTPKaGYaQZZ87RUmqBO2
Ayx46lMlodIUTKEW+Czkkvatmq2B13GwdFZDc7JYSd5l7OIezJ7NeUoQgZrICeUh202rCWaRWnTQ
o4GqvoSzcPjzsVHh72dlemfPMO3xeU/7BHMmnc387p9P/nnzhyIfi54V5Z93/3yyrRTsCNQibuW6
uOOU3uTW590xysyc8x4Rm8Xdt0yTYJFBPWG/ycx2381vBtuf/nrz53N///DPr/7L5/78atv2//jb
ynwiNKveF8x5UdFAptqP0m9yqDdxvFJm+46tt1dXC9hXR7AwF+XAq1yp1Phv76qZLSFYqXW7cyqf
zMygPGSyKw5//YIGeU5lX+2k414pe9RRptqN+7/eyBg4RC9ZPgmEGvVo2fs/75X/9d5fH0YmYRoR
JMhYAkFK/vONDjRhKZyAJzysloPpsxLQTPPQIG3a1hAC8rE9CGqHv96QP4Uyb37zL5/zKyVlNyPX
wP1tKIQtoJ75PVMKm6XfqC+Zna4M3HuLsc11Yn8If9nWcfcGEwNJcB627bFL5xEjPKMNAwocMDxq
+NCMg0P4bb3I9AiIVdIbByXW/+njkFiFQ/jy9y/487v+fGmXs9PyiSRZT+qgHKPO/tsbpDSAxkm3
20AR3IWjRgpYx4qFNOzPuEJ3qCTGZyZYmtutD6MOyAFP9wEvFyJDzEWdtiKIAfNXdlfs0FjlCh/4
dLuywcOaMgiujWoPbgYlRwFDpjfNte9m+tL1r3U/NYe2wnel1KxuI6fT1yHz3xAlGCNHxbiQsEpi
1V3ljGhLXdn4U5sRc4Ygi86GOZ7SsqTBdhfn5dpseUbMWCMshBEKLgd+hlmdswheiTLtlKSagEzM
XCJ2SjvwDJxSukoMK9MK1Yw9ZcRe50R6v7FN8KjTEHlgmLj757ACYRDUCFyIBuXX5f9pKsnE8tXE
E3XwMobdg8yV9uZE8ifzgcsZpFJAsLl0QQ9J2TSKDZ0GwqDiSesxkqG7iI6OqniJ9F1PYu7FPUfM
kl2NO7DAP0Nn3P1I/zGFm28DFf/wlA7jwtDLYe1MjAJVZJIreHkHVzdubf7VD0axrqvkx6GaW0of
X6fvvKBKmlnv4bqfJZiOhkMttFmzDDHjQOr7LRJDZ2ulSPr0LkEtZYR7F5uFopmncAy2uUaBEvL0
Jwb22BaVginUCA5FxRLFdNlWp1oFo0FBwdhpWyEZ4bL2G1PGPKr9lU1JyHDE+NTmeTCp7lrZAoZf
pXgwAwYqLVR30lt8uWnNcHhIweQUaHG2OhTAGEWlrMxwG+VM5hDPoUuYMOtaJYrPtHHwOOQoIV2v
mPxLGBanulsNml96lYHCNYjErQRXwd4wQEiKGGcA7uan2x6REMxrxWRfHk2LmgbCHxNth4sV51uC
/9eAW7KSYf7ZO92n2VgEv4/1ry3LSzmBezE1lE2ZOjLha4J1hYaK526JU9w8j07J1gQs2Qzx+45R
8EUZJrjBdpECjvarBeW08U38h+XJ7jHM4avHMfmsKupHks7aWXa/8chkudMnbdnHbszMC7cWi/JD
QeG6yTWBKh8kMTpuLkngVKl11ETnzF49r8JyuxlL5SkwfG1BwgfgC1sSEwef1veHCme8s0ky2lTF
1qgGIxYN2Vg/50V/l9lkrx2VUhboU6Yhv83qk0gjSD8dkeuKucH5x2fG7DvDTxTGDK6d2iuVtr7p
kImbNGKWUR44YEpiou03TW+fSknQSBx9cEG6V1Bx9jJRjJeqHQ59rFyqoIrYvPL1CezA5t0IOTf0
4XHSoxEZqzwzUSDJqWEYgH73JWRRQDmfbVMjQAtRIBtE0yiCltCsui42DXq6AvsPKOTxkHZgoAGs
nA130bub3hLDkvh0MjfkEUvkvlbHx9AxrrAMIYqWT5Rtl1Z0j90kb5XsqPh8+6WWBDyAk7EoL8a3
vFDZSIhnK06ALvH3tL2SHDXHYordChaGVvrdObu8Hh8wDEnFoucmdgGb9H1qpo/ZVa30AnhQ8a2E
vMhHxUOtIVfCLO5FqyNOiH/USj9QrVwxYyIDp3PPirvfuT9apPC6rh+leNTHkHmwQdMQFuYhi6bp
qM5qv0xZ811u5fiBIuWpMtEDRGrOoNJB/5QyZgJOgeGfu9NTzPxJJm3tBRULJCTLj6mo2HQZ4bdL
9PkeqRnWf8okRylTbmMR7WNzo3XJuovGO8L5PUfLd2PY6RpP5Z8l1tNg5T9mBwqgjV61wh1XKX9a
jEclzLL9VI1PQQUSSzV0fwsjbmWFAcFmxiH5ChUV3SWpkyPqSe6M6S61nW6xPA/ym6mML0pmP2iB
fHSCLycQuzwKnmNRuDTBjb1F4nOKs4mtU7TBfWzvdc0+uAj+DKH9RIp5tXQPP+OdvunkmGCEgLol
QXiWqtkuVRXWxTiuS4nOb266VfVRy5p17OQnZsuMJhR9A6voCzUaoxo3/FUcOXmtsknt8JfIczm9
56EClB8dUu2+BQWYj6A7Z2LaOVb3rKbum2myjXLY5MENqdYFoRuEwwReju6z6BEzB8HNjTJG6zYg
NSj/k/M6Kg1dpPAIrVUd/TFuaL/KIn+xzOIUC/WtpXUJ7fYAfOBicOWIzvrIVPcF/S73ODZnWAlU
LN06EOrRJ6esuBuxfy/nqADH93FDhbFnuRXub4ubIK9hD3LCE923iKoyOIS23YEtnENEOxZfU93k
Wwd+iKwklMN615o6ED3LykFHmK/EYwFBnfgDJjuAR8qxTlILmd9Ze6pK9eTqLvIXDBLLCpiwV0dQ
hlyLDQCZu9CLUPmiw/0tMuWq454s67uRAnp3cFPbjpjTxNMlUYaIVzrX2UeT8mpp9jGpRbMG/boC
XmfLlMAZwm/KEfNywUNt1n9kqVmM1ggYL4qN/ZS0y3LSq61uJSNxoJpzbgQNz6iqqAt6rM+pFoWn
dj7u05TF0J8PFXVjV8V7qemHEGLAWHZoydT8u6uDdi2MFxf6HebOG6KFbTWlV7d2n2Tf2VfbUk5m
Z6+6tJI7nP5zpo/zYClsZKbiKbBovlj/4oxTWpxgUNkBR+QNoiaYZwBbQ0Ra/eeUude4jd5sbvWl
oVRkIJdsUlkQ9XZ94fR69ydT98i3wwoS6+D3lIfEx8nN9mWZNOrr1DA6ncFSdY2irW6su+OmlNB2
BlpEf64UZyta2WyDQPIHs17atAP9m6bitBlcg4yd1L0o9vDqlhNgDvR2C5QVnw4TXGIre4wMWE+r
fiDELX4JcIArLfOfsTqxfWM7i7egQ5KxHGDmBwGEBImj0SSWgEOGjGGj+0raMtoXLInrScl2DVj9
bWz1l1iti/8PB9ljkfG///t/cCR9FZhooiBs//iT/v7Rv4dq2v4U54/sp/nXP+qf/mSsT/PHeJ9W
H+3HP32wztuoHW/dD1fBD5vav/4Vf/vKf/cX/9e/uXRQZwwTGSX/zdLh2H3+/L84TPzuv20aDDYD
M07JAkKnktDi/ieHCfeYJWzNdDUuPFPoxj9sGghgcSwyWVyH24W9wn/5x0z1fwvcZi7bBwdOqXDt
/8migUB4+184TAaQCVfTHXo1oTPL4q/6R/9Y0g8sNNIoXhHvCiyECb1ZFOkprLSX3nSclQI/UHRa
Rv1YV16/ruaC3w8IlA3nVJDeIrGcOBRMzOnZN4Lw4jM4OcfauW6dWYCMw4vJBHN3izPdYdJbdYDe
jXlCjMh+0EltNd1gnYfFUdeZQQCxyNdtovcXNTPuI95oj/IIC4yOPybCutwgit+5qXU3Qj/ZxtzQ
W7UyzohTmDMCL4BJjRytUVn6O6G5N0cdXUuLKd4oYTX7TbDrBgxFfBkwujqSRz8Oni07yRbt0UGK
hmfHajeTZCPrsIWo+WIsQY7cxK1ekWNGropWFXu+uxgK+rc7iTvlrwUCLgOFKNujqejthnTUoxsX
8iS54FTRbuioHpFNftSdcxbMmEimv6Ztg5uddGpNLGLhGc3eIRa1Z89QFiRJ4aYRosDMdTBTL66P
uY74KNgOsbMUCO1SdsDsNAOHCBRCVAL4iFy/2bTT2g/4T712sLpLQ/+m51Sm6GXN3mYvUl2MdJ+G
76H2ZRUHXfvR3YsbbqHFIs6H1t3cHbpSWJo8aS91I/gmL1mwY7vgqspWSX6t+MwhdM5khtA/XDOa
IRya4eFVanu2BmSKkXpQ7Msg30jyTUjTBUPnzdEyrWZ8jPAihmDYS91kOsi4N/e9kTVH5h7SNnqH
Fv2h0AObWOOdZINRgoqi3WiMOLgKl6X2UkdvIzSujJ8em/J6OuBWXtr8fGURHJLqAQ+g3dcvBea7
1p021JQlacu+da60Zo+DvL42ZfJotXiTke+rGUxNa93Jt0bWD2F8GWY8pe8xJ95g1CJJY2LPq6xa
fuwST5g0DFYb166bIRggP/rwaPcEKDR7bXpAVof9XawNRT0Y6sHSikdDw89suu51DIq5TeeWOiMj
WTfVm1tmrADmRpdKx9xOirtXa8zycjzHczaBdmwyxWNyLzBvFduSAatqvko61QE/VJZvao2pmKsd
ZL7f0akOjsfC4Qr5ki0OtkCyTmr/FFLKZtPFF6UnTWT29k6En8wseb7SytG1Igsb6BYpdGlFd4C6
VfQPHaEXvsT7bn2FyUbvhvXAzyodWiyYJ4dSdRq+k8ZcNChIlMlYhN1Ph3FgnHB51ul6wIZjARlD
C5a4TPsPQfAh683gX9XShKN4tNOTRFfmGMVphr1ZL8221iA4D7cpfOiQ9ZC4oZC1k2tE/cXP/qyP
xrLoUjeleHV8gmdjoe3mc4vR43KKLhVknkLKc1MnrFBWUWbDEnZIrqEuH7haVTu4hBkPb2kgUbRJ
aoyn545cHIxFKB2DJXrBRcFybiidtV2gcAmvUU+FH/CvYGwC6HKNnGaB9yrSdtQbS4cMbvNKs18a
9LPKVQ0e6I5kb1FQqbvQ3Ve9BrX7TRDfRnTDRtW38whHtWJGlCxQ1WTVJNQY/bcVHX3bAj99c2A4
NpK/1X9PwmQleDxLUoiiqsG2R2Ey5RudpQA6a2j05YNMxrtVnqnFKeKpaELby5tyHetMd5xwDdho
VRoCmuSpK7oXhwWpDkNMOdhIZKuQLr99xX6z6GYsvHWFPosJ6Rw6OwMhthJbxF/qe1WQMomCaGKz
heg6AzuQxV6Ukf95hp+yw7BZMD7qBgTZMbqMd3A/u6o3D6UPMsBl6/AgrYte+/z7mFVr9lMFiqiV
1SbCPloJ1iMRz1qH/Mb01azlk4FIvbPpgseL0EgGxQSiA3bGEbIrEQkn+h7+3KZTTwFyt7pHMDXB
sM8I2fEiKR+F/ch2e6mH/do1U1pzj6QbT1Fm16PbYDfeQfsmR/OxodhlObxIGVVP0Owa4KFDXd5b
xXj0fW0bTZ9DZZ7RRpNR6UK4GSdtkw8HNMtLXXuGJgW7uuVUa3gS2e1aszw0i9sBNe5AZq5KQwAw
l1ZbKl8TYTHsrnlVNz50pGYJf5c8yQ4fUOb5kVdqYPlie1NbKRSrNLyAdFnmTnYdDG5b1o1hcckR
mjsMnoJyp/AaqAJxyfr4s4g42rWAVX5gH6s8Oww7ncNLiy+BuFfO5Nlht7Wb40Q2kRkiD1WfymHc
KWwSRtM8il1t1VvXoIW1lcNk+UsXRVGKCZkhMh7Y4s6xsFGq5j7nRKi+hoUFSOyI8SAMdoZV30ou
Zt2pjvTQqyB5Hmk8huIwwp+uAoSJD6b9aDa0EiyVgeow7RmTVzcODszILl2ysXV12bBQ9hP8SCG3
biFutkpGScmu2l+qM5c3so33zOGhNy51qJxszkYNEEiuYN1Qx/EkcVTB41vHBpYHl7hMdRmZ5tOA
wwBkM0NUPANBYLPP1b8HwS6i40fcPIt0JiRWh9BXvknkWA8YLIrcuUX2dHPwwGZZAarsLVZvgVuv
zeJ7sB6b6bWO9T05bxj4niz/N2UmnxgGp73LudGw+5Fw+xiWF11xk5Fx0MbfCvuGCHBdY3MMzOFr
3g/hbNiVLSatLqw3lo0TD/mdgxSC5Rgbn/oUplw5Wk0eE72tObyMMFKIKu2D5kIAGlYmWmhbvjpj
huB765KUNqBTnfJ4KWFPmKzapb2Dvok09yHKPJXQM2t+uk9nBcdnS80h9XTN0jFFJvusGeMtEcQ3
52+xSwwEXj8zKjHv/Qzuy5iqh4BAFmn8smzDM3QpmPiyX102w84a9kGP59QQ+zQZeaigGelH/OCr
Sj35GNAcZoMpadPZp5r767QOj4phvmmhe/aDHu5ccAvnm2xo1pH+oFYBEz/jPJmeiYjVRJJiimxJ
TPfGgV4icshZ+Un9rZGkRqJb95QZALQ9TP9V8cSoek/+MnObjWbWXhHyKJAQRZLIUrd4FYtqb/s9
I77hWNiI94h+c5uz4twsDkBjCXkizfXXIvK02N0nhbstwpJZEeQ1TGSlf2gICSPV6eaPVz2sOWA5
XPVLaWYI7MUdExlDLcTU9xI4ebwviBPgVcFL7iFiYTkQTiLrTzfsHg1RLWdpM/N5SsXfLvSCkiTC
cPycsUtd6K/YpSwQEjCQyjboeu5R9cQ9WiNxdj87+zNsz7b7mIl+PY14QkAnZ93OzbItfACL/Zvy
OlXhS8SMup4K7ppppVeDh3pyM07pSmbNBsRiRUYRYvqYkF737likRCFP3aDVx/jFquFoXK3mAq8J
p2yLnw++A0GkMLFrwDkJfu2GREent7Yj36NmJ17JhLuYMZDmWcOdane9Z8B9lijDiT86sU9bW4XY
6xuDrlwgzSVjDyG7jkwDlfazZDUN8mxeJd8If9ymEdKE8rFNnVNcVjS8CZD4uyoOGCA3QfzqRgbJ
OGLXdNgGYJrbuLx4NdCWfwcEsePc2Za8OCfUMRPn4LxhhjZYxPxQsEupgb/pu7ny2kzNbRDGGjnj
soIiKJNb4g8bQamSq+4Xvg0SzsJlUeIaM5PNpL5orH/Sfvyqwt80wT6i75E5r9v6EDMb7RpJTtwh
x7wxgJsUA2FVPypaf15uBMyzDiI/3HSLBTjWdSaANAm8epw8Ifw0NAlRYywV681mRx+6mJg5VkcQ
CS34tmq8JEHtgXTmOyEzGVP1OMa3hyklWyRv0LcAdS/pgcYY7zKIWNntMwBxbXKJdWauoG40SGkx
L7ciLG5jWz9YDb9l1t1n/hl70/KrBQTKsN4+KHmzAUiGMwJzsbqwOY4Sp1oWPwVHH9dSMwJS1Tci
BDYtmx0BVND0lKUEBYfyK2Aa7+LB7FJoD2a9b1J4RwlSo61VUuMgsfLzC5IVRmDsc3fkWp5y4nOc
7tKP/r5hr+Lyxaiqgo0EwD1U+MKNdl3j5zDgB5nGaUxQ+ybSi/mGm/7g9nCxitqTKDR6iFkMykOM
IYXz7czrlY59Qt6D0Ki2Bq7Yeq6iyt90eGnCyYtx4ipSbJjdQd2mmiOs1+lWJWYOn1dpB7KybjvK
xbeJ53I9fjG6XFtl40FPDDTiLvBf2lbm2WTjWSubu5qgQpjyKSzd6oW4ar1LKaEaZGspBcKpJxvU
Vqslfhc8O0j12tMQX6Lxw47ksioYpWNVdRHSSYfzhlOd3RTVd4LteJ8b04aBNMumnn14MO77FhFQ
ysD01cRmxzAIuLznpheyWxRgLD3TI9ZB6z6Xq+457keSj3n2t8eMEqMqDqXFzgI5SMEV7FzUseLk
3DtU0mWLkcx4zpsLERKeGJRFmz+W5nsp3WXKv40ALoLa+d5rAC+MwLKTNV1UaWLlRaBGVZl+GdHz
hC/V1nsPs+MM2QTeAMfevQW4L8mxWNPKUMyw4LIXscR+aR/jaAc4riqQ8SY7FkPekAawenEGdjDg
XWWXnUZE/Lo9rUbrLs19CV8iGFJum0OlvCMSWCLx0sp9a1GJx19Eoa2SOPjW25/UfWxoo7rsoezH
bapBir1P9Wfvdts+oRDS9LUBFwBlmqcOrxY+mbZlnxkdqnCvBtYmaoodQg/MUTmZMspx9MW6AWQn
MEwR0tNw9rQ2VnPn3iIT5qJjW4qag7DOVTCZS8AeoXnCB7iIC+tA4hxSyKVujMC+Pux6h6ZjE4CV
7QjRNqtVJSQpBv5TC9o1ByQltfa9oBadeRWKsUE2hPnnbnJudQ75CvZXzjGuE6Ko4LBF1bfFfHCy
EkbBdHeamdwhgyLfq3YS7o8FJIW6C4MDqQTEtPcbN/xA7HayRgY4a4v4OKExlSZ5lPhKprw1SqIu
GBYl4SkZTsAs/jZjZFmkR7bKqaweByoZfWSfSFC2Fr0rEOexM+tOuWEwNFKiyvHa6P3WV+vtBC2L
kQp3RvUizblzJ3ZHGw6NLE9MYpeZC34GFLAzPtnA2nwE/jp6fDuIPQgJnUsqT7k3k5LIMdZq2lsY
DtRp9zA5OYTrTFn03PJcsn2fCTErzWtePhrDpwTKx6idmQn5lEq/0MDL1MFhDklQ2t+yxMhO6CpD
HsJt8fULgvzQidTx2mI3pTQuvMzXSb6M9sq0Pe3V774YCiN5wkSXb2XwVBTGPX2d6kvDmTWoSA4N
+ZTQUwPxvpYlWZesD7QBgYrxYrU2PGuIqJ3zEEwffcaLq3AORd0cyYtZJEq6qrUW3xIsJZVHfN4i
ZI9TSPrkFBULZ6zfMM0/pyHTMYs7HV9onzdexTAocN2FGN+molv5IChHrtpSKJ4DHaAYPifaRSN+
HvuLK1ajZrGkz/aVVuAOQoRbvaCxYMWRvvUM5uzQxTkmjw6ySWbe95TtClX63qmQvJbYVYlBIGDs
7NiE2aj2Jk8iFh1HpT24TvAsqfmxH3K5vNS0BN1A6CX+F3AJPPo1lzZmHDsH1KE8ApDk9bQfY7nO
B3dFV7nKs/jJACVU4HHrbGORD/2yFT05Zdc4eXRK4hyhn9L9bQJ/XCYRMUS+T7HjPIY5LFEIbKGa
HTS4HZqbeK31agwhBWTo9bZz6rXkaFq3qaUDLhhf0vyptY8RXVnlzqOFBT923tLqpYutJ4SWXx1J
7O4514yl3rGusQ56IdYQIpD77VGzTJkNZyNfpuLJjrBTtk8uwovw0uEPENVVINYdLRJFCFtQ4XP5
90JcIi2Ui1R/AiPKjkKGvCop6KBZyF88QJcmybf4kbaxlC8+fzs79VtfZ6xW9IXatbsRnTMuNgxx
34ht1rXTHGp6n6mOD1BWQyc62nl8CA33Hs3H/yXmPqnMAVmGXLrjsZWwrlF49XG4FAYwDgwUkDoY
bu74OZCRJfWaZkTuDXAkKF65CD35xUlgNQ9Bd1ThGMvL4D4SEBluNC5cTX5zEyvhJYme7doAVLCZ
qpc4vTnxdRwBXl+zQhwAIvQPZcv6ZdeiuXoi8CSRJyDHCenNoC7cOUoUhDrzD+ujSqcvfHibQaGy
C3EBC2Q0Lbo1SSxuiBRjnAnWOeTTknDA8Qff8t6KKqQpzWbs8JZVGJeondoe3yMa5d65tgw4Mus+
Zbi0e3i+hAtzvrdw+fMZhFaODxEEtKqJP9xRwP8sNu1kYsYRK1wva6kI5o/nSVjrmdxSoC0YiAeI
BfefLHcJxQbgoz0r1nXFDStYBmYD+cTOPeeJEZDZZgT7yIBKxQWfA49Pq2ZlDY1H1ORO99+U6dci
2hkNDTdjuWxE+JpB3JjI+y0qqE54nKmtEgTrUR0wcRvWPaqTbGBpaV8HR/kI7DuapAdD3Iz2aPQO
EHJEBqiCK0swzX2BG05FQMIcMlhdPNidssJ2tzXtT6F5HdP6NtfgTPyo4yvVPEEE9oteVMAc3tmW
A/X4EL08cRYYE6u4ic4tObfxJacREJxRZJesJp+wqlwD9oGWfs4NL/v3MvmwIgMfA6nGgByl266C
tN3an60IaYIl3+ybNGymHTNQTvBTuUXOU0GqT4MkYC3xopmkcKkjr11xiN5tH+x3QcECADltz0X2
WZhveY8CNAt/lIrLMvOvs58x6j9N8iM6cxWKZxQ8p7bA18pzWxE/vXsOJ+2F6pstYbNslOjb7tK1
IysvhjKlxIw0B/bXIbe60ZLMSDmhbFUudIBQGAit59x+CrLfnNjg2r9kjMMSfbzEGkY4bkkjkes+
tRB1NPTmDwWCa1+Fl9nsapScWgZDJVXWhM4uJ+PLKRviYt2t5YePhTnuHcPdYZ/01O7oyKeRWGBB
fnBFbde7L1b2a+Y8BrBLnE3MDLhJNwiZyay9NhVjNWNOfwOdq4Ono9YGt7dGMf0ISo4TgCOSHwvt
XI8Sx+pOBWiA0tZYuVpej4a9LEbO9dgDkroS3bCzjX4fpNLrFDzTBTqw/ipb5UvgcKzsbo9bmWlm
u23LdI+clSUo0z5IUW1Wr0miwBK+UYjqhd76Y6NN62nsgdxszOknlduweottgigdeVEbfdGUP4JI
QYfegMgkhgnDRYlqSqln0wHTlSwDuBulzqStqk6667+M4qag2I604sBvPJRJykqG7+Klmx7nhgFr
6hsBBBvkg54t3I7nF2tlWsEipKv/pYzyMlE+Za6+iVH7P8x4i4WPa9h0v7UJ40cXbesWBzKqqUH3
+rIhAItpFfS0uHtJAZPjRZqVsAQ4u/eiZMmkYmrQSCTz1UvRewXlhuHHyPSQDGcNfJ0B9gSKYwbv
qCSVh1iMu6Yudiyj0V9SOjITKEptW2PSaPpzYXe7Przo3yRObno1/bBZefCwWMVZranAhXbXg+4A
0uxYdfUvhNgU34E/WdvSMXZhM21Ks98GTngoLKY9WNXD8hRKQO8C2jHuRs1m8A9YySTRU+98eHwY
N42FVouNXzh7d9BWqs1JY7oSj4O90BpwUtmkLOcAeq1u787Qfel+uzokVr3robWW8cNUc8GkOZO8
6mZzrY06I/n+0zca4EzaoWdAyG7hwU2QFI45wmFk8pDr0I8/ALxb1yLbqpQSqDdJzLaWgiG1IrTX
dur3MZcWEJFH29TRS4MbRALGQmAFEANVuUbqCbgIPPapf+v7FJxDeW21+mjbgCVVbdfJho7izQEy
s8gsvJY10FpFDCjBC2+G8DP7XBNysbbSYm0m1k0C6LbFcCXUceFfK0UuRgpmfCjynoTuW+0E1L09
y/wnLTWYu6GcA7oeBd9hR3XCk7/Q1DUW6HWFp569Yq4Y6M7a9wHZkd881RSbUYzcclFxBHQojMBk
+WuL7dw0/gzTd6eQUlwByE19orOhFQqMhYnMf4xwnnu3+1w0u4aSTAkPlCV93Tzn8ysPtMBIaPVk
/zrwF/Ni2NYz8QKYR056AGr7RQHdMLXt5STFM5TSle47aFqQRGT4jDUpEfZTg257WhO/aN/bpPDC
mMCqllVrvC0bkmFaQM/5m0MOVVEzjA4CxZO5QkjaZmBmkVEJsCjpeXLkPSDGajs2t7YNT8k4rMiq
WBgGe1+a64ZpC6w4H5F3hF+3xMPpa5WnzEu4QHnm0CR98Gpp89653yAiM40JHxduLws7mTDO2KlW
LSikZDawdJfA9xpNbrDZHgSEe4zQnubCqGjgCTOiZx6CzBFkJxmLhsblKYiAKKx9KfKLj2us/nR4
QnYYBuZVEZN2uIbFa14QHiYu6Ne43BkrRP2tjNJ13ylYT52HnN7cx06W0RnmFv7oW4U4trPkwq5R
0BLxB9HhHneYvYucAcKbYbxFE4WoTSuiruyepxQy71wcWDI82xS/tbSZzZ0S21wgynss23xfm/6X
MHgVF0PpRYZ8IIf4TTSUSnpubRtmMJmqrusR2FGbbKtOOQ8jVVGeMc2aPDVSF4JaCTcU9HsChgyN
B17QhTO/qMTGLrEf1FV/jhwcUoO+UwKGOQ4ZG3SRMRG+DpV4wgwBqJDfbTKaMtTwTwqpS4BwwPeV
qyv4/y2ptkunnfbx9J1A4BwapKqF/urHO8l+azReDOWnZJAygGB181dHG7dBzKa7+sZ+peMC18JL
y/3pI/cuXSig4lEZNG/Erx+Z0a0MDI8M6YW9xBYAkdnfVTiSY9beAqxOm500iVQ8jHcGcDRoKksj
uOvm+5TvMlVuqo7/EgJRN5+lexex4s3EAD/HHt+eJ/UhKB/E8NHnDIUI9sWbjAiOcE+qZA1ipd7c
usn5ISMRQsi2ppRtB14kOJxCEi2leQ+zHgu9uaB8PBURykK93I7OxDysXepmfBxl8xmp/ZuWES3T
Y5dUChYwlqewKNGoBG13qyingeAnZO+4LQzEV+1t6KhdLE59G6t732rHPiJXuQcEXzjuT2+Hb+Qd
rAsTb0KkdycISTecoPQJw/vkcyw0n0UWUErBm2NBnfwHc2eyGz2TZucrYoNjkNx4kcxJqZQyNevT
hpD0ScF5CM68+n7id6Htbhi2AW+86AL+Aqq6JGVGxHvec54DnoED1fOeTKMcos6yo3XugeyN8Xvh
WtgjqTe/h27Lp0GOm6ZYrsPaPrV1cufNoEcWG3+Aeat5rEGzATuPsvw9otcqKPFr8dnNtDpQSeBE
LWrtcWqtV2TSTavL4hySFIT+drDAZeTllK/WXXpIkiQa1NTeN2NP9AOo6OIklNWIsto6ihdgWFbm
jkbsZdeh/3qW2iegnjZVLtc9XXo11Qx/VB3nW4RYXdw1QPSGO271SXUIM93t4XPEryWUPWOGTJYW
4z1dWxxfNRSMwElfC5d+mqmsfuvQpUGzhh+HTyYaBzYkc0wA0rMorGgM00Qzn8F/LvoGQbagvJd/
y2BJ1C4YU2iafZqn5TXzpmuv0A4YhOxtH1Bcw2Thlu0TBVzkXaC1A6ZdHwaQTXgNFclJlEz+TMhD
ljQ2nb9IXqLhPi5m6p/DWSCRKRegj9jJ8c41e0JSSkFmb1+sEcO2U/bLzuoIUma40FTKGM4bchva
uHDt1J6P7AB1i2mAjqJ/eWAmHqSZyz3UORMUJkTnAPPEto5hWpXuEMVxtitb3r7Cgbiw4gzxArbR
q+QHrwYWzYYyi61BjIxYb3UcIDOgFMO4bKr0W3KNmjHJhWVcf/EjctBMn4gVWeS2NEdCt8AHwGZz
KtRfQqQQUa0f1NiFA5GMrOCVdOm9/qEYu+WYza9tN+wMBVhjooNlBzaLIgjebvW6aPNGfm3sTztY
P5jGA5hnHRFdUf+0Ut4leKKBjjECGf0IRqVyP1z6J5MyY8QTsj0rYJCyYsBDG6Z2ZRgEBczBtrfz
6SQmVR2yGeCS5O2NwuxuWb2t1ClJera0nIbbwJ9eJTaDoi72HcmYfdM38d4RWDGziV1D3HV/fSew
D22GqDgXywtcVH+b8WnfJbV1zARXAr5Bte3KCw7zZBuPqo9migWoik/EXsHKvFSSYoYkl2TeiifL
HL4Tc9LFSs7BE65/skw0aL2bcowXR3HcJK/C6Nctm0QeCemANz1sXjHgQJrG85kIMyaDypZiyelW
A2rSRoRSkrYCjlUOSN28+tiDsJsp1He+JON+ipnMBd/mNMl+xyGBlg9AcGtfbEO4l55aLYwBU7Ab
JWVURTXHt4AGr4bzUMBp3EncOaiw8qlxlzun/AIYlp9KQBuRCdR7S4QaoRijVJSZ3R+TGlJTYrUK
lHdTVsW4VUpROKkZpWXmPlamv55L+TlTX7O13AAzBqVzK6GLfVFSikYwmdGLZgpSZ0BX8/wxEDFf
L4PlTFhd+rBY92Whqx9c5zr3gLuTCh+0PzfI5B7xcr/eQ2glVGBVPII94obN4JxL/lBbt2I/OVUv
SUhjeCIEVV8x8R79SQPIcee3KG8T7lqBTy7qjfEw6l5dYSUZ7mUfGuLQndkH8PVOcSXYDS1Jfs1C
aHJp//HwjcviqwmWT68E04jrFVcOntyNi0ufzGa5E7G8CEGQ2cKBtjPK7Ms3yqeltTEZu3ja2rxl
fSF2fhd3B+xsh8mgxC/kknFmLCG5DcGRFuLHuYQjSQrgYrdJfJAwYMG/sZngF0Y5AyJlMuSwt3hi
Bp647aySazwxwghTwpb80vCgkP4TynO2Xvo8xQjEpV4UmYBsELhdKFrpvJe18dwa8bG362AfgoYm
zYXo0GCsq0oruFQzGKmqj18afprNmhTpnjWFv1WMh9mMzBSgU02SnW8SeBQMeuFVVDg5skmyrnTG
q7c0680ARNld2IVkyXzsFv5fBe7ytSbGw2yoS+k4+JjGHz6xNWI29iXLAFcApvUJVrb2DRPQTZoj
kxIDglWwyV1iPGUWedMsHNmAT2TpHRuzoveX8D/rjZwiwtwrHozaIQiejCtKm3E/9gnFfZ4vgZ/i
9G4BZC4sZvdBT0nWoqmag2PW29J2qKKUHrxzGsVoNbq6I9IJPITPMDW9fUOAOkoEuXePQF1VYvrI
TQwyvttGAOyuRszDHjpdtStX9bdos47aVurxxnr6jZE/qJdcXmP1PuU+eXxX3NNX+UKU/cbGJIjE
VFz88KeYPYHtGs5SjMgCvvJmJgxIUFtRWgXauqK968YacJTT2swv5E+toEhmGgjugko+yLRNdnD5
EByM3eDh0uEb2u79YYgjGrceZYl+PLl8ekUrSx6r4g2T9AOXML3VlFxsc/YCtmU91ZyUiQXwAMRF
IDrj0Lf1w4oUQtdaZx6X8VcO7p/Fh442zOADs9S79hlWIHN6I+ROY8iayChUZHKs0P2wnOVHroHP
JgO/qblMABWAzVBtuV1cA3/fxK80dmNIVz0N5RNm9dSkF33ySMevZRVRXL2rsc/tkw4zlOFD6lag
yDOjOOdE6LdemV64a4HylsZdoH82QXUMTyD/yuvmXConOcalD+YyrF4Hc0VgZCYzqKpifp4PtQYy
xpAZE41ohDa6izW0sdP4RqFBjknDUwmyI9CSJcpsYI99q7GPHCaE+A1mrBulnwMgRzd1n8CkLPzf
SdIE7WTJiZUcuMr4d43hP6wrpWOdAy13BNQTmV545KPIZwd9hkX2cNtAqmRjS2QEdiVhFOvcQLPE
7JrvjAHAJYXNukeu5oafrX2tMZgV7s3uHzAmhExPozI9Dc2coGfGJrEZuvh+O2bUtTKGXTMn1g3e
h+Va9cXVysvb0QIHT+SEBqZGvUKOtB54VGfHnjVwozGe/cA1mFsBy3sN+cRn2GvoZ4xJ5hB37oEM
lUXfE2hQiuJYPXdvoYaGmhofKnD5JPBEKZJ5q11+fSakUaAi7Lg1fNR27tp/YKQaSzprQKkVEuvM
OqClM4pO0fHQoeGyR8+8S+Cb9hp06v2DPBX9cdAQ1FTTUEcHrAICINZiREr/NZTw19lw/PiapPoP
UnX6S2Bx1XTeYrNCXRW+YOWcH734r+JIw1JJ59c/mFaFaVGDW3MIrrlGueaO2WOyHJ7NRNC+QTpq
LzX61XKG20Hfko7Gwkrf/zPZVFIIjYwlCdFtiOp+hnw1hwYS+uB9d5xu96lgEpcz6NkKBm2XA6Md
svpv2FaP0J/cwwivNmc6hrZAjj/kPRArqu4kGxc5Fkh9Ay9J8BMcZuONUwKcTDUU19F0XOZ2Xq7V
0TdxXwGQPrM3o6VWd0U0jyDxBg3adTVyt1w0fFc0587OWZDD5UUqfF/g9KYa2DtYnHFjTHvSUoBR
p/OWN7VG/JawfmuYvySeqmOxxHf0PrLr12BgblW26BoWLDU2OIcfXB0mFAePAJwQrD6r+pzAGrY0
dHjS+OEaDrGhAS2hRhP7KZBiwMcw3Gz7aOWcSf3s4lOj68SDzMEJgWDgclvOGnysEvCGmFkiX0OR
LQukKTBq2oyM+TFzLHhbRhuQtfvsYs4NLul5a/H+2RUcYyiCwJcnjWHuhH0lYRiwy+rALevMU0ji
ckG5RUbc2gINg2ctpJ8pf8sXeisXUjQkpBJkiO4ZYPpt5rWvAxVKNMINt5Knu97N/bJG+801SnrW
TOkOiKKCMr1o3LSMuz81/GmXWbXOB//O1ZRsIKb0lYjqT62x1ZSLQi6fwhO3RnaXw7buNOTa17jr
LMlvpzLND65GYXcaim2s4LFtONmDBmZ3Gp3tw9BubFTSAKi2hmsrbeBa+v47DHn7JPjKN67NnTjy
qaTbjsNPZicNBDWb9c4ihHXhQkz3RhYQrlION2IaaND3+pWkk3Pf4OVUjr+8FXX27KRTfC7r66T2
rQkgtZzB2c3VmXfJbR+DFc8kgHGhUeMS8Rp1neKMdTBBLZLywQvIVFZNFlAUNqkwiKnGjOWu17d1
VRKSNl0sETNUjnJMeDfSH+fI+VZ1/t+2w0dNo13DQgVMetoeVo1NB2yIaLFUWBclmJd/4Ooas25p
4HoGeb3Ba2Ja7MZDGzRFp/Hsnga1Tw21Oulw7xD1Ao4WF7w8NIs9Yb3QF5+pBr6rf9DvsEE25Oxx
wgTDN1V3+0KD4skXuOSZLf60GiNf5ne8kvnAwMiLkArIfsGcNwLvLgsnqES2MCOjo8KxTfxXrjhr
+0/65V9pnP/UTPQfyZ//XlT0H//43/7vgkD/L4mi/y/DQrZFsIfWpf9DWAgsWT2lP9//azAZ//l/
xYUAiTkW5DE34GI2A3JE/2ptD/8NSpjthp5l+Vbg/0+l7c6/uX7gBKHvkN02CRL9j7SQ9W+m5Zm6
z93yfV9HjP5Lu9T/rm2Kn0xjx/4Tlswy9U8LMCqAjIY2/F/SQjW2+DmegYygGvXpxA7Kx9Pq6CKG
YtAtLrQ4LmFGgQEntu1kL8rOWH0zYPTjr9nDeYwBDlXEXlnEpFi0++oXX6B3yMryFXPnj28ztvD4
JS1UkTQyB7qQYXXyPAXHh+/H69Jyk5UsC8PWQ0uu4x2eqmwUzi5o9RZFJ8bXFdymyaRYzEhAyera
IM3KX5XyHEsqDeMFBLDw9owCwVlRrQzvNojJUMH5gIvMf3hyDS4MXkX2DEP3mUx5hcJr3Nf5KKAV
EinEKbzPFvU5OyYqRll7RNBPCG+3qkGNE0Ontqhk3AK8bEP9xAUkvXX1o1fLBLyB8ymNIMuD+aiN
gGyu8eCGwRsjZUn8nic0UoWICl7VgX5eV8HMJQ6klVl373aYk6Q7JqwZF7KitiIooJ/qw0KkVhNd
1/5JeX17M9VIVrSaqmjhpV/x4jd4+Ss9AgBdFQdUxF4PB46u2Zr7G1H7L0OV+SxWwwfbe1+xqb6W
bGpUuv7aCZXenlUxejTDX1qRqp00GEtM5hOlBxUCDTdZAH0o1kNMyjTT6rEm1gNOyqTj6ZGHD9AV
LmQblXocigfxU/peTT8F92rXkBhv/QBHJ41aUchEVenRatBDlmTakj1eVt+jZ6Wf8vJBpDMNgn55
NzOlTUxrqR7bWj3AdRZerGYxtpMe7lI95sV64Et5pOsBsGcSBESCQqKHw1GPieP403om1SxpS4l2
8BDk01dgJwEQgfHo6VFzZOYUevjMnfGa63HU14Opx4Sa6lF11kOrr8fXnDkWR9h+1oOtqUfcVg+7
NVNvrcffNZPhRQQ0jxAmMQEPkU6nZJ4STkn81XgumaMp6QkiIqms+/SQPepx202fpR6/W+ZwoQdy
l8l80iM6TVLIVHQ5izD3N03KC9jUI33HaK9H/BqDTVR6bMGrybmES2ZuXRSBTEsDql+aXTLweckL
+OYZtoqZLb1NG3Ppt0x4uv7Nx82ldxmkFNAqmnCXUhizESK9zFqiAN7DWmCkz0DLF0ILGVyDn6Es
vkTLRxqhI9CSh6PFj17LIK4WRFqUkVZLJGlfZbssQR8n/nYQky7B6i25HdtwG4vwbsxbVm7LvEHc
HfcUq2TbsXqZCgd8WmESny+8M1kJ+3bS8k2qhRwXRYcw0gnylBWlWuxZtOxD9PJaaSGoqYxl34Qk
aHIkIi0WBahGtYFn0NNCEoU+m1JLS6YWmWgy6ngohpuiVIB1h0+/LsyzXZJwoVA3Mlo2vDGR723n
A4s1UwpSULRylK1RS1yWfsZbWvaqtACWaCnMLb9alDGG/6dES2WNDB0+Go9h5SBysORSEP6izrED
2qlwc9p+4V3sh1ZLcCxSPTyu2W/XYb52lxWILmbBTvTfhkLNL0EnmDNFIUXYaVfVNlwwHM5a+HO0
BMgyMz7pJPio5UEbnbDVgqGlpUPWhBAn36liMyNLYuPsQVuTMCucJDjNmXewwlVtcDXDQS6eJPpk
qYVKyCjjxdPi5aRlzFALmkWPtJnPl25SajuqdYl602ZbaFNWZbY+94b5QogefHCaE5FCNeVeMTeq
twcWJWkMYwdxNUdlNQp/V6G6NiWSNOts/j48dzqXTBSBqjgDcDHW/l8BfhiQbD+d/D5k+0hXnshc
i+WX42HtGLaibdtz0ZCUkMaCQABZdjERtCZe2/0M5lo4uJEX9dPWHEmUPWFVRGOu7U/g5NdKS8+1
FqFz1OhRy9LAAskmolSn8ytfgIXYWf8AfXm8jFrUbrW8HWidW+/ReChbtC1c14IRrUNILyAbRZnx
ORZ8TZbGZm/Lj44UtGvR02MtrI9aYl8YutSIYK16/Ec+H2SmJ4a0MODjCtWgj9q+PBdauKcnaBdq
Kb9C0/e1uB9omb/Tgr+xIv13rAD0KsBnJyD0cmA58lmdj1BTxcZnezBSLnTTNUOJqD8QgmLFgDY2
kWZ/qfTygXHVB91OsEzsYr2ecBqkJUjQaBQUEwQTrMdUrzMavdgI2HDg58DcGnT5GXjMg0x1ZY+3
QIlkM1Ivj+wy+cUrVibesPJMd5drKMzXol6elF6v8KWs4R6wcrFpYHAmjLW+g92zt32TN7EXYroP
4p3PWIsfHXdQHHYBlbeCrH77CyF/3vlse9wG8h64bqDxCasgXy+FGkS7Ta4XRXyGNrZeHTV6iZSy
TYKGrxe3LJgUiya9cFKiXPdW57OHE90+gGLPq33deU1v7jKf3HAS8iRKFaZGZdqHsCWMG1uivYex
HLlrduhZad05ZjYfnHo4sGF6ynQMxETVKpEBNkyurMS9ZMBJAyklaCZcqazu/TWmd9Cuj14PWxTK
1OoF8WUmCDBJgABWAwprtqeZnjoYKiDMD0GRojMkb81qPJs1y3pLLk8UcbyD4trlMD+3IE1uciJB
/F2w+4oC3EkvCHMjXo0JHkOrIXUVynUb90AehQxAhfTNm5HZxDRnD7MtnwnVvhmFeYdb5Fks+47I
M0MOht2hR85rgFcsfPtm3KJ8BoxPLD9yN/g+rnYXo06qKpZiARYvLwaBE9qPCY0iGxkO1RbA907a
TXAwIMDweiNH0s9IFDNXm52wG6qvZTi8pyLHpIBlJMZ1sYRWusskBEIn7//YVfWYa55Daw13bTCc
F3d8XRP7w8mtaldYzp03Au+vzOVC/Qwr0QxZCLDuKbFpwmmW4cdddGWK80YLwYHWa5Ajeo3E6cfi
AniGkbNSNpJs2De+/JSrYENQR9ROvLdDf/G0KlIuvkmoj3RHy7d9bhy+RUsOwG6x3kWqviR2a0oO
XIi+Zf/sjuVeTTODOHfHOtIUWiQdIqkCJCaXgCdxU34kQ3btGyPZTzROawdzny5mRHryYiNsgbbg
X8SEMBYWpto7vF2VSshgiOTgdinxAHv4Y9TH0MCJ7xf5Sf/f1LQsHUxcpRnGTDegdMOlk27TD0Wx
lYP5TpGPt9D02WpHsm2w3X7v7Mw6iIBmhKX/SjPe900J9wIDFjbQWt6k2Fn29L1PI8DZlPaZQ7Ow
Kqr98iY1KHJVfXibVAaRIic4Wr4Yb+WacZjp0F/vUXhdJUg6hodFImREzljguKt9NUR99bseYKcB
kKRU+SWZ6xsj7OqDO9o34zx8FglxbTufg4jbiiiVAvTSxmcvPwH+np4CROR9JoMPa+3eQd1v3Ywl
4FT4fAztZkbA6LxTK38WkftoocgLrYKvozCmpG3/jAXKuU/bln2m/ZsH03Uc7YNZTiBYUJJp5lr/
1DvM989OvfTROvl/6b95E/lJLHa+o1/8MVPDiz8/+pW9HoKOBdBkvUo7fy+G4YxfGg4jiq9+C9U1
vrI5BHi4knFqPb4t1tCicxXNiMMCs5+hBhByM6nyRbkcyOF97+0VcfMYUEzt7vPY49C04kNAwZOL
XOWDzTvl3gyy0m7II4nxuMCkpW62KlnhsV7MUuabOjb2IfgcHCx9DRvTDIK7VZFHr9SXBXX/Zp6d
iprNlmzLAmplitOXoKcELlcxQdu48vZVWH2Ysnjvsu9urn5yGdKA1W2R0V5bno7KnHlwdt/afN6F
ydFF6LjpTOcpLymVG716wmIbMvZU+ms3/xD5uR873z3M+KHVYL4J0w+ewGp+ZU4IvNMuHpbau1tN
8AWLPT1mIpenwXPxU1Om6hn2vaBPYTv1wVfDUAjzwvwI2PodhHH01sepwEBLKGvCF33EoUn9JIiu
pfbv9CmGyaT8DZyMNH71l4P1to2vaC+NXvk+d3J6anSwq+Tg2NWNuPfVbTHhv7btq2qEwy/e8jlh
4dWbk/xK1rsmD+KIyIFgeWRjVFnOU4Ie7vR983fgU9fS4Rp0OPhkeWdKviI+XP88z0vOfYu12xq/
uhyq5ISyA+4zBqhuPgkqR1oHgWmQVXsp2HZsyzr9ipfE3nY2rZXlZIz7lUThfUC6lp4TJuIxtN+m
2U4hvWGM+ucf88o4cCB2NyQ/a3YE27AoTqGCpZEP1qOxNt+KA7zj+QzYqr01MRdFYxC+Tl2AEse9
sua/qaSnrAxWcBxJrcU9cazK+beEa0hdU/qVGbyHRyjVEc15DPUDYMJakUXzhnybxuuDGcIIMjhR
4zvfNsrjPJE+gajHmiu8aQKTMutw+WW0uQ+5BG1ZntSQ3TpkxYfmznKyYo97ady6PWLmUH10Xrhe
xxYWop3JrS3Fox1b60bSF3qSQ/68qJeCbhS4h2u7G8eJRVbYH10J9mSVguh8/M0l3zEn8GdipGbk
6lxiqCSgOlx6bXGfJrPa+uC5tqHFECyrP5RME5oZ+wdyzPxgmicdarL0SJ/GZqCRNa0HMj2tc6jG
8mzVmCt6S78KOuvkkmPiRHEmh7LYgJPYtc9of6ymvNHYefpSAXcdgL1mIMJk0kDCrkBip5qN3WTi
0Y/BUyPuv9baYjkFH7bGaZOjp5LnZZiXVwfcdgF2u6/dr8D9nt20uzftbr7ksFVBFY2P6YwZJXaH
GKdPM++zrImp/SW9CQjQkmEDIS4Mb+2CeVyV3gNdkp9ZKQzcZmvDwmb6YIG4nEpXdNs1eKoROXfz
vJavvIpYF6TlhwP3egY+zhkEOGAhFcNiI+25LsjnoL+DLMd1HpsQzKnW4E6Hae61zsukKeejx7fR
oMz17Jk11t5CmzVafoeToHlzJqzbK//FT24SAOoSkHqvieoVaHXK7oI9O06XDbJ7Drp3vDNYYcGx
L4RjQUFB9Rs1qx1e9P2i6e1d6Bc3ajJeEv7m+6xxef4bVErIjJphvV7INQmeGa88+cDhY02Jz8HF
8/PTKa0J8rFmySug8n0y6Q9jtvnJ0uTNnzV5XjPou8o7UyB4y+0XxUDqXWD1RWp8NLctAHsMmpqg
zbU5QRGswkRuZ5szjMafgzLxRBqrccLEobFplI+ma8B8zdKm0+T80ISh7zqtHZX9+jHV6n6gU0nU
H5bbXeMkv6ejDxNS6+6U6C/Sgusbjj3thqJ+Bb5yK2ERcT320FAId1J4C0bwH9S/p6n/hub/A+E6
WIh7fmAyGUMwh0xY3mUmN4zBrMCrPr52QfmZzN57QsEAfVmYZMh35z3ry5USgpkygkS3ErDzOfe5
5M2VHYqp/yOpLyD5+R2AHshTeg1w4uTRMHr3MZUHru4+oGGG1CW1zoVJUJv/Bk9gynDIHdGaoOaY
J9s4WazU4WTlALN6Tc7qNEOr4e1caKpWAV4r1pwtAiU1oyHsrUlB4Qo/4pENkW0Wf3v24jxH6rsV
G/2k5lMOxovX2q/l+nAe4HuFmvSVg/xSmv0VawoYi+L3qfJRXNZ5Ow+4/1nVjZvMso299LCko2J2
B66Hw2g6r+7oEysLi3sD/pHjEuNIOv67a37gLp7fV00qK0CWVabxyGW0TRKMu8YK1Yw0+0emOWe6
UVpg8cdOh8EaEloOEm0sjWverF+Ki3YTGtBQOC9orUK83axsEun99TEZa84aT52XlJ1FWdFkp4b2
lxrtkTphDFIcxVmd+Vcv9V9SK7t6YNwCcG4BWDfLfes15c0C94YdBfeJwyQq7Vvmig9p7UuNiys1
KW7QzLh//nHSHLkB+NIQBLswQ8pJwSJqX8rRdjD90UaDnEJuCwDy1UjKjzWneV3wi05Hws6YIpK9
A7Qm5ayy5oG+IM05CDubUA4ujcjK6ajmXoXejGTW+ABNO/ElspqJUB5LRjrwMoXBDZAu7Zsbh2he
+YV+0iWqQiKKMB3vapvVWFPdN5P504cQ4pXmWwY8BYvR/cxHLzxjsPJB3fQB0bucyPzA/1iWwclA
bbLX3LMf45mFY5El/U3YpPfQ8B7TNL43+J2N8xrNY/HJlBJuFPaSBQnEzL+EE+PgZEyOEL/I5g2v
SegcEXZuY5IOYddcbTkjOIfxVg0MqXE4fGMC4Tfj0Z7Gvq/I6gfbGhniSlTFHOsQu/ASYGxKHnBZ
632tk2ah5E/vDWeut8eh5v7qVcLZ7qF8hEZx6Mi52gmZRFmjEE+aHzoldGvFMzAjCN+XmJY0SjDv
2yB+w9v7Fkw57MKhQmjyCbXzcDxmhWBHm18m8udNEAwfVFW5yWQ+D3h2e9EdaxXem8YJrdjZlDl5
t0mcF+N7ofAMndMjAlx5GEPtTZHF83NL3T2z8ONq+D42DSqogyG5LBJNl6QMxhzUV+EOj1TGOMTX
+zTyTGi7puI/P/g4gtXDgjHebY44J08G+rOt+pUcRtQFw1eSbVVN31dVv4SquS2zzrwdalxYibYU
c2l5vLcKmTPdi/uydp+XsGALr/8FLeh58shq+m76DfM21g+kpydPdN1R6qArfxGqtGEL9Lw8Loyx
Ji255nsj/SRa/L/QFTFljtNHPKlr6JAMix9SQBRzSulLAsckW5qXKnPhXOfvQV8/wmGj6sxs5707
gCkr5ENv+ckXE9umzBbxaFptc1u14n4oQ3XnU4ACjYXvT+IYB+5+Zhl8+/EKb78K3jBrPLoyflaZ
/VvE47why4Oxd3jzpXn2a6hj3pjxjWAgm6heu2Xso2lqQWNqlvVWgQvlVx/AfRvFsTfNS2wy3WPY
/OsO82/V12+KVbo5UF6IzKba15bYdU/PGdd28t00yJq+fAoJS6ar/Ns4Tnmo2Uc0DC1R5roW8VxK
/BSuS7K+FLd4gm0mMdHN2PKLdnMiVg5WxUYu4bZ2XR3OpDcETS2CzmB6x0CIi/K2NjrZhuHrvY3N
p9KXrzbMOPbKD+aMwA4o89Tm/qdfzXNkd7iGVPK34tHF2tfGUMIRvrFjzFPVD4QQWkAStGcNTODJ
WkYWw+0G3IIdE7lOLQbOFRLGHJOsXPIfz/bOY+toDJb6FPqZQFb6pFkQHMlbCrCWrdN0B3QgpN0c
6QQFCLSyIvvtLvkXBrx2R7nUzHT2LWHHeHgZbVLWpfwdfO5fAKvOMYETCimNus00y05ZDm8nWy2f
nIj1PpVrtaVn0AXmmd6p0XIODQ91aJpB7kRJiwSfMQ0Rv1bAsEfOjOGhb+jqUlhx2DdzTzCOR2OW
noLJafELs9Z3rfJiOtyKVRncTFlQnjsxvZuifcYZPW6Lsjw6eMB3niSrsKRvM55NUE2m3PoD3/bR
kYRa1gCEKI8jhEx/s44xvlHcFIsDnj4vghLLr3PbqaE/mot3u+J/yAUxwlCBa9D9XxIFsPLZ+429
/JL4n6nu84BuUT67WwyQeanjfa00GtKQiJaruDU2fNKvTmg3RFUR0ItnjhiK6Y3SITgjHmwWnScM
oKAkcpYVKpE8q7oZbxuDhoaScXdW5xQMiOzZaHXe5FGCOX3HvLJvDSKuTuHCT2zv8Frh3G6rP6WY
TugNRL2Kh7Vhn2crh+6jpAC4BMnGquGHevzgjqQ80RT1ybTi6YCz4A/dzHKzNvBgMhtZZzAaXbFM
Cp1kTFa0HNjlwpYjeO1E6J7M4M1dm3FnjxBGBgchGY8slw+ZgeNMsUJuDzxvTXxMJTJqndpPle/g
N6diI1pSqFgVhGJ2jfiKCOP4PSvCGuoC4fvlBfK8PASThabosHfNu+a45kB0MYipuYv6DmF8dGnY
4w3+4vAwjNaQSoIR3pVhWGkkA3xRkHRu8ImAkK1aPnoT/5Y75Njq1RxlMgc+I1DmRt6BUUHKdCMb
7UcqZk3noEUSy0y7TaaMJCzYvbFa9lI5BeWOA/pXN4Dg4PHtmeVDreovNcsnowNSkb3A6cb3TUCK
Fd1E0miAoc2fn6KJYN8WT7OH+3G0BoubY37IDbgRPTvmdSYSaQLK8AYofGtGZcoUzDdxtjzWLfq1
4mROVgHisCP+m3aMYeYQhoARaX6ROJv6Yrpx10rsDT8+LIM8l7xt96vt8DukJOBgWZwtkj9Q4qR4
gxvEl7Lta/58E2GqbDhxd0B6spNbVWXTuWfDSQxluZL2JzjRNctr5fJe9GI+l26HJh5a9Y+BhAhj
F1Lh1N8zJocU0NRN5FJNrhsQhDcxznFjRbCB7hodiMLfd8mBJGWcGNGi2hXfOUhJ3zjYlRdug+YS
WzMNBnPNUVck5Y4F0y123w8KlEBsOzSALq5NDkvVT1ka/yT2rcANxAuCgJ50k3ZfFYCNKtayNm9P
9nKcrAEQUcugoqUz+m0QeNjTBw7QzAoIRPFj20vzPle8Z83uAq2iPhsxcAi2+WqrnPmhZGfEB5hz
1+wGf+e6bCVGUx1UgBLc4idmZIUbxXgSlwlLJ08SelzmDOKDtxfoNzZfUOjkCZtHqWH+VNgesFU+
2Y4BAKQkmdKCmKd5WHGyZEO9MY0wQ8WPX2joOSaL/WMpnluUtfDWLmUVhfg6hb8Eh7XwHq0YtDPg
HmiIyvvQ21oTCrbd4u4LauNa1CawpM6uYSx56TFMawqfqjnVOEsyEdj3TAPiVt68qhURs6pJlxGN
QY4Nw0fRLNdhKvYVxs0oyCBaNWb40Eli/BUQja1TGukRFwcsEMPijKWGU7qZsQfeMLis3MiKvZZp
8sfuR3q2C/4O2Vjv+uAJLxhQD5ul6DJSfpLExHys3NrbuC2547h7nZRNRGkDoTSyn2we3lpNE8u/
5GyZJ/SFu0zY0xmKFdd8QhWooFi0xo4exsyOLfkwFjs0cpkRK9RDW+GY95IJjEoOCAYz4RatkwN8
L8zP0STj6XfVq19mgKOyUcfV55KVjXc3yITzcoA9mhXGKy7bB5qxG7iTCYv5P6qcQDisvdpNdn3n
yi7Y97N3Jyfj04YbF5lVKYhHH4zasG+MeSbBYDtUWNVeuEsq+Zh387n1yoKXSJKwOG1NltQL/0jX
c0h50EZvTz1u7A2KbxpNixPg+Uz+pAVxXlIy5W4Q+a73uOnwp483/ug8LKM8zXkAFauXzbGnMzZo
O3ObKLZOa4kTpLbI2I4EiMi1BjciBjTqdf/O3pk0Nw5k6/W/vD0ciRlYvA1JcKZEai5tEJKqCvOc
SAy/3gfqDne/57AjvLY2DEpVmkAih5v3O4eDu7qKrkNNLnqQnIM7QE7JPgIJJBuT9TEBZZ1CnC1y
Ugeg9zj1Y25pZsnU6pXVLvU+GrBbHgvRbcTI20JPWA0GjTQ10BAqoQ8WCQdy6+wUE5BnsmNKxxrQ
lY4JdSv5vcgXwtHkdFZTtG67+UNr07Zpt+4HkMC/TuaRRgjnnTQ0Au7W2G/iueWkCJpS65AhK7gU
q2GZNjW6p6Oso/Zn2ME40GDqlfnAFCiCnPJIAJBzadZ0X4bW34l+vMUZzRtQvSHfwyyzCyoQHYd3
dABPd2DuorMZTV/FZP7t+2zcYf5IAo5CPt1UiB3jSro2OHWgNQCoDQvOlC1SkvUeQ79DOIm5hPZr
SwVmrh/NjvOGMbmGVf+ujUw6Xhv9TpvYWrnoirWx9Y5ulnw6wFNcV/+l8xvsNLN20KbyIBxGX/bQ
kToI3uTfn4Pc7xwnEJPHqqHVkDUjHIFm1+t0AEsnexB1xIB7nK3UXZRMVJo71kBa3gTdNL67OeXe
MuSvrxi8Lecmat6f+QSuIGb0tHWoMwJtsi7CLPjp5Pt37PcXmCi5QMSjpCrpuvvmih9+/+d/6L7+
f2vioweyyz7+ty/4Z9fe/xHyrfMvhuF7Pp2dtqUL3fl3nahnOr4Ny9vzHHr6cJB2FY1M//kflv8/
hDCEDmiIHjvT5qv+H/r2XN2mn/C/9O3RrAdH3LWFbS1ccQ8I+b9Tvl2dNaTjLQuTUN7T5nXK8K+k
nji1+qOquRUtyoqGORHXdrehQWHdIzyXxRyZQ4ta4Cjtb0nnhAmTK4ORotngUCv61J1x79A5rXLa
WS/ReFvahDw2WDQbmEYFVmeBeuzLjMltsRJ+4OMLHbXVaWWZlNwuXseeNry0Z70kP+qYPS79NWAr
Poo3nZsJCQIn8x4xqa+liTAtyOqYCpjUSzyz38y6c6YOHT9haV9blnB9A6L4fZQcLprT1qsf6ua1
7NOH9yJCD9KuvPFicCpT7gBGmuhCXJZBie6ua+9WdnfAkB0bUC2TERFlnSoSBXw2GhetvtnVnpNw
BE4b17ZxGr2X+cVfCiNUlmJa8ksX8an7tjhIjP5eOQ/kaFdgOOqPCv4RXUdhv6enjdOe7ti0C8ly
FTJFe4CqewBbHHV4R7PF7ZxzBPYrc08pZ796+1BT2h0W0w290YZ1VPpft9tLAK11Pf5ZFEUsVx76
zD5a8dKcD+KuYhVw7kewtg6Bm4EcCDhoTo7RH+0iNDVki22dF82mh1zSwGwtCOQm2xUma3lig8Yv
gyW7C6802k6sFU3mz6Q7Ge5FGQrY6WtSfPmUDTswXW6+Wc645wqehjbcN9ohmZu1bborTllWgvil
BPM7h4TwY86OmdIBhAYlQYOc3eMsDJpncmrJtwKhCE71DXu6Vpj8rnADTZ+rS5EyZrMJApFjSvNx
oHxJn8KB1iSi3PnFAuNV9vORNpK1CC+e8ziBOsjpkVa2wrGkrZzMZMoD4hA++D14Kx3+INarODuT
UZc0oKWHhbeXeriRNqP5bFr2VcX9baZJzqQkSpBcxFyq/n5sz16qrjN71pgWpAGOAhKcmhqGbWVn
+iEpnWp0+MyHGpODoluDc0jv7FovaXhD3015p20PmtyZ3jvdO4WXHOm050xgWuXcIgOrUIK/D1hR
A+DjHGF6O1RqQZ0/09tHYYIcFLBdAQW5ByZHlWgNNOMkSpZ9zEAJze5x2gal6a/pwqfRc9/W8dVE
togbjDXJuCEbAjCXgnD04Zo7hxPG3RSqixSbBrEK5XKrpqLSjzG4aXjJL7MDzOhc0gVn/PKi8A4o
ztpIqIWze1pCYaNfnPJE3+XGRzv/NY3nJuc7sj1pOWjqsm1DMKUAYL84iGz8dkQB2SThGDW7LbCk
NbGg0t8npnfq6sUONDwN8rfZORydjXuVvHpeA/Mk37lxtoPoQn8x0AYFylEc45oCy3iflB+Irs6i
eeqhoqcYfDjtn8lqqG54T7OjrL/i+dMV1doIOeAJeev5n7l5g2D8oFqTbQvHN7ylaq43orGQszmQ
KqQArNOQcJwgXPAzj/ZC3Svbba3n9OEZ1Mu6lLeoYmN7T0UUKJDHS9Ae8yqh++YvdQj4jryX2qMY
swDLzNas7UNWf3YulRYFyxav2cjqw9b9Y6Q4zVJHI5YbYdwo57GEuC+ceDvSbDr3c2DZ+XGp6Udt
s1OzeQk7dys4XbCy9pCkS/n+1HKcucoSCj9j0u3Ddv5MOQnq3bc5JqXUdsTiRhl/KJOFNP6YVJUQ
e/PICKTLUrTUHW4XmXG2j9oOlCWUzc4E2kcDKuEV9vemzyq/qLsjxaSL7Q/FnWU7T8NY1zTFmPA4
q+nawv4pa/b5lvLUep5/I7ulF2WiAu/bWnupjpq2NmixNN5Ek3yRhmZPoXl0ciIfpLfyxXANwoaR
9uXHzsm1o/w4asay3H0mbt/u2Aoig2tze1/S4yWIx03a45Sly+LJV4FHxA6Y+9ZQWK3yGluQ1ZlT
4CQM5CPZKOH1f/SO9rmqAE9fc+oLfI7otOMnjxlTV5Mo7g9TckKgnLdq4gTMILhdyvgX0Uf2h4LV
u714o1JBHYW+NW/dZ8RTSru5WjP0M2hzka9K3GNjf6ACmHDe3vfVmjNnmNgcmjES92pLU+m4sm5G
rrXkYxCxVse4HAks0+hnt4W+IYP891vHY9GKvLDGRnaLhwbZVUf/KlewActWTT2g0gnEKkKMZiXl
rrNfZfhr1KmTewhB2SBerRAOb0Umeu+P7e8JkKsWB3OcXudppDg7+QXHOmB9UognXtN8GYm8DZP1
GVuRdfNtZvCWhDBsahLYgzuyfazFH5p+l9MiBkakUSEWKSlhnrkxpW2OO3LI0X3j/mVwa1aO3noH
L6HGmMfDQ5407gOc6ztfZ7BfaiRGLvt7vGEK0DT4m3zaJQbhcw5dKcZRKLGSuQ/a0X8GU98cc3d6
TxViuqkYg3rm6F1XzrpW7F1k8UR/KVJx3hnU+RUVvloWL11oPM9LOMFucEa3bzjUuQP8jkHMLPc0
OyUb6cbTfmIksfEv0icavzaAAQqjglo9z3KnUuU9a6r0iE5xf/gtVnVEznEs+hPUgY6CkPFCLi++
pIkb7kOVMgDKrwZb4RFb8qrj4qwKsIdHJHU/khX5I1n5kawQ3v6RrPxIVn4kK9qPZOVHsvIjWfmR
rPxIVqofycqPZAUA7o9kxfuRrNB49iNZ+ZGs/EhWfiQrSzf8j2TlR7LyI1n5kaz8SFZ+JCs/kpUf
ycqPZOVHsvIjWfmRrPxIVn4kK2Bo/j+UrNSQ4AmHLFLxFp3X1qKTtNKLs8oMwjmzbb1i0L7iokhO
WSyi3aym9eCM4mXwrd+EV89Avn+pLqpevWgMqtl9Kf0GgYdmN3sRxyiyZbu2Umfahe2EgLrsIDzD
VHiwNd+NiG15EInoCoNn1mr1oxiALtRxQC6U3HRGr6q033sig2vbKtRFx6hTzAAxc4doauaN9FZ5
+a/Sg5VYpVdf9cl2IkuFeYXmvRr8VTnPYj0CQtjRswuFZbiFmdyMIX2ljS1/e70WYubz/IcwoTXJ
h9ZgpSWOn8L6rDIRH1OQmRuv17uNl7h/a9BCe1uPVmimV3BN9ZMLC7cjb9PBCm0j0Jz1a4wkCe4D
YYpJBEZK5Bq4hIOzb46zQOjzUYYv2lmnezG1fvvGnfQn+irfyPON1XhCL4e7IgESUxPewFTSoetu
6PxZNIhKbviGdEIuzN57DymZH+0NCGIpeD3NSoNqATkU6aELX+U4bp24PgikgbVzKAVaHvTKKoeQ
YpinheAVqiGEtzfkTxb0jB4gM2kejJzFCyGsF6tN07tmlMQE0yHeSfdLIaFZOaM1vOZOB/WKWKOZ
Ov5m0MpNE8bXwSDFn/ZwkxbtUiWPSZ/vSbObO6VSKFzx2G9BXGU0DgNtrAYS9lDhF0QcrpjMg81j
Fs46mqAmjATx1vSgkoiR7rB18nYbmY8NLckAuGhvREA+0vlo0MCqX2MB515vxk9yze0eKAXS4pFE
Eg1r2hOkuqnSyVUktbsy9Exg1CxNwOz3nT6AlYvLp9F7DKcI6goJ3ijeSPU1O/SHwrVc5GoppA2d
ZJ0PNDOcJ/Cw9COPl8Vep6DVWPrRnwiK11hjAacYQ7IJsc25yJdMgnuVJQIXlQvUEPgt/so0oBb9
zekIb8k1KuvZjOR+kOjPyHfODx1CYT/6bOik9ni1UvtDIz/Ug7nOK2iAYuNZmwwMWZX8ds10qxFe
riMbJitfHXlkCMFzZjkt1OO+S46j/V6UcltV/SG0vxQ92dAq1rX/rKd02Dtw81zyJCB0I+xq9a61
9gtmJnV26QBZNl+PzS4vgdSZGE6TepMPyIhdKBFYyT3rrbQ/Uitd+/IOi1lbPxX1q4eZV4nusPSx
ztWxCq21cm8VEGxfg8lPbLXy6Z71502isHUCDmr2MClXlejOiXs2u1sNbKUwETyI9wEWp9JfKyJj
JjH5GIKBFj45gMjy6k0RLNQxkHUOataZ1A142pJIVcFVA9G6ScqTUf8FiqFhYCNmM3kDcWGdsD3+
inRlugsWa1PCk5eOQ5/7sZ7QgieooeBc52TtbxOiUXkWyQlPrB0iTaHtLpu2sQx3o7Ub0Km69rvS
H2q3W8EGW8UTacAKn2sQm6BjQ4Xj8+BrYWAUxtr36l3RwVZBQWbh945/455eF/Js9ikhqZYM0ylL
fsdphQm5X5G9i7P3og5J596HzZ2+5J4EoMyKweCjKggeoIgvwKSJPDBJ4uoaNhoseHbSbEcujdGf
yYE3To+D4s3Hk90nbzWXZiSqaPOqVDQ/VwCxFEQ4mmyXTkx3QtX2Okvy+fpd3aWnirSWoxLattE0
128oQBoAOzI8LnooIoK1forUHyO81tcwa6EW4LEwLqNA1tceiR+tNSIV9mkgKSBTYgbzgybp3Y6B
nbUnN3wy0HC4jPc4uHZj/lSk6pjhQY3rx2kgr/41k1MbjWsTo005dj3u5/45Gy6T/ydUCKyjelVY
wG6GAAgPdCN7Fc1ia9NlO+0dmidLGo3/+Jicyjo+5NzELVQfzZZbx//r5IwuMyZp0IO280fE2DeJ
kIEiVXhSm/KYor3QrWdBHozpjHzcERJmHJ6S9LmEhWPj+sxgw9Z/6QRdlR5uyn1l3RjvaGff6kBT
kG6tC4Zu/QiWngDkDsjiNrK0w8hQ0oub1gSuZpHuvzdpNu88sBRB1b7pkXMa8q8IZWAPBSSsXsbh
JJytB/496YLlrTODuknxTEIB3Dj1x0gSBDTfuDiPjz766CjCF3RVU7ktjLc2+8tEuzJsQLeMlmZS
4YDk3ZB25INfRuI1dXEws6fZ+dOpfZS/2yIYmt/EYTeVv6b/1EHco4XPEAUwrjat2LsKoqU7E5jG
ydoBub561YM7iW6vd6Rc20Z9TUONBczQnYM+wcFyvUTfVDBJG7fEaIlucmsTcyQak2qblrhfosnq
li2Ee2T2prB+OTMhOxiB/Trv7fDRt+8HTJSunlgvWoIDaaBl2miicT000+/YLsisq8VqEzVvLSBR
EgwV1vVe4MPVj0Ploel2i904enemSu3nXr4boKmDMjeKzUBcPPe0G4Ha6MHKv/xQ5XtjZKjSLElS
yTEgspTqb1FPr07O7CmS5RW8LTxdM3Eeu7D1dnHvbJ2o+6WrsvtEeVaR6BRIl4oMe2dN3qZnwNdi
oQexMUTbQqz74az7AJKa+6l/Ftz2Fr+I6QIjDW96ws3gknDm5+CEx45tiH5N6jIRn2Mm9rAoS6hL
/gQ1nTyB99dLd664IsR4mggROeV8bI2/oVxypdVuHv5Kd98OmJTOXv7b0tIbrNk1PdEuxsSXbHjK
UohqZh/0JrZj0hgDrBwXgq9jPQDRQ1XG4JY3MHAu5fjiK+vO9981cjuaIoyc3C2TI2wGCAhWkMXD
ubX4a+LimI0El+jjHq7wusqNQcpFJuJX3hp3cxGXMLUQk84hTii7qYFyL1Qu0v9e52DggEOhefpv
hEM7CyjGWal1GsbztYElF2sseQo3ZX50ihhLlG2fILTXO2b+V6ltOhgQ93ZvpsB1eHGiDuNTpiFJ
WQSjoTgnZXaXKMa7ydOY/HTUd3PmPOaSpZcLDb7SyKEbxKIOCFGguhZIIY2GsOmMRmhIhXvNtfQc
kpyoJwZn7gUd9kVKTMWc1vnQjXBkoxevVtXF6Ns4UJAdV/2cnz2zxw8rLPkQWncg+x6SXLrk4rph
Y5YADOaiJfs1GBakKygjyEi4S0G9JYkzbJMjOOpxA7vOICoM4nyc6ks+034epuinmuzTNwxjWRDj
Vxryg+92M6/UpkeiFdMr7GX3bVRUaxv1ZZBqMqjG4l0nT4zJ83OyxYjjOttonT3vuqyZEH7mf/Dk
rrSKWBHBX0aPnl+Iq0HIR3+pEnvgPXTlj0tY7XkwkmSybUPm97YVMMV7uCaJVh0Lm78HvxjTnTnZ
rBj1XRgjRupKQLJJvK/9UgLDjD2IdnCV5g4eXgRYbwQERoAWoOuS/NJkvexOWClGC2EFbWkHoxfC
UBLnjwQx9mNis46IHZJURrmuCqb+Vq9+lTI9kAw8RhYzH66t6zQ65tl1ci5kHWgRKIu+LF6AYOAh
QB9buoTB50hvK+Y+PTmZyQgys4Zjd/r+2GqEhfM1e0QMNB+H5SHLtQ4l6vL0+5PfD7ntTsfUGGQB
u4an35+UjYav3lT3fuP7RzYfg41+gKcT7oJyFelEGJ0qbaFMRaxkqgEkiCgF3BkeRjec//Hw/bl/
ffj9r//tc9//Crr637+sLuf46LXHyuQtuHa4/MdJhR0s8S5FHqAhj3VNefVBZO1UwoJvVY9mddIa
kf7zqShcxcskWokEMlz3cwTYSPUV3MblH3SGV0Fawcuno1aTzCZPjizgHw8KCEs6KA1HNTGdFt3Q
8ftZ/b+e/eNDqFMHM2G5k6riBNv8nw+mqWdrw4sgEmpWdrLDIjvp3PcdwbZdWyB6meQJDD/xwuUB
MDG5zOXhv30ubDTIjIUKalxyTLXSPX0/Q5aK6zebEL8ijYWk7cBuLU1jyxIBLl7a/wJ2Chi5jKU8
9znMoroKy21l1Okey/Q1Bg968sYsAbxhJvbpm5ChpeZ/+Tgeo/kUv/7rP3x/1fd/7UvuEvDOZTCL
UTsjyv7nQw+p7fSnd7EmhQIq5fIwLGCHf/vY5BpIOMnYWS1hyN0Yig9ptMbJtlHiSM9tglzm9uOs
PNha0jmx+7IM6wanVb8LYySzWtreKdMNZj3tbpYpQfPU1TsAB/KOFWIakBvebpBsQOx2zEEgEFrt
Df+Iv0M7uWR0gmE0kQroaXx2UuNDU4inOkuANjIlNms00afvBwKeHZQIzQP6XTenMSk8nkKXMPrS
l4G2Dt3WhN7bfWYZDLgUJouXFCDrKi2oo+g5Cq1m3+HrObnwHLECs44vveECnEYLYkiLqxTVUCVq
dYKXp+4aTTzMyhH7wp1xQQ7Voetg/GLUgttSQIVxJpLIuJyA5XbbqjR3tjMnQS6aNkDC4AYgbO/T
0KoOyfDk4Ol7idLwHcgmzJnZjneGwY5Njkl4cP0kIwOq7VScloE5+1vgARt4G+JglQl7M5O9ldSM
+ygj3ScE3A4cg/HRYNe7miGeHLxJbmUjFmF88lD6uIm7WebnKmpYjRXddcEFwv7o1RAHiY0KPdE7
A6YNLuKmhW2Sw9rmR9tdSJ40FPaprK0KYtr8VE7EBqew2lD0UE+OZl5zkojf/3FqcJXrbDYPpaFD
4qqks7NzhNbKp6IzEUry2M8EqknQcgyV3I4WIKqkBYNTI/S9DXG8rOaLX61I+0CHH7aNC5agqak5
+8IpxbXUWJy6zVyAl/Tmqw+5gpStwoMu51/Cn4ebQxLSLcK7zIB5b2CoiOf0LxTOgkShnl2rWlzU
XJuvvBZGUBW1C70FcJOl19GOJS0WUUcS5syzp6wau2OFjxvHdPQXkKN9MoLRD4sDxaFh1QBCuKTm
pAVTNL7YEJ+3Xa6m90QVa6xL7TWS2cPkFd6DToWoTjS0fFrvPkjDVDuDwlHNxY5Hw0Gx0jg3N3bB
/YOn3P7rc83C6OsNezq4/djf950Aqy7kVc1pvCb3DkuD0sj1+6ErYHFl/EjDFDOZMze+d2bjHBpL
arRix9qVXKZOj8SuqP32DMAt2+qyRaNmSVQJuhadwO5AODO7sWDiTVOXiVDGWAmc6MwKW5joLhwr
mLvEX3aplNSAduxs360vUAPqSxOxiqhqJBx93lJVYaG97eRorFyjqO4a6ZV3hmW3O2cpqXVtU13C
EI8iKOt+M9sjfEuM5FhJ+/HMgj85QMu9wLju7jMAJvezqiveE55K19KUzdrpo08zo24Gll0/EZsk
iDoaL6Vbahcl9e6sEQwfrV6ce2nxYPRiP+Q9pRnv4jClnHI9ca+xDjIlDAf8CHDJfAKFtyyPxbpu
sSx/f6+mMLyNbVlX2ShKRqXV3gC2uVdQ0roCqzv0xMLl5I5vLnsn2Ewut8uzDbfv4nUh8WUWgE7a
u1fXsbuHzA1f85ySjtCP88TPEN4CA9Ri7ZQ0KYDs3oPxHs7RJe0TnQhqvg2b9G7sY3FS3UPX5tSJ
Ct+7i0i+nhAedKdshABHpDYMJiHUXV416m7Uo5sDX2fFS21tiikO78ys8QKDFeHG0+Hma5FwUSvE
ayKKzi0y/ZdaTj5zH9s6QznGczcMKrC8g1CMzXHWDQdE9A9mT9AUGNil8qWx0I9bfKJp/jk705OK
CKPnNsWPtDcDHJbzB0qWJ4A3OSxU0Zy0pEif/Da+JpRMeNmzZ9ZKRRCyijgYIlMb3ZzTQ6MVlzpM
5bVcaZ0bPXl+AmUlHFsiqYW96xuMId+DVAiMe1XU6bSzYxRrTWftpTewBc7SqA9kZiD4a6fh1BS8
2v0IH9C2QJjnwkV+kCQAY0JMclMVwyPqeHMhlJ4pB0NmUSDUjllzAyea/OP95QoTpdHQH6k82pdh
GOOL1M6dHVV8SWKAdA+b+tcwp+Ieo4cKS/UokKdpQsJWdRr3vokn7fL9hvIzymGiSkd0tVGyZ3l+
GJSfnZi+ugAeqPOWwCMg8d7W+46B677VdW1XelW1GvEGQfCN8e4+RpWu3YOzFhhdQO7rdcOHy+ew
esi9YYDDQLlhrnSH6VOZpnsnlweULQk+u1n8446elHXxKmM+yP4Zoll1933DzUhEt2nBt/WUfFzS
y+daY2EXKT8GLOVT6rFio7vXh0Lft7w5V2GWeAf2Zi8huK57NjDGPYACVgNlQcmicXZObiV3CPGS
uxpvyz+eddKmkovv2aTsH0RjiJIV44K38bUMSWunByPC5g3WX+MANHUTxa2xHqXItoUipD6O6m3s
o+oyJEZx9KiiZSZIEETeyaKxz+5GqRrEet7OTKFDhYwxVzl5f7vYTRdDQHgCZaFEGm6nevrjx3h9
9M7chqFw146ZFJtkxkSDQdXC9o4raWyMfSGbKyirGB6IIN0eFtWC7dPYgxOxHyvciZ7vnRqb4orp
9G8pKmS3jP8KAzx+Xifmsyo8JhQquggm17YM0z157fSY2wZCw8x+9TSmfr+z6kNokD0GB7SdiuF+
NGDwld2hMAsWOpN9refooennfReH60E34GEJdn219B/mJHrKYToAmQVOf0zCd8su/EeILtXKaPMU
1yM2KaS3vdmC7Cvi8OiEPaanokdxkghGlfl+btutysyMYlmdAZW1b0UFWs8r2fll6jJYBN6BF5Yx
nL/C5RzBXJiDo/aK+PHC/rO/CBxQRgN4RWis+Z0hvC+50q4p/LVS52n0jE2SWrBCPe/eqtmTCy+R
xwEI3JFChpkxwzXigE6Rcbi9UgwGbCLJoQMXcHw2HbWb3/eqZJmRfYGfiU71XCEv68szDIwXoBcU
4fKgZmfseKVYs35M11kbfRhpDvGrgfrhlOHJVyg3NcyIdT9/qig9CPTna3Stzbk3h1c9Msw1RuiL
3gzvnstuS4KT7kLLWc3wCdemQBKUSqs5NAJhiwVkMwNpuE5t+6FMHJ8jpkFbF657Qa2nAj1xjONU
AWbmRIliQ3b2fe8RHOTGH+c/RkLpnVoDHMG4BxCoVTgo81eUS+46nwCmCdFZp2gyTyLTgo4x8obz
8q6zuu4cWfodNtb2ZcgV6I+CP32qb743uyvGO/seOyf74bKiCl+Qmc81/BlTjQ+PszDYocABnMTY
wiCBMKcDJ7eQKnDM0TKbOfGmt/1fsQG2Zcras2/HzV1IBT1VoRGUek/BBS2DF7W3FvTZL9ElO8OT
j3ls3NdtC7C76I5aMvprqzbmjfBtft0hvWe5BuW1o3LTi+FY6ghUZQFWYrBn0JdD+egKLz6zanvp
zfj2vfz7XvSFusyOmmd8emaNqmFwWMBW2JVs9jUl1PregUwm3DDfTfqUnGIDjLmd9PPKqpj2vJQD
rKK6jLp15JhKrlMI74YDAyt2AEbO+aeQzYsTAx4I3cXCAsJvVLcw7dTVQ4SVGHW17/MRJTIb8Glm
F6qEA+9lmj5w/8JXEePn0Gvk/gGCrlUdtqjQcLQ4scuyAsDQwO+9kqpnBQ+lz7PAZHfTlz7hperb
4oEL3lPX57TK8nHYd7ywrZU2m0aOPaYU99PFKHwS4+/Zs3eyno4AGOudliCqEZEBnqu2L6K3z7Y2
nfp0+CVLLcKGl05HbzJ201hxvQ2rRvnQ/tFgMSAdxCrhddVWxrfZrjGJZhxDIPQAlUrRCgyPehzd
bN5pPaXltL+KrAZbrBdv8AYXyrgJA7k24RNQ3CrEV1tAfjXDMt/Ams1Xvd+8eoy4G1/qeAd4+52g
gJj5dJVm+tqxiQhk2jSbksr7bx9Bc5d/VUa+7xHAsGbnRdUKO10Xtt4GbcpBF6Yzba270DOMVoDw
r+HtU0yM4RE5Y1Ouwai9G+6Ub630l8+hKgqJDhJl31z8Qg+WAvHaL2H+1p32VGcDh3Rp/tbbsKxB
28UY9daWbTx2s875chdQLRVVLt9ANf/R4ZOeJcBl32AaFCw84YpAb7XrfIcAoD9NOHx7HTSIFQZx
lreBbOwtiOIkMHW1lW55m/vyV2x7sOsWXPwQcXDtUZM3vYYBEPoGPLjkOMkUD8TiP/4L7xI3XtpY
uMrl2vGjP2ZWvCUTIAovriHRTMU+7hFb1T5UHlw8f60BPaTKQDhZmv6ncmLKzMP4obvaczmUdlCV
nNdMrGQwE5/NhSMJR/fOHEeWBVX12+reLGcYt5PdfDY+i/dwYgbX9PZ9Clnq6J0TOH3lrnSIRrXJ
ilgpYe2XIliYd2vH8M6SI+JqQheT+ZA9tDncjrq6KwuQS82qetIcdui94Pyl7N7Y8AAMmpg/XfMB
xEa4udll+tHmjbXto5wKPwN86AxvURxyuNW7f6JqNHcR5iI9bdAXsYuEB6I/6MlXFjlP0nV2lppf
Jrx8q6YrTCoLHBLqiBQaBEJulm2ko7RjlsbPWuZybClTVjDVh93D+G+rNlqNnn2f1twAobG1rVHg
k25vqWFTqkubXZJ0DC4eVVbfBRHflRMnKLrYtrXw1gNGzhUnCwe3HiY203QfjDH4fHSJMLzGTeZ8
tVnhHv3l2HdG88yJ9Oj10H1EG1hd85KyGg1MFe2qMjqF47hps3AzJIwMidk1O4AziQkMv+QA2K7N
fMuainNmh3Kui9K7NoqLh5YXntHQIBOBezq6J5Tgd8qbqxWLL2pvyj9Tdd5qTIBbPGLPdZNT3Yxz
5puBH+g58xlZfbpxwV5DjWm/LP5zaXxIXRWbonHfM/OgXJfSwIgCVZcUM2p+tSJM3kYlnyamTsAv
zt6LRRNEvburGLYQL070MKyA1ySoaopr5riXaozXJZt+kV57b4FPVrzWacmuraij33nLTdK79aHz
xLkZB7QbTn5MYOdxHuruQ/0BLo0ACs2MBiCytCgY1OXj0NKxoZXrXnfFXo/h3Y9fWB/xRiUm1xiE
VFmm/C41SzVQ5B9+B/dBrwEgF6hIoTSmZZk8JRAyBzZhXEnY9eUidwsLZhdmJVA96gWkuX+IqS5x
G3M4Kwp6OGCLxcCwHbW2Pe9E7QtSapNuxix/tsp2X2f5uxAPg6wf67IcWGC21trrzfVsOMuFcaJN
O01HVTH+hKG1Fw1CyR4NA6cE7c1K419e5qNXYZLCNV+e8hZkcIEKqMycwDTx0trTeEOuyeAUKuB5
gNZYj7Y7N833rKqoAzN/t51otnLkIjUoi8QoAyHgLP1P5s5sSXLruqL/ondQGC8Ah6WHTORUWUPW
PLwgsibMMy6mNzvsj7D8Gf4Ei//lhWpSZJPsluRWhM3gA5tVnQMyce+5++yzl+IWbySiXucRwLsu
a8m67BJOrm66y1wg5Iq4KkvcI07cvEX+uJCaDJfqWIGYKdEKY0LCLBDCJ2pz2XML+Hk9gq6vXsCV
i3VtkgoU+ySbE+OVDmcJurgn4S1sq746Q3K6jMMJuNF8/WDQEDAHN2oRuvEJsJ2HSRM3oWOdJq2C
z2GQ71VW+57QuhPHz18SEkUXhmnDkFS541XDvNd1gkbzMQ+XQ6m/yjY9FAParU11C3IoOE8MhL1i
ii+MUs2WYWCtlUDc8yInOoTxQzoS4xq4eG5Gczoj2A+9zNFQDbkBNlOpeXZNNmuR6zDo6IOSzdXX
0Yq03nBR9ZbwOEUvy7nCI8SnwsFC9lSkjdpSOsb5KEj2Agw5LgsbHw4YLbQRLAmlkn4EaJfYpyyW
bfW+c0syWAONL3Jd2Ts29V1aGvVeSehdKRNwpfS05OvkGKLfJoM8dVmk9I5Mv9x+0Hy5Z2ney8B9
HwUNOSIRr4KS9KhRN69R2gg6DA127uRpmmS9CbL2PK3t+8Qu8nWXb+LiOVDKM+7Vp8oNVnmINpn7
frRL4Bdz66h7J9BBOUCuC/pD7kPNDKn36GxalItxR+4SoPjOpoli4aDyuk4SS1WRBtYkYjnZBH+5
Jbtr27hPhgk8lW5IfqEY4qVvymNH3rJDh3Rt5ESLF+aFHQf9SZbtCssxFmp9T+g+d+EkjrHNR046
WAPBRF2OCvX1UmHHoCZIjfPeqBdTr20SpAkOgbBseecIIoLIdGl2N1NT3uLxyby8ofwP50RdF6TR
ScOuTmH2hPfMWKqBma0nZKM9FLFpwQW4IfnRzWL3kJG8W/QQFHqnJNNQt6+UuMdIgtMCpuB4P0dJ
WSz0aXvR68adgHJPdyTa+AqNuUkSOJhwh3NOGb0BvbmYLRi0067GxjC9UCFyWS3VV/vUmmpW4BT0
YEwSvUwJy/Ug01R7iqT7eqAZX0OHL2wwDJwVyxicMPnw7qLv6hmRi5BrtDbB6HsIW8+TReo06cP0
WhPgECHF/wRNahXMVe9VptSsBTZoPkWvbD4AkCjxADVFzJnRAWgHXHcJpyPCEEeT7DBiw7ZTTzrg
jAUQCsnPfWOFPBmKbtE2ZJhV7rJqMMbVqNYJ2ukS7LtBSqO7rQz/fAQRSsJ2DAu7de4z7bK34d0i
NQhiGpOOdLl7h7R/3Gr+XdPIJ1lhMRAt6iugUuiKWy01rhtjmC5lmhRUi/ztsc32dWoOANlaubRI
Yxb6eR0le98n19tvgWbQh7koAzLjh17FTFKnL1oPLDhzglXvpPfsGXyRAxeItTLwZazFHokScJ0r
LvRKnhnNnZUYGsl6neeCWoK6na2DLnrqqp6yXwOCgeAAuNM+k71tEwg+1GvSTq/bYuSklwJbtHxU
8bFRTxsCFH1MMBugNHjTMu0pnmjJG7a+yzoWc1lqO25ClpVYX/qheC3DOe8cLhVVCIt1S/x9EBFZ
WaJYpYBMwBLXHRu3whW2OsLErRqaqMFeTdL9FX27YTG5PdjLtLiRhc+JwECPJMsf6mnwkiELzgHR
xZL+x0016BeFgVytRu2ZORG6PaGjo/KVG0dHI1ZjGD153dUbVtg15EZ3reBAVGVRbxST/rQ/9MlZ
k2dnzQwLFE1WXsQDtZXVaBnhzqW1jVGo0oCdPaxB69Z9Qf00KQtixdfwRdWtXyHLSzqqkymPcZHA
7r2sYtQCahcYgIZWQOOM9zOZmrNfAvvqmJNAfKYV4aLQkV+LiRi7oi+irevrXmrTkMwT1Bkto/0x
ZE7o+dO6zgKornKRzN11P5eXGZt0kHplhgfORDyt+n3mu8mq6fCgamF6kzuc2jCkYlMqz3qCGu2p
24caeBHfJodRFfmhTZRXNSsVkmTtAdBAeTkpxWnba08SGW1Z+NG4iF3t8PEnkgILL0/JIw3oKXg2
rZRFE/XpNmDJ9CHbLhwb41YDFHERpAFLOiQy1e/XOujXZZnSEgff+t42oEMCcu0ahxC+KHwnehKr
m+5Mc/LjFr9Ndyv1EvbWkG+Fi+EnthR9qZd4msLIlGtV4JxV84OMsDMFKn61MY7XU8FxX7dJBew0
ZxfM21Wk8snJoPW03OzXRdeea1F3gidy14EuOkTj8F5xMqUuMJa2DjstaVpKeZ/k0tIe9mPiFwur
JX/bIJ0WUySWoIiNaf56LDPaMqux8bdmQblnpO0TEOhhrTQJR2Gi0duke4+m/L7zzWxlKKuWEwK3
aT950lGOpU5d35sEVZopZo8YM4/rn9Eqov3gRGcFnRiO+Zxb2jdVDe6yagxPmyl/SstkpG5qL51B
JHtR56e+U2G1I3EQfF12RpfsvlKLfmkBuPZSZeEbSKnULzh0amPamIKrEWfKPaXmeJo7IM6tiVOo
Eyp0U7jlCmOEvyjiA0XlkKIOj4OvUY3lA+yObEsZvVdaMmWVSQXzINrQ48EMzH2e1VnbVgu3BXJQ
o2PYUJ2a03U0bOKIB7YMAKmG3S6tXEJ/xmZZZmayNFy+ZmGbBSs0Fr4i2Umn2kgzoeUJSQijNfJe
hIQaJAkd9BtO73Zv4uUbQ3AZRoPPRH0puS9DVQlZdnkfal5f+23FDpcXHJEw+IXlFB7UlIjeCRJi
gNGJXT5iVYUrnfW1wzY3rAki73djpOynaXgf6XguCMp31oL+w17VIA/EVnCGz9YLrPi+d2EkJUSn
L1STvM8quIDF4W+rhmz42qTGrgKovy19wKmLNjLCdGKG2D/gGC/cMBxOS40vPz+7CoFHLgYxJWTd
8tJ7bJM5ZZWB6aOGHJhXuHWSMuPvx8rCqoIDR8Joa4rqRhSaQU8MNO3A0ixH+xymzSFLMbSYtPs8
ErR9D6yHJ4M4RSEpdnX1VMZPagUaqOSo506ug71Afx4L69n0eR9NrmbrPkwhGVvJyjC1p8FKruDr
zVAzeVsLJsqnnJTYcjwv8Q+xcqOIJCn2Odc9OoA54wlYaJK89G17p/hiDYDtaeRssRx056L3Cx0K
cUEIdp5zy6m4F5qqPxl1QNVahyErlzepLJdx0dIoxKy+HptJ3g5mQ5xzMe4Afp5h2S9PJlm0qySf
xLLNsfeiPC8SKMMLv/Kbte77q4zvPVwUsbQwzfc2GnsU9NQ2Rbw05sNVJ2xzlZKcr8ey26S0BpdG
E2ccgevZnDT/BjCXOgmutE5la8UJas+SrVPvaVfNkCcaYUGCbVJvA3Pdau9lHeFzTf0nCBGnU8WM
AQGcL2aSYCwlv1WVj/QgPGwKpB2rUlv1iXge0+EaQ0+4bKt11WBp1cfrlD6+ZyuXLlRCA4k09RF7
czA7WGXKYikiTYepHcAm6rpd5vvWPqBOz/3IPIEdPzuzWqYGsGJPGedlrYZ0DA6avh754HRm3Aio
jopo2o1kOPcE6E69Q7GvWP1K30Q9pAC/SpxthSFfjfN446rxE3pxCUCAHNvW6l7tkiBnMeRrtQc1
TAq4D0GIQiUT4FVzzPZVeR1jJ+ctoeTjf6+i4t1OfQBTFsgDu0/uKkzIfVazUecBEddxvIrAJIBd
9Re94yL0toekAIA+WXQGRYHIoiBdi1LdJDofvOJq215zjpI0YcEHpqt8JIlIQCkkHDBwHx6jgk5y
kx/S0EZzArim5vp9V2PmrCqdS2G7NRyRMEBBnlZ1o4mFi10TiytDByPOSuouraCCTJYRuvRC+Bal
Hhw6TtPoQ36ZLMMQ15geYJJRnJkIF2qvaVrcVgCvcl2J91Inv7xmj17GWYNDZNgL3IwL0xwe0zyB
IW8mD8Ks6p3ZBEc1khtV4SQsm1WhAnyr27Lb6pZ67o82oLf6RtORpGkdkgwcnEmOu0u3yF/LOhiW
oe08Gpl7LBKLaNvyQnXiGxnigk6UKt+Strqkhtw0Rn6h92CxaCvRlbfYVrn/uTVUIMoj3lw76UF5
1WLROglTMWWMgQE1SMUOUyaKD2SvOji2s0mIQt6ZrXICGlKh6uOI7dIlLnW+o/ZUG+QDDxfQfaw5
//tSSVKXlkeKv9i8q9vK4UMFFx2mz4r/liYCt5GtMUCASgmcvEfoUW2PdZaJlRBPVtAVe3Bn75Ho
XtoOw2FYDnJpF+WajiKuaHfTpMlaKOYTHcBjACmVrx1J54QZZza22IDxmNynFG2qZyWSJ4pRuDv8
PBciAFMHG5VPy+gula5fVa2CTAu82tH38UBSvBtEz3Xq3E06kCEHFV0p7UfcZJw0x2qXsXKgrZpY
c+mygDjNl92Qwszu7tzHrjffhAAjFXYO1RWCSDqIo08Jv+zw9yQTUbxMVxj4F/1Nok7hssxpDfXY
ppd+Dpiu4cYt6w6NyjYXbQiWg1XpNsvmBPZdyk3gd8XoTUZwhqdnzQdhbTAfmMQtjyxgTDy8Q4cu
kCMHeoyZcR1DRXQzpH3bQVjXLGfFkMnTkBK+3luq5mnw6QRvodGKeu6ED2vXtLaW9Z67o+G1vra0
GrlPOT5uptG/gTup7Vu5HercPGn0ci2qPNxZ7fAS1CKmqebaCC+wfeywu8ZVj0usT05TVubRjetN
1WsXiQRr1Ja4M2u8uUuR9CfKeIDjfA3ffKbbBp5pWi5tkiUp4PD62AlH5YCWtAMKEa/siuRvqTYO
1snYxHPVQx7UiHRW+rsU9Ye0dffCFOplYtYEMvvOM6syWrABqKQa2bwaRWJYCgbF80uvbfjaTH6u
eSUyEqXjuEgutDYejwa5+l4s4YFGhHsvcwVSDH37dkvZgS6gm6FnuPlzXvIAYXpX0S+loYlFK4rq
pVTanjjwaluLNCG6PDmJugh2K1qYEUEA97vqrUUk7nvtrVeAlcHYQZxU6Fs37CegwUpPr/mOD9N6
wF1aiIlDmRWJVVUjydfVouvpos/inlYlzXpAsSqGce2kEZNaHSUF2eorunSnpcMKK8WZwntcGLVr
QHsbNlZWFKs+GyD8UWlFZP+v8whmcterT5kYCOvXKXExjeUoOz16CtCFyvHiwdnUUwB+hwPGKo+V
u35k0ZpADWqM3yyyAc3NwWpRtID9+im7n6ZNnBRvbU9mecCzpZaxGd1oyxMhv0IXmjgZL3JlolPW
+jso0XtYfO4mxZztBqrYqcF4mQ9gvzRMOwt7yJaFmt9Te6irwWECCUdHhtW+7aaQ3jxAQdWi+97c
tlF1XWMnWqSk8i/aEYVMGtecrzbS0AiBrzJOMTLfc9xAVAEup3D6QdZgEmrAdDXWw6k/TTesNM0i
GWEHxKzoTSRUmjzzwThhEkEX6XqmHZNDbu06ivCl6TszAQebk6kXl2m/t0ditUV0ocYMc3TTQxE+
DmCUzA6XnK5ySs5z4J+NaZxFqKYUWET454yzWKAXFIMWzBDRfadPv3bp9XDfJM5q/nKUzMrQycpw
UgzDWVg8quyQS5OOE/t+9aCj7pSCOcEiHu+iVLbgn1hZerMgp38ZhUTpx8Mrr+I0jeyLpsgf+6E5
JYT7tmoD6ID1KoncbjvlSuEROL5NzZxrFvSPdu2CXBLbMbeZy0KsLX27WCW2eqjdiy50FfzFzV3o
kJfuXudh/5yQrr8uHyCt4jRr1XJhQ3vX0/CBohMgmV7DHDIfWEE1PJH9YWqVg6IFNmYXZOfqnJtw
bw/WFgu7xAgoGLJx6cz3efxaatAq8FnMUOClAtUz1DhqTwaWI81FR9J1O1rZegVl2jjSMvMUcNAs
w/nWkCIDwjWguW6aHJZg3jMB14Uoprk7S0z9NpKVsY6aDYcm2Fy6cDaVZQFcb2MqLD2fPDF3Glvl
TktLl+kZlKCgKcKdUt6m6ZDtAGkOOiUTRVQqiWvvPbo4GxVyKrUyK4lqm2iAWrvX6C8C0cZ23gfp
coQf6QbpVZBZ79m0L5lJgVy9iFAmYWu6jpc7JKuLHoU2RN6hwma2r4IJm2buaaO1cs9o6XxQF5WH
ir93HPNenbjFk7zqVrF4UczGXLpWdd5rGhMagbwJDfSCssvvMMAz2uSzxkyorYs68z1VoJnYyJE0
AHp6UDZdmr4SK8VJjmZCfwn/wbMTUDZZznCTIh0BG+zibTmiyFtQcZlHnBLAClns8WHX1YGmBEYC
x3zNhHbqDK6zRuNhxqJex20D3QZenTdV1lEEzCYygqszwMphiSbUmCBKGIxCRXk+MLOXVAjXUFTD
if+vsGQv+q2ijG+hUd/HobXhYHM1QA4pdZ/ZWPPAnd3hrUIhDR0oj6GFDM74oONLj4ZOh3GVO0/T
t4HFjWQjluQwXIMoE4sUttQGXImzAALqDVl3MBK9OiigdwwzrHcZPU6RNRLObXeuVW20qgoOwn3v
7xyrfBloESgjLas4tDEFS4Ye0+6iYDCLw/twbpm54lG/8E5hx+1UE70nTOWO6tHTXRRnu9FfcNMJ
LhLrAQiDVTPRTc+tVPGKPH4JB+UyL9Lr2OzuJx/bAJrwS+HqIOoozMrW2uK7eIlrN9lhZV+lzNrp
Rt16DBM1W1eIlT6E5aoMj1CB7JXT5adW5kPGsHwHK2S8YwzAWVTZjCJrmV5pKkHJjpWfRtZZoE4K
kDzlFlPOc2gb0yrou4cxGugBhLdqhdgqM6YztOtpRCiwMHlMSTZQPSIJ9Mht02Aj8aWp5xbYZ5My
ufcTSvQacy30Je1Rr0cUofyJ/d22X/OhvjVqSnXFB1kSN4dSkSdtwgGkGPKnGJiyl2mPzhAn3JI0
+JM6NFaVFV11xn2hptupipJTTPlL6a80RqBBezbbtilOKB6gfWiPed1emIl512gUkl1knGC1hl1R
eAMjqJzbwcOZ11qN26fp9HzulK+MAs+sRi/BFpKDpKae0yboPB3NZRVxYVVpFhgr8ouaLVcZ8rux
tcoTu+c/0IZONOjqUYX/WwbVRI3sH2KL8fEgAlxeB0YBjSO5lqpDLxVpc2hvfRfpVNh4j900eagK
2BVxWVGIrV3m/kLmv8u1rBtqwKRismxEzsycZNWl0amIcLAzA8QCWYOuLmzbX1sXTt7RaZ+HMvRK
bzyMTw+uifAxjvcBTL0FbId9ENI7c5H2V7o8CBvCkaSJYDFm7cW+jmCqaZzkx4CxXDnvoIhffchk
e6Ov3FHcQU2JMbogGmUPWB6rdafyTKgiuNdxjnL/mIIfiwb08Zicu5lbLfRsPO+wgHkAJRFxtWcM
jdledxl0qZHd+Xou0IWsdZgw9u7n4kKN0jv7Gk3Q3XYGneMkxrwIOsop+otyaA9TKsq1Q0lusN9R
Xk6M/ivWzsho61bxRV/Pxc0Y3HRGsmm7zji3JGqUzhC2I9nj1RCfnBXVO62K37Ui2TbNHZj0Jzts
w+VUy0PxCXHoma79WBosNxVWTS8N21k4LvmADXfr69q739MC0iHRan2MtpUBUwrwimOsWwtpXTtm
cVfKlDM1YI1ccLjKK2XVRXDAkwxBpR9O2zbN17lsdW9qMSTbwAB9uXYcy/FczXgoNcWTlGoeJsPb
WEWl1cE/eQoMtIXsxnLN9PZ6tn8ydmPnTFdnrzFdei9ybH1t4mBKZiuelo2voFAoPNrhRkYT1w4R
YYGFc5/q1kTHkr6ikSLa2wOOLrXUFsGVI7TbyMEHh7SteoaN+qyPNCyJTZjZQcquhQCDDWHFYN1z
AEoq8u1Hy6yYBXbQEjrnDmqouykFrceizcIT5p7zAkgzjoYanHVzVxYuLEuG0pRARp49oKylOJyZ
isWdPLruylKqW6vK7mxGOSWowEzG/kkWsm+rscKuJCwbsLGNRIpr1Y/o/LaAcGNDfw76EWXLWPlp
xdCtZS1t4K3oBsNlFPXbPm4RwNygA/xrVkyIl09VafOB5BUIs8R6C3rxNFNWykJEtPc4PodaxhZh
JadnBQ35ZdqyCRSG9TK6j7FRn+sM03iuYc8DZPoNFBhonjiEPAMPvzcosBRVex7Y0uP7OIN41NIR
HJIRrdEGFuaEjGM5YXgvTVt4bJc7dr3RMwJlN9XulWKg8TKA4dbmhpwJZRHEyWk5c83obTBKnzq3
aPp4HFvw9FJTUMH7ylr01AqNTIPVAPSShh3lZGW/DVDp4PXA6tEYraMlTp/qdkjB706x4nOiEBFK
YGtdtqDgC/lu8UGsu0w4npa8gCnLt1CLlilOisjH68jBUC7drnXZdQ5mJ1IWpZzxs0Jds4f41LV4
Kh1t4LBkCocpNxoKTQ76KcAtgQ/bWLf4wJZKAKZzNGheGrq6UYtGI2XCPkxdpW+0gHSFYjKWrRyW
ppEdrODB7puzIjT2ArRxXN0q/jvC4sHQs2sOsBGZE2jLIrVWsRXfSoseX11Gb8yUPOhgk5ajkGLV
ahqEVoUABLebgNzTD4qiUt+qinELmqwQ2d4umGMpw5L1VS9hNvB1TlrMl1r1lEtW7RF/Vidwz9nw
Xkcc6VNwrAIslM0ochpu4W0um62cFxQn2yu1fA30Ec4zF72Ida4LS5v16pTKUSsNe91F8bsV6+Wm
01WMY2ZCPMbEmZut4yyrpThH5NxZzAWeYBxlCNlXqf9NxOdKMNCKRHJG44xF2sUynvq554SPpqU8
DJwg1qIr7rB7Xjeu2jIhduVqTb2edPmuD8yCVkkCaz3HilLyZUvnYA78INh/xM6x7XZHA2Xic+LJ
h6sB50+mbeIYPCmNq8AYdmgwr1ibVnnwzPK1r2Pme6gaM2r1mfXX2/PGfDVPu4TxeD9pKUaex9bs
aYoGnqOWu6iTCzMTmzDA1FW6e4wRmBeD8oQ6n5dTnEiGLZlrgUJeLDhpZspyksnBZSGR+BgzOPTG
vMAz9jn521om287NHiuqgmgI9uOUPGoTS5IyrAvnsdY5lvc+KRhG+Jwo7EMvVS72ZXRZPVplcNC0
+8B44o476dkF0wCtCkjsZLonWGrOKYy8uKyfBWESDWTH/p6BWQB+srt1u+GMNr1XOrOhgpeocDv2
+UNVcRUkxwGrqfdEOSRmusxwHbDJUJ2qm6HFPaytjNxduxf0RlaWRaREql1SeDzVnbly/IOPlOmC
prJIKsln9PvsShADLQjp7/20BE+cXTPBPdjyPTBog3auMS564JC9q+1EHG+lHt5bJTEOFKqSK8OJ
9LHAdU0ZvzCkvgnt4SZokpM8wcdZHaTeverarVaqHqvJIo+SVZxwe4bl2hRXoxpwRhkXoeKcy/x8
HDkC/f041psi499//v3L8E8vBYzKKAjbDxzoT386i17YKor39qu/tXkrzo/ZW/PLX/rskZs/fvw4
eCu8Y3v87A+rD1jqpXyb+amsmbyK+a/+8Ku/+imP9NNPDwV2sZvif/dLX3+gHyCuN2P59offHV+z
KPeihmGql/YzXKuqM1fqmr+AvH68ro+39LWHSY9t1MpXHh80q2sZwtFc0/34B6BrikPwhx/r+neY
3TQVmOrPP+j5Un7pCnz9zf14ob92Jb/2yt8+PrMPwO18ATB8fOMFsPTvDNNyhGGY6sc/YHN/fgG0
71RX6KoQ9l9+/PvPvif/L64Dg3Lfeh2074RqWrAQtU9vlG/Wz66D5n5narbuuPanC/6zG+X/yQX4
9AX9xffq77gTLD5p5mtobPPv/A9X9OcXQHABNEtlYOj/9ovwdxCfv7AY/OIRfloMuBc0dh9WA/3T
e+Sz/vkl4DugqiZaGovE33oT/A1flL8srNhE0tePJTV6a362Lv/VX/hxzfn1A/yCiP3ZL84r7KeH
/rSqzH/+42cL7sd+8LMf/rg/fDzPD3/9hzf466f+7Ll+fFc//s9t9FYf65dw/PjB+MPLnLezP/zu
VD6/QeeO3j5f71VdmJr+4//7ze2BD+XTDfC1h7/gGPmFR7e+/dEPxWtyrMvjy69e/4/71U/X81fb
29/0+r//Ux/9+T9oANbT+Ov38fEs/4D3cXb8/l/p2//Glfp4Bu6Ab34f//Lf//U6/fZlYu355of/
U/rnf//C9QHN/q0P7xVpXnz/n19+Dtbjb30ObgT5m++AJfjbH/0+oo39xY9YqBQC3/oGGJI69k1S
oNxkRf2Ft/IPuKXPjlPRR28vv/Vl+iiRvvWNcFenxy+8fgqFb334+2OdRd//23ylsiO28S880z/g
tj585YP4B9zTT8eXsHhlzv1rH/hfvbl/a0v5S835643mx5r6t/7a57vo/Bsv6dux/uP/AAAA//8=
</cx:binary>
              </cx:geoCache>
            </cx:geography>
          </cx:layoutPr>
        </cx:series>
      </cx:plotAreaRegion>
    </cx:plotArea>
    <cx:legend pos="r" align="min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3" Type="http://schemas.openxmlformats.org/officeDocument/2006/relationships/chart" Target="../charts/chart3.xml"/><Relationship Id="rId7" Type="http://schemas.microsoft.com/office/2014/relationships/chartEx" Target="../charts/chartEx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5" Type="http://schemas.openxmlformats.org/officeDocument/2006/relationships/chart" Target="../charts/chart5.xml"/><Relationship Id="rId10" Type="http://schemas.openxmlformats.org/officeDocument/2006/relationships/chart" Target="../charts/chart8.xml"/><Relationship Id="rId4" Type="http://schemas.openxmlformats.org/officeDocument/2006/relationships/chart" Target="../charts/chart4.xml"/><Relationship Id="rId9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</xdr:colOff>
      <xdr:row>29</xdr:row>
      <xdr:rowOff>76200</xdr:rowOff>
    </xdr:from>
    <xdr:to>
      <xdr:col>7</xdr:col>
      <xdr:colOff>381000</xdr:colOff>
      <xdr:row>42</xdr:row>
      <xdr:rowOff>63500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3401A92-EE1F-DF44-9C9E-A71C353781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381000</xdr:colOff>
      <xdr:row>29</xdr:row>
      <xdr:rowOff>50800</xdr:rowOff>
    </xdr:from>
    <xdr:to>
      <xdr:col>14</xdr:col>
      <xdr:colOff>571500</xdr:colOff>
      <xdr:row>42</xdr:row>
      <xdr:rowOff>63500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E09FF3B-53B8-D14C-A6FA-F3C73ADCEB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38100</xdr:rowOff>
    </xdr:from>
    <xdr:to>
      <xdr:col>7</xdr:col>
      <xdr:colOff>381000</xdr:colOff>
      <xdr:row>14</xdr:row>
      <xdr:rowOff>12700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934D761-0DED-974F-A158-AED53B4B8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368300</xdr:colOff>
      <xdr:row>14</xdr:row>
      <xdr:rowOff>0</xdr:rowOff>
    </xdr:from>
    <xdr:to>
      <xdr:col>14</xdr:col>
      <xdr:colOff>584200</xdr:colOff>
      <xdr:row>29</xdr:row>
      <xdr:rowOff>76200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E98E296-DF3E-BB48-8C32-C534A86D11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330200</xdr:colOff>
      <xdr:row>0</xdr:row>
      <xdr:rowOff>38100</xdr:rowOff>
    </xdr:from>
    <xdr:to>
      <xdr:col>20</xdr:col>
      <xdr:colOff>279400</xdr:colOff>
      <xdr:row>7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czas rozmowy przedzial">
              <a:extLst>
                <a:ext uri="{FF2B5EF4-FFF2-40B4-BE49-F238E27FC236}">
                  <a16:creationId xmlns:a16="http://schemas.microsoft.com/office/drawing/2014/main" id="{129D2248-6695-F778-F567-819C63847E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zas rozmowy przedz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242800" y="38100"/>
              <a:ext cx="2044700" cy="1181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76200</xdr:colOff>
      <xdr:row>0</xdr:row>
      <xdr:rowOff>50801</xdr:rowOff>
    </xdr:from>
    <xdr:to>
      <xdr:col>17</xdr:col>
      <xdr:colOff>330200</xdr:colOff>
      <xdr:row>7</xdr:row>
      <xdr:rowOff>25400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przedstawiciel">
              <a:extLst>
                <a:ext uri="{FF2B5EF4-FFF2-40B4-BE49-F238E27FC236}">
                  <a16:creationId xmlns:a16="http://schemas.microsoft.com/office/drawing/2014/main" id="{8745F897-E267-4790-784C-8A248FA1D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zedstawicie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87000" y="50801"/>
              <a:ext cx="1130300" cy="16763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>
    <xdr:from>
      <xdr:col>7</xdr:col>
      <xdr:colOff>368300</xdr:colOff>
      <xdr:row>1</xdr:row>
      <xdr:rowOff>25400</xdr:rowOff>
    </xdr:from>
    <xdr:to>
      <xdr:col>14</xdr:col>
      <xdr:colOff>584200</xdr:colOff>
      <xdr:row>14</xdr:row>
      <xdr:rowOff>12700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6D11F680-B248-054A-81E0-AA46E4BC74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0</xdr:colOff>
      <xdr:row>16</xdr:row>
      <xdr:rowOff>152400</xdr:rowOff>
    </xdr:from>
    <xdr:to>
      <xdr:col>32</xdr:col>
      <xdr:colOff>330200</xdr:colOff>
      <xdr:row>35</xdr:row>
      <xdr:rowOff>82550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2" name="Wykres 1">
              <a:extLst>
                <a:ext uri="{FF2B5EF4-FFF2-40B4-BE49-F238E27FC236}">
                  <a16:creationId xmlns:a16="http://schemas.microsoft.com/office/drawing/2014/main" id="{248DCA65-395B-024D-99E2-6A09B5137C1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7500600" y="3124200"/>
              <a:ext cx="5219700" cy="3308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32</xdr:col>
      <xdr:colOff>330200</xdr:colOff>
      <xdr:row>17</xdr:row>
      <xdr:rowOff>0</xdr:rowOff>
    </xdr:from>
    <xdr:to>
      <xdr:col>39</xdr:col>
      <xdr:colOff>673100</xdr:colOff>
      <xdr:row>35</xdr:row>
      <xdr:rowOff>50800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14" name="Wykres 13">
              <a:extLst>
                <a:ext uri="{FF2B5EF4-FFF2-40B4-BE49-F238E27FC236}">
                  <a16:creationId xmlns:a16="http://schemas.microsoft.com/office/drawing/2014/main" id="{6224EC1B-7FAE-B04A-B3A3-965BB45FFD5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7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720300" y="3149600"/>
              <a:ext cx="5232400" cy="3251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wykres jest niedostępny w Twojej wersji programu Excel.
Edytowanie tego kształtu lub zapisanie tego skoroszytu w innym formacie pliku spowoduje trwałe uszkodzenie wykresu.</a:t>
              </a:r>
            </a:p>
          </xdr:txBody>
        </xdr:sp>
      </mc:Fallback>
    </mc:AlternateContent>
    <xdr:clientData/>
  </xdr:twoCellAnchor>
  <xdr:twoCellAnchor>
    <xdr:from>
      <xdr:col>25</xdr:col>
      <xdr:colOff>0</xdr:colOff>
      <xdr:row>1</xdr:row>
      <xdr:rowOff>63500</xdr:rowOff>
    </xdr:from>
    <xdr:to>
      <xdr:col>32</xdr:col>
      <xdr:colOff>355600</xdr:colOff>
      <xdr:row>17</xdr:row>
      <xdr:rowOff>25400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E966FC65-7278-6347-A834-95BE0AA04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342900</xdr:colOff>
      <xdr:row>1</xdr:row>
      <xdr:rowOff>63500</xdr:rowOff>
    </xdr:from>
    <xdr:to>
      <xdr:col>39</xdr:col>
      <xdr:colOff>666750</xdr:colOff>
      <xdr:row>17</xdr:row>
      <xdr:rowOff>25400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95AB216E-CEEC-7345-8909-144629122E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22</xdr:col>
      <xdr:colOff>177800</xdr:colOff>
      <xdr:row>0</xdr:row>
      <xdr:rowOff>25400</xdr:rowOff>
    </xdr:from>
    <xdr:to>
      <xdr:col>23</xdr:col>
      <xdr:colOff>571500</xdr:colOff>
      <xdr:row>7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0" name="Region">
              <a:extLst>
                <a:ext uri="{FF2B5EF4-FFF2-40B4-BE49-F238E27FC236}">
                  <a16:creationId xmlns:a16="http://schemas.microsoft.com/office/drawing/2014/main" id="{CDE59A19-8390-F4CE-3D6F-3D6F69297E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582900" y="25400"/>
              <a:ext cx="1092200" cy="1358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20</xdr:col>
      <xdr:colOff>279400</xdr:colOff>
      <xdr:row>0</xdr:row>
      <xdr:rowOff>38101</xdr:rowOff>
    </xdr:from>
    <xdr:to>
      <xdr:col>22</xdr:col>
      <xdr:colOff>177800</xdr:colOff>
      <xdr:row>7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2" name="Oddział">
              <a:extLst>
                <a:ext uri="{FF2B5EF4-FFF2-40B4-BE49-F238E27FC236}">
                  <a16:creationId xmlns:a16="http://schemas.microsoft.com/office/drawing/2014/main" id="{E5D4ADC5-C21F-6258-EAAD-83F6C44D6F6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ddział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87500" y="38101"/>
              <a:ext cx="1295400" cy="1447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Ten kształt odzwierciedla fragmentator. Fragmentatory są obsługiwane w programie Excel 2010 i nowszych wersjach.
Jeśli kształt został zmodyfikowany w starszej wersji programu Excel lub jeśli skoroszyt został zapisany w programie Excel 2003 albo starszej wersji, korzystanie z fragmentatora jest niemożliwe.</a:t>
              </a:r>
            </a:p>
          </xdr:txBody>
        </xdr:sp>
      </mc:Fallback>
    </mc:AlternateContent>
    <xdr:clientData/>
  </xdr:twoCellAnchor>
  <xdr:twoCellAnchor editAs="oneCell">
    <xdr:from>
      <xdr:col>15</xdr:col>
      <xdr:colOff>88900</xdr:colOff>
      <xdr:row>7</xdr:row>
      <xdr:rowOff>25400</xdr:rowOff>
    </xdr:from>
    <xdr:to>
      <xdr:col>23</xdr:col>
      <xdr:colOff>571500</xdr:colOff>
      <xdr:row>14</xdr:row>
      <xdr:rowOff>101600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" name="data rozmowy">
              <a:extLst>
                <a:ext uri="{FF2B5EF4-FFF2-40B4-BE49-F238E27FC236}">
                  <a16:creationId xmlns:a16="http://schemas.microsoft.com/office/drawing/2014/main" id="{75064055-0A5E-E7D6-4694-6A8C78731D4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rozmowy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04500" y="1397000"/>
              <a:ext cx="6070600" cy="132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l-PL" sz="1100"/>
                <a:t>Oś czasu: działa w programie Excel 2013 lub nowszym. Nie przenoś ani nie zmieniaj rozmiaru.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14</xdr:row>
      <xdr:rowOff>25401</xdr:rowOff>
    </xdr:from>
    <xdr:to>
      <xdr:col>7</xdr:col>
      <xdr:colOff>368300</xdr:colOff>
      <xdr:row>29</xdr:row>
      <xdr:rowOff>88901</xdr:rowOff>
    </xdr:to>
    <xdr:graphicFrame macro="">
      <xdr:nvGraphicFramePr>
        <xdr:cNvPr id="8" name="Wykres 2">
          <a:extLst>
            <a:ext uri="{FF2B5EF4-FFF2-40B4-BE49-F238E27FC236}">
              <a16:creationId xmlns:a16="http://schemas.microsoft.com/office/drawing/2014/main" id="{B9EF2031-F6AA-4343-9500-8F866EB1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799693981484" createdVersion="8" refreshedVersion="8" minRefreshableVersion="3" recordCount="5" xr:uid="{4EE33C0D-684D-E24C-9234-179732BB4184}">
  <cacheSource type="worksheet">
    <worksheetSource ref="H3:K8" sheet="Analiza przedstawicieli"/>
  </cacheSource>
  <cacheFields count="4">
    <cacheField name="Przedstawiciele" numFmtId="0">
      <sharedItems count="5">
        <s v="P01"/>
        <s v="P02"/>
        <s v="P03"/>
        <s v="P04"/>
        <s v="P05"/>
      </sharedItems>
    </cacheField>
    <cacheField name="Liczba rozmów" numFmtId="0">
      <sharedItems containsSemiMixedTypes="0" containsString="0" containsNumber="1" containsInteger="1" minValue="186" maxValue="218"/>
    </cacheField>
    <cacheField name="WPP [przedzial]" numFmtId="0">
      <sharedItems/>
    </cacheField>
    <cacheField name="WPP" numFmtId="0">
      <sharedItems containsSemiMixedTypes="0" containsString="0" containsNumber="1" minValue="0.93" maxValue="1.09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3.845009375" createdVersion="8" refreshedVersion="8" minRefreshableVersion="3" recordCount="1000" xr:uid="{C76DC841-215E-534F-BE25-BBBF94826608}">
  <cacheSource type="worksheet">
    <worksheetSource name="Tabela5"/>
  </cacheSource>
  <cacheFields count="15">
    <cacheField name="numer klienta" numFmtId="165">
      <sharedItems containsSemiMixedTypes="0" containsString="0" containsNumber="1" containsInteger="1" minValue="1" maxValue="15"/>
    </cacheField>
    <cacheField name="czas rozmowy" numFmtId="0">
      <sharedItems containsSemiMixedTypes="0" containsString="0" containsNumber="1" containsInteger="1" minValue="1" maxValue="179"/>
    </cacheField>
    <cacheField name="czas rozmowy przedzial" numFmtId="0">
      <sharedItems count="7">
        <s v="121-150"/>
        <s v="151-180"/>
        <s v="0-30"/>
        <s v="61-90"/>
        <s v="91-120"/>
        <s v="31-60"/>
        <s v="1-30" u="1"/>
      </sharedItems>
    </cacheField>
    <cacheField name="kwota zakupu" numFmtId="0">
      <sharedItems containsSemiMixedTypes="0" containsString="0" containsNumber="1" containsInteger="1" minValue="20" maxValue="225"/>
    </cacheField>
    <cacheField name="kwota zakupu [przedzial]" numFmtId="0">
      <sharedItems/>
    </cacheField>
    <cacheField name="przedstawiciel" numFmtId="0">
      <sharedItems count="5">
        <s v="P03"/>
        <s v="P02"/>
        <s v="P05"/>
        <s v="P01"/>
        <s v="P04"/>
      </sharedItems>
    </cacheField>
    <cacheField name="data rozmowy" numFmtId="164">
      <sharedItems containsSemiMixedTypes="0" containsNonDate="0" containsDate="1" containsString="0" minDate="2013-08-01T00:00:00" maxDate="2013-10-31T00:00:00" count="91">
        <d v="2013-09-19T00:00:00"/>
        <d v="2013-10-07T00:00:00"/>
        <d v="2013-10-04T00:00:00"/>
        <d v="2013-10-20T00:00:00"/>
        <d v="2013-08-28T00:00:00"/>
        <d v="2013-09-07T00:00:00"/>
        <d v="2013-10-05T00:00:00"/>
        <d v="2013-10-25T00:00:00"/>
        <d v="2013-08-26T00:00:00"/>
        <d v="2013-08-14T00:00:00"/>
        <d v="2013-09-25T00:00:00"/>
        <d v="2013-08-29T00:00:00"/>
        <d v="2013-08-04T00:00:00"/>
        <d v="2013-10-13T00:00:00"/>
        <d v="2013-09-06T00:00:00"/>
        <d v="2013-09-05T00:00:00"/>
        <d v="2013-08-19T00:00:00"/>
        <d v="2013-08-09T00:00:00"/>
        <d v="2013-09-14T00:00:00"/>
        <d v="2013-09-13T00:00:00"/>
        <d v="2013-09-30T00:00:00"/>
        <d v="2013-08-18T00:00:00"/>
        <d v="2013-10-06T00:00:00"/>
        <d v="2013-08-25T00:00:00"/>
        <d v="2013-09-28T00:00:00"/>
        <d v="2013-10-26T00:00:00"/>
        <d v="2013-10-17T00:00:00"/>
        <d v="2013-09-27T00:00:00"/>
        <d v="2013-10-27T00:00:00"/>
        <d v="2013-08-10T00:00:00"/>
        <d v="2013-08-21T00:00:00"/>
        <d v="2013-09-17T00:00:00"/>
        <d v="2013-09-26T00:00:00"/>
        <d v="2013-08-31T00:00:00"/>
        <d v="2013-10-10T00:00:00"/>
        <d v="2013-10-14T00:00:00"/>
        <d v="2013-10-29T00:00:00"/>
        <d v="2013-08-16T00:00:00"/>
        <d v="2013-08-20T00:00:00"/>
        <d v="2013-09-23T00:00:00"/>
        <d v="2013-08-02T00:00:00"/>
        <d v="2013-08-27T00:00:00"/>
        <d v="2013-08-13T00:00:00"/>
        <d v="2013-10-19T00:00:00"/>
        <d v="2013-10-03T00:00:00"/>
        <d v="2013-10-15T00:00:00"/>
        <d v="2013-09-09T00:00:00"/>
        <d v="2013-10-08T00:00:00"/>
        <d v="2013-09-12T00:00:00"/>
        <d v="2013-10-23T00:00:00"/>
        <d v="2013-09-16T00:00:00"/>
        <d v="2013-08-06T00:00:00"/>
        <d v="2013-10-24T00:00:00"/>
        <d v="2013-09-20T00:00:00"/>
        <d v="2013-10-16T00:00:00"/>
        <d v="2013-09-11T00:00:00"/>
        <d v="2013-10-22T00:00:00"/>
        <d v="2013-10-30T00:00:00"/>
        <d v="2013-08-05T00:00:00"/>
        <d v="2013-08-23T00:00:00"/>
        <d v="2013-09-03T00:00:00"/>
        <d v="2013-09-02T00:00:00"/>
        <d v="2013-09-21T00:00:00"/>
        <d v="2013-09-10T00:00:00"/>
        <d v="2013-10-02T00:00:00"/>
        <d v="2013-10-21T00:00:00"/>
        <d v="2013-08-22T00:00:00"/>
        <d v="2013-09-08T00:00:00"/>
        <d v="2013-10-28T00:00:00"/>
        <d v="2013-08-12T00:00:00"/>
        <d v="2013-09-01T00:00:00"/>
        <d v="2013-09-15T00:00:00"/>
        <d v="2013-08-24T00:00:00"/>
        <d v="2013-10-01T00:00:00"/>
        <d v="2013-09-29T00:00:00"/>
        <d v="2013-08-17T00:00:00"/>
        <d v="2013-10-11T00:00:00"/>
        <d v="2013-09-22T00:00:00"/>
        <d v="2013-08-30T00:00:00"/>
        <d v="2013-10-09T00:00:00"/>
        <d v="2013-08-03T00:00:00"/>
        <d v="2013-08-15T00:00:00"/>
        <d v="2013-08-08T00:00:00"/>
        <d v="2013-10-18T00:00:00"/>
        <d v="2013-08-01T00:00:00"/>
        <d v="2013-09-04T00:00:00"/>
        <d v="2013-08-07T00:00:00"/>
        <d v="2013-08-11T00:00:00"/>
        <d v="2013-09-24T00:00:00"/>
        <d v="2013-10-12T00:00:00"/>
        <d v="2013-09-18T00:00:00"/>
      </sharedItems>
    </cacheField>
    <cacheField name="dzien" numFmtId="0">
      <sharedItems containsSemiMixedTypes="0" containsString="0" containsNumber="1" containsInteger="1" minValue="1" maxValue="31"/>
    </cacheField>
    <cacheField name="miesiąc" numFmtId="0">
      <sharedItems containsSemiMixedTypes="0" containsString="0" containsNumber="1" containsInteger="1" minValue="8" maxValue="10" count="3">
        <n v="9"/>
        <n v="10"/>
        <n v="8"/>
      </sharedItems>
    </cacheField>
    <cacheField name="rok" numFmtId="0">
      <sharedItems containsSemiMixedTypes="0" containsString="0" containsNumber="1" containsInteger="1" minValue="2013" maxValue="2013"/>
    </cacheField>
    <cacheField name="Skuteczność" numFmtId="2">
      <sharedItems containsSemiMixedTypes="0" containsString="0" containsNumber="1" minValue="0.12820512820512819" maxValue="158"/>
    </cacheField>
    <cacheField name="Skuteczność przedział" numFmtId="9">
      <sharedItems count="4">
        <s v="nieakceptowalna"/>
        <s v="bardzo dobra"/>
        <s v="standardowa"/>
        <s v="dobra"/>
      </sharedItems>
    </cacheField>
    <cacheField name="Region" numFmtId="0">
      <sharedItems count="3">
        <s v="Południe"/>
        <s v="Zachód"/>
        <s v="Centrum"/>
      </sharedItems>
    </cacheField>
    <cacheField name="Województwo" numFmtId="0">
      <sharedItems count="4">
        <s v="Podkarpackie"/>
        <s v="Dolnośląskie"/>
        <s v="Łódzkie"/>
        <s v="Mazowieckie"/>
      </sharedItems>
    </cacheField>
    <cacheField name="Oddział" numFmtId="0">
      <sharedItems count="4">
        <s v="Rzeszów"/>
        <s v="Wrocław"/>
        <s v="Łódź"/>
        <s v="Warszawa"/>
      </sharedItems>
    </cacheField>
  </cacheFields>
  <extLst>
    <ext xmlns:x14="http://schemas.microsoft.com/office/spreadsheetml/2009/9/main" uri="{725AE2AE-9491-48be-B2B4-4EB974FC3084}">
      <x14:pivotCacheDefinition pivotCacheId="97623858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baK" refreshedDate="44874.507188194446" createdVersion="5" refreshedVersion="8" minRefreshableVersion="3" recordCount="0" supportSubquery="1" supportAdvancedDrill="1" xr:uid="{38E8BC08-500F-41EB-BE26-46A371D9BA20}">
  <cacheSource type="external" connectionId="1"/>
  <cacheFields count="6">
    <cacheField name="[Tabela_przedstawiciele].[przedstawiciel].[przedstawiciel]" caption="przedstawiciel" numFmtId="0" hierarchy="22" level="1">
      <sharedItems count="5">
        <s v="P01"/>
        <s v="P02"/>
        <s v="P03"/>
        <s v="P04"/>
        <s v="P05"/>
      </sharedItems>
    </cacheField>
    <cacheField name="[Measures].[WSP]" caption="WSP" numFmtId="0" hierarchy="29" level="32767"/>
    <cacheField name="[Measures].[_WSP Goal]" caption="_WSP Goal" numFmtId="0" hierarchy="35" level="32767"/>
    <cacheField name="[Measures].[_WSP Status]" caption="_WSP Status" numFmtId="0" hierarchy="36" level="32767"/>
    <cacheField name="[Tabela_klienci].[data rozmowy].[data rozmowy]" caption="data rozmowy" numFmtId="0" hierarchy="3" level="1">
      <sharedItems containsSemiMixedTypes="0" containsNonDate="0" containsDate="1" containsString="0" minDate="2013-08-01T00:00:00" maxDate="2013-10-31T00:00:00" count="91">
        <d v="2013-08-01T00:00:00"/>
        <d v="2013-08-02T00:00:00"/>
        <d v="2013-08-03T00:00:00"/>
        <d v="2013-08-04T00:00:00"/>
        <d v="2013-08-05T00:00:00"/>
        <d v="2013-08-06T00:00:00"/>
        <d v="2013-08-07T00:00:00"/>
        <d v="2013-08-08T00:00:00"/>
        <d v="2013-08-09T00:00:00"/>
        <d v="2013-08-10T00:00:00"/>
        <d v="2013-08-11T00:00:00"/>
        <d v="2013-08-12T00:00:00"/>
        <d v="2013-08-13T00:00:00"/>
        <d v="2013-08-14T00:00:00"/>
        <d v="2013-08-15T00:00:00"/>
        <d v="2013-08-16T00:00:00"/>
        <d v="2013-08-17T00:00:00"/>
        <d v="2013-08-18T00:00:00"/>
        <d v="2013-08-19T00:00:00"/>
        <d v="2013-08-20T00:00:00"/>
        <d v="2013-08-21T00:00:00"/>
        <d v="2013-08-22T00:00:00"/>
        <d v="2013-08-23T00:00:00"/>
        <d v="2013-08-24T00:00:00"/>
        <d v="2013-08-25T00:00:00"/>
        <d v="2013-08-26T00:00:00"/>
        <d v="2013-08-27T00:00:00"/>
        <d v="2013-08-28T00:00:00"/>
        <d v="2013-08-29T00:00:00"/>
        <d v="2013-08-30T00:00:00"/>
        <d v="2013-08-31T00:00:00"/>
        <d v="2013-09-01T00:00:00"/>
        <d v="2013-09-02T00:00:00"/>
        <d v="2013-09-03T00:00:00"/>
        <d v="2013-09-04T00:00:00"/>
        <d v="2013-09-05T00:00:00"/>
        <d v="2013-09-06T00:00:00"/>
        <d v="2013-09-07T00:00:00"/>
        <d v="2013-09-08T00:00:00"/>
        <d v="2013-09-09T00:00:00"/>
        <d v="2013-09-10T00:00:00"/>
        <d v="2013-09-11T00:00:00"/>
        <d v="2013-09-12T00:00:00"/>
        <d v="2013-09-13T00:00:00"/>
        <d v="2013-09-14T00:00:00"/>
        <d v="2013-09-15T00:00:00"/>
        <d v="2013-09-16T00:00:00"/>
        <d v="2013-09-17T00:00:00"/>
        <d v="2013-09-18T00:00:00"/>
        <d v="2013-09-19T00:00:00"/>
        <d v="2013-09-20T00:00:00"/>
        <d v="2013-09-21T00:00:00"/>
        <d v="2013-09-22T00:00:00"/>
        <d v="2013-09-23T00:00:00"/>
        <d v="2013-09-24T00:00:00"/>
        <d v="2013-09-25T00:00:00"/>
        <d v="2013-09-26T00:00:00"/>
        <d v="2013-09-27T00:00:00"/>
        <d v="2013-09-28T00:00:00"/>
        <d v="2013-09-29T00:00:00"/>
        <d v="2013-09-30T00:00:00"/>
        <d v="2013-10-01T00:00:00"/>
        <d v="2013-10-02T00:00:00"/>
        <d v="2013-10-03T00:00:00"/>
        <d v="2013-10-04T00:00:00"/>
        <d v="2013-10-05T00:00:00"/>
        <d v="2013-10-06T00:00:00"/>
        <d v="2013-10-07T00:00:00"/>
        <d v="2013-10-08T00:00:00"/>
        <d v="2013-10-09T00:00:00"/>
        <d v="2013-10-10T00:00:00"/>
        <d v="2013-10-11T00:00:00"/>
        <d v="2013-10-12T00:00:00"/>
        <d v="2013-10-13T00:00:00"/>
        <d v="2013-10-14T00:00:00"/>
        <d v="2013-10-15T00:00:00"/>
        <d v="2013-10-16T00:00:00"/>
        <d v="2013-10-17T00:00:00"/>
        <d v="2013-10-18T00:00:00"/>
        <d v="2013-10-19T00:00:00"/>
        <d v="2013-10-20T00:00:00"/>
        <d v="2013-10-21T00:00:00"/>
        <d v="2013-10-22T00:00:00"/>
        <d v="2013-10-23T00:00:00"/>
        <d v="2013-10-24T00:00:00"/>
        <d v="2013-10-25T00:00:00"/>
        <d v="2013-10-26T00:00:00"/>
        <d v="2013-10-27T00:00:00"/>
        <d v="2013-10-28T00:00:00"/>
        <d v="2013-10-29T00:00:00"/>
        <d v="2013-10-30T00:00:00"/>
      </sharedItems>
    </cacheField>
    <cacheField name="[Tabela_klienci].[data rozmowy (miesiąc)].[data rozmowy (miesiąc)]" caption="data rozmowy (miesiąc)" numFmtId="0" hierarchy="15" level="1">
      <sharedItems count="3">
        <s v="sie"/>
        <s v="wrz"/>
        <s v="paź"/>
      </sharedItems>
    </cacheField>
  </cacheFields>
  <cacheHierarchies count="39">
    <cacheHierarchy uniqueName="[Tabela_klienci].[numer klienta]" caption="numer klienta" attribute="1" defaultMemberUniqueName="[Tabela_klienci].[numer klienta].[All]" allUniqueName="[Tabela_klienci].[numer klienta].[All]" dimensionUniqueName="[Tabela_klienci]" displayFolder="" count="0" memberValueDatatype="20" unbalanced="0"/>
    <cacheHierarchy uniqueName="[Tabela_klienci].[czas rozmowy]" caption="czas rozmowy" attribute="1" defaultMemberUniqueName="[Tabela_klienci].[czas rozmowy].[All]" allUniqueName="[Tabela_klienci].[czas rozmowy].[All]" dimensionUniqueName="[Tabela_klienci]" displayFolder="" count="0" memberValueDatatype="20" unbalanced="0"/>
    <cacheHierarchy uniqueName="[Tabela_klienci].[kwota zakupu]" caption="kwota zakupu" attribute="1" defaultMemberUniqueName="[Tabela_klienci].[kwota zakupu].[All]" allUniqueName="[Tabela_klienci].[kwota zakupu].[All]" dimensionUniqueName="[Tabela_klienci]" displayFolder="" count="0" memberValueDatatype="20" unbalanced="0"/>
    <cacheHierarchy uniqueName="[Tabela_klienci].[data rozmowy]" caption="data rozmowy" attribute="1" time="1" defaultMemberUniqueName="[Tabela_klienci].[data rozmowy].[All]" allUniqueName="[Tabela_klienci].[data rozmowy].[All]" dimensionUniqueName="[Tabela_klienci]" displayFolder="" count="2" memberValueDatatype="7" unbalanced="0">
      <fieldsUsage count="2">
        <fieldUsage x="-1"/>
        <fieldUsage x="4"/>
      </fieldsUsage>
    </cacheHierarchy>
    <cacheHierarchy uniqueName="[Tabela_klienci].[Hierarchia1]" caption="Hierarchia1" defaultMemberUniqueName="[Tabela_klienci].[Hierarchia1].[All]" allUniqueName="[Tabela_klienci].[Hierarchia1].[All]" dimensionUniqueName="[Tabela_klienci]" displayFolder="" count="0" unbalanced="0"/>
    <cacheHierarchy uniqueName="[Tabela_klienci].[Hierarchia2]" caption="Hierarchia2" defaultMemberUniqueName="[Tabela_klienci].[Hierarchia2].[All]" allUniqueName="[Tabela_klienci].[Hierarchia2].[All]" dimensionUniqueName="[Tabela_klienci]" displayFolder="" count="0" unbalanced="0"/>
    <cacheHierarchy uniqueName="[Tabela_klienci].[dzien]" caption="dzien" attribute="1" defaultMemberUniqueName="[Tabela_klienci].[dzien].[All]" allUniqueName="[Tabela_klienci].[dzien].[All]" dimensionUniqueName="[Tabela_klienci]" displayFolder="" count="0" memberValueDatatype="20" unbalanced="0"/>
    <cacheHierarchy uniqueName="[Tabela_klienci].[miesiąc]" caption="miesiąc" attribute="1" defaultMemberUniqueName="[Tabela_klienci].[miesiąc].[All]" allUniqueName="[Tabela_klienci].[miesiąc].[All]" dimensionUniqueName="[Tabela_klienci]" displayFolder="" count="0" memberValueDatatype="20" unbalanced="0"/>
    <cacheHierarchy uniqueName="[Tabela_klienci].[rok]" caption="rok" attribute="1" defaultMemberUniqueName="[Tabela_klienci].[rok].[All]" allUniqueName="[Tabela_klienci].[rok].[All]" dimensionUniqueName="[Tabela_klienci]" displayFolder="" count="0" memberValueDatatype="20" unbalanced="0"/>
    <cacheHierarchy uniqueName="[Tabela_klienci].[Skuteczność]" caption="Skuteczność" attribute="1" defaultMemberUniqueName="[Tabela_klienci].[Skuteczność].[All]" allUniqueName="[Tabela_klienci].[Skuteczność].[All]" dimensionUniqueName="[Tabela_klienci]" displayFolder="" count="0" memberValueDatatype="5" unbalanced="0"/>
    <cacheHierarchy uniqueName="[Tabela_klienci].[przedstawiciel]" caption="przedstawiciel" attribute="1" defaultMemberUniqueName="[Tabela_klienci].[przedstawiciel].[All]" allUniqueName="[Tabela_klienci].[przedstawiciel].[All]" dimensionUniqueName="[Tabela_klienci]" displayFolder="" count="0" memberValueDatatype="130" unbalanced="0"/>
    <cacheHierarchy uniqueName="[Tabela_klienci].[Imię i nazwisko]" caption="Imię i nazwisko" attribute="1" defaultMemberUniqueName="[Tabela_klienci].[Imię i nazwisko].[All]" allUniqueName="[Tabela_klienci].[Imię i nazwisko].[All]" dimensionUniqueName="[Tabela_klienci]" displayFolder="" count="0" memberValueDatatype="130" unbalanced="0"/>
    <cacheHierarchy uniqueName="[Tabela_klienci].[Oddział]" caption="Oddział" attribute="1" defaultMemberUniqueName="[Tabela_klienci].[Oddział].[All]" allUniqueName="[Tabela_klienci].[Oddział].[All]" dimensionUniqueName="[Tabela_klienci]" displayFolder="" count="0" memberValueDatatype="130" unbalanced="0"/>
    <cacheHierarchy uniqueName="[Tabela_klienci].[Region]" caption="Region" attribute="1" defaultMemberUniqueName="[Tabela_klienci].[Region].[All]" allUniqueName="[Tabela_klienci].[Region].[All]" dimensionUniqueName="[Tabela_klienci]" displayFolder="" count="0" memberValueDatatype="130" unbalanced="0"/>
    <cacheHierarchy uniqueName="[Tabela_klienci].[Województwo]" caption="Województwo" attribute="1" defaultMemberUniqueName="[Tabela_klienci].[Województwo].[All]" allUniqueName="[Tabela_klienci].[Województwo].[All]" dimensionUniqueName="[Tabela_klienci]" displayFolder="" count="0" memberValueDatatype="130" unbalanced="0"/>
    <cacheHierarchy uniqueName="[Tabela_klienci].[data rozmowy (miesiąc)]" caption="data rozmowy (miesiąc)" attribute="1" defaultMemberUniqueName="[Tabela_klienci].[data rozmowy (miesiąc)].[All]" allUniqueName="[Tabela_klienci].[data rozmowy (miesiąc)].[All]" dimensionUniqueName="[Tabela_klienci]" displayFolder="" count="2" memberValueDatatype="130" unbalanced="0">
      <fieldsUsage count="2">
        <fieldUsage x="-1"/>
        <fieldUsage x="5"/>
      </fieldsUsage>
    </cacheHierarchy>
    <cacheHierarchy uniqueName="[Tabela_obliczenia_przedstawiciele].[przedstawiciel]" caption="przedstawiciel" attribute="1" defaultMemberUniqueName="[Tabela_obliczenia_przedstawiciele].[przedstawiciel].[All]" allUniqueName="[Tabela_obliczenia_przedstawiciele].[przedstawiciel].[All]" dimensionUniqueName="[Tabela_obliczenia_przedstawiciele]" displayFolder="" count="0" memberValueDatatype="130" unbalanced="0"/>
    <cacheHierarchy uniqueName="[Tabela_obliczenia_przedstawiciele].[Suma czasu rozmowy]" caption="Suma czasu rozmowy" attribute="1" defaultMemberUniqueName="[Tabela_obliczenia_przedstawiciele].[Suma czasu rozmowy].[All]" allUniqueName="[Tabela_obliczenia_przedstawiciele].[Suma czasu rozmowy].[All]" dimensionUniqueName="[Tabela_obliczenia_przedstawiciele]" displayFolder="" count="0" memberValueDatatype="20" unbalanced="0"/>
    <cacheHierarchy uniqueName="[Tabela_obliczenia_przedstawiciele].[Suma sprzedaży]" caption="Suma sprzedaży" attribute="1" defaultMemberUniqueName="[Tabela_obliczenia_przedstawiciele].[Suma sprzedaży].[All]" allUniqueName="[Tabela_obliczenia_przedstawiciele].[Suma sprzedaży].[All]" dimensionUniqueName="[Tabela_obliczenia_przedstawiciele]" displayFolder="" count="0" memberValueDatatype="20" unbalanced="0"/>
    <cacheHierarchy uniqueName="[Tabela_obliczenia_przedstawiciele].[Średnia czasu rozmowy]" caption="Średnia czasu rozmowy" attribute="1" defaultMemberUniqueName="[Tabela_obliczenia_przedstawiciele].[Średnia czasu rozmowy].[All]" allUniqueName="[Tabela_obliczenia_przedstawiciele].[Średnia czasu rozmowy].[All]" dimensionUniqueName="[Tabela_obliczenia_przedstawiciele]" displayFolder="" count="0" memberValueDatatype="5" unbalanced="0"/>
    <cacheHierarchy uniqueName="[Tabela_obliczenia_przedstawiciele].[Średnia sprzedaży]" caption="Średnia sprzedaży" attribute="1" defaultMemberUniqueName="[Tabela_obliczenia_przedstawiciele].[Średnia sprzedaży].[All]" allUniqueName="[Tabela_obliczenia_przedstawiciele].[Średnia sprzedaży].[All]" dimensionUniqueName="[Tabela_obliczenia_przedstawiciele]" displayFolder="" count="0" memberValueDatatype="5" unbalanced="0"/>
    <cacheHierarchy uniqueName="[Tabela_obliczenia_przedstawiciele].[ilosc rozmów]" caption="ilosc rozmów" attribute="1" defaultMemberUniqueName="[Tabela_obliczenia_przedstawiciele].[ilosc rozmów].[All]" allUniqueName="[Tabela_obliczenia_przedstawiciele].[ilosc rozmów].[All]" dimensionUniqueName="[Tabela_obliczenia_przedstawiciele]" displayFolder="" count="0" memberValueDatatype="20" unbalanced="0"/>
    <cacheHierarchy uniqueName="[Tabela_przedstawiciele].[przedstawiciel]" caption="przedstawiciel" attribute="1" defaultMemberUniqueName="[Tabela_przedstawiciele].[przedstawiciel].[All]" allUniqueName="[Tabela_przedstawiciele].[przedstawiciel].[All]" dimensionUniqueName="[Tabela_przedstawiciele]" displayFolder="" count="2" memberValueDatatype="130" unbalanced="0">
      <fieldsUsage count="2">
        <fieldUsage x="-1"/>
        <fieldUsage x="0"/>
      </fieldsUsage>
    </cacheHierarchy>
    <cacheHierarchy uniqueName="[Tabela_przedstawiciele].[Imię i nazwisko]" caption="Imię i nazwisko" attribute="1" defaultMemberUniqueName="[Tabela_przedstawiciele].[Imię i nazwisko].[All]" allUniqueName="[Tabela_przedstawiciele].[Imię i nazwisko].[All]" dimensionUniqueName="[Tabela_przedstawiciele]" displayFolder="" count="0" memberValueDatatype="130" unbalanced="0"/>
    <cacheHierarchy uniqueName="[Tabela_przedstawiciele].[Oddział]" caption="Oddział" attribute="1" defaultMemberUniqueName="[Tabela_przedstawiciele].[Oddział].[All]" allUniqueName="[Tabela_przedstawiciele].[Oddział].[All]" dimensionUniqueName="[Tabela_przedstawiciele]" displayFolder="" count="0" memberValueDatatype="130" unbalanced="0"/>
    <cacheHierarchy uniqueName="[Tabela_przedstawiciele].[Region]" caption="Region" attribute="1" defaultMemberUniqueName="[Tabela_przedstawiciele].[Region].[All]" allUniqueName="[Tabela_przedstawiciele].[Region].[All]" dimensionUniqueName="[Tabela_przedstawiciele]" displayFolder="" count="0" memberValueDatatype="130" unbalanced="0"/>
    <cacheHierarchy uniqueName="[Tabela_przedstawiciele].[Województwo]" caption="Województwo" attribute="1" defaultMemberUniqueName="[Tabela_przedstawiciele].[Województwo].[All]" allUniqueName="[Tabela_przedstawiciele].[Województwo].[All]" dimensionUniqueName="[Tabela_przedstawiciele]" displayFolder="" count="0" memberValueDatatype="130" unbalanced="0"/>
    <cacheHierarchy uniqueName="[Tabela_klienci].[data rozmowy (indeks miesiąca)]" caption="data rozmowy (indeks miesiąca)" attribute="1" defaultMemberUniqueName="[Tabela_klienci].[data rozmowy (indeks miesiąca)].[All]" allUniqueName="[Tabela_klienci].[data rozmowy (indeks miesiąca)].[All]" dimensionUniqueName="[Tabela_klienci]" displayFolder="" count="0" memberValueDatatype="20" unbalanced="0" hidden="1"/>
    <cacheHierarchy uniqueName="[Measures].[srednia skutecznosc]" caption="srednia skutecznosc" measure="1" displayFolder="" measureGroup="Tabela_przedstawiciele" count="0"/>
    <cacheHierarchy uniqueName="[Measures].[WSP]" caption="WSP" measure="1" displayFolder="" measureGroup="Tabela_przedstawiciele" count="0" oneField="1">
      <fieldsUsage count="1">
        <fieldUsage x="1"/>
      </fieldsUsage>
    </cacheHierarchy>
    <cacheHierarchy uniqueName="[Measures].[WPP]" caption="WPP" measure="1" displayFolder="" measureGroup="Tabela_przedstawiciele" count="0"/>
    <cacheHierarchy uniqueName="[Measures].[__XL_Count Tabela_przedstawiciele]" caption="__XL_Count Tabela_przedstawiciele" measure="1" displayFolder="" measureGroup="Tabela_przedstawiciele" count="0" hidden="1"/>
    <cacheHierarchy uniqueName="[Measures].[__XL_Count Tabela_klienci]" caption="__XL_Count Tabela_klienci" measure="1" displayFolder="" measureGroup="Tabela_klienci" count="0" hidden="1"/>
    <cacheHierarchy uniqueName="[Measures].[__XL_Count Tabela_obliczenia_przedstawiciele]" caption="__XL_Count Tabela_obliczenia_przedstawiciele" measure="1" displayFolder="" measureGroup="Tabela_obliczenia_przedstawiciele" count="0" hidden="1"/>
    <cacheHierarchy uniqueName="[Measures].[__Nie zdefiniowano żadnych miar]" caption="__Nie zdefiniowano żadnych miar" measure="1" displayFolder="" count="0" hidden="1"/>
    <cacheHierarchy uniqueName="[Measures].[_WSP Goal]" caption="_WSP Goal" measure="1" displayFolder="" measureGroup="Tabela_przedstawiciele" count="0" oneField="1" hidden="1">
      <fieldsUsage count="1">
        <fieldUsage x="2"/>
      </fieldsUsage>
    </cacheHierarchy>
    <cacheHierarchy uniqueName="[Measures].[_WSP Status]" caption="_WSP Status" measure="1" iconSet="6" displayFolder="" measureGroup="Tabela_przedstawiciele" count="0" oneField="1" hidden="1">
      <fieldsUsage count="1">
        <fieldUsage x="3"/>
      </fieldsUsage>
    </cacheHierarchy>
    <cacheHierarchy uniqueName="[Measures].[_WPP Goal]" caption="_WPP Goal" measure="1" displayFolder="" measureGroup="Tabela_przedstawiciele" count="0" hidden="1"/>
    <cacheHierarchy uniqueName="[Measures].[_WPP Status]" caption="_WPP Status" measure="1" iconSet="6" displayFolder="" measureGroup="Tabela_przedstawiciele" count="0" hidden="1"/>
  </cacheHierarchies>
  <kpis count="2">
    <kpi uniqueName="WSP" caption="WSP" displayFolder="" measureGroup="Tabela_przedstawiciele" parent="" value="[Measures].[WSP]" goal="[Measures].[_WSP Goal]" status="[Measures].[_WSP Status]" trend="" weight=""/>
    <kpi uniqueName="WPP" caption="WPP" displayFolder="" measureGroup="Tabela_przedstawiciele" parent="" value="[Measures].[WPP]" goal="[Measures].[_WPP Goal]" status="[Measures].[_WPP Status]" trend="" weight=""/>
  </kpis>
  <dimensions count="4">
    <dimension measure="1" name="Measures" uniqueName="[Measures]" caption="Measures"/>
    <dimension name="Tabela_klienci" uniqueName="[Tabela_klienci]" caption="Tabela_klienci"/>
    <dimension name="Tabela_obliczenia_przedstawiciele" uniqueName="[Tabela_obliczenia_przedstawiciele]" caption="Tabela_obliczenia_przedstawiciele"/>
    <dimension name="Tabela_przedstawiciele" uniqueName="[Tabela_przedstawiciele]" caption="Tabela_przedstawiciele"/>
  </dimensions>
  <measureGroups count="3">
    <measureGroup name="Tabela_klienci" caption="Tabela_klienci"/>
    <measureGroup name="Tabela_obliczenia_przedstawiciele" caption="Tabela_obliczenia_przedstawiciele"/>
    <measureGroup name="Tabela_przedstawiciele" caption="Tabela_przedstawiciele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KubaK" refreshedDate="44874.509497453706" createdVersion="5" refreshedVersion="8" minRefreshableVersion="3" recordCount="0" supportSubquery="1" supportAdvancedDrill="1" xr:uid="{904D92E3-D3C0-4B90-B95B-6B14876B8A3A}">
  <cacheSource type="external" connectionId="1"/>
  <cacheFields count="4">
    <cacheField name="[Tabela_przedstawiciele].[przedstawiciel].[przedstawiciel]" caption="przedstawiciel" numFmtId="0" hierarchy="22" level="1">
      <sharedItems count="5">
        <s v="P01"/>
        <s v="P02"/>
        <s v="P03"/>
        <s v="P04"/>
        <s v="P05"/>
      </sharedItems>
    </cacheField>
    <cacheField name="[Measures].[WPP]" caption="WPP" numFmtId="0" hierarchy="30" level="32767"/>
    <cacheField name="[Measures].[_WPP Status]" caption="_WPP Status" numFmtId="0" hierarchy="38" level="32767"/>
    <cacheField name="[Measures].[_WPP Goal]" caption="_WPP Goal" numFmtId="0" hierarchy="37" level="32767"/>
  </cacheFields>
  <cacheHierarchies count="39">
    <cacheHierarchy uniqueName="[Tabela_klienci].[numer klienta]" caption="numer klienta" attribute="1" defaultMemberUniqueName="[Tabela_klienci].[numer klienta].[All]" allUniqueName="[Tabela_klienci].[numer klienta].[All]" dimensionUniqueName="[Tabela_klienci]" displayFolder="" count="0" memberValueDatatype="20" unbalanced="0"/>
    <cacheHierarchy uniqueName="[Tabela_klienci].[czas rozmowy]" caption="czas rozmowy" attribute="1" defaultMemberUniqueName="[Tabela_klienci].[czas rozmowy].[All]" allUniqueName="[Tabela_klienci].[czas rozmowy].[All]" dimensionUniqueName="[Tabela_klienci]" displayFolder="" count="0" memberValueDatatype="20" unbalanced="0"/>
    <cacheHierarchy uniqueName="[Tabela_klienci].[kwota zakupu]" caption="kwota zakupu" attribute="1" defaultMemberUniqueName="[Tabela_klienci].[kwota zakupu].[All]" allUniqueName="[Tabela_klienci].[kwota zakupu].[All]" dimensionUniqueName="[Tabela_klienci]" displayFolder="" count="0" memberValueDatatype="20" unbalanced="0"/>
    <cacheHierarchy uniqueName="[Tabela_klienci].[data rozmowy]" caption="data rozmowy" attribute="1" time="1" defaultMemberUniqueName="[Tabela_klienci].[data rozmowy].[All]" allUniqueName="[Tabela_klienci].[data rozmowy].[All]" dimensionUniqueName="[Tabela_klienci]" displayFolder="" count="0" memberValueDatatype="7" unbalanced="0"/>
    <cacheHierarchy uniqueName="[Tabela_klienci].[Hierarchia1]" caption="Hierarchia1" defaultMemberUniqueName="[Tabela_klienci].[Hierarchia1].[All]" allUniqueName="[Tabela_klienci].[Hierarchia1].[All]" dimensionUniqueName="[Tabela_klienci]" displayFolder="" count="4" unbalanced="0"/>
    <cacheHierarchy uniqueName="[Tabela_klienci].[Hierarchia2]" caption="Hierarchia2" defaultMemberUniqueName="[Tabela_klienci].[Hierarchia2].[All]" allUniqueName="[Tabela_klienci].[Hierarchia2].[All]" dimensionUniqueName="[Tabela_klienci]" displayFolder="" count="4" unbalanced="0"/>
    <cacheHierarchy uniqueName="[Tabela_klienci].[dzien]" caption="dzien" attribute="1" defaultMemberUniqueName="[Tabela_klienci].[dzien].[All]" allUniqueName="[Tabela_klienci].[dzien].[All]" dimensionUniqueName="[Tabela_klienci]" displayFolder="" count="0" memberValueDatatype="20" unbalanced="0"/>
    <cacheHierarchy uniqueName="[Tabela_klienci].[miesiąc]" caption="miesiąc" attribute="1" defaultMemberUniqueName="[Tabela_klienci].[miesiąc].[All]" allUniqueName="[Tabela_klienci].[miesiąc].[All]" dimensionUniqueName="[Tabela_klienci]" displayFolder="" count="2" memberValueDatatype="20" unbalanced="0"/>
    <cacheHierarchy uniqueName="[Tabela_klienci].[rok]" caption="rok" attribute="1" defaultMemberUniqueName="[Tabela_klienci].[rok].[All]" allUniqueName="[Tabela_klienci].[rok].[All]" dimensionUniqueName="[Tabela_klienci]" displayFolder="" count="0" memberValueDatatype="20" unbalanced="0"/>
    <cacheHierarchy uniqueName="[Tabela_klienci].[Skuteczność]" caption="Skuteczność" attribute="1" defaultMemberUniqueName="[Tabela_klienci].[Skuteczność].[All]" allUniqueName="[Tabela_klienci].[Skuteczność].[All]" dimensionUniqueName="[Tabela_klienci]" displayFolder="" count="0" memberValueDatatype="5" unbalanced="0"/>
    <cacheHierarchy uniqueName="[Tabela_klienci].[przedstawiciel]" caption="przedstawiciel" attribute="1" defaultMemberUniqueName="[Tabela_klienci].[przedstawiciel].[All]" allUniqueName="[Tabela_klienci].[przedstawiciel].[All]" dimensionUniqueName="[Tabela_klienci]" displayFolder="" count="0" memberValueDatatype="130" unbalanced="0"/>
    <cacheHierarchy uniqueName="[Tabela_klienci].[Imię i nazwisko]" caption="Imię i nazwisko" attribute="1" defaultMemberUniqueName="[Tabela_klienci].[Imię i nazwisko].[All]" allUniqueName="[Tabela_klienci].[Imię i nazwisko].[All]" dimensionUniqueName="[Tabela_klienci]" displayFolder="" count="0" memberValueDatatype="130" unbalanced="0"/>
    <cacheHierarchy uniqueName="[Tabela_klienci].[Oddział]" caption="Oddział" attribute="1" defaultMemberUniqueName="[Tabela_klienci].[Oddział].[All]" allUniqueName="[Tabela_klienci].[Oddział].[All]" dimensionUniqueName="[Tabela_klienci]" displayFolder="" count="0" memberValueDatatype="130" unbalanced="0"/>
    <cacheHierarchy uniqueName="[Tabela_klienci].[Region]" caption="Region" attribute="1" defaultMemberUniqueName="[Tabela_klienci].[Region].[All]" allUniqueName="[Tabela_klienci].[Region].[All]" dimensionUniqueName="[Tabela_klienci]" displayFolder="" count="0" memberValueDatatype="130" unbalanced="0"/>
    <cacheHierarchy uniqueName="[Tabela_klienci].[Województwo]" caption="Województwo" attribute="1" defaultMemberUniqueName="[Tabela_klienci].[Województwo].[All]" allUniqueName="[Tabela_klienci].[Województwo].[All]" dimensionUniqueName="[Tabela_klienci]" displayFolder="" count="0" memberValueDatatype="130" unbalanced="0"/>
    <cacheHierarchy uniqueName="[Tabela_klienci].[data rozmowy (miesiąc)]" caption="data rozmowy (miesiąc)" attribute="1" defaultMemberUniqueName="[Tabela_klienci].[data rozmowy (miesiąc)].[All]" allUniqueName="[Tabela_klienci].[data rozmowy (miesiąc)].[All]" dimensionUniqueName="[Tabela_klienci]" displayFolder="" count="0" memberValueDatatype="130" unbalanced="0"/>
    <cacheHierarchy uniqueName="[Tabela_obliczenia_przedstawiciele].[przedstawiciel]" caption="przedstawiciel" attribute="1" defaultMemberUniqueName="[Tabela_obliczenia_przedstawiciele].[przedstawiciel].[All]" allUniqueName="[Tabela_obliczenia_przedstawiciele].[przedstawiciel].[All]" dimensionUniqueName="[Tabela_obliczenia_przedstawiciele]" displayFolder="" count="0" memberValueDatatype="130" unbalanced="0"/>
    <cacheHierarchy uniqueName="[Tabela_obliczenia_przedstawiciele].[Suma czasu rozmowy]" caption="Suma czasu rozmowy" attribute="1" defaultMemberUniqueName="[Tabela_obliczenia_przedstawiciele].[Suma czasu rozmowy].[All]" allUniqueName="[Tabela_obliczenia_przedstawiciele].[Suma czasu rozmowy].[All]" dimensionUniqueName="[Tabela_obliczenia_przedstawiciele]" displayFolder="" count="0" memberValueDatatype="20" unbalanced="0"/>
    <cacheHierarchy uniqueName="[Tabela_obliczenia_przedstawiciele].[Suma sprzedaży]" caption="Suma sprzedaży" attribute="1" defaultMemberUniqueName="[Tabela_obliczenia_przedstawiciele].[Suma sprzedaży].[All]" allUniqueName="[Tabela_obliczenia_przedstawiciele].[Suma sprzedaży].[All]" dimensionUniqueName="[Tabela_obliczenia_przedstawiciele]" displayFolder="" count="0" memberValueDatatype="20" unbalanced="0"/>
    <cacheHierarchy uniqueName="[Tabela_obliczenia_przedstawiciele].[Średnia czasu rozmowy]" caption="Średnia czasu rozmowy" attribute="1" defaultMemberUniqueName="[Tabela_obliczenia_przedstawiciele].[Średnia czasu rozmowy].[All]" allUniqueName="[Tabela_obliczenia_przedstawiciele].[Średnia czasu rozmowy].[All]" dimensionUniqueName="[Tabela_obliczenia_przedstawiciele]" displayFolder="" count="0" memberValueDatatype="5" unbalanced="0"/>
    <cacheHierarchy uniqueName="[Tabela_obliczenia_przedstawiciele].[Średnia sprzedaży]" caption="Średnia sprzedaży" attribute="1" defaultMemberUniqueName="[Tabela_obliczenia_przedstawiciele].[Średnia sprzedaży].[All]" allUniqueName="[Tabela_obliczenia_przedstawiciele].[Średnia sprzedaży].[All]" dimensionUniqueName="[Tabela_obliczenia_przedstawiciele]" displayFolder="" count="0" memberValueDatatype="5" unbalanced="0"/>
    <cacheHierarchy uniqueName="[Tabela_obliczenia_przedstawiciele].[ilosc rozmów]" caption="ilosc rozmów" attribute="1" defaultMemberUniqueName="[Tabela_obliczenia_przedstawiciele].[ilosc rozmów].[All]" allUniqueName="[Tabela_obliczenia_przedstawiciele].[ilosc rozmów].[All]" dimensionUniqueName="[Tabela_obliczenia_przedstawiciele]" displayFolder="" count="0" memberValueDatatype="20" unbalanced="0"/>
    <cacheHierarchy uniqueName="[Tabela_przedstawiciele].[przedstawiciel]" caption="przedstawiciel" attribute="1" defaultMemberUniqueName="[Tabela_przedstawiciele].[przedstawiciel].[All]" allUniqueName="[Tabela_przedstawiciele].[przedstawiciel].[All]" dimensionUniqueName="[Tabela_przedstawiciele]" displayFolder="" count="2" memberValueDatatype="130" unbalanced="0">
      <fieldsUsage count="2">
        <fieldUsage x="-1"/>
        <fieldUsage x="0"/>
      </fieldsUsage>
    </cacheHierarchy>
    <cacheHierarchy uniqueName="[Tabela_przedstawiciele].[Imię i nazwisko]" caption="Imię i nazwisko" attribute="1" defaultMemberUniqueName="[Tabela_przedstawiciele].[Imię i nazwisko].[All]" allUniqueName="[Tabela_przedstawiciele].[Imię i nazwisko].[All]" dimensionUniqueName="[Tabela_przedstawiciele]" displayFolder="" count="0" memberValueDatatype="130" unbalanced="0"/>
    <cacheHierarchy uniqueName="[Tabela_przedstawiciele].[Oddział]" caption="Oddział" attribute="1" defaultMemberUniqueName="[Tabela_przedstawiciele].[Oddział].[All]" allUniqueName="[Tabela_przedstawiciele].[Oddział].[All]" dimensionUniqueName="[Tabela_przedstawiciele]" displayFolder="" count="0" memberValueDatatype="130" unbalanced="0"/>
    <cacheHierarchy uniqueName="[Tabela_przedstawiciele].[Region]" caption="Region" attribute="1" defaultMemberUniqueName="[Tabela_przedstawiciele].[Region].[All]" allUniqueName="[Tabela_przedstawiciele].[Region].[All]" dimensionUniqueName="[Tabela_przedstawiciele]" displayFolder="" count="0" memberValueDatatype="130" unbalanced="0"/>
    <cacheHierarchy uniqueName="[Tabela_przedstawiciele].[Województwo]" caption="Województwo" attribute="1" defaultMemberUniqueName="[Tabela_przedstawiciele].[Województwo].[All]" allUniqueName="[Tabela_przedstawiciele].[Województwo].[All]" dimensionUniqueName="[Tabela_przedstawiciele]" displayFolder="" count="0" memberValueDatatype="130" unbalanced="0"/>
    <cacheHierarchy uniqueName="[Tabela_klienci].[data rozmowy (indeks miesiąca)]" caption="data rozmowy (indeks miesiąca)" attribute="1" defaultMemberUniqueName="[Tabela_klienci].[data rozmowy (indeks miesiąca)].[All]" allUniqueName="[Tabela_klienci].[data rozmowy (indeks miesiąca)].[All]" dimensionUniqueName="[Tabela_klienci]" displayFolder="" count="0" memberValueDatatype="20" unbalanced="0" hidden="1"/>
    <cacheHierarchy uniqueName="[Measures].[srednia skutecznosc]" caption="srednia skutecznosc" measure="1" displayFolder="" measureGroup="Tabela_przedstawiciele" count="0"/>
    <cacheHierarchy uniqueName="[Measures].[WSP]" caption="WSP" measure="1" displayFolder="" measureGroup="Tabela_przedstawiciele" count="0"/>
    <cacheHierarchy uniqueName="[Measures].[WPP]" caption="WPP" measure="1" displayFolder="" measureGroup="Tabela_przedstawiciele" count="0" oneField="1">
      <fieldsUsage count="1">
        <fieldUsage x="1"/>
      </fieldsUsage>
    </cacheHierarchy>
    <cacheHierarchy uniqueName="[Measures].[__XL_Count Tabela_przedstawiciele]" caption="__XL_Count Tabela_przedstawiciele" measure="1" displayFolder="" measureGroup="Tabela_przedstawiciele" count="0" hidden="1"/>
    <cacheHierarchy uniqueName="[Measures].[__XL_Count Tabela_klienci]" caption="__XL_Count Tabela_klienci" measure="1" displayFolder="" measureGroup="Tabela_klienci" count="0" hidden="1"/>
    <cacheHierarchy uniqueName="[Measures].[__XL_Count Tabela_obliczenia_przedstawiciele]" caption="__XL_Count Tabela_obliczenia_przedstawiciele" measure="1" displayFolder="" measureGroup="Tabela_obliczenia_przedstawiciele" count="0" hidden="1"/>
    <cacheHierarchy uniqueName="[Measures].[__Nie zdefiniowano żadnych miar]" caption="__Nie zdefiniowano żadnych miar" measure="1" displayFolder="" count="0" hidden="1"/>
    <cacheHierarchy uniqueName="[Measures].[_WSP Goal]" caption="_WSP Goal" measure="1" displayFolder="" measureGroup="Tabela_przedstawiciele" count="0" hidden="1"/>
    <cacheHierarchy uniqueName="[Measures].[_WSP Status]" caption="_WSP Status" measure="1" iconSet="6" displayFolder="" measureGroup="Tabela_przedstawiciele" count="0" hidden="1"/>
    <cacheHierarchy uniqueName="[Measures].[_WPP Goal]" caption="_WPP Goal" measure="1" displayFolder="" measureGroup="Tabela_przedstawiciele" count="0" oneField="1" hidden="1">
      <fieldsUsage count="1">
        <fieldUsage x="3"/>
      </fieldsUsage>
    </cacheHierarchy>
    <cacheHierarchy uniqueName="[Measures].[_WPP Status]" caption="_WPP Status" measure="1" iconSet="6" displayFolder="" measureGroup="Tabela_przedstawiciele" count="0" oneField="1" hidden="1">
      <fieldsUsage count="1">
        <fieldUsage x="2"/>
      </fieldsUsage>
    </cacheHierarchy>
  </cacheHierarchies>
  <kpis count="2">
    <kpi uniqueName="WSP" caption="WSP" displayFolder="" measureGroup="Tabela_przedstawiciele" parent="" value="[Measures].[WSP]" goal="[Measures].[_WSP Goal]" status="[Measures].[_WSP Status]" trend="" weight=""/>
    <kpi uniqueName="WPP" caption="WPP" displayFolder="" measureGroup="Tabela_przedstawiciele" parent="" value="[Measures].[WPP]" goal="[Measures].[_WPP Goal]" status="[Measures].[_WPP Status]" trend="" weight=""/>
  </kpis>
  <dimensions count="4">
    <dimension measure="1" name="Measures" uniqueName="[Measures]" caption="Measures"/>
    <dimension name="Tabela_klienci" uniqueName="[Tabela_klienci]" caption="Tabela_klienci"/>
    <dimension name="Tabela_obliczenia_przedstawiciele" uniqueName="[Tabela_obliczenia_przedstawiciele]" caption="Tabela_obliczenia_przedstawiciele"/>
    <dimension name="Tabela_przedstawiciele" uniqueName="[Tabela_przedstawiciele]" caption="Tabela_przedstawiciele"/>
  </dimensions>
  <measureGroups count="3">
    <measureGroup name="Tabela_klienci" caption="Tabela_klienci"/>
    <measureGroup name="Tabela_obliczenia_przedstawiciele" caption="Tabela_obliczenia_przedstawiciele"/>
    <measureGroup name="Tabela_przedstawiciele" caption="Tabela_przedstawiciele"/>
  </measureGroups>
  <maps count="5">
    <map measureGroup="0" dimension="1"/>
    <map measureGroup="0" dimension="2"/>
    <map measureGroup="0" dimension="3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ubaK" refreshedDate="44874.511414930559" createdVersion="8" refreshedVersion="8" minRefreshableVersion="3" recordCount="5" xr:uid="{409E7A6F-A4D9-4443-AA77-F93B74746433}">
  <cacheSource type="worksheet">
    <worksheetSource name="Tabela2"/>
  </cacheSource>
  <cacheFields count="8">
    <cacheField name="Przedstawiciele" numFmtId="0">
      <sharedItems count="5">
        <s v="P01"/>
        <s v="P02"/>
        <s v="P03"/>
        <s v="P04"/>
        <s v="P05"/>
      </sharedItems>
    </cacheField>
    <cacheField name="Liczba rozmów" numFmtId="0">
      <sharedItems containsSemiMixedTypes="0" containsString="0" containsNumber="1" containsInteger="1" minValue="186" maxValue="218"/>
    </cacheField>
    <cacheField name="WPP [przedzial]" numFmtId="0">
      <sharedItems/>
    </cacheField>
    <cacheField name="WPP" numFmtId="0">
      <sharedItems containsSemiMixedTypes="0" containsString="0" containsNumber="1" minValue="0.93" maxValue="1.0900000000000001"/>
    </cacheField>
    <cacheField name="Niezadowalająca" numFmtId="0">
      <sharedItems containsSemiMixedTypes="0" containsString="0" containsNumber="1" minValue="0.7" maxValue="0.7"/>
    </cacheField>
    <cacheField name="Standardowa" numFmtId="0">
      <sharedItems containsSemiMixedTypes="0" containsString="0" containsNumber="1" minValue="0.9" maxValue="0.9"/>
    </cacheField>
    <cacheField name="Dobra" numFmtId="0">
      <sharedItems containsSemiMixedTypes="0" containsString="0" containsNumber="1" minValue="1.1000000000000001" maxValue="1.1000000000000001"/>
    </cacheField>
    <cacheField name="Bardzo dobra" numFmtId="0">
      <sharedItems containsSemiMixedTypes="0" containsString="0" containsNumber="1" minValue="1.3" maxValue="1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89"/>
    <s v="dobra"/>
    <n v="0.94499999999999995"/>
  </r>
  <r>
    <x v="1"/>
    <n v="218"/>
    <s v="dobra"/>
    <n v="1.0900000000000001"/>
  </r>
  <r>
    <x v="2"/>
    <n v="207"/>
    <s v="dobra"/>
    <n v="1.0349999999999999"/>
  </r>
  <r>
    <x v="3"/>
    <n v="186"/>
    <s v="dobra"/>
    <n v="0.93"/>
  </r>
  <r>
    <x v="4"/>
    <n v="200"/>
    <s v="dobra"/>
    <n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6"/>
    <n v="129"/>
    <x v="0"/>
    <n v="64"/>
    <s v="51-100"/>
    <x v="0"/>
    <x v="0"/>
    <n v="19"/>
    <x v="0"/>
    <n v="2013"/>
    <n v="0.49612403100775193"/>
    <x v="0"/>
    <x v="0"/>
    <x v="0"/>
    <x v="0"/>
  </r>
  <r>
    <n v="12"/>
    <n v="150"/>
    <x v="0"/>
    <n v="128"/>
    <s v="101-150"/>
    <x v="0"/>
    <x v="1"/>
    <n v="7"/>
    <x v="1"/>
    <n v="2013"/>
    <n v="0.85333333333333339"/>
    <x v="0"/>
    <x v="0"/>
    <x v="0"/>
    <x v="0"/>
  </r>
  <r>
    <n v="12"/>
    <n v="140"/>
    <x v="0"/>
    <n v="172"/>
    <s v="151-200"/>
    <x v="1"/>
    <x v="2"/>
    <n v="4"/>
    <x v="1"/>
    <n v="2013"/>
    <n v="1.2285714285714286"/>
    <x v="0"/>
    <x v="1"/>
    <x v="1"/>
    <x v="1"/>
  </r>
  <r>
    <n v="9"/>
    <n v="175"/>
    <x v="1"/>
    <n v="122"/>
    <s v="101-150"/>
    <x v="2"/>
    <x v="3"/>
    <n v="20"/>
    <x v="1"/>
    <n v="2013"/>
    <n v="0.69714285714285718"/>
    <x v="0"/>
    <x v="2"/>
    <x v="2"/>
    <x v="2"/>
  </r>
  <r>
    <n v="3"/>
    <n v="11"/>
    <x v="2"/>
    <n v="195"/>
    <s v="151-200"/>
    <x v="3"/>
    <x v="4"/>
    <n v="28"/>
    <x v="2"/>
    <n v="2013"/>
    <n v="17.727272727272727"/>
    <x v="1"/>
    <x v="2"/>
    <x v="3"/>
    <x v="3"/>
  </r>
  <r>
    <n v="7"/>
    <n v="69"/>
    <x v="3"/>
    <n v="154"/>
    <s v="151-200"/>
    <x v="4"/>
    <x v="5"/>
    <n v="7"/>
    <x v="0"/>
    <n v="2013"/>
    <n v="2.2318840579710146"/>
    <x v="0"/>
    <x v="2"/>
    <x v="3"/>
    <x v="3"/>
  </r>
  <r>
    <n v="7"/>
    <n v="101"/>
    <x v="4"/>
    <n v="183"/>
    <s v="151-200"/>
    <x v="1"/>
    <x v="6"/>
    <n v="5"/>
    <x v="1"/>
    <n v="2013"/>
    <n v="1.8118811881188119"/>
    <x v="0"/>
    <x v="1"/>
    <x v="1"/>
    <x v="1"/>
  </r>
  <r>
    <n v="11"/>
    <n v="135"/>
    <x v="0"/>
    <n v="159"/>
    <s v="151-200"/>
    <x v="4"/>
    <x v="7"/>
    <n v="25"/>
    <x v="1"/>
    <n v="2013"/>
    <n v="1.1777777777777778"/>
    <x v="0"/>
    <x v="2"/>
    <x v="3"/>
    <x v="3"/>
  </r>
  <r>
    <n v="9"/>
    <n v="171"/>
    <x v="1"/>
    <n v="69"/>
    <s v="51-100"/>
    <x v="2"/>
    <x v="8"/>
    <n v="26"/>
    <x v="2"/>
    <n v="2013"/>
    <n v="0.40350877192982454"/>
    <x v="0"/>
    <x v="2"/>
    <x v="2"/>
    <x v="2"/>
  </r>
  <r>
    <n v="2"/>
    <n v="97"/>
    <x v="4"/>
    <n v="205"/>
    <s v="201-250"/>
    <x v="3"/>
    <x v="9"/>
    <n v="14"/>
    <x v="2"/>
    <n v="2013"/>
    <n v="2.1134020618556701"/>
    <x v="0"/>
    <x v="2"/>
    <x v="3"/>
    <x v="3"/>
  </r>
  <r>
    <n v="5"/>
    <n v="134"/>
    <x v="0"/>
    <n v="164"/>
    <s v="151-200"/>
    <x v="2"/>
    <x v="10"/>
    <n v="25"/>
    <x v="0"/>
    <n v="2013"/>
    <n v="1.2238805970149254"/>
    <x v="0"/>
    <x v="2"/>
    <x v="2"/>
    <x v="2"/>
  </r>
  <r>
    <n v="5"/>
    <n v="2"/>
    <x v="2"/>
    <n v="64"/>
    <s v="51-100"/>
    <x v="1"/>
    <x v="11"/>
    <n v="29"/>
    <x v="2"/>
    <n v="2013"/>
    <n v="32"/>
    <x v="1"/>
    <x v="1"/>
    <x v="1"/>
    <x v="1"/>
  </r>
  <r>
    <n v="11"/>
    <n v="39"/>
    <x v="5"/>
    <n v="47"/>
    <s v="1-50"/>
    <x v="3"/>
    <x v="12"/>
    <n v="4"/>
    <x v="2"/>
    <n v="2013"/>
    <n v="1.2051282051282051"/>
    <x v="0"/>
    <x v="2"/>
    <x v="3"/>
    <x v="3"/>
  </r>
  <r>
    <n v="11"/>
    <n v="150"/>
    <x v="0"/>
    <n v="135"/>
    <s v="101-150"/>
    <x v="4"/>
    <x v="13"/>
    <n v="13"/>
    <x v="1"/>
    <n v="2013"/>
    <n v="0.9"/>
    <x v="0"/>
    <x v="2"/>
    <x v="3"/>
    <x v="3"/>
  </r>
  <r>
    <n v="11"/>
    <n v="104"/>
    <x v="4"/>
    <n v="118"/>
    <s v="101-150"/>
    <x v="0"/>
    <x v="14"/>
    <n v="6"/>
    <x v="0"/>
    <n v="2013"/>
    <n v="1.1346153846153846"/>
    <x v="0"/>
    <x v="0"/>
    <x v="0"/>
    <x v="0"/>
  </r>
  <r>
    <n v="10"/>
    <n v="144"/>
    <x v="0"/>
    <n v="147"/>
    <s v="101-150"/>
    <x v="0"/>
    <x v="15"/>
    <n v="5"/>
    <x v="0"/>
    <n v="2013"/>
    <n v="1.0208333333333333"/>
    <x v="0"/>
    <x v="0"/>
    <x v="0"/>
    <x v="0"/>
  </r>
  <r>
    <n v="9"/>
    <n v="108"/>
    <x v="4"/>
    <n v="209"/>
    <s v="201-250"/>
    <x v="1"/>
    <x v="16"/>
    <n v="19"/>
    <x v="2"/>
    <n v="2013"/>
    <n v="1.9351851851851851"/>
    <x v="0"/>
    <x v="1"/>
    <x v="1"/>
    <x v="1"/>
  </r>
  <r>
    <n v="1"/>
    <n v="129"/>
    <x v="0"/>
    <n v="50"/>
    <s v="1-50"/>
    <x v="2"/>
    <x v="17"/>
    <n v="9"/>
    <x v="2"/>
    <n v="2013"/>
    <n v="0.38759689922480622"/>
    <x v="0"/>
    <x v="2"/>
    <x v="2"/>
    <x v="2"/>
  </r>
  <r>
    <n v="8"/>
    <n v="31"/>
    <x v="5"/>
    <n v="141"/>
    <s v="101-150"/>
    <x v="4"/>
    <x v="18"/>
    <n v="14"/>
    <x v="0"/>
    <n v="2013"/>
    <n v="4.5483870967741939"/>
    <x v="1"/>
    <x v="2"/>
    <x v="3"/>
    <x v="3"/>
  </r>
  <r>
    <n v="9"/>
    <n v="153"/>
    <x v="1"/>
    <n v="131"/>
    <s v="101-150"/>
    <x v="2"/>
    <x v="19"/>
    <n v="13"/>
    <x v="0"/>
    <n v="2013"/>
    <n v="0.85620915032679734"/>
    <x v="0"/>
    <x v="2"/>
    <x v="2"/>
    <x v="2"/>
  </r>
  <r>
    <n v="4"/>
    <n v="24"/>
    <x v="2"/>
    <n v="153"/>
    <s v="151-200"/>
    <x v="3"/>
    <x v="20"/>
    <n v="30"/>
    <x v="0"/>
    <n v="2013"/>
    <n v="6.375"/>
    <x v="1"/>
    <x v="2"/>
    <x v="3"/>
    <x v="3"/>
  </r>
  <r>
    <n v="8"/>
    <n v="107"/>
    <x v="4"/>
    <n v="157"/>
    <s v="151-200"/>
    <x v="4"/>
    <x v="21"/>
    <n v="18"/>
    <x v="2"/>
    <n v="2013"/>
    <n v="1.4672897196261683"/>
    <x v="0"/>
    <x v="2"/>
    <x v="3"/>
    <x v="3"/>
  </r>
  <r>
    <n v="10"/>
    <n v="90"/>
    <x v="3"/>
    <n v="204"/>
    <s v="201-250"/>
    <x v="2"/>
    <x v="22"/>
    <n v="6"/>
    <x v="1"/>
    <n v="2013"/>
    <n v="2.2666666666666666"/>
    <x v="0"/>
    <x v="2"/>
    <x v="2"/>
    <x v="2"/>
  </r>
  <r>
    <n v="4"/>
    <n v="118"/>
    <x v="4"/>
    <n v="174"/>
    <s v="151-200"/>
    <x v="1"/>
    <x v="23"/>
    <n v="25"/>
    <x v="2"/>
    <n v="2013"/>
    <n v="1.4745762711864407"/>
    <x v="0"/>
    <x v="1"/>
    <x v="1"/>
    <x v="1"/>
  </r>
  <r>
    <n v="2"/>
    <n v="74"/>
    <x v="3"/>
    <n v="164"/>
    <s v="151-200"/>
    <x v="2"/>
    <x v="24"/>
    <n v="28"/>
    <x v="0"/>
    <n v="2013"/>
    <n v="2.2162162162162162"/>
    <x v="0"/>
    <x v="2"/>
    <x v="2"/>
    <x v="2"/>
  </r>
  <r>
    <n v="1"/>
    <n v="171"/>
    <x v="1"/>
    <n v="103"/>
    <s v="101-150"/>
    <x v="3"/>
    <x v="21"/>
    <n v="18"/>
    <x v="2"/>
    <n v="2013"/>
    <n v="0.60233918128654973"/>
    <x v="0"/>
    <x v="2"/>
    <x v="3"/>
    <x v="3"/>
  </r>
  <r>
    <n v="4"/>
    <n v="171"/>
    <x v="1"/>
    <n v="166"/>
    <s v="151-200"/>
    <x v="3"/>
    <x v="25"/>
    <n v="26"/>
    <x v="1"/>
    <n v="2013"/>
    <n v="0.9707602339181286"/>
    <x v="0"/>
    <x v="2"/>
    <x v="3"/>
    <x v="3"/>
  </r>
  <r>
    <n v="15"/>
    <n v="48"/>
    <x v="5"/>
    <n v="124"/>
    <s v="101-150"/>
    <x v="2"/>
    <x v="26"/>
    <n v="17"/>
    <x v="1"/>
    <n v="2013"/>
    <n v="2.5833333333333335"/>
    <x v="2"/>
    <x v="2"/>
    <x v="2"/>
    <x v="2"/>
  </r>
  <r>
    <n v="12"/>
    <n v="150"/>
    <x v="0"/>
    <n v="165"/>
    <s v="151-200"/>
    <x v="3"/>
    <x v="27"/>
    <n v="27"/>
    <x v="0"/>
    <n v="2013"/>
    <n v="1.1000000000000001"/>
    <x v="0"/>
    <x v="2"/>
    <x v="3"/>
    <x v="3"/>
  </r>
  <r>
    <n v="3"/>
    <n v="85"/>
    <x v="3"/>
    <n v="78"/>
    <s v="51-100"/>
    <x v="1"/>
    <x v="28"/>
    <n v="27"/>
    <x v="1"/>
    <n v="2013"/>
    <n v="0.91764705882352937"/>
    <x v="0"/>
    <x v="1"/>
    <x v="1"/>
    <x v="1"/>
  </r>
  <r>
    <n v="3"/>
    <n v="65"/>
    <x v="3"/>
    <n v="76"/>
    <s v="51-100"/>
    <x v="3"/>
    <x v="29"/>
    <n v="10"/>
    <x v="2"/>
    <n v="2013"/>
    <n v="1.1692307692307693"/>
    <x v="0"/>
    <x v="2"/>
    <x v="3"/>
    <x v="3"/>
  </r>
  <r>
    <n v="10"/>
    <n v="117"/>
    <x v="4"/>
    <n v="133"/>
    <s v="101-150"/>
    <x v="1"/>
    <x v="30"/>
    <n v="21"/>
    <x v="2"/>
    <n v="2013"/>
    <n v="1.1367521367521367"/>
    <x v="0"/>
    <x v="1"/>
    <x v="1"/>
    <x v="1"/>
  </r>
  <r>
    <n v="9"/>
    <n v="49"/>
    <x v="5"/>
    <n v="198"/>
    <s v="151-200"/>
    <x v="2"/>
    <x v="4"/>
    <n v="28"/>
    <x v="2"/>
    <n v="2013"/>
    <n v="4.0408163265306118"/>
    <x v="1"/>
    <x v="2"/>
    <x v="2"/>
    <x v="2"/>
  </r>
  <r>
    <n v="11"/>
    <n v="128"/>
    <x v="0"/>
    <n v="209"/>
    <s v="201-250"/>
    <x v="4"/>
    <x v="23"/>
    <n v="25"/>
    <x v="2"/>
    <n v="2013"/>
    <n v="1.6328125"/>
    <x v="0"/>
    <x v="2"/>
    <x v="3"/>
    <x v="3"/>
  </r>
  <r>
    <n v="11"/>
    <n v="137"/>
    <x v="0"/>
    <n v="92"/>
    <s v="51-100"/>
    <x v="0"/>
    <x v="31"/>
    <n v="17"/>
    <x v="0"/>
    <n v="2013"/>
    <n v="0.67153284671532842"/>
    <x v="0"/>
    <x v="0"/>
    <x v="0"/>
    <x v="0"/>
  </r>
  <r>
    <n v="11"/>
    <n v="75"/>
    <x v="3"/>
    <n v="43"/>
    <s v="1-50"/>
    <x v="2"/>
    <x v="32"/>
    <n v="26"/>
    <x v="0"/>
    <n v="2013"/>
    <n v="0.57333333333333336"/>
    <x v="0"/>
    <x v="2"/>
    <x v="2"/>
    <x v="2"/>
  </r>
  <r>
    <n v="6"/>
    <n v="42"/>
    <x v="5"/>
    <n v="161"/>
    <s v="151-200"/>
    <x v="4"/>
    <x v="33"/>
    <n v="31"/>
    <x v="2"/>
    <n v="2013"/>
    <n v="3.8333333333333335"/>
    <x v="3"/>
    <x v="2"/>
    <x v="3"/>
    <x v="3"/>
  </r>
  <r>
    <n v="2"/>
    <n v="174"/>
    <x v="1"/>
    <n v="182"/>
    <s v="151-200"/>
    <x v="0"/>
    <x v="34"/>
    <n v="10"/>
    <x v="1"/>
    <n v="2013"/>
    <n v="1.0459770114942528"/>
    <x v="0"/>
    <x v="0"/>
    <x v="0"/>
    <x v="0"/>
  </r>
  <r>
    <n v="11"/>
    <n v="141"/>
    <x v="0"/>
    <n v="108"/>
    <s v="101-150"/>
    <x v="2"/>
    <x v="35"/>
    <n v="14"/>
    <x v="1"/>
    <n v="2013"/>
    <n v="0.76595744680851063"/>
    <x v="0"/>
    <x v="2"/>
    <x v="2"/>
    <x v="2"/>
  </r>
  <r>
    <n v="6"/>
    <n v="58"/>
    <x v="5"/>
    <n v="88"/>
    <s v="51-100"/>
    <x v="2"/>
    <x v="36"/>
    <n v="29"/>
    <x v="1"/>
    <n v="2013"/>
    <n v="1.5172413793103448"/>
    <x v="0"/>
    <x v="2"/>
    <x v="2"/>
    <x v="2"/>
  </r>
  <r>
    <n v="10"/>
    <n v="60"/>
    <x v="5"/>
    <n v="128"/>
    <s v="101-150"/>
    <x v="2"/>
    <x v="37"/>
    <n v="16"/>
    <x v="2"/>
    <n v="2013"/>
    <n v="2.1333333333333333"/>
    <x v="0"/>
    <x v="2"/>
    <x v="2"/>
    <x v="2"/>
  </r>
  <r>
    <n v="8"/>
    <n v="2"/>
    <x v="2"/>
    <n v="157"/>
    <s v="151-200"/>
    <x v="3"/>
    <x v="38"/>
    <n v="20"/>
    <x v="2"/>
    <n v="2013"/>
    <n v="78.5"/>
    <x v="1"/>
    <x v="2"/>
    <x v="3"/>
    <x v="3"/>
  </r>
  <r>
    <n v="4"/>
    <n v="13"/>
    <x v="2"/>
    <n v="41"/>
    <s v="1-50"/>
    <x v="4"/>
    <x v="2"/>
    <n v="4"/>
    <x v="1"/>
    <n v="2013"/>
    <n v="3.1538461538461537"/>
    <x v="2"/>
    <x v="2"/>
    <x v="3"/>
    <x v="3"/>
  </r>
  <r>
    <n v="8"/>
    <n v="175"/>
    <x v="1"/>
    <n v="47"/>
    <s v="1-50"/>
    <x v="1"/>
    <x v="39"/>
    <n v="23"/>
    <x v="0"/>
    <n v="2013"/>
    <n v="0.26857142857142857"/>
    <x v="0"/>
    <x v="1"/>
    <x v="1"/>
    <x v="1"/>
  </r>
  <r>
    <n v="7"/>
    <n v="169"/>
    <x v="1"/>
    <n v="211"/>
    <s v="201-250"/>
    <x v="2"/>
    <x v="40"/>
    <n v="2"/>
    <x v="2"/>
    <n v="2013"/>
    <n v="1.2485207100591715"/>
    <x v="0"/>
    <x v="2"/>
    <x v="2"/>
    <x v="2"/>
  </r>
  <r>
    <n v="7"/>
    <n v="126"/>
    <x v="0"/>
    <n v="44"/>
    <s v="1-50"/>
    <x v="3"/>
    <x v="24"/>
    <n v="28"/>
    <x v="0"/>
    <n v="2013"/>
    <n v="0.34920634920634919"/>
    <x v="0"/>
    <x v="2"/>
    <x v="3"/>
    <x v="3"/>
  </r>
  <r>
    <n v="6"/>
    <n v="96"/>
    <x v="4"/>
    <n v="126"/>
    <s v="101-150"/>
    <x v="4"/>
    <x v="41"/>
    <n v="27"/>
    <x v="2"/>
    <n v="2013"/>
    <n v="1.3125"/>
    <x v="0"/>
    <x v="2"/>
    <x v="3"/>
    <x v="3"/>
  </r>
  <r>
    <n v="6"/>
    <n v="136"/>
    <x v="0"/>
    <n v="88"/>
    <s v="51-100"/>
    <x v="3"/>
    <x v="42"/>
    <n v="13"/>
    <x v="2"/>
    <n v="2013"/>
    <n v="0.6470588235294118"/>
    <x v="0"/>
    <x v="2"/>
    <x v="3"/>
    <x v="3"/>
  </r>
  <r>
    <n v="5"/>
    <n v="23"/>
    <x v="2"/>
    <n v="116"/>
    <s v="101-150"/>
    <x v="0"/>
    <x v="43"/>
    <n v="19"/>
    <x v="1"/>
    <n v="2013"/>
    <n v="5.0434782608695654"/>
    <x v="1"/>
    <x v="0"/>
    <x v="0"/>
    <x v="0"/>
  </r>
  <r>
    <n v="11"/>
    <n v="40"/>
    <x v="5"/>
    <n v="65"/>
    <s v="51-100"/>
    <x v="1"/>
    <x v="44"/>
    <n v="3"/>
    <x v="1"/>
    <n v="2013"/>
    <n v="1.625"/>
    <x v="0"/>
    <x v="1"/>
    <x v="1"/>
    <x v="1"/>
  </r>
  <r>
    <n v="9"/>
    <n v="158"/>
    <x v="1"/>
    <n v="70"/>
    <s v="51-100"/>
    <x v="0"/>
    <x v="45"/>
    <n v="15"/>
    <x v="1"/>
    <n v="2013"/>
    <n v="0.44303797468354428"/>
    <x v="0"/>
    <x v="0"/>
    <x v="0"/>
    <x v="0"/>
  </r>
  <r>
    <n v="4"/>
    <n v="14"/>
    <x v="2"/>
    <n v="179"/>
    <s v="151-200"/>
    <x v="2"/>
    <x v="46"/>
    <n v="9"/>
    <x v="0"/>
    <n v="2013"/>
    <n v="12.785714285714286"/>
    <x v="1"/>
    <x v="2"/>
    <x v="2"/>
    <x v="2"/>
  </r>
  <r>
    <n v="11"/>
    <n v="137"/>
    <x v="0"/>
    <n v="94"/>
    <s v="51-100"/>
    <x v="1"/>
    <x v="39"/>
    <n v="23"/>
    <x v="0"/>
    <n v="2013"/>
    <n v="0.68613138686131392"/>
    <x v="0"/>
    <x v="1"/>
    <x v="1"/>
    <x v="1"/>
  </r>
  <r>
    <n v="4"/>
    <n v="168"/>
    <x v="1"/>
    <n v="125"/>
    <s v="101-150"/>
    <x v="1"/>
    <x v="47"/>
    <n v="8"/>
    <x v="1"/>
    <n v="2013"/>
    <n v="0.74404761904761907"/>
    <x v="0"/>
    <x v="1"/>
    <x v="1"/>
    <x v="1"/>
  </r>
  <r>
    <n v="5"/>
    <n v="111"/>
    <x v="4"/>
    <n v="105"/>
    <s v="101-150"/>
    <x v="3"/>
    <x v="19"/>
    <n v="13"/>
    <x v="0"/>
    <n v="2013"/>
    <n v="0.94594594594594594"/>
    <x v="0"/>
    <x v="2"/>
    <x v="3"/>
    <x v="3"/>
  </r>
  <r>
    <n v="6"/>
    <n v="61"/>
    <x v="3"/>
    <n v="115"/>
    <s v="101-150"/>
    <x v="0"/>
    <x v="11"/>
    <n v="29"/>
    <x v="2"/>
    <n v="2013"/>
    <n v="1.8852459016393444"/>
    <x v="0"/>
    <x v="0"/>
    <x v="0"/>
    <x v="0"/>
  </r>
  <r>
    <n v="7"/>
    <n v="139"/>
    <x v="0"/>
    <n v="139"/>
    <s v="101-150"/>
    <x v="1"/>
    <x v="48"/>
    <n v="12"/>
    <x v="0"/>
    <n v="2013"/>
    <n v="1"/>
    <x v="0"/>
    <x v="1"/>
    <x v="1"/>
    <x v="1"/>
  </r>
  <r>
    <n v="5"/>
    <n v="138"/>
    <x v="0"/>
    <n v="99"/>
    <s v="51-100"/>
    <x v="2"/>
    <x v="49"/>
    <n v="23"/>
    <x v="1"/>
    <n v="2013"/>
    <n v="0.71739130434782605"/>
    <x v="0"/>
    <x v="2"/>
    <x v="2"/>
    <x v="2"/>
  </r>
  <r>
    <n v="10"/>
    <n v="63"/>
    <x v="3"/>
    <n v="90"/>
    <s v="51-100"/>
    <x v="2"/>
    <x v="37"/>
    <n v="16"/>
    <x v="2"/>
    <n v="2013"/>
    <n v="1.4285714285714286"/>
    <x v="0"/>
    <x v="2"/>
    <x v="2"/>
    <x v="2"/>
  </r>
  <r>
    <n v="10"/>
    <n v="54"/>
    <x v="5"/>
    <n v="71"/>
    <s v="51-100"/>
    <x v="1"/>
    <x v="50"/>
    <n v="16"/>
    <x v="0"/>
    <n v="2013"/>
    <n v="1.3148148148148149"/>
    <x v="0"/>
    <x v="1"/>
    <x v="1"/>
    <x v="1"/>
  </r>
  <r>
    <n v="3"/>
    <n v="36"/>
    <x v="5"/>
    <n v="106"/>
    <s v="101-150"/>
    <x v="0"/>
    <x v="23"/>
    <n v="25"/>
    <x v="2"/>
    <n v="2013"/>
    <n v="2.9444444444444446"/>
    <x v="2"/>
    <x v="0"/>
    <x v="0"/>
    <x v="0"/>
  </r>
  <r>
    <n v="4"/>
    <n v="8"/>
    <x v="2"/>
    <n v="139"/>
    <s v="101-150"/>
    <x v="2"/>
    <x v="51"/>
    <n v="6"/>
    <x v="2"/>
    <n v="2013"/>
    <n v="17.375"/>
    <x v="1"/>
    <x v="2"/>
    <x v="2"/>
    <x v="2"/>
  </r>
  <r>
    <n v="2"/>
    <n v="106"/>
    <x v="4"/>
    <n v="77"/>
    <s v="51-100"/>
    <x v="3"/>
    <x v="52"/>
    <n v="24"/>
    <x v="1"/>
    <n v="2013"/>
    <n v="0.72641509433962259"/>
    <x v="0"/>
    <x v="2"/>
    <x v="3"/>
    <x v="3"/>
  </r>
  <r>
    <n v="11"/>
    <n v="124"/>
    <x v="0"/>
    <n v="42"/>
    <s v="1-50"/>
    <x v="0"/>
    <x v="53"/>
    <n v="20"/>
    <x v="0"/>
    <n v="2013"/>
    <n v="0.33870967741935482"/>
    <x v="0"/>
    <x v="0"/>
    <x v="0"/>
    <x v="0"/>
  </r>
  <r>
    <n v="5"/>
    <n v="116"/>
    <x v="4"/>
    <n v="145"/>
    <s v="101-150"/>
    <x v="2"/>
    <x v="38"/>
    <n v="20"/>
    <x v="2"/>
    <n v="2013"/>
    <n v="1.25"/>
    <x v="0"/>
    <x v="2"/>
    <x v="2"/>
    <x v="2"/>
  </r>
  <r>
    <n v="9"/>
    <n v="5"/>
    <x v="2"/>
    <n v="93"/>
    <s v="51-100"/>
    <x v="1"/>
    <x v="54"/>
    <n v="16"/>
    <x v="1"/>
    <n v="2013"/>
    <n v="18.600000000000001"/>
    <x v="1"/>
    <x v="1"/>
    <x v="1"/>
    <x v="1"/>
  </r>
  <r>
    <n v="7"/>
    <n v="73"/>
    <x v="3"/>
    <n v="178"/>
    <s v="151-200"/>
    <x v="1"/>
    <x v="55"/>
    <n v="11"/>
    <x v="0"/>
    <n v="2013"/>
    <n v="2.4383561643835616"/>
    <x v="0"/>
    <x v="1"/>
    <x v="1"/>
    <x v="1"/>
  </r>
  <r>
    <n v="10"/>
    <n v="84"/>
    <x v="3"/>
    <n v="54"/>
    <s v="51-100"/>
    <x v="4"/>
    <x v="37"/>
    <n v="16"/>
    <x v="2"/>
    <n v="2013"/>
    <n v="0.6428571428571429"/>
    <x v="0"/>
    <x v="2"/>
    <x v="3"/>
    <x v="3"/>
  </r>
  <r>
    <n v="10"/>
    <n v="69"/>
    <x v="3"/>
    <n v="39"/>
    <s v="1-50"/>
    <x v="0"/>
    <x v="53"/>
    <n v="20"/>
    <x v="0"/>
    <n v="2013"/>
    <n v="0.56521739130434778"/>
    <x v="0"/>
    <x v="0"/>
    <x v="0"/>
    <x v="0"/>
  </r>
  <r>
    <n v="7"/>
    <n v="132"/>
    <x v="0"/>
    <n v="163"/>
    <s v="151-200"/>
    <x v="1"/>
    <x v="12"/>
    <n v="4"/>
    <x v="2"/>
    <n v="2013"/>
    <n v="1.2348484848484849"/>
    <x v="0"/>
    <x v="1"/>
    <x v="1"/>
    <x v="1"/>
  </r>
  <r>
    <n v="3"/>
    <n v="66"/>
    <x v="3"/>
    <n v="216"/>
    <s v="201-250"/>
    <x v="1"/>
    <x v="17"/>
    <n v="9"/>
    <x v="2"/>
    <n v="2013"/>
    <n v="3.2727272727272729"/>
    <x v="3"/>
    <x v="1"/>
    <x v="1"/>
    <x v="1"/>
  </r>
  <r>
    <n v="5"/>
    <n v="124"/>
    <x v="0"/>
    <n v="183"/>
    <s v="151-200"/>
    <x v="1"/>
    <x v="56"/>
    <n v="22"/>
    <x v="1"/>
    <n v="2013"/>
    <n v="1.4758064516129032"/>
    <x v="0"/>
    <x v="1"/>
    <x v="1"/>
    <x v="1"/>
  </r>
  <r>
    <n v="6"/>
    <n v="64"/>
    <x v="3"/>
    <n v="216"/>
    <s v="201-250"/>
    <x v="3"/>
    <x v="26"/>
    <n v="17"/>
    <x v="1"/>
    <n v="2013"/>
    <n v="3.375"/>
    <x v="3"/>
    <x v="2"/>
    <x v="3"/>
    <x v="3"/>
  </r>
  <r>
    <n v="10"/>
    <n v="92"/>
    <x v="4"/>
    <n v="128"/>
    <s v="101-150"/>
    <x v="3"/>
    <x v="57"/>
    <n v="30"/>
    <x v="1"/>
    <n v="2013"/>
    <n v="1.3913043478260869"/>
    <x v="0"/>
    <x v="2"/>
    <x v="3"/>
    <x v="3"/>
  </r>
  <r>
    <n v="2"/>
    <n v="167"/>
    <x v="1"/>
    <n v="59"/>
    <s v="51-100"/>
    <x v="0"/>
    <x v="58"/>
    <n v="5"/>
    <x v="2"/>
    <n v="2013"/>
    <n v="0.3532934131736527"/>
    <x v="0"/>
    <x v="0"/>
    <x v="0"/>
    <x v="0"/>
  </r>
  <r>
    <n v="6"/>
    <n v="23"/>
    <x v="2"/>
    <n v="162"/>
    <s v="151-200"/>
    <x v="3"/>
    <x v="59"/>
    <n v="23"/>
    <x v="2"/>
    <n v="2013"/>
    <n v="7.0434782608695654"/>
    <x v="1"/>
    <x v="2"/>
    <x v="3"/>
    <x v="3"/>
  </r>
  <r>
    <n v="4"/>
    <n v="38"/>
    <x v="5"/>
    <n v="131"/>
    <s v="101-150"/>
    <x v="2"/>
    <x v="60"/>
    <n v="3"/>
    <x v="0"/>
    <n v="2013"/>
    <n v="3.4473684210526314"/>
    <x v="3"/>
    <x v="2"/>
    <x v="2"/>
    <x v="2"/>
  </r>
  <r>
    <n v="5"/>
    <n v="28"/>
    <x v="2"/>
    <n v="121"/>
    <s v="101-150"/>
    <x v="1"/>
    <x v="61"/>
    <n v="2"/>
    <x v="0"/>
    <n v="2013"/>
    <n v="4.3214285714285712"/>
    <x v="1"/>
    <x v="1"/>
    <x v="1"/>
    <x v="1"/>
  </r>
  <r>
    <n v="6"/>
    <n v="23"/>
    <x v="2"/>
    <n v="62"/>
    <s v="51-100"/>
    <x v="2"/>
    <x v="62"/>
    <n v="21"/>
    <x v="0"/>
    <n v="2013"/>
    <n v="2.6956521739130435"/>
    <x v="2"/>
    <x v="2"/>
    <x v="2"/>
    <x v="2"/>
  </r>
  <r>
    <n v="6"/>
    <n v="109"/>
    <x v="4"/>
    <n v="30"/>
    <s v="1-50"/>
    <x v="0"/>
    <x v="8"/>
    <n v="26"/>
    <x v="2"/>
    <n v="2013"/>
    <n v="0.27522935779816515"/>
    <x v="0"/>
    <x v="0"/>
    <x v="0"/>
    <x v="0"/>
  </r>
  <r>
    <n v="3"/>
    <n v="19"/>
    <x v="2"/>
    <n v="200"/>
    <s v="151-200"/>
    <x v="2"/>
    <x v="63"/>
    <n v="10"/>
    <x v="0"/>
    <n v="2013"/>
    <n v="10.526315789473685"/>
    <x v="1"/>
    <x v="2"/>
    <x v="2"/>
    <x v="2"/>
  </r>
  <r>
    <n v="3"/>
    <n v="59"/>
    <x v="5"/>
    <n v="91"/>
    <s v="51-100"/>
    <x v="0"/>
    <x v="10"/>
    <n v="25"/>
    <x v="0"/>
    <n v="2013"/>
    <n v="1.5423728813559323"/>
    <x v="0"/>
    <x v="0"/>
    <x v="0"/>
    <x v="0"/>
  </r>
  <r>
    <n v="7"/>
    <n v="36"/>
    <x v="5"/>
    <n v="81"/>
    <s v="51-100"/>
    <x v="1"/>
    <x v="14"/>
    <n v="6"/>
    <x v="0"/>
    <n v="2013"/>
    <n v="2.25"/>
    <x v="0"/>
    <x v="1"/>
    <x v="1"/>
    <x v="1"/>
  </r>
  <r>
    <n v="7"/>
    <n v="27"/>
    <x v="2"/>
    <n v="87"/>
    <s v="51-100"/>
    <x v="4"/>
    <x v="34"/>
    <n v="10"/>
    <x v="1"/>
    <n v="2013"/>
    <n v="3.2222222222222223"/>
    <x v="2"/>
    <x v="2"/>
    <x v="3"/>
    <x v="3"/>
  </r>
  <r>
    <n v="2"/>
    <n v="174"/>
    <x v="1"/>
    <n v="157"/>
    <s v="151-200"/>
    <x v="3"/>
    <x v="22"/>
    <n v="6"/>
    <x v="1"/>
    <n v="2013"/>
    <n v="0.9022988505747126"/>
    <x v="0"/>
    <x v="2"/>
    <x v="3"/>
    <x v="3"/>
  </r>
  <r>
    <n v="10"/>
    <n v="14"/>
    <x v="2"/>
    <n v="94"/>
    <s v="51-100"/>
    <x v="0"/>
    <x v="50"/>
    <n v="16"/>
    <x v="0"/>
    <n v="2013"/>
    <n v="6.7142857142857144"/>
    <x v="1"/>
    <x v="0"/>
    <x v="0"/>
    <x v="0"/>
  </r>
  <r>
    <n v="11"/>
    <n v="5"/>
    <x v="2"/>
    <n v="204"/>
    <s v="201-250"/>
    <x v="3"/>
    <x v="64"/>
    <n v="2"/>
    <x v="1"/>
    <n v="2013"/>
    <n v="40.799999999999997"/>
    <x v="1"/>
    <x v="2"/>
    <x v="3"/>
    <x v="3"/>
  </r>
  <r>
    <n v="7"/>
    <n v="47"/>
    <x v="5"/>
    <n v="97"/>
    <s v="51-100"/>
    <x v="2"/>
    <x v="65"/>
    <n v="21"/>
    <x v="1"/>
    <n v="2013"/>
    <n v="2.0638297872340425"/>
    <x v="0"/>
    <x v="2"/>
    <x v="2"/>
    <x v="2"/>
  </r>
  <r>
    <n v="7"/>
    <n v="33"/>
    <x v="5"/>
    <n v="61"/>
    <s v="51-100"/>
    <x v="1"/>
    <x v="32"/>
    <n v="26"/>
    <x v="0"/>
    <n v="2013"/>
    <n v="1.8484848484848484"/>
    <x v="0"/>
    <x v="1"/>
    <x v="1"/>
    <x v="1"/>
  </r>
  <r>
    <n v="2"/>
    <n v="32"/>
    <x v="5"/>
    <n v="120"/>
    <s v="101-150"/>
    <x v="2"/>
    <x v="25"/>
    <n v="26"/>
    <x v="1"/>
    <n v="2013"/>
    <n v="3.75"/>
    <x v="3"/>
    <x v="2"/>
    <x v="2"/>
    <x v="2"/>
  </r>
  <r>
    <n v="3"/>
    <n v="92"/>
    <x v="4"/>
    <n v="43"/>
    <s v="1-50"/>
    <x v="0"/>
    <x v="37"/>
    <n v="16"/>
    <x v="2"/>
    <n v="2013"/>
    <n v="0.46739130434782611"/>
    <x v="0"/>
    <x v="0"/>
    <x v="0"/>
    <x v="0"/>
  </r>
  <r>
    <n v="5"/>
    <n v="86"/>
    <x v="3"/>
    <n v="201"/>
    <s v="201-250"/>
    <x v="4"/>
    <x v="66"/>
    <n v="22"/>
    <x v="2"/>
    <n v="2013"/>
    <n v="2.3372093023255816"/>
    <x v="0"/>
    <x v="2"/>
    <x v="3"/>
    <x v="3"/>
  </r>
  <r>
    <n v="7"/>
    <n v="73"/>
    <x v="3"/>
    <n v="76"/>
    <s v="51-100"/>
    <x v="2"/>
    <x v="47"/>
    <n v="8"/>
    <x v="1"/>
    <n v="2013"/>
    <n v="1.0410958904109588"/>
    <x v="0"/>
    <x v="2"/>
    <x v="2"/>
    <x v="2"/>
  </r>
  <r>
    <n v="10"/>
    <n v="167"/>
    <x v="1"/>
    <n v="62"/>
    <s v="51-100"/>
    <x v="4"/>
    <x v="67"/>
    <n v="8"/>
    <x v="0"/>
    <n v="2013"/>
    <n v="0.3712574850299401"/>
    <x v="0"/>
    <x v="2"/>
    <x v="3"/>
    <x v="3"/>
  </r>
  <r>
    <n v="10"/>
    <n v="108"/>
    <x v="4"/>
    <n v="64"/>
    <s v="51-100"/>
    <x v="2"/>
    <x v="38"/>
    <n v="20"/>
    <x v="2"/>
    <n v="2013"/>
    <n v="0.59259259259259256"/>
    <x v="0"/>
    <x v="2"/>
    <x v="2"/>
    <x v="2"/>
  </r>
  <r>
    <n v="5"/>
    <n v="45"/>
    <x v="5"/>
    <n v="96"/>
    <s v="51-100"/>
    <x v="0"/>
    <x v="68"/>
    <n v="28"/>
    <x v="1"/>
    <n v="2013"/>
    <n v="2.1333333333333333"/>
    <x v="0"/>
    <x v="0"/>
    <x v="0"/>
    <x v="0"/>
  </r>
  <r>
    <n v="6"/>
    <n v="105"/>
    <x v="4"/>
    <n v="191"/>
    <s v="151-200"/>
    <x v="4"/>
    <x v="69"/>
    <n v="12"/>
    <x v="2"/>
    <n v="2013"/>
    <n v="1.819047619047619"/>
    <x v="0"/>
    <x v="2"/>
    <x v="3"/>
    <x v="3"/>
  </r>
  <r>
    <n v="7"/>
    <n v="37"/>
    <x v="5"/>
    <n v="61"/>
    <s v="51-100"/>
    <x v="4"/>
    <x v="70"/>
    <n v="1"/>
    <x v="0"/>
    <n v="2013"/>
    <n v="1.6486486486486487"/>
    <x v="0"/>
    <x v="2"/>
    <x v="3"/>
    <x v="3"/>
  </r>
  <r>
    <n v="6"/>
    <n v="144"/>
    <x v="0"/>
    <n v="128"/>
    <s v="101-150"/>
    <x v="1"/>
    <x v="53"/>
    <n v="20"/>
    <x v="0"/>
    <n v="2013"/>
    <n v="0.88888888888888884"/>
    <x v="0"/>
    <x v="1"/>
    <x v="1"/>
    <x v="1"/>
  </r>
  <r>
    <n v="2"/>
    <n v="142"/>
    <x v="0"/>
    <n v="161"/>
    <s v="151-200"/>
    <x v="3"/>
    <x v="33"/>
    <n v="31"/>
    <x v="2"/>
    <n v="2013"/>
    <n v="1.1338028169014085"/>
    <x v="0"/>
    <x v="2"/>
    <x v="3"/>
    <x v="3"/>
  </r>
  <r>
    <n v="3"/>
    <n v="107"/>
    <x v="4"/>
    <n v="81"/>
    <s v="51-100"/>
    <x v="4"/>
    <x v="71"/>
    <n v="15"/>
    <x v="0"/>
    <n v="2013"/>
    <n v="0.7570093457943925"/>
    <x v="0"/>
    <x v="2"/>
    <x v="3"/>
    <x v="3"/>
  </r>
  <r>
    <n v="2"/>
    <n v="98"/>
    <x v="4"/>
    <n v="134"/>
    <s v="101-150"/>
    <x v="1"/>
    <x v="63"/>
    <n v="10"/>
    <x v="0"/>
    <n v="2013"/>
    <n v="1.3673469387755102"/>
    <x v="0"/>
    <x v="1"/>
    <x v="1"/>
    <x v="1"/>
  </r>
  <r>
    <n v="3"/>
    <n v="30"/>
    <x v="2"/>
    <n v="59"/>
    <s v="51-100"/>
    <x v="2"/>
    <x v="8"/>
    <n v="26"/>
    <x v="2"/>
    <n v="2013"/>
    <n v="1.9666666666666666"/>
    <x v="0"/>
    <x v="2"/>
    <x v="2"/>
    <x v="2"/>
  </r>
  <r>
    <n v="4"/>
    <n v="23"/>
    <x v="2"/>
    <n v="166"/>
    <s v="151-200"/>
    <x v="4"/>
    <x v="28"/>
    <n v="27"/>
    <x v="1"/>
    <n v="2013"/>
    <n v="7.2173913043478262"/>
    <x v="1"/>
    <x v="2"/>
    <x v="3"/>
    <x v="3"/>
  </r>
  <r>
    <n v="9"/>
    <n v="126"/>
    <x v="0"/>
    <n v="53"/>
    <s v="51-100"/>
    <x v="4"/>
    <x v="72"/>
    <n v="24"/>
    <x v="2"/>
    <n v="2013"/>
    <n v="0.42063492063492064"/>
    <x v="0"/>
    <x v="2"/>
    <x v="3"/>
    <x v="3"/>
  </r>
  <r>
    <n v="2"/>
    <n v="94"/>
    <x v="4"/>
    <n v="103"/>
    <s v="101-150"/>
    <x v="0"/>
    <x v="7"/>
    <n v="25"/>
    <x v="1"/>
    <n v="2013"/>
    <n v="1.0957446808510638"/>
    <x v="0"/>
    <x v="0"/>
    <x v="0"/>
    <x v="0"/>
  </r>
  <r>
    <n v="10"/>
    <n v="21"/>
    <x v="2"/>
    <n v="49"/>
    <s v="1-50"/>
    <x v="0"/>
    <x v="40"/>
    <n v="2"/>
    <x v="2"/>
    <n v="2013"/>
    <n v="2.3333333333333335"/>
    <x v="0"/>
    <x v="0"/>
    <x v="0"/>
    <x v="0"/>
  </r>
  <r>
    <n v="2"/>
    <n v="14"/>
    <x v="2"/>
    <n v="60"/>
    <s v="51-100"/>
    <x v="2"/>
    <x v="47"/>
    <n v="8"/>
    <x v="1"/>
    <n v="2013"/>
    <n v="4.2857142857142856"/>
    <x v="1"/>
    <x v="2"/>
    <x v="2"/>
    <x v="2"/>
  </r>
  <r>
    <n v="5"/>
    <n v="147"/>
    <x v="0"/>
    <n v="70"/>
    <s v="51-100"/>
    <x v="0"/>
    <x v="3"/>
    <n v="20"/>
    <x v="1"/>
    <n v="2013"/>
    <n v="0.47619047619047616"/>
    <x v="0"/>
    <x v="0"/>
    <x v="0"/>
    <x v="0"/>
  </r>
  <r>
    <n v="3"/>
    <n v="78"/>
    <x v="3"/>
    <n v="175"/>
    <s v="151-200"/>
    <x v="3"/>
    <x v="73"/>
    <n v="1"/>
    <x v="1"/>
    <n v="2013"/>
    <n v="2.2435897435897436"/>
    <x v="0"/>
    <x v="2"/>
    <x v="3"/>
    <x v="3"/>
  </r>
  <r>
    <n v="10"/>
    <n v="131"/>
    <x v="0"/>
    <n v="217"/>
    <s v="201-250"/>
    <x v="2"/>
    <x v="60"/>
    <n v="3"/>
    <x v="0"/>
    <n v="2013"/>
    <n v="1.6564885496183206"/>
    <x v="0"/>
    <x v="2"/>
    <x v="2"/>
    <x v="2"/>
  </r>
  <r>
    <n v="8"/>
    <n v="166"/>
    <x v="1"/>
    <n v="168"/>
    <s v="151-200"/>
    <x v="2"/>
    <x v="74"/>
    <n v="29"/>
    <x v="0"/>
    <n v="2013"/>
    <n v="1.0120481927710843"/>
    <x v="0"/>
    <x v="2"/>
    <x v="2"/>
    <x v="2"/>
  </r>
  <r>
    <n v="2"/>
    <n v="56"/>
    <x v="5"/>
    <n v="135"/>
    <s v="101-150"/>
    <x v="1"/>
    <x v="75"/>
    <n v="17"/>
    <x v="2"/>
    <n v="2013"/>
    <n v="2.4107142857142856"/>
    <x v="0"/>
    <x v="1"/>
    <x v="1"/>
    <x v="1"/>
  </r>
  <r>
    <n v="6"/>
    <n v="7"/>
    <x v="2"/>
    <n v="89"/>
    <s v="51-100"/>
    <x v="1"/>
    <x v="70"/>
    <n v="1"/>
    <x v="0"/>
    <n v="2013"/>
    <n v="12.714285714285714"/>
    <x v="1"/>
    <x v="1"/>
    <x v="1"/>
    <x v="1"/>
  </r>
  <r>
    <n v="5"/>
    <n v="75"/>
    <x v="3"/>
    <n v="197"/>
    <s v="151-200"/>
    <x v="0"/>
    <x v="76"/>
    <n v="11"/>
    <x v="1"/>
    <n v="2013"/>
    <n v="2.6266666666666665"/>
    <x v="2"/>
    <x v="0"/>
    <x v="0"/>
    <x v="0"/>
  </r>
  <r>
    <n v="10"/>
    <n v="100"/>
    <x v="4"/>
    <n v="173"/>
    <s v="151-200"/>
    <x v="0"/>
    <x v="3"/>
    <n v="20"/>
    <x v="1"/>
    <n v="2013"/>
    <n v="1.73"/>
    <x v="0"/>
    <x v="0"/>
    <x v="0"/>
    <x v="0"/>
  </r>
  <r>
    <n v="7"/>
    <n v="149"/>
    <x v="0"/>
    <n v="189"/>
    <s v="151-200"/>
    <x v="2"/>
    <x v="58"/>
    <n v="5"/>
    <x v="2"/>
    <n v="2013"/>
    <n v="1.2684563758389262"/>
    <x v="0"/>
    <x v="2"/>
    <x v="2"/>
    <x v="2"/>
  </r>
  <r>
    <n v="9"/>
    <n v="29"/>
    <x v="2"/>
    <n v="45"/>
    <s v="1-50"/>
    <x v="2"/>
    <x v="77"/>
    <n v="22"/>
    <x v="0"/>
    <n v="2013"/>
    <n v="1.5517241379310345"/>
    <x v="0"/>
    <x v="2"/>
    <x v="2"/>
    <x v="2"/>
  </r>
  <r>
    <n v="4"/>
    <n v="119"/>
    <x v="4"/>
    <n v="117"/>
    <s v="101-150"/>
    <x v="2"/>
    <x v="4"/>
    <n v="28"/>
    <x v="2"/>
    <n v="2013"/>
    <n v="0.98319327731092432"/>
    <x v="0"/>
    <x v="2"/>
    <x v="2"/>
    <x v="2"/>
  </r>
  <r>
    <n v="7"/>
    <n v="101"/>
    <x v="4"/>
    <n v="60"/>
    <s v="51-100"/>
    <x v="3"/>
    <x v="76"/>
    <n v="11"/>
    <x v="1"/>
    <n v="2013"/>
    <n v="0.59405940594059403"/>
    <x v="0"/>
    <x v="2"/>
    <x v="3"/>
    <x v="3"/>
  </r>
  <r>
    <n v="6"/>
    <n v="162"/>
    <x v="1"/>
    <n v="57"/>
    <s v="51-100"/>
    <x v="2"/>
    <x v="78"/>
    <n v="30"/>
    <x v="2"/>
    <n v="2013"/>
    <n v="0.35185185185185186"/>
    <x v="0"/>
    <x v="2"/>
    <x v="2"/>
    <x v="2"/>
  </r>
  <r>
    <n v="10"/>
    <n v="147"/>
    <x v="0"/>
    <n v="192"/>
    <s v="151-200"/>
    <x v="3"/>
    <x v="63"/>
    <n v="10"/>
    <x v="0"/>
    <n v="2013"/>
    <n v="1.3061224489795917"/>
    <x v="0"/>
    <x v="2"/>
    <x v="3"/>
    <x v="3"/>
  </r>
  <r>
    <n v="8"/>
    <n v="2"/>
    <x v="2"/>
    <n v="188"/>
    <s v="151-200"/>
    <x v="2"/>
    <x v="23"/>
    <n v="25"/>
    <x v="2"/>
    <n v="2013"/>
    <n v="94"/>
    <x v="1"/>
    <x v="2"/>
    <x v="2"/>
    <x v="2"/>
  </r>
  <r>
    <n v="2"/>
    <n v="105"/>
    <x v="4"/>
    <n v="88"/>
    <s v="51-100"/>
    <x v="2"/>
    <x v="8"/>
    <n v="26"/>
    <x v="2"/>
    <n v="2013"/>
    <n v="0.83809523809523812"/>
    <x v="0"/>
    <x v="2"/>
    <x v="2"/>
    <x v="2"/>
  </r>
  <r>
    <n v="7"/>
    <n v="84"/>
    <x v="3"/>
    <n v="93"/>
    <s v="51-100"/>
    <x v="4"/>
    <x v="79"/>
    <n v="9"/>
    <x v="1"/>
    <n v="2013"/>
    <n v="1.1071428571428572"/>
    <x v="0"/>
    <x v="2"/>
    <x v="3"/>
    <x v="3"/>
  </r>
  <r>
    <n v="2"/>
    <n v="179"/>
    <x v="1"/>
    <n v="37"/>
    <s v="1-50"/>
    <x v="2"/>
    <x v="12"/>
    <n v="4"/>
    <x v="2"/>
    <n v="2013"/>
    <n v="0.20670391061452514"/>
    <x v="0"/>
    <x v="2"/>
    <x v="2"/>
    <x v="2"/>
  </r>
  <r>
    <n v="8"/>
    <n v="93"/>
    <x v="4"/>
    <n v="88"/>
    <s v="51-100"/>
    <x v="3"/>
    <x v="29"/>
    <n v="10"/>
    <x v="2"/>
    <n v="2013"/>
    <n v="0.94623655913978499"/>
    <x v="0"/>
    <x v="2"/>
    <x v="3"/>
    <x v="3"/>
  </r>
  <r>
    <n v="5"/>
    <n v="41"/>
    <x v="5"/>
    <n v="114"/>
    <s v="101-150"/>
    <x v="3"/>
    <x v="54"/>
    <n v="16"/>
    <x v="1"/>
    <n v="2013"/>
    <n v="2.7804878048780486"/>
    <x v="2"/>
    <x v="2"/>
    <x v="3"/>
    <x v="3"/>
  </r>
  <r>
    <n v="11"/>
    <n v="32"/>
    <x v="5"/>
    <n v="177"/>
    <s v="151-200"/>
    <x v="1"/>
    <x v="21"/>
    <n v="18"/>
    <x v="2"/>
    <n v="2013"/>
    <n v="5.53125"/>
    <x v="1"/>
    <x v="1"/>
    <x v="1"/>
    <x v="1"/>
  </r>
  <r>
    <n v="7"/>
    <n v="148"/>
    <x v="0"/>
    <n v="60"/>
    <s v="51-100"/>
    <x v="3"/>
    <x v="43"/>
    <n v="19"/>
    <x v="1"/>
    <n v="2013"/>
    <n v="0.40540540540540543"/>
    <x v="0"/>
    <x v="2"/>
    <x v="3"/>
    <x v="3"/>
  </r>
  <r>
    <n v="11"/>
    <n v="118"/>
    <x v="4"/>
    <n v="64"/>
    <s v="51-100"/>
    <x v="1"/>
    <x v="32"/>
    <n v="26"/>
    <x v="0"/>
    <n v="2013"/>
    <n v="0.5423728813559322"/>
    <x v="0"/>
    <x v="1"/>
    <x v="1"/>
    <x v="1"/>
  </r>
  <r>
    <n v="10"/>
    <n v="89"/>
    <x v="3"/>
    <n v="159"/>
    <s v="151-200"/>
    <x v="1"/>
    <x v="43"/>
    <n v="19"/>
    <x v="1"/>
    <n v="2013"/>
    <n v="1.7865168539325842"/>
    <x v="0"/>
    <x v="1"/>
    <x v="1"/>
    <x v="1"/>
  </r>
  <r>
    <n v="6"/>
    <n v="15"/>
    <x v="2"/>
    <n v="67"/>
    <s v="51-100"/>
    <x v="2"/>
    <x v="80"/>
    <n v="3"/>
    <x v="2"/>
    <n v="2013"/>
    <n v="4.4666666666666668"/>
    <x v="1"/>
    <x v="2"/>
    <x v="2"/>
    <x v="2"/>
  </r>
  <r>
    <n v="10"/>
    <n v="178"/>
    <x v="1"/>
    <n v="126"/>
    <s v="101-150"/>
    <x v="4"/>
    <x v="76"/>
    <n v="11"/>
    <x v="1"/>
    <n v="2013"/>
    <n v="0.7078651685393258"/>
    <x v="0"/>
    <x v="2"/>
    <x v="3"/>
    <x v="3"/>
  </r>
  <r>
    <n v="3"/>
    <n v="45"/>
    <x v="5"/>
    <n v="112"/>
    <s v="101-150"/>
    <x v="4"/>
    <x v="22"/>
    <n v="6"/>
    <x v="1"/>
    <n v="2013"/>
    <n v="2.4888888888888889"/>
    <x v="0"/>
    <x v="2"/>
    <x v="3"/>
    <x v="3"/>
  </r>
  <r>
    <n v="4"/>
    <n v="116"/>
    <x v="4"/>
    <n v="53"/>
    <s v="51-100"/>
    <x v="0"/>
    <x v="20"/>
    <n v="30"/>
    <x v="0"/>
    <n v="2013"/>
    <n v="0.45689655172413796"/>
    <x v="0"/>
    <x v="0"/>
    <x v="0"/>
    <x v="0"/>
  </r>
  <r>
    <n v="5"/>
    <n v="33"/>
    <x v="5"/>
    <n v="80"/>
    <s v="51-100"/>
    <x v="3"/>
    <x v="0"/>
    <n v="19"/>
    <x v="0"/>
    <n v="2013"/>
    <n v="2.4242424242424243"/>
    <x v="0"/>
    <x v="2"/>
    <x v="3"/>
    <x v="3"/>
  </r>
  <r>
    <n v="7"/>
    <n v="42"/>
    <x v="5"/>
    <n v="192"/>
    <s v="151-200"/>
    <x v="2"/>
    <x v="22"/>
    <n v="6"/>
    <x v="1"/>
    <n v="2013"/>
    <n v="4.5714285714285712"/>
    <x v="1"/>
    <x v="2"/>
    <x v="2"/>
    <x v="2"/>
  </r>
  <r>
    <n v="2"/>
    <n v="69"/>
    <x v="3"/>
    <n v="198"/>
    <s v="151-200"/>
    <x v="3"/>
    <x v="44"/>
    <n v="3"/>
    <x v="1"/>
    <n v="2013"/>
    <n v="2.8695652173913042"/>
    <x v="2"/>
    <x v="2"/>
    <x v="3"/>
    <x v="3"/>
  </r>
  <r>
    <n v="4"/>
    <n v="97"/>
    <x v="4"/>
    <n v="130"/>
    <s v="101-150"/>
    <x v="4"/>
    <x v="34"/>
    <n v="10"/>
    <x v="1"/>
    <n v="2013"/>
    <n v="1.3402061855670102"/>
    <x v="0"/>
    <x v="2"/>
    <x v="3"/>
    <x v="3"/>
  </r>
  <r>
    <n v="7"/>
    <n v="156"/>
    <x v="1"/>
    <n v="70"/>
    <s v="51-100"/>
    <x v="1"/>
    <x v="41"/>
    <n v="27"/>
    <x v="2"/>
    <n v="2013"/>
    <n v="0.44871794871794873"/>
    <x v="0"/>
    <x v="1"/>
    <x v="1"/>
    <x v="1"/>
  </r>
  <r>
    <n v="2"/>
    <n v="17"/>
    <x v="2"/>
    <n v="150"/>
    <s v="101-150"/>
    <x v="3"/>
    <x v="78"/>
    <n v="30"/>
    <x v="2"/>
    <n v="2013"/>
    <n v="8.8235294117647065"/>
    <x v="1"/>
    <x v="2"/>
    <x v="3"/>
    <x v="3"/>
  </r>
  <r>
    <n v="3"/>
    <n v="152"/>
    <x v="1"/>
    <n v="149"/>
    <s v="101-150"/>
    <x v="3"/>
    <x v="39"/>
    <n v="23"/>
    <x v="0"/>
    <n v="2013"/>
    <n v="0.98026315789473684"/>
    <x v="0"/>
    <x v="2"/>
    <x v="3"/>
    <x v="3"/>
  </r>
  <r>
    <n v="8"/>
    <n v="100"/>
    <x v="4"/>
    <n v="134"/>
    <s v="101-150"/>
    <x v="2"/>
    <x v="55"/>
    <n v="11"/>
    <x v="0"/>
    <n v="2013"/>
    <n v="1.34"/>
    <x v="0"/>
    <x v="2"/>
    <x v="2"/>
    <x v="2"/>
  </r>
  <r>
    <n v="10"/>
    <n v="17"/>
    <x v="2"/>
    <n v="92"/>
    <s v="51-100"/>
    <x v="0"/>
    <x v="24"/>
    <n v="28"/>
    <x v="0"/>
    <n v="2013"/>
    <n v="5.4117647058823533"/>
    <x v="1"/>
    <x v="0"/>
    <x v="0"/>
    <x v="0"/>
  </r>
  <r>
    <n v="8"/>
    <n v="61"/>
    <x v="3"/>
    <n v="160"/>
    <s v="151-200"/>
    <x v="3"/>
    <x v="15"/>
    <n v="5"/>
    <x v="0"/>
    <n v="2013"/>
    <n v="2.622950819672131"/>
    <x v="2"/>
    <x v="2"/>
    <x v="3"/>
    <x v="3"/>
  </r>
  <r>
    <n v="9"/>
    <n v="157"/>
    <x v="1"/>
    <n v="223"/>
    <s v="201-250"/>
    <x v="1"/>
    <x v="0"/>
    <n v="19"/>
    <x v="0"/>
    <n v="2013"/>
    <n v="1.4203821656050954"/>
    <x v="0"/>
    <x v="1"/>
    <x v="1"/>
    <x v="1"/>
  </r>
  <r>
    <n v="4"/>
    <n v="105"/>
    <x v="4"/>
    <n v="86"/>
    <s v="51-100"/>
    <x v="3"/>
    <x v="39"/>
    <n v="23"/>
    <x v="0"/>
    <n v="2013"/>
    <n v="0.81904761904761902"/>
    <x v="0"/>
    <x v="2"/>
    <x v="3"/>
    <x v="3"/>
  </r>
  <r>
    <n v="11"/>
    <n v="43"/>
    <x v="5"/>
    <n v="45"/>
    <s v="1-50"/>
    <x v="0"/>
    <x v="58"/>
    <n v="5"/>
    <x v="2"/>
    <n v="2013"/>
    <n v="1.0465116279069768"/>
    <x v="0"/>
    <x v="0"/>
    <x v="0"/>
    <x v="0"/>
  </r>
  <r>
    <n v="9"/>
    <n v="42"/>
    <x v="5"/>
    <n v="171"/>
    <s v="151-200"/>
    <x v="2"/>
    <x v="0"/>
    <n v="19"/>
    <x v="0"/>
    <n v="2013"/>
    <n v="4.0714285714285712"/>
    <x v="1"/>
    <x v="2"/>
    <x v="2"/>
    <x v="2"/>
  </r>
  <r>
    <n v="10"/>
    <n v="112"/>
    <x v="4"/>
    <n v="173"/>
    <s v="151-200"/>
    <x v="3"/>
    <x v="11"/>
    <n v="29"/>
    <x v="2"/>
    <n v="2013"/>
    <n v="1.5446428571428572"/>
    <x v="0"/>
    <x v="2"/>
    <x v="3"/>
    <x v="3"/>
  </r>
  <r>
    <n v="5"/>
    <n v="41"/>
    <x v="5"/>
    <n v="174"/>
    <s v="151-200"/>
    <x v="4"/>
    <x v="56"/>
    <n v="22"/>
    <x v="1"/>
    <n v="2013"/>
    <n v="4.2439024390243905"/>
    <x v="1"/>
    <x v="2"/>
    <x v="3"/>
    <x v="3"/>
  </r>
  <r>
    <n v="5"/>
    <n v="140"/>
    <x v="0"/>
    <n v="107"/>
    <s v="101-150"/>
    <x v="0"/>
    <x v="45"/>
    <n v="15"/>
    <x v="1"/>
    <n v="2013"/>
    <n v="0.76428571428571423"/>
    <x v="0"/>
    <x v="0"/>
    <x v="0"/>
    <x v="0"/>
  </r>
  <r>
    <n v="8"/>
    <n v="106"/>
    <x v="4"/>
    <n v="163"/>
    <s v="151-200"/>
    <x v="1"/>
    <x v="81"/>
    <n v="15"/>
    <x v="2"/>
    <n v="2013"/>
    <n v="1.5377358490566038"/>
    <x v="0"/>
    <x v="1"/>
    <x v="1"/>
    <x v="1"/>
  </r>
  <r>
    <n v="8"/>
    <n v="116"/>
    <x v="4"/>
    <n v="134"/>
    <s v="101-150"/>
    <x v="3"/>
    <x v="52"/>
    <n v="24"/>
    <x v="1"/>
    <n v="2013"/>
    <n v="1.1551724137931034"/>
    <x v="0"/>
    <x v="2"/>
    <x v="3"/>
    <x v="3"/>
  </r>
  <r>
    <n v="5"/>
    <n v="113"/>
    <x v="4"/>
    <n v="215"/>
    <s v="201-250"/>
    <x v="3"/>
    <x v="1"/>
    <n v="7"/>
    <x v="1"/>
    <n v="2013"/>
    <n v="1.9026548672566372"/>
    <x v="0"/>
    <x v="2"/>
    <x v="3"/>
    <x v="3"/>
  </r>
  <r>
    <n v="9"/>
    <n v="149"/>
    <x v="0"/>
    <n v="143"/>
    <s v="101-150"/>
    <x v="0"/>
    <x v="1"/>
    <n v="7"/>
    <x v="1"/>
    <n v="2013"/>
    <n v="0.95973154362416102"/>
    <x v="0"/>
    <x v="0"/>
    <x v="0"/>
    <x v="0"/>
  </r>
  <r>
    <n v="4"/>
    <n v="117"/>
    <x v="4"/>
    <n v="208"/>
    <s v="201-250"/>
    <x v="4"/>
    <x v="16"/>
    <n v="19"/>
    <x v="2"/>
    <n v="2013"/>
    <n v="1.7777777777777777"/>
    <x v="0"/>
    <x v="2"/>
    <x v="3"/>
    <x v="3"/>
  </r>
  <r>
    <n v="9"/>
    <n v="171"/>
    <x v="1"/>
    <n v="127"/>
    <s v="101-150"/>
    <x v="2"/>
    <x v="20"/>
    <n v="30"/>
    <x v="0"/>
    <n v="2013"/>
    <n v="0.74269005847953218"/>
    <x v="0"/>
    <x v="2"/>
    <x v="2"/>
    <x v="2"/>
  </r>
  <r>
    <n v="2"/>
    <n v="72"/>
    <x v="3"/>
    <n v="156"/>
    <s v="151-200"/>
    <x v="1"/>
    <x v="23"/>
    <n v="25"/>
    <x v="2"/>
    <n v="2013"/>
    <n v="2.1666666666666665"/>
    <x v="0"/>
    <x v="1"/>
    <x v="1"/>
    <x v="1"/>
  </r>
  <r>
    <n v="10"/>
    <n v="97"/>
    <x v="4"/>
    <n v="182"/>
    <s v="151-200"/>
    <x v="3"/>
    <x v="81"/>
    <n v="15"/>
    <x v="2"/>
    <n v="2013"/>
    <n v="1.8762886597938144"/>
    <x v="0"/>
    <x v="2"/>
    <x v="3"/>
    <x v="3"/>
  </r>
  <r>
    <n v="11"/>
    <n v="94"/>
    <x v="4"/>
    <n v="140"/>
    <s v="101-150"/>
    <x v="4"/>
    <x v="48"/>
    <n v="12"/>
    <x v="0"/>
    <n v="2013"/>
    <n v="1.4893617021276595"/>
    <x v="0"/>
    <x v="2"/>
    <x v="3"/>
    <x v="3"/>
  </r>
  <r>
    <n v="10"/>
    <n v="39"/>
    <x v="5"/>
    <n v="193"/>
    <s v="151-200"/>
    <x v="1"/>
    <x v="15"/>
    <n v="5"/>
    <x v="0"/>
    <n v="2013"/>
    <n v="4.9487179487179489"/>
    <x v="1"/>
    <x v="1"/>
    <x v="1"/>
    <x v="1"/>
  </r>
  <r>
    <n v="7"/>
    <n v="68"/>
    <x v="3"/>
    <n v="138"/>
    <s v="101-150"/>
    <x v="4"/>
    <x v="31"/>
    <n v="17"/>
    <x v="0"/>
    <n v="2013"/>
    <n v="2.0294117647058822"/>
    <x v="0"/>
    <x v="2"/>
    <x v="3"/>
    <x v="3"/>
  </r>
  <r>
    <n v="11"/>
    <n v="23"/>
    <x v="2"/>
    <n v="49"/>
    <s v="1-50"/>
    <x v="3"/>
    <x v="78"/>
    <n v="30"/>
    <x v="2"/>
    <n v="2013"/>
    <n v="2.1304347826086958"/>
    <x v="0"/>
    <x v="2"/>
    <x v="3"/>
    <x v="3"/>
  </r>
  <r>
    <n v="3"/>
    <n v="38"/>
    <x v="5"/>
    <n v="53"/>
    <s v="51-100"/>
    <x v="2"/>
    <x v="62"/>
    <n v="21"/>
    <x v="0"/>
    <n v="2013"/>
    <n v="1.3947368421052631"/>
    <x v="0"/>
    <x v="2"/>
    <x v="2"/>
    <x v="2"/>
  </r>
  <r>
    <n v="3"/>
    <n v="80"/>
    <x v="3"/>
    <n v="157"/>
    <s v="151-200"/>
    <x v="0"/>
    <x v="30"/>
    <n v="21"/>
    <x v="2"/>
    <n v="2013"/>
    <n v="1.9624999999999999"/>
    <x v="0"/>
    <x v="0"/>
    <x v="0"/>
    <x v="0"/>
  </r>
  <r>
    <n v="8"/>
    <n v="135"/>
    <x v="0"/>
    <n v="218"/>
    <s v="201-250"/>
    <x v="0"/>
    <x v="36"/>
    <n v="29"/>
    <x v="1"/>
    <n v="2013"/>
    <n v="1.6148148148148149"/>
    <x v="0"/>
    <x v="0"/>
    <x v="0"/>
    <x v="0"/>
  </r>
  <r>
    <n v="3"/>
    <n v="129"/>
    <x v="0"/>
    <n v="124"/>
    <s v="101-150"/>
    <x v="2"/>
    <x v="75"/>
    <n v="17"/>
    <x v="2"/>
    <n v="2013"/>
    <n v="0.96124031007751942"/>
    <x v="0"/>
    <x v="2"/>
    <x v="2"/>
    <x v="2"/>
  </r>
  <r>
    <n v="5"/>
    <n v="110"/>
    <x v="4"/>
    <n v="28"/>
    <s v="1-50"/>
    <x v="0"/>
    <x v="31"/>
    <n v="17"/>
    <x v="0"/>
    <n v="2013"/>
    <n v="0.25454545454545452"/>
    <x v="0"/>
    <x v="0"/>
    <x v="0"/>
    <x v="0"/>
  </r>
  <r>
    <n v="10"/>
    <n v="57"/>
    <x v="5"/>
    <n v="159"/>
    <s v="151-200"/>
    <x v="1"/>
    <x v="35"/>
    <n v="14"/>
    <x v="1"/>
    <n v="2013"/>
    <n v="2.7894736842105261"/>
    <x v="2"/>
    <x v="1"/>
    <x v="1"/>
    <x v="1"/>
  </r>
  <r>
    <n v="11"/>
    <n v="131"/>
    <x v="0"/>
    <n v="28"/>
    <s v="1-50"/>
    <x v="4"/>
    <x v="15"/>
    <n v="5"/>
    <x v="0"/>
    <n v="2013"/>
    <n v="0.21374045801526717"/>
    <x v="0"/>
    <x v="2"/>
    <x v="3"/>
    <x v="3"/>
  </r>
  <r>
    <n v="10"/>
    <n v="139"/>
    <x v="0"/>
    <n v="59"/>
    <s v="51-100"/>
    <x v="1"/>
    <x v="4"/>
    <n v="28"/>
    <x v="2"/>
    <n v="2013"/>
    <n v="0.42446043165467628"/>
    <x v="0"/>
    <x v="1"/>
    <x v="1"/>
    <x v="1"/>
  </r>
  <r>
    <n v="9"/>
    <n v="150"/>
    <x v="0"/>
    <n v="158"/>
    <s v="151-200"/>
    <x v="4"/>
    <x v="27"/>
    <n v="27"/>
    <x v="0"/>
    <n v="2013"/>
    <n v="1.0533333333333332"/>
    <x v="0"/>
    <x v="2"/>
    <x v="3"/>
    <x v="3"/>
  </r>
  <r>
    <n v="9"/>
    <n v="15"/>
    <x v="2"/>
    <n v="92"/>
    <s v="51-100"/>
    <x v="4"/>
    <x v="35"/>
    <n v="14"/>
    <x v="1"/>
    <n v="2013"/>
    <n v="6.1333333333333337"/>
    <x v="1"/>
    <x v="2"/>
    <x v="3"/>
    <x v="3"/>
  </r>
  <r>
    <n v="3"/>
    <n v="91"/>
    <x v="4"/>
    <n v="102"/>
    <s v="101-150"/>
    <x v="1"/>
    <x v="79"/>
    <n v="9"/>
    <x v="1"/>
    <n v="2013"/>
    <n v="1.1208791208791209"/>
    <x v="0"/>
    <x v="1"/>
    <x v="1"/>
    <x v="1"/>
  </r>
  <r>
    <n v="4"/>
    <n v="63"/>
    <x v="3"/>
    <n v="148"/>
    <s v="101-150"/>
    <x v="1"/>
    <x v="33"/>
    <n v="31"/>
    <x v="2"/>
    <n v="2013"/>
    <n v="2.3492063492063493"/>
    <x v="0"/>
    <x v="1"/>
    <x v="1"/>
    <x v="1"/>
  </r>
  <r>
    <n v="10"/>
    <n v="100"/>
    <x v="4"/>
    <n v="199"/>
    <s v="151-200"/>
    <x v="2"/>
    <x v="80"/>
    <n v="3"/>
    <x v="2"/>
    <n v="2013"/>
    <n v="1.99"/>
    <x v="0"/>
    <x v="2"/>
    <x v="2"/>
    <x v="2"/>
  </r>
  <r>
    <n v="7"/>
    <n v="104"/>
    <x v="4"/>
    <n v="97"/>
    <s v="51-100"/>
    <x v="1"/>
    <x v="40"/>
    <n v="2"/>
    <x v="2"/>
    <n v="2013"/>
    <n v="0.93269230769230771"/>
    <x v="0"/>
    <x v="1"/>
    <x v="1"/>
    <x v="1"/>
  </r>
  <r>
    <n v="5"/>
    <n v="171"/>
    <x v="1"/>
    <n v="104"/>
    <s v="101-150"/>
    <x v="1"/>
    <x v="82"/>
    <n v="8"/>
    <x v="2"/>
    <n v="2013"/>
    <n v="0.60818713450292394"/>
    <x v="0"/>
    <x v="1"/>
    <x v="1"/>
    <x v="1"/>
  </r>
  <r>
    <n v="7"/>
    <n v="33"/>
    <x v="5"/>
    <n v="58"/>
    <s v="51-100"/>
    <x v="2"/>
    <x v="14"/>
    <n v="6"/>
    <x v="0"/>
    <n v="2013"/>
    <n v="1.7575757575757576"/>
    <x v="0"/>
    <x v="2"/>
    <x v="2"/>
    <x v="2"/>
  </r>
  <r>
    <n v="6"/>
    <n v="32"/>
    <x v="5"/>
    <n v="86"/>
    <s v="51-100"/>
    <x v="2"/>
    <x v="69"/>
    <n v="12"/>
    <x v="2"/>
    <n v="2013"/>
    <n v="2.6875"/>
    <x v="2"/>
    <x v="2"/>
    <x v="2"/>
    <x v="2"/>
  </r>
  <r>
    <n v="4"/>
    <n v="166"/>
    <x v="1"/>
    <n v="95"/>
    <s v="51-100"/>
    <x v="3"/>
    <x v="24"/>
    <n v="28"/>
    <x v="0"/>
    <n v="2013"/>
    <n v="0.57228915662650603"/>
    <x v="0"/>
    <x v="2"/>
    <x v="3"/>
    <x v="3"/>
  </r>
  <r>
    <n v="5"/>
    <n v="156"/>
    <x v="1"/>
    <n v="20"/>
    <s v="1-50"/>
    <x v="3"/>
    <x v="46"/>
    <n v="9"/>
    <x v="0"/>
    <n v="2013"/>
    <n v="0.12820512820512819"/>
    <x v="0"/>
    <x v="2"/>
    <x v="3"/>
    <x v="3"/>
  </r>
  <r>
    <n v="3"/>
    <n v="119"/>
    <x v="4"/>
    <n v="56"/>
    <s v="51-100"/>
    <x v="3"/>
    <x v="71"/>
    <n v="15"/>
    <x v="0"/>
    <n v="2013"/>
    <n v="0.47058823529411764"/>
    <x v="0"/>
    <x v="2"/>
    <x v="3"/>
    <x v="3"/>
  </r>
  <r>
    <n v="9"/>
    <n v="158"/>
    <x v="1"/>
    <n v="159"/>
    <s v="151-200"/>
    <x v="3"/>
    <x v="61"/>
    <n v="2"/>
    <x v="0"/>
    <n v="2013"/>
    <n v="1.0063291139240507"/>
    <x v="0"/>
    <x v="2"/>
    <x v="3"/>
    <x v="3"/>
  </r>
  <r>
    <n v="4"/>
    <n v="11"/>
    <x v="2"/>
    <n v="138"/>
    <s v="101-150"/>
    <x v="0"/>
    <x v="50"/>
    <n v="16"/>
    <x v="0"/>
    <n v="2013"/>
    <n v="12.545454545454545"/>
    <x v="1"/>
    <x v="0"/>
    <x v="0"/>
    <x v="0"/>
  </r>
  <r>
    <n v="9"/>
    <n v="79"/>
    <x v="3"/>
    <n v="195"/>
    <s v="151-200"/>
    <x v="0"/>
    <x v="36"/>
    <n v="29"/>
    <x v="1"/>
    <n v="2013"/>
    <n v="2.4683544303797467"/>
    <x v="0"/>
    <x v="0"/>
    <x v="0"/>
    <x v="0"/>
  </r>
  <r>
    <n v="11"/>
    <n v="138"/>
    <x v="0"/>
    <n v="36"/>
    <s v="1-50"/>
    <x v="2"/>
    <x v="32"/>
    <n v="26"/>
    <x v="0"/>
    <n v="2013"/>
    <n v="0.2608695652173913"/>
    <x v="0"/>
    <x v="2"/>
    <x v="2"/>
    <x v="2"/>
  </r>
  <r>
    <n v="9"/>
    <n v="136"/>
    <x v="0"/>
    <n v="71"/>
    <s v="51-100"/>
    <x v="0"/>
    <x v="31"/>
    <n v="17"/>
    <x v="0"/>
    <n v="2013"/>
    <n v="0.5220588235294118"/>
    <x v="0"/>
    <x v="0"/>
    <x v="0"/>
    <x v="0"/>
  </r>
  <r>
    <n v="7"/>
    <n v="133"/>
    <x v="0"/>
    <n v="221"/>
    <s v="201-250"/>
    <x v="2"/>
    <x v="30"/>
    <n v="21"/>
    <x v="2"/>
    <n v="2013"/>
    <n v="1.6616541353383458"/>
    <x v="0"/>
    <x v="2"/>
    <x v="2"/>
    <x v="2"/>
  </r>
  <r>
    <n v="9"/>
    <n v="14"/>
    <x v="2"/>
    <n v="101"/>
    <s v="101-150"/>
    <x v="1"/>
    <x v="54"/>
    <n v="16"/>
    <x v="1"/>
    <n v="2013"/>
    <n v="7.2142857142857144"/>
    <x v="1"/>
    <x v="1"/>
    <x v="1"/>
    <x v="1"/>
  </r>
  <r>
    <n v="7"/>
    <n v="101"/>
    <x v="4"/>
    <n v="216"/>
    <s v="201-250"/>
    <x v="3"/>
    <x v="23"/>
    <n v="25"/>
    <x v="2"/>
    <n v="2013"/>
    <n v="2.1386138613861387"/>
    <x v="0"/>
    <x v="2"/>
    <x v="3"/>
    <x v="3"/>
  </r>
  <r>
    <n v="5"/>
    <n v="82"/>
    <x v="3"/>
    <n v="159"/>
    <s v="151-200"/>
    <x v="3"/>
    <x v="12"/>
    <n v="4"/>
    <x v="2"/>
    <n v="2013"/>
    <n v="1.9390243902439024"/>
    <x v="0"/>
    <x v="2"/>
    <x v="3"/>
    <x v="3"/>
  </r>
  <r>
    <n v="4"/>
    <n v="42"/>
    <x v="5"/>
    <n v="88"/>
    <s v="51-100"/>
    <x v="2"/>
    <x v="37"/>
    <n v="16"/>
    <x v="2"/>
    <n v="2013"/>
    <n v="2.0952380952380953"/>
    <x v="0"/>
    <x v="2"/>
    <x v="2"/>
    <x v="2"/>
  </r>
  <r>
    <n v="5"/>
    <n v="101"/>
    <x v="4"/>
    <n v="197"/>
    <s v="151-200"/>
    <x v="1"/>
    <x v="48"/>
    <n v="12"/>
    <x v="0"/>
    <n v="2013"/>
    <n v="1.9504950495049505"/>
    <x v="0"/>
    <x v="1"/>
    <x v="1"/>
    <x v="1"/>
  </r>
  <r>
    <n v="5"/>
    <n v="11"/>
    <x v="2"/>
    <n v="45"/>
    <s v="1-50"/>
    <x v="1"/>
    <x v="10"/>
    <n v="25"/>
    <x v="0"/>
    <n v="2013"/>
    <n v="4.0909090909090908"/>
    <x v="1"/>
    <x v="1"/>
    <x v="1"/>
    <x v="1"/>
  </r>
  <r>
    <n v="4"/>
    <n v="80"/>
    <x v="3"/>
    <n v="143"/>
    <s v="101-150"/>
    <x v="0"/>
    <x v="83"/>
    <n v="18"/>
    <x v="1"/>
    <n v="2013"/>
    <n v="1.7875000000000001"/>
    <x v="0"/>
    <x v="0"/>
    <x v="0"/>
    <x v="0"/>
  </r>
  <r>
    <n v="11"/>
    <n v="29"/>
    <x v="2"/>
    <n v="185"/>
    <s v="151-200"/>
    <x v="1"/>
    <x v="24"/>
    <n v="28"/>
    <x v="0"/>
    <n v="2013"/>
    <n v="6.3793103448275863"/>
    <x v="1"/>
    <x v="1"/>
    <x v="1"/>
    <x v="1"/>
  </r>
  <r>
    <n v="4"/>
    <n v="62"/>
    <x v="3"/>
    <n v="167"/>
    <s v="151-200"/>
    <x v="4"/>
    <x v="2"/>
    <n v="4"/>
    <x v="1"/>
    <n v="2013"/>
    <n v="2.693548387096774"/>
    <x v="2"/>
    <x v="2"/>
    <x v="3"/>
    <x v="3"/>
  </r>
  <r>
    <n v="6"/>
    <n v="133"/>
    <x v="0"/>
    <n v="218"/>
    <s v="201-250"/>
    <x v="1"/>
    <x v="0"/>
    <n v="19"/>
    <x v="0"/>
    <n v="2013"/>
    <n v="1.6390977443609023"/>
    <x v="0"/>
    <x v="1"/>
    <x v="1"/>
    <x v="1"/>
  </r>
  <r>
    <n v="9"/>
    <n v="123"/>
    <x v="0"/>
    <n v="175"/>
    <s v="151-200"/>
    <x v="4"/>
    <x v="40"/>
    <n v="2"/>
    <x v="2"/>
    <n v="2013"/>
    <n v="1.4227642276422765"/>
    <x v="0"/>
    <x v="2"/>
    <x v="3"/>
    <x v="3"/>
  </r>
  <r>
    <n v="2"/>
    <n v="174"/>
    <x v="1"/>
    <n v="29"/>
    <s v="1-50"/>
    <x v="1"/>
    <x v="52"/>
    <n v="24"/>
    <x v="1"/>
    <n v="2013"/>
    <n v="0.16666666666666666"/>
    <x v="0"/>
    <x v="1"/>
    <x v="1"/>
    <x v="1"/>
  </r>
  <r>
    <n v="3"/>
    <n v="162"/>
    <x v="1"/>
    <n v="51"/>
    <s v="51-100"/>
    <x v="3"/>
    <x v="27"/>
    <n v="27"/>
    <x v="0"/>
    <n v="2013"/>
    <n v="0.31481481481481483"/>
    <x v="0"/>
    <x v="2"/>
    <x v="3"/>
    <x v="3"/>
  </r>
  <r>
    <n v="2"/>
    <n v="101"/>
    <x v="4"/>
    <n v="217"/>
    <s v="201-250"/>
    <x v="4"/>
    <x v="84"/>
    <n v="1"/>
    <x v="2"/>
    <n v="2013"/>
    <n v="2.1485148514851486"/>
    <x v="0"/>
    <x v="2"/>
    <x v="3"/>
    <x v="3"/>
  </r>
  <r>
    <n v="11"/>
    <n v="17"/>
    <x v="2"/>
    <n v="75"/>
    <s v="51-100"/>
    <x v="4"/>
    <x v="63"/>
    <n v="10"/>
    <x v="0"/>
    <n v="2013"/>
    <n v="4.4117647058823533"/>
    <x v="1"/>
    <x v="2"/>
    <x v="3"/>
    <x v="3"/>
  </r>
  <r>
    <n v="8"/>
    <n v="151"/>
    <x v="1"/>
    <n v="165"/>
    <s v="151-200"/>
    <x v="3"/>
    <x v="34"/>
    <n v="10"/>
    <x v="1"/>
    <n v="2013"/>
    <n v="1.0927152317880795"/>
    <x v="0"/>
    <x v="2"/>
    <x v="3"/>
    <x v="3"/>
  </r>
  <r>
    <n v="11"/>
    <n v="162"/>
    <x v="1"/>
    <n v="174"/>
    <s v="151-200"/>
    <x v="2"/>
    <x v="75"/>
    <n v="17"/>
    <x v="2"/>
    <n v="2013"/>
    <n v="1.0740740740740742"/>
    <x v="0"/>
    <x v="2"/>
    <x v="2"/>
    <x v="2"/>
  </r>
  <r>
    <n v="2"/>
    <n v="45"/>
    <x v="5"/>
    <n v="86"/>
    <s v="51-100"/>
    <x v="0"/>
    <x v="62"/>
    <n v="21"/>
    <x v="0"/>
    <n v="2013"/>
    <n v="1.9111111111111112"/>
    <x v="0"/>
    <x v="0"/>
    <x v="0"/>
    <x v="0"/>
  </r>
  <r>
    <n v="10"/>
    <n v="145"/>
    <x v="0"/>
    <n v="45"/>
    <s v="1-50"/>
    <x v="1"/>
    <x v="8"/>
    <n v="26"/>
    <x v="2"/>
    <n v="2013"/>
    <n v="0.31034482758620691"/>
    <x v="0"/>
    <x v="1"/>
    <x v="1"/>
    <x v="1"/>
  </r>
  <r>
    <n v="10"/>
    <n v="155"/>
    <x v="1"/>
    <n v="189"/>
    <s v="151-200"/>
    <x v="0"/>
    <x v="68"/>
    <n v="28"/>
    <x v="1"/>
    <n v="2013"/>
    <n v="1.2193548387096773"/>
    <x v="0"/>
    <x v="0"/>
    <x v="0"/>
    <x v="0"/>
  </r>
  <r>
    <n v="4"/>
    <n v="34"/>
    <x v="5"/>
    <n v="70"/>
    <s v="51-100"/>
    <x v="1"/>
    <x v="34"/>
    <n v="10"/>
    <x v="1"/>
    <n v="2013"/>
    <n v="2.0588235294117645"/>
    <x v="0"/>
    <x v="1"/>
    <x v="1"/>
    <x v="1"/>
  </r>
  <r>
    <n v="3"/>
    <n v="97"/>
    <x v="4"/>
    <n v="71"/>
    <s v="51-100"/>
    <x v="1"/>
    <x v="31"/>
    <n v="17"/>
    <x v="0"/>
    <n v="2013"/>
    <n v="0.73195876288659789"/>
    <x v="0"/>
    <x v="1"/>
    <x v="1"/>
    <x v="1"/>
  </r>
  <r>
    <n v="11"/>
    <n v="50"/>
    <x v="5"/>
    <n v="92"/>
    <s v="51-100"/>
    <x v="0"/>
    <x v="30"/>
    <n v="21"/>
    <x v="2"/>
    <n v="2013"/>
    <n v="1.84"/>
    <x v="0"/>
    <x v="0"/>
    <x v="0"/>
    <x v="0"/>
  </r>
  <r>
    <n v="3"/>
    <n v="108"/>
    <x v="4"/>
    <n v="121"/>
    <s v="101-150"/>
    <x v="3"/>
    <x v="24"/>
    <n v="28"/>
    <x v="0"/>
    <n v="2013"/>
    <n v="1.1203703703703705"/>
    <x v="0"/>
    <x v="2"/>
    <x v="3"/>
    <x v="3"/>
  </r>
  <r>
    <n v="11"/>
    <n v="166"/>
    <x v="1"/>
    <n v="179"/>
    <s v="151-200"/>
    <x v="2"/>
    <x v="73"/>
    <n v="1"/>
    <x v="1"/>
    <n v="2013"/>
    <n v="1.0783132530120483"/>
    <x v="0"/>
    <x v="2"/>
    <x v="2"/>
    <x v="2"/>
  </r>
  <r>
    <n v="8"/>
    <n v="61"/>
    <x v="3"/>
    <n v="67"/>
    <s v="51-100"/>
    <x v="1"/>
    <x v="50"/>
    <n v="16"/>
    <x v="0"/>
    <n v="2013"/>
    <n v="1.098360655737705"/>
    <x v="0"/>
    <x v="1"/>
    <x v="1"/>
    <x v="1"/>
  </r>
  <r>
    <n v="7"/>
    <n v="114"/>
    <x v="4"/>
    <n v="132"/>
    <s v="101-150"/>
    <x v="1"/>
    <x v="21"/>
    <n v="18"/>
    <x v="2"/>
    <n v="2013"/>
    <n v="1.1578947368421053"/>
    <x v="0"/>
    <x v="1"/>
    <x v="1"/>
    <x v="1"/>
  </r>
  <r>
    <n v="11"/>
    <n v="49"/>
    <x v="5"/>
    <n v="48"/>
    <s v="1-50"/>
    <x v="0"/>
    <x v="48"/>
    <n v="12"/>
    <x v="0"/>
    <n v="2013"/>
    <n v="0.97959183673469385"/>
    <x v="0"/>
    <x v="0"/>
    <x v="0"/>
    <x v="0"/>
  </r>
  <r>
    <n v="5"/>
    <n v="63"/>
    <x v="3"/>
    <n v="29"/>
    <s v="1-50"/>
    <x v="3"/>
    <x v="46"/>
    <n v="9"/>
    <x v="0"/>
    <n v="2013"/>
    <n v="0.46031746031746029"/>
    <x v="0"/>
    <x v="2"/>
    <x v="3"/>
    <x v="3"/>
  </r>
  <r>
    <n v="6"/>
    <n v="79"/>
    <x v="3"/>
    <n v="198"/>
    <s v="151-200"/>
    <x v="1"/>
    <x v="33"/>
    <n v="31"/>
    <x v="2"/>
    <n v="2013"/>
    <n v="2.5063291139240507"/>
    <x v="0"/>
    <x v="1"/>
    <x v="1"/>
    <x v="1"/>
  </r>
  <r>
    <n v="5"/>
    <n v="168"/>
    <x v="1"/>
    <n v="157"/>
    <s v="151-200"/>
    <x v="4"/>
    <x v="9"/>
    <n v="14"/>
    <x v="2"/>
    <n v="2013"/>
    <n v="0.93452380952380953"/>
    <x v="0"/>
    <x v="2"/>
    <x v="3"/>
    <x v="3"/>
  </r>
  <r>
    <n v="2"/>
    <n v="1"/>
    <x v="2"/>
    <n v="61"/>
    <s v="51-100"/>
    <x v="1"/>
    <x v="14"/>
    <n v="6"/>
    <x v="0"/>
    <n v="2013"/>
    <n v="61"/>
    <x v="1"/>
    <x v="1"/>
    <x v="1"/>
    <x v="1"/>
  </r>
  <r>
    <n v="11"/>
    <n v="56"/>
    <x v="5"/>
    <n v="188"/>
    <s v="151-200"/>
    <x v="4"/>
    <x v="29"/>
    <n v="10"/>
    <x v="2"/>
    <n v="2013"/>
    <n v="3.3571428571428572"/>
    <x v="3"/>
    <x v="2"/>
    <x v="3"/>
    <x v="3"/>
  </r>
  <r>
    <n v="7"/>
    <n v="108"/>
    <x v="4"/>
    <n v="109"/>
    <s v="101-150"/>
    <x v="3"/>
    <x v="40"/>
    <n v="2"/>
    <x v="2"/>
    <n v="2013"/>
    <n v="1.0092592592592593"/>
    <x v="0"/>
    <x v="2"/>
    <x v="3"/>
    <x v="3"/>
  </r>
  <r>
    <n v="4"/>
    <n v="165"/>
    <x v="1"/>
    <n v="35"/>
    <s v="1-50"/>
    <x v="1"/>
    <x v="46"/>
    <n v="9"/>
    <x v="0"/>
    <n v="2013"/>
    <n v="0.21212121212121213"/>
    <x v="0"/>
    <x v="1"/>
    <x v="1"/>
    <x v="1"/>
  </r>
  <r>
    <n v="10"/>
    <n v="118"/>
    <x v="4"/>
    <n v="94"/>
    <s v="51-100"/>
    <x v="4"/>
    <x v="60"/>
    <n v="3"/>
    <x v="0"/>
    <n v="2013"/>
    <n v="0.79661016949152541"/>
    <x v="0"/>
    <x v="2"/>
    <x v="3"/>
    <x v="3"/>
  </r>
  <r>
    <n v="3"/>
    <n v="126"/>
    <x v="0"/>
    <n v="172"/>
    <s v="151-200"/>
    <x v="2"/>
    <x v="24"/>
    <n v="28"/>
    <x v="0"/>
    <n v="2013"/>
    <n v="1.3650793650793651"/>
    <x v="0"/>
    <x v="2"/>
    <x v="2"/>
    <x v="2"/>
  </r>
  <r>
    <n v="7"/>
    <n v="43"/>
    <x v="5"/>
    <n v="45"/>
    <s v="1-50"/>
    <x v="3"/>
    <x v="31"/>
    <n v="17"/>
    <x v="0"/>
    <n v="2013"/>
    <n v="1.0465116279069768"/>
    <x v="0"/>
    <x v="2"/>
    <x v="3"/>
    <x v="3"/>
  </r>
  <r>
    <n v="3"/>
    <n v="36"/>
    <x v="5"/>
    <n v="53"/>
    <s v="51-100"/>
    <x v="1"/>
    <x v="6"/>
    <n v="5"/>
    <x v="1"/>
    <n v="2013"/>
    <n v="1.4722222222222223"/>
    <x v="0"/>
    <x v="1"/>
    <x v="1"/>
    <x v="1"/>
  </r>
  <r>
    <n v="10"/>
    <n v="94"/>
    <x v="4"/>
    <n v="123"/>
    <s v="101-150"/>
    <x v="2"/>
    <x v="18"/>
    <n v="14"/>
    <x v="0"/>
    <n v="2013"/>
    <n v="1.3085106382978724"/>
    <x v="0"/>
    <x v="2"/>
    <x v="2"/>
    <x v="2"/>
  </r>
  <r>
    <n v="4"/>
    <n v="12"/>
    <x v="2"/>
    <n v="104"/>
    <s v="101-150"/>
    <x v="1"/>
    <x v="53"/>
    <n v="20"/>
    <x v="0"/>
    <n v="2013"/>
    <n v="8.6666666666666661"/>
    <x v="1"/>
    <x v="1"/>
    <x v="1"/>
    <x v="1"/>
  </r>
  <r>
    <n v="4"/>
    <n v="8"/>
    <x v="2"/>
    <n v="167"/>
    <s v="151-200"/>
    <x v="2"/>
    <x v="30"/>
    <n v="21"/>
    <x v="2"/>
    <n v="2013"/>
    <n v="20.875"/>
    <x v="1"/>
    <x v="2"/>
    <x v="2"/>
    <x v="2"/>
  </r>
  <r>
    <n v="3"/>
    <n v="112"/>
    <x v="4"/>
    <n v="131"/>
    <s v="101-150"/>
    <x v="2"/>
    <x v="0"/>
    <n v="19"/>
    <x v="0"/>
    <n v="2013"/>
    <n v="1.1696428571428572"/>
    <x v="0"/>
    <x v="2"/>
    <x v="2"/>
    <x v="2"/>
  </r>
  <r>
    <n v="8"/>
    <n v="163"/>
    <x v="1"/>
    <n v="152"/>
    <s v="151-200"/>
    <x v="4"/>
    <x v="8"/>
    <n v="26"/>
    <x v="2"/>
    <n v="2013"/>
    <n v="0.93251533742331283"/>
    <x v="0"/>
    <x v="2"/>
    <x v="3"/>
    <x v="3"/>
  </r>
  <r>
    <n v="8"/>
    <n v="17"/>
    <x v="2"/>
    <n v="139"/>
    <s v="101-150"/>
    <x v="4"/>
    <x v="1"/>
    <n v="7"/>
    <x v="1"/>
    <n v="2013"/>
    <n v="8.1764705882352935"/>
    <x v="1"/>
    <x v="2"/>
    <x v="3"/>
    <x v="3"/>
  </r>
  <r>
    <n v="8"/>
    <n v="31"/>
    <x v="5"/>
    <n v="177"/>
    <s v="151-200"/>
    <x v="4"/>
    <x v="47"/>
    <n v="8"/>
    <x v="1"/>
    <n v="2013"/>
    <n v="5.709677419354839"/>
    <x v="1"/>
    <x v="2"/>
    <x v="3"/>
    <x v="3"/>
  </r>
  <r>
    <n v="9"/>
    <n v="96"/>
    <x v="4"/>
    <n v="168"/>
    <s v="151-200"/>
    <x v="1"/>
    <x v="46"/>
    <n v="9"/>
    <x v="0"/>
    <n v="2013"/>
    <n v="1.75"/>
    <x v="0"/>
    <x v="1"/>
    <x v="1"/>
    <x v="1"/>
  </r>
  <r>
    <n v="11"/>
    <n v="118"/>
    <x v="4"/>
    <n v="148"/>
    <s v="101-150"/>
    <x v="1"/>
    <x v="82"/>
    <n v="8"/>
    <x v="2"/>
    <n v="2013"/>
    <n v="1.2542372881355932"/>
    <x v="0"/>
    <x v="1"/>
    <x v="1"/>
    <x v="1"/>
  </r>
  <r>
    <n v="9"/>
    <n v="81"/>
    <x v="3"/>
    <n v="65"/>
    <s v="51-100"/>
    <x v="2"/>
    <x v="85"/>
    <n v="4"/>
    <x v="0"/>
    <n v="2013"/>
    <n v="0.80246913580246915"/>
    <x v="0"/>
    <x v="2"/>
    <x v="2"/>
    <x v="2"/>
  </r>
  <r>
    <n v="4"/>
    <n v="67"/>
    <x v="3"/>
    <n v="177"/>
    <s v="151-200"/>
    <x v="3"/>
    <x v="77"/>
    <n v="22"/>
    <x v="0"/>
    <n v="2013"/>
    <n v="2.6417910447761193"/>
    <x v="2"/>
    <x v="2"/>
    <x v="3"/>
    <x v="3"/>
  </r>
  <r>
    <n v="4"/>
    <n v="49"/>
    <x v="5"/>
    <n v="211"/>
    <s v="201-250"/>
    <x v="0"/>
    <x v="62"/>
    <n v="21"/>
    <x v="0"/>
    <n v="2013"/>
    <n v="4.3061224489795915"/>
    <x v="1"/>
    <x v="0"/>
    <x v="0"/>
    <x v="0"/>
  </r>
  <r>
    <n v="7"/>
    <n v="101"/>
    <x v="4"/>
    <n v="30"/>
    <s v="1-50"/>
    <x v="2"/>
    <x v="15"/>
    <n v="5"/>
    <x v="0"/>
    <n v="2013"/>
    <n v="0.29702970297029702"/>
    <x v="0"/>
    <x v="2"/>
    <x v="2"/>
    <x v="2"/>
  </r>
  <r>
    <n v="2"/>
    <n v="155"/>
    <x v="1"/>
    <n v="124"/>
    <s v="101-150"/>
    <x v="4"/>
    <x v="11"/>
    <n v="29"/>
    <x v="2"/>
    <n v="2013"/>
    <n v="0.8"/>
    <x v="0"/>
    <x v="2"/>
    <x v="3"/>
    <x v="3"/>
  </r>
  <r>
    <n v="4"/>
    <n v="6"/>
    <x v="2"/>
    <n v="212"/>
    <s v="201-250"/>
    <x v="0"/>
    <x v="38"/>
    <n v="20"/>
    <x v="2"/>
    <n v="2013"/>
    <n v="35.333333333333336"/>
    <x v="1"/>
    <x v="0"/>
    <x v="0"/>
    <x v="0"/>
  </r>
  <r>
    <n v="10"/>
    <n v="153"/>
    <x v="1"/>
    <n v="98"/>
    <s v="51-100"/>
    <x v="2"/>
    <x v="9"/>
    <n v="14"/>
    <x v="2"/>
    <n v="2013"/>
    <n v="0.64052287581699341"/>
    <x v="0"/>
    <x v="2"/>
    <x v="2"/>
    <x v="2"/>
  </r>
  <r>
    <n v="6"/>
    <n v="100"/>
    <x v="4"/>
    <n v="55"/>
    <s v="51-100"/>
    <x v="2"/>
    <x v="37"/>
    <n v="16"/>
    <x v="2"/>
    <n v="2013"/>
    <n v="0.55000000000000004"/>
    <x v="0"/>
    <x v="2"/>
    <x v="2"/>
    <x v="2"/>
  </r>
  <r>
    <n v="6"/>
    <n v="63"/>
    <x v="3"/>
    <n v="90"/>
    <s v="51-100"/>
    <x v="3"/>
    <x v="42"/>
    <n v="13"/>
    <x v="2"/>
    <n v="2013"/>
    <n v="1.4285714285714286"/>
    <x v="0"/>
    <x v="2"/>
    <x v="3"/>
    <x v="3"/>
  </r>
  <r>
    <n v="2"/>
    <n v="126"/>
    <x v="0"/>
    <n v="181"/>
    <s v="151-200"/>
    <x v="1"/>
    <x v="37"/>
    <n v="16"/>
    <x v="2"/>
    <n v="2013"/>
    <n v="1.4365079365079365"/>
    <x v="0"/>
    <x v="1"/>
    <x v="1"/>
    <x v="1"/>
  </r>
  <r>
    <n v="5"/>
    <n v="154"/>
    <x v="1"/>
    <n v="34"/>
    <s v="1-50"/>
    <x v="1"/>
    <x v="61"/>
    <n v="2"/>
    <x v="0"/>
    <n v="2013"/>
    <n v="0.22077922077922077"/>
    <x v="0"/>
    <x v="1"/>
    <x v="1"/>
    <x v="1"/>
  </r>
  <r>
    <n v="3"/>
    <n v="141"/>
    <x v="0"/>
    <n v="155"/>
    <s v="151-200"/>
    <x v="4"/>
    <x v="19"/>
    <n v="13"/>
    <x v="0"/>
    <n v="2013"/>
    <n v="1.0992907801418439"/>
    <x v="0"/>
    <x v="2"/>
    <x v="3"/>
    <x v="3"/>
  </r>
  <r>
    <n v="4"/>
    <n v="68"/>
    <x v="3"/>
    <n v="128"/>
    <s v="101-150"/>
    <x v="0"/>
    <x v="86"/>
    <n v="7"/>
    <x v="2"/>
    <n v="2013"/>
    <n v="1.8823529411764706"/>
    <x v="0"/>
    <x v="0"/>
    <x v="0"/>
    <x v="0"/>
  </r>
  <r>
    <n v="4"/>
    <n v="82"/>
    <x v="3"/>
    <n v="47"/>
    <s v="1-50"/>
    <x v="4"/>
    <x v="87"/>
    <n v="11"/>
    <x v="2"/>
    <n v="2013"/>
    <n v="0.57317073170731703"/>
    <x v="0"/>
    <x v="2"/>
    <x v="3"/>
    <x v="3"/>
  </r>
  <r>
    <n v="11"/>
    <n v="73"/>
    <x v="3"/>
    <n v="207"/>
    <s v="201-250"/>
    <x v="0"/>
    <x v="6"/>
    <n v="5"/>
    <x v="1"/>
    <n v="2013"/>
    <n v="2.8356164383561642"/>
    <x v="2"/>
    <x v="0"/>
    <x v="0"/>
    <x v="0"/>
  </r>
  <r>
    <n v="9"/>
    <n v="20"/>
    <x v="2"/>
    <n v="177"/>
    <s v="151-200"/>
    <x v="1"/>
    <x v="62"/>
    <n v="21"/>
    <x v="0"/>
    <n v="2013"/>
    <n v="8.85"/>
    <x v="1"/>
    <x v="1"/>
    <x v="1"/>
    <x v="1"/>
  </r>
  <r>
    <n v="9"/>
    <n v="21"/>
    <x v="2"/>
    <n v="108"/>
    <s v="101-150"/>
    <x v="1"/>
    <x v="56"/>
    <n v="22"/>
    <x v="1"/>
    <n v="2013"/>
    <n v="5.1428571428571432"/>
    <x v="1"/>
    <x v="1"/>
    <x v="1"/>
    <x v="1"/>
  </r>
  <r>
    <n v="4"/>
    <n v="120"/>
    <x v="4"/>
    <n v="77"/>
    <s v="51-100"/>
    <x v="1"/>
    <x v="44"/>
    <n v="3"/>
    <x v="1"/>
    <n v="2013"/>
    <n v="0.64166666666666672"/>
    <x v="0"/>
    <x v="1"/>
    <x v="1"/>
    <x v="1"/>
  </r>
  <r>
    <n v="6"/>
    <n v="135"/>
    <x v="0"/>
    <n v="77"/>
    <s v="51-100"/>
    <x v="3"/>
    <x v="70"/>
    <n v="1"/>
    <x v="0"/>
    <n v="2013"/>
    <n v="0.57037037037037042"/>
    <x v="0"/>
    <x v="2"/>
    <x v="3"/>
    <x v="3"/>
  </r>
  <r>
    <n v="2"/>
    <n v="120"/>
    <x v="4"/>
    <n v="50"/>
    <s v="1-50"/>
    <x v="0"/>
    <x v="73"/>
    <n v="1"/>
    <x v="1"/>
    <n v="2013"/>
    <n v="0.41666666666666669"/>
    <x v="0"/>
    <x v="0"/>
    <x v="0"/>
    <x v="0"/>
  </r>
  <r>
    <n v="8"/>
    <n v="43"/>
    <x v="5"/>
    <n v="131"/>
    <s v="101-150"/>
    <x v="3"/>
    <x v="5"/>
    <n v="7"/>
    <x v="0"/>
    <n v="2013"/>
    <n v="3.0465116279069768"/>
    <x v="2"/>
    <x v="2"/>
    <x v="3"/>
    <x v="3"/>
  </r>
  <r>
    <n v="11"/>
    <n v="84"/>
    <x v="3"/>
    <n v="119"/>
    <s v="101-150"/>
    <x v="0"/>
    <x v="88"/>
    <n v="24"/>
    <x v="0"/>
    <n v="2013"/>
    <n v="1.4166666666666667"/>
    <x v="0"/>
    <x v="0"/>
    <x v="0"/>
    <x v="0"/>
  </r>
  <r>
    <n v="11"/>
    <n v="85"/>
    <x v="3"/>
    <n v="20"/>
    <s v="1-50"/>
    <x v="1"/>
    <x v="33"/>
    <n v="31"/>
    <x v="2"/>
    <n v="2013"/>
    <n v="0.23529411764705882"/>
    <x v="0"/>
    <x v="1"/>
    <x v="1"/>
    <x v="1"/>
  </r>
  <r>
    <n v="6"/>
    <n v="171"/>
    <x v="1"/>
    <n v="200"/>
    <s v="151-200"/>
    <x v="4"/>
    <x v="51"/>
    <n v="6"/>
    <x v="2"/>
    <n v="2013"/>
    <n v="1.1695906432748537"/>
    <x v="0"/>
    <x v="2"/>
    <x v="3"/>
    <x v="3"/>
  </r>
  <r>
    <n v="2"/>
    <n v="40"/>
    <x v="5"/>
    <n v="207"/>
    <s v="201-250"/>
    <x v="3"/>
    <x v="72"/>
    <n v="24"/>
    <x v="2"/>
    <n v="2013"/>
    <n v="5.1749999999999998"/>
    <x v="1"/>
    <x v="2"/>
    <x v="3"/>
    <x v="3"/>
  </r>
  <r>
    <n v="3"/>
    <n v="78"/>
    <x v="3"/>
    <n v="121"/>
    <s v="101-150"/>
    <x v="4"/>
    <x v="80"/>
    <n v="3"/>
    <x v="2"/>
    <n v="2013"/>
    <n v="1.5512820512820513"/>
    <x v="0"/>
    <x v="2"/>
    <x v="3"/>
    <x v="3"/>
  </r>
  <r>
    <n v="4"/>
    <n v="117"/>
    <x v="4"/>
    <n v="122"/>
    <s v="101-150"/>
    <x v="0"/>
    <x v="72"/>
    <n v="24"/>
    <x v="2"/>
    <n v="2013"/>
    <n v="1.0427350427350428"/>
    <x v="0"/>
    <x v="0"/>
    <x v="0"/>
    <x v="0"/>
  </r>
  <r>
    <n v="7"/>
    <n v="127"/>
    <x v="0"/>
    <n v="215"/>
    <s v="201-250"/>
    <x v="2"/>
    <x v="85"/>
    <n v="4"/>
    <x v="0"/>
    <n v="2013"/>
    <n v="1.6929133858267718"/>
    <x v="0"/>
    <x v="2"/>
    <x v="2"/>
    <x v="2"/>
  </r>
  <r>
    <n v="9"/>
    <n v="156"/>
    <x v="1"/>
    <n v="64"/>
    <s v="51-100"/>
    <x v="4"/>
    <x v="63"/>
    <n v="10"/>
    <x v="0"/>
    <n v="2013"/>
    <n v="0.41025641025641024"/>
    <x v="0"/>
    <x v="2"/>
    <x v="3"/>
    <x v="3"/>
  </r>
  <r>
    <n v="4"/>
    <n v="161"/>
    <x v="1"/>
    <n v="117"/>
    <s v="101-150"/>
    <x v="1"/>
    <x v="60"/>
    <n v="3"/>
    <x v="0"/>
    <n v="2013"/>
    <n v="0.72670807453416153"/>
    <x v="0"/>
    <x v="1"/>
    <x v="1"/>
    <x v="1"/>
  </r>
  <r>
    <n v="2"/>
    <n v="9"/>
    <x v="2"/>
    <n v="82"/>
    <s v="51-100"/>
    <x v="0"/>
    <x v="50"/>
    <n v="16"/>
    <x v="0"/>
    <n v="2013"/>
    <n v="9.1111111111111107"/>
    <x v="1"/>
    <x v="0"/>
    <x v="0"/>
    <x v="0"/>
  </r>
  <r>
    <n v="9"/>
    <n v="94"/>
    <x v="4"/>
    <n v="156"/>
    <s v="151-200"/>
    <x v="0"/>
    <x v="8"/>
    <n v="26"/>
    <x v="2"/>
    <n v="2013"/>
    <n v="1.6595744680851063"/>
    <x v="0"/>
    <x v="0"/>
    <x v="0"/>
    <x v="0"/>
  </r>
  <r>
    <n v="8"/>
    <n v="110"/>
    <x v="4"/>
    <n v="172"/>
    <s v="151-200"/>
    <x v="4"/>
    <x v="77"/>
    <n v="22"/>
    <x v="0"/>
    <n v="2013"/>
    <n v="1.5636363636363637"/>
    <x v="0"/>
    <x v="2"/>
    <x v="3"/>
    <x v="3"/>
  </r>
  <r>
    <n v="11"/>
    <n v="157"/>
    <x v="1"/>
    <n v="161"/>
    <s v="151-200"/>
    <x v="1"/>
    <x v="6"/>
    <n v="5"/>
    <x v="1"/>
    <n v="2013"/>
    <n v="1.0254777070063694"/>
    <x v="0"/>
    <x v="1"/>
    <x v="1"/>
    <x v="1"/>
  </r>
  <r>
    <n v="7"/>
    <n v="53"/>
    <x v="5"/>
    <n v="122"/>
    <s v="101-150"/>
    <x v="4"/>
    <x v="28"/>
    <n v="27"/>
    <x v="1"/>
    <n v="2013"/>
    <n v="2.3018867924528301"/>
    <x v="0"/>
    <x v="2"/>
    <x v="3"/>
    <x v="3"/>
  </r>
  <r>
    <n v="6"/>
    <n v="59"/>
    <x v="5"/>
    <n v="44"/>
    <s v="1-50"/>
    <x v="2"/>
    <x v="43"/>
    <n v="19"/>
    <x v="1"/>
    <n v="2013"/>
    <n v="0.74576271186440679"/>
    <x v="0"/>
    <x v="2"/>
    <x v="2"/>
    <x v="2"/>
  </r>
  <r>
    <n v="4"/>
    <n v="30"/>
    <x v="2"/>
    <n v="127"/>
    <s v="101-150"/>
    <x v="2"/>
    <x v="58"/>
    <n v="5"/>
    <x v="2"/>
    <n v="2013"/>
    <n v="4.2333333333333334"/>
    <x v="1"/>
    <x v="2"/>
    <x v="2"/>
    <x v="2"/>
  </r>
  <r>
    <n v="6"/>
    <n v="38"/>
    <x v="5"/>
    <n v="160"/>
    <s v="151-200"/>
    <x v="3"/>
    <x v="47"/>
    <n v="8"/>
    <x v="1"/>
    <n v="2013"/>
    <n v="4.2105263157894735"/>
    <x v="1"/>
    <x v="2"/>
    <x v="3"/>
    <x v="3"/>
  </r>
  <r>
    <n v="4"/>
    <n v="47"/>
    <x v="5"/>
    <n v="145"/>
    <s v="101-150"/>
    <x v="3"/>
    <x v="56"/>
    <n v="22"/>
    <x v="1"/>
    <n v="2013"/>
    <n v="3.0851063829787235"/>
    <x v="2"/>
    <x v="2"/>
    <x v="3"/>
    <x v="3"/>
  </r>
  <r>
    <n v="6"/>
    <n v="41"/>
    <x v="5"/>
    <n v="130"/>
    <s v="101-150"/>
    <x v="4"/>
    <x v="55"/>
    <n v="11"/>
    <x v="0"/>
    <n v="2013"/>
    <n v="3.1707317073170733"/>
    <x v="2"/>
    <x v="2"/>
    <x v="3"/>
    <x v="3"/>
  </r>
  <r>
    <n v="4"/>
    <n v="52"/>
    <x v="5"/>
    <n v="177"/>
    <s v="151-200"/>
    <x v="2"/>
    <x v="51"/>
    <n v="6"/>
    <x v="2"/>
    <n v="2013"/>
    <n v="3.4038461538461537"/>
    <x v="3"/>
    <x v="2"/>
    <x v="2"/>
    <x v="2"/>
  </r>
  <r>
    <n v="6"/>
    <n v="22"/>
    <x v="2"/>
    <n v="196"/>
    <s v="151-200"/>
    <x v="0"/>
    <x v="62"/>
    <n v="21"/>
    <x v="0"/>
    <n v="2013"/>
    <n v="8.9090909090909083"/>
    <x v="1"/>
    <x v="0"/>
    <x v="0"/>
    <x v="0"/>
  </r>
  <r>
    <n v="8"/>
    <n v="153"/>
    <x v="1"/>
    <n v="223"/>
    <s v="201-250"/>
    <x v="4"/>
    <x v="76"/>
    <n v="11"/>
    <x v="1"/>
    <n v="2013"/>
    <n v="1.457516339869281"/>
    <x v="0"/>
    <x v="2"/>
    <x v="3"/>
    <x v="3"/>
  </r>
  <r>
    <n v="11"/>
    <n v="155"/>
    <x v="1"/>
    <n v="166"/>
    <s v="151-200"/>
    <x v="4"/>
    <x v="69"/>
    <n v="12"/>
    <x v="2"/>
    <n v="2013"/>
    <n v="1.0709677419354839"/>
    <x v="0"/>
    <x v="2"/>
    <x v="3"/>
    <x v="3"/>
  </r>
  <r>
    <n v="6"/>
    <n v="35"/>
    <x v="5"/>
    <n v="161"/>
    <s v="151-200"/>
    <x v="2"/>
    <x v="89"/>
    <n v="12"/>
    <x v="1"/>
    <n v="2013"/>
    <n v="4.5999999999999996"/>
    <x v="1"/>
    <x v="2"/>
    <x v="2"/>
    <x v="2"/>
  </r>
  <r>
    <n v="9"/>
    <n v="95"/>
    <x v="4"/>
    <n v="150"/>
    <s v="101-150"/>
    <x v="0"/>
    <x v="78"/>
    <n v="30"/>
    <x v="2"/>
    <n v="2013"/>
    <n v="1.5789473684210527"/>
    <x v="0"/>
    <x v="0"/>
    <x v="0"/>
    <x v="0"/>
  </r>
  <r>
    <n v="6"/>
    <n v="75"/>
    <x v="3"/>
    <n v="32"/>
    <s v="1-50"/>
    <x v="1"/>
    <x v="82"/>
    <n v="8"/>
    <x v="2"/>
    <n v="2013"/>
    <n v="0.42666666666666669"/>
    <x v="0"/>
    <x v="1"/>
    <x v="1"/>
    <x v="1"/>
  </r>
  <r>
    <n v="3"/>
    <n v="130"/>
    <x v="0"/>
    <n v="203"/>
    <s v="201-250"/>
    <x v="2"/>
    <x v="5"/>
    <n v="7"/>
    <x v="0"/>
    <n v="2013"/>
    <n v="1.5615384615384615"/>
    <x v="0"/>
    <x v="2"/>
    <x v="2"/>
    <x v="2"/>
  </r>
  <r>
    <n v="10"/>
    <n v="75"/>
    <x v="3"/>
    <n v="122"/>
    <s v="101-150"/>
    <x v="1"/>
    <x v="44"/>
    <n v="3"/>
    <x v="1"/>
    <n v="2013"/>
    <n v="1.6266666666666667"/>
    <x v="0"/>
    <x v="1"/>
    <x v="1"/>
    <x v="1"/>
  </r>
  <r>
    <n v="8"/>
    <n v="111"/>
    <x v="4"/>
    <n v="218"/>
    <s v="201-250"/>
    <x v="4"/>
    <x v="39"/>
    <n v="23"/>
    <x v="0"/>
    <n v="2013"/>
    <n v="1.9639639639639639"/>
    <x v="0"/>
    <x v="2"/>
    <x v="3"/>
    <x v="3"/>
  </r>
  <r>
    <n v="2"/>
    <n v="44"/>
    <x v="5"/>
    <n v="109"/>
    <s v="101-150"/>
    <x v="3"/>
    <x v="76"/>
    <n v="11"/>
    <x v="1"/>
    <n v="2013"/>
    <n v="2.4772727272727271"/>
    <x v="0"/>
    <x v="2"/>
    <x v="3"/>
    <x v="3"/>
  </r>
  <r>
    <n v="5"/>
    <n v="128"/>
    <x v="0"/>
    <n v="51"/>
    <s v="51-100"/>
    <x v="0"/>
    <x v="9"/>
    <n v="14"/>
    <x v="2"/>
    <n v="2013"/>
    <n v="0.3984375"/>
    <x v="0"/>
    <x v="0"/>
    <x v="0"/>
    <x v="0"/>
  </r>
  <r>
    <n v="8"/>
    <n v="45"/>
    <x v="5"/>
    <n v="130"/>
    <s v="101-150"/>
    <x v="1"/>
    <x v="28"/>
    <n v="27"/>
    <x v="1"/>
    <n v="2013"/>
    <n v="2.8888888888888888"/>
    <x v="2"/>
    <x v="1"/>
    <x v="1"/>
    <x v="1"/>
  </r>
  <r>
    <n v="7"/>
    <n v="84"/>
    <x v="3"/>
    <n v="101"/>
    <s v="101-150"/>
    <x v="0"/>
    <x v="12"/>
    <n v="4"/>
    <x v="2"/>
    <n v="2013"/>
    <n v="1.2023809523809523"/>
    <x v="0"/>
    <x v="0"/>
    <x v="0"/>
    <x v="0"/>
  </r>
  <r>
    <n v="11"/>
    <n v="115"/>
    <x v="4"/>
    <n v="165"/>
    <s v="151-200"/>
    <x v="2"/>
    <x v="53"/>
    <n v="20"/>
    <x v="0"/>
    <n v="2013"/>
    <n v="1.4347826086956521"/>
    <x v="0"/>
    <x v="2"/>
    <x v="2"/>
    <x v="2"/>
  </r>
  <r>
    <n v="7"/>
    <n v="136"/>
    <x v="0"/>
    <n v="46"/>
    <s v="1-50"/>
    <x v="0"/>
    <x v="46"/>
    <n v="9"/>
    <x v="0"/>
    <n v="2013"/>
    <n v="0.33823529411764708"/>
    <x v="0"/>
    <x v="0"/>
    <x v="0"/>
    <x v="0"/>
  </r>
  <r>
    <n v="4"/>
    <n v="56"/>
    <x v="5"/>
    <n v="44"/>
    <s v="1-50"/>
    <x v="2"/>
    <x v="35"/>
    <n v="14"/>
    <x v="1"/>
    <n v="2013"/>
    <n v="0.7857142857142857"/>
    <x v="0"/>
    <x v="2"/>
    <x v="2"/>
    <x v="2"/>
  </r>
  <r>
    <n v="8"/>
    <n v="33"/>
    <x v="5"/>
    <n v="158"/>
    <s v="151-200"/>
    <x v="1"/>
    <x v="62"/>
    <n v="21"/>
    <x v="0"/>
    <n v="2013"/>
    <n v="4.7878787878787881"/>
    <x v="1"/>
    <x v="1"/>
    <x v="1"/>
    <x v="1"/>
  </r>
  <r>
    <n v="5"/>
    <n v="112"/>
    <x v="4"/>
    <n v="73"/>
    <s v="51-100"/>
    <x v="2"/>
    <x v="51"/>
    <n v="6"/>
    <x v="2"/>
    <n v="2013"/>
    <n v="0.6517857142857143"/>
    <x v="0"/>
    <x v="2"/>
    <x v="2"/>
    <x v="2"/>
  </r>
  <r>
    <n v="3"/>
    <n v="9"/>
    <x v="2"/>
    <n v="202"/>
    <s v="201-250"/>
    <x v="0"/>
    <x v="39"/>
    <n v="23"/>
    <x v="0"/>
    <n v="2013"/>
    <n v="22.444444444444443"/>
    <x v="1"/>
    <x v="0"/>
    <x v="0"/>
    <x v="0"/>
  </r>
  <r>
    <n v="8"/>
    <n v="111"/>
    <x v="4"/>
    <n v="46"/>
    <s v="1-50"/>
    <x v="2"/>
    <x v="76"/>
    <n v="11"/>
    <x v="1"/>
    <n v="2013"/>
    <n v="0.4144144144144144"/>
    <x v="0"/>
    <x v="2"/>
    <x v="2"/>
    <x v="2"/>
  </r>
  <r>
    <n v="7"/>
    <n v="114"/>
    <x v="4"/>
    <n v="31"/>
    <s v="1-50"/>
    <x v="0"/>
    <x v="35"/>
    <n v="14"/>
    <x v="1"/>
    <n v="2013"/>
    <n v="0.27192982456140352"/>
    <x v="0"/>
    <x v="0"/>
    <x v="0"/>
    <x v="0"/>
  </r>
  <r>
    <n v="5"/>
    <n v="2"/>
    <x v="2"/>
    <n v="145"/>
    <s v="101-150"/>
    <x v="3"/>
    <x v="63"/>
    <n v="10"/>
    <x v="0"/>
    <n v="2013"/>
    <n v="72.5"/>
    <x v="1"/>
    <x v="2"/>
    <x v="3"/>
    <x v="3"/>
  </r>
  <r>
    <n v="3"/>
    <n v="74"/>
    <x v="3"/>
    <n v="162"/>
    <s v="151-200"/>
    <x v="0"/>
    <x v="44"/>
    <n v="3"/>
    <x v="1"/>
    <n v="2013"/>
    <n v="2.189189189189189"/>
    <x v="0"/>
    <x v="0"/>
    <x v="0"/>
    <x v="0"/>
  </r>
  <r>
    <n v="3"/>
    <n v="16"/>
    <x v="2"/>
    <n v="31"/>
    <s v="1-50"/>
    <x v="1"/>
    <x v="32"/>
    <n v="26"/>
    <x v="0"/>
    <n v="2013"/>
    <n v="1.9375"/>
    <x v="0"/>
    <x v="1"/>
    <x v="1"/>
    <x v="1"/>
  </r>
  <r>
    <n v="2"/>
    <n v="7"/>
    <x v="2"/>
    <n v="136"/>
    <s v="101-150"/>
    <x v="2"/>
    <x v="0"/>
    <n v="19"/>
    <x v="0"/>
    <n v="2013"/>
    <n v="19.428571428571427"/>
    <x v="1"/>
    <x v="2"/>
    <x v="2"/>
    <x v="2"/>
  </r>
  <r>
    <n v="10"/>
    <n v="86"/>
    <x v="3"/>
    <n v="122"/>
    <s v="101-150"/>
    <x v="3"/>
    <x v="23"/>
    <n v="25"/>
    <x v="2"/>
    <n v="2013"/>
    <n v="1.4186046511627908"/>
    <x v="0"/>
    <x v="2"/>
    <x v="3"/>
    <x v="3"/>
  </r>
  <r>
    <n v="2"/>
    <n v="165"/>
    <x v="1"/>
    <n v="117"/>
    <s v="101-150"/>
    <x v="1"/>
    <x v="30"/>
    <n v="21"/>
    <x v="2"/>
    <n v="2013"/>
    <n v="0.70909090909090911"/>
    <x v="0"/>
    <x v="1"/>
    <x v="1"/>
    <x v="1"/>
  </r>
  <r>
    <n v="4"/>
    <n v="144"/>
    <x v="0"/>
    <n v="59"/>
    <s v="51-100"/>
    <x v="4"/>
    <x v="26"/>
    <n v="17"/>
    <x v="1"/>
    <n v="2013"/>
    <n v="0.40972222222222221"/>
    <x v="0"/>
    <x v="2"/>
    <x v="3"/>
    <x v="3"/>
  </r>
  <r>
    <n v="8"/>
    <n v="39"/>
    <x v="5"/>
    <n v="172"/>
    <s v="151-200"/>
    <x v="1"/>
    <x v="45"/>
    <n v="15"/>
    <x v="1"/>
    <n v="2013"/>
    <n v="4.4102564102564106"/>
    <x v="1"/>
    <x v="1"/>
    <x v="1"/>
    <x v="1"/>
  </r>
  <r>
    <n v="2"/>
    <n v="120"/>
    <x v="4"/>
    <n v="180"/>
    <s v="151-200"/>
    <x v="4"/>
    <x v="25"/>
    <n v="26"/>
    <x v="1"/>
    <n v="2013"/>
    <n v="1.5"/>
    <x v="0"/>
    <x v="2"/>
    <x v="3"/>
    <x v="3"/>
  </r>
  <r>
    <n v="4"/>
    <n v="143"/>
    <x v="0"/>
    <n v="161"/>
    <s v="151-200"/>
    <x v="4"/>
    <x v="50"/>
    <n v="16"/>
    <x v="0"/>
    <n v="2013"/>
    <n v="1.1258741258741258"/>
    <x v="0"/>
    <x v="2"/>
    <x v="3"/>
    <x v="3"/>
  </r>
  <r>
    <n v="13"/>
    <n v="131"/>
    <x v="0"/>
    <n v="116"/>
    <s v="101-150"/>
    <x v="2"/>
    <x v="71"/>
    <n v="15"/>
    <x v="0"/>
    <n v="2013"/>
    <n v="0.8854961832061069"/>
    <x v="0"/>
    <x v="2"/>
    <x v="2"/>
    <x v="2"/>
  </r>
  <r>
    <n v="10"/>
    <n v="26"/>
    <x v="2"/>
    <n v="157"/>
    <s v="151-200"/>
    <x v="3"/>
    <x v="13"/>
    <n v="13"/>
    <x v="1"/>
    <n v="2013"/>
    <n v="6.0384615384615383"/>
    <x v="1"/>
    <x v="2"/>
    <x v="3"/>
    <x v="3"/>
  </r>
  <r>
    <n v="11"/>
    <n v="163"/>
    <x v="1"/>
    <n v="109"/>
    <s v="101-150"/>
    <x v="1"/>
    <x v="55"/>
    <n v="11"/>
    <x v="0"/>
    <n v="2013"/>
    <n v="0.66871165644171782"/>
    <x v="0"/>
    <x v="1"/>
    <x v="1"/>
    <x v="1"/>
  </r>
  <r>
    <n v="12"/>
    <n v="165"/>
    <x v="1"/>
    <n v="96"/>
    <s v="51-100"/>
    <x v="4"/>
    <x v="4"/>
    <n v="28"/>
    <x v="2"/>
    <n v="2013"/>
    <n v="0.58181818181818179"/>
    <x v="0"/>
    <x v="2"/>
    <x v="3"/>
    <x v="3"/>
  </r>
  <r>
    <n v="3"/>
    <n v="142"/>
    <x v="0"/>
    <n v="203"/>
    <s v="201-250"/>
    <x v="3"/>
    <x v="15"/>
    <n v="5"/>
    <x v="0"/>
    <n v="2013"/>
    <n v="1.4295774647887325"/>
    <x v="0"/>
    <x v="2"/>
    <x v="3"/>
    <x v="3"/>
  </r>
  <r>
    <n v="14"/>
    <n v="1"/>
    <x v="2"/>
    <n v="43"/>
    <s v="1-50"/>
    <x v="3"/>
    <x v="22"/>
    <n v="6"/>
    <x v="1"/>
    <n v="2013"/>
    <n v="43"/>
    <x v="1"/>
    <x v="2"/>
    <x v="3"/>
    <x v="3"/>
  </r>
  <r>
    <n v="6"/>
    <n v="144"/>
    <x v="0"/>
    <n v="60"/>
    <s v="51-100"/>
    <x v="1"/>
    <x v="9"/>
    <n v="14"/>
    <x v="2"/>
    <n v="2013"/>
    <n v="0.41666666666666669"/>
    <x v="0"/>
    <x v="1"/>
    <x v="1"/>
    <x v="1"/>
  </r>
  <r>
    <n v="5"/>
    <n v="67"/>
    <x v="3"/>
    <n v="222"/>
    <s v="201-250"/>
    <x v="0"/>
    <x v="81"/>
    <n v="15"/>
    <x v="2"/>
    <n v="2013"/>
    <n v="3.3134328358208953"/>
    <x v="3"/>
    <x v="0"/>
    <x v="0"/>
    <x v="0"/>
  </r>
  <r>
    <n v="3"/>
    <n v="118"/>
    <x v="4"/>
    <n v="94"/>
    <s v="51-100"/>
    <x v="3"/>
    <x v="32"/>
    <n v="26"/>
    <x v="0"/>
    <n v="2013"/>
    <n v="0.79661016949152541"/>
    <x v="0"/>
    <x v="2"/>
    <x v="3"/>
    <x v="3"/>
  </r>
  <r>
    <n v="15"/>
    <n v="153"/>
    <x v="1"/>
    <n v="117"/>
    <s v="101-150"/>
    <x v="1"/>
    <x v="10"/>
    <n v="25"/>
    <x v="0"/>
    <n v="2013"/>
    <n v="0.76470588235294112"/>
    <x v="0"/>
    <x v="1"/>
    <x v="1"/>
    <x v="1"/>
  </r>
  <r>
    <n v="4"/>
    <n v="61"/>
    <x v="3"/>
    <n v="29"/>
    <s v="1-50"/>
    <x v="2"/>
    <x v="17"/>
    <n v="9"/>
    <x v="2"/>
    <n v="2013"/>
    <n v="0.47540983606557374"/>
    <x v="0"/>
    <x v="2"/>
    <x v="2"/>
    <x v="2"/>
  </r>
  <r>
    <n v="13"/>
    <n v="11"/>
    <x v="2"/>
    <n v="213"/>
    <s v="201-250"/>
    <x v="2"/>
    <x v="17"/>
    <n v="9"/>
    <x v="2"/>
    <n v="2013"/>
    <n v="19.363636363636363"/>
    <x v="1"/>
    <x v="2"/>
    <x v="2"/>
    <x v="2"/>
  </r>
  <r>
    <n v="4"/>
    <n v="15"/>
    <x v="2"/>
    <n v="58"/>
    <s v="51-100"/>
    <x v="3"/>
    <x v="18"/>
    <n v="14"/>
    <x v="0"/>
    <n v="2013"/>
    <n v="3.8666666666666667"/>
    <x v="3"/>
    <x v="2"/>
    <x v="3"/>
    <x v="3"/>
  </r>
  <r>
    <n v="11"/>
    <n v="112"/>
    <x v="4"/>
    <n v="56"/>
    <s v="51-100"/>
    <x v="1"/>
    <x v="11"/>
    <n v="29"/>
    <x v="2"/>
    <n v="2013"/>
    <n v="0.5"/>
    <x v="0"/>
    <x v="1"/>
    <x v="1"/>
    <x v="1"/>
  </r>
  <r>
    <n v="11"/>
    <n v="12"/>
    <x v="2"/>
    <n v="57"/>
    <s v="51-100"/>
    <x v="2"/>
    <x v="24"/>
    <n v="28"/>
    <x v="0"/>
    <n v="2013"/>
    <n v="4.75"/>
    <x v="1"/>
    <x v="2"/>
    <x v="2"/>
    <x v="2"/>
  </r>
  <r>
    <n v="7"/>
    <n v="139"/>
    <x v="0"/>
    <n v="156"/>
    <s v="151-200"/>
    <x v="1"/>
    <x v="18"/>
    <n v="14"/>
    <x v="0"/>
    <n v="2013"/>
    <n v="1.1223021582733812"/>
    <x v="0"/>
    <x v="1"/>
    <x v="1"/>
    <x v="1"/>
  </r>
  <r>
    <n v="5"/>
    <n v="50"/>
    <x v="5"/>
    <n v="206"/>
    <s v="201-250"/>
    <x v="1"/>
    <x v="65"/>
    <n v="21"/>
    <x v="1"/>
    <n v="2013"/>
    <n v="4.12"/>
    <x v="1"/>
    <x v="1"/>
    <x v="1"/>
    <x v="1"/>
  </r>
  <r>
    <n v="14"/>
    <n v="145"/>
    <x v="0"/>
    <n v="127"/>
    <s v="101-150"/>
    <x v="4"/>
    <x v="0"/>
    <n v="19"/>
    <x v="0"/>
    <n v="2013"/>
    <n v="0.87586206896551722"/>
    <x v="0"/>
    <x v="2"/>
    <x v="3"/>
    <x v="3"/>
  </r>
  <r>
    <n v="12"/>
    <n v="138"/>
    <x v="0"/>
    <n v="178"/>
    <s v="151-200"/>
    <x v="0"/>
    <x v="58"/>
    <n v="5"/>
    <x v="2"/>
    <n v="2013"/>
    <n v="1.2898550724637681"/>
    <x v="0"/>
    <x v="0"/>
    <x v="0"/>
    <x v="0"/>
  </r>
  <r>
    <n v="1"/>
    <n v="119"/>
    <x v="4"/>
    <n v="53"/>
    <s v="51-100"/>
    <x v="4"/>
    <x v="29"/>
    <n v="10"/>
    <x v="2"/>
    <n v="2013"/>
    <n v="0.44537815126050423"/>
    <x v="0"/>
    <x v="2"/>
    <x v="3"/>
    <x v="3"/>
  </r>
  <r>
    <n v="9"/>
    <n v="35"/>
    <x v="5"/>
    <n v="149"/>
    <s v="101-150"/>
    <x v="3"/>
    <x v="87"/>
    <n v="11"/>
    <x v="2"/>
    <n v="2013"/>
    <n v="4.2571428571428571"/>
    <x v="1"/>
    <x v="2"/>
    <x v="3"/>
    <x v="3"/>
  </r>
  <r>
    <n v="7"/>
    <n v="102"/>
    <x v="4"/>
    <n v="97"/>
    <s v="51-100"/>
    <x v="2"/>
    <x v="35"/>
    <n v="14"/>
    <x v="1"/>
    <n v="2013"/>
    <n v="0.9509803921568627"/>
    <x v="0"/>
    <x v="2"/>
    <x v="2"/>
    <x v="2"/>
  </r>
  <r>
    <n v="9"/>
    <n v="82"/>
    <x v="3"/>
    <n v="64"/>
    <s v="51-100"/>
    <x v="1"/>
    <x v="39"/>
    <n v="23"/>
    <x v="0"/>
    <n v="2013"/>
    <n v="0.78048780487804881"/>
    <x v="0"/>
    <x v="1"/>
    <x v="1"/>
    <x v="1"/>
  </r>
  <r>
    <n v="7"/>
    <n v="123"/>
    <x v="0"/>
    <n v="169"/>
    <s v="151-200"/>
    <x v="0"/>
    <x v="36"/>
    <n v="29"/>
    <x v="1"/>
    <n v="2013"/>
    <n v="1.3739837398373984"/>
    <x v="0"/>
    <x v="0"/>
    <x v="0"/>
    <x v="0"/>
  </r>
  <r>
    <n v="11"/>
    <n v="6"/>
    <x v="2"/>
    <n v="110"/>
    <s v="101-150"/>
    <x v="3"/>
    <x v="23"/>
    <n v="25"/>
    <x v="2"/>
    <n v="2013"/>
    <n v="18.333333333333332"/>
    <x v="1"/>
    <x v="2"/>
    <x v="3"/>
    <x v="3"/>
  </r>
  <r>
    <n v="4"/>
    <n v="121"/>
    <x v="0"/>
    <n v="126"/>
    <s v="101-150"/>
    <x v="4"/>
    <x v="18"/>
    <n v="14"/>
    <x v="0"/>
    <n v="2013"/>
    <n v="1.0413223140495869"/>
    <x v="0"/>
    <x v="2"/>
    <x v="3"/>
    <x v="3"/>
  </r>
  <r>
    <n v="1"/>
    <n v="27"/>
    <x v="2"/>
    <n v="35"/>
    <s v="1-50"/>
    <x v="1"/>
    <x v="10"/>
    <n v="25"/>
    <x v="0"/>
    <n v="2013"/>
    <n v="1.2962962962962963"/>
    <x v="0"/>
    <x v="1"/>
    <x v="1"/>
    <x v="1"/>
  </r>
  <r>
    <n v="5"/>
    <n v="79"/>
    <x v="3"/>
    <n v="83"/>
    <s v="51-100"/>
    <x v="1"/>
    <x v="67"/>
    <n v="8"/>
    <x v="0"/>
    <n v="2013"/>
    <n v="1.0506329113924051"/>
    <x v="0"/>
    <x v="1"/>
    <x v="1"/>
    <x v="1"/>
  </r>
  <r>
    <n v="8"/>
    <n v="98"/>
    <x v="4"/>
    <n v="54"/>
    <s v="51-100"/>
    <x v="1"/>
    <x v="2"/>
    <n v="4"/>
    <x v="1"/>
    <n v="2013"/>
    <n v="0.55102040816326525"/>
    <x v="0"/>
    <x v="1"/>
    <x v="1"/>
    <x v="1"/>
  </r>
  <r>
    <n v="3"/>
    <n v="158"/>
    <x v="1"/>
    <n v="185"/>
    <s v="151-200"/>
    <x v="3"/>
    <x v="63"/>
    <n v="10"/>
    <x v="0"/>
    <n v="2013"/>
    <n v="1.1708860759493671"/>
    <x v="0"/>
    <x v="2"/>
    <x v="3"/>
    <x v="3"/>
  </r>
  <r>
    <n v="14"/>
    <n v="55"/>
    <x v="5"/>
    <n v="73"/>
    <s v="51-100"/>
    <x v="1"/>
    <x v="63"/>
    <n v="10"/>
    <x v="0"/>
    <n v="2013"/>
    <n v="1.3272727272727274"/>
    <x v="0"/>
    <x v="1"/>
    <x v="1"/>
    <x v="1"/>
  </r>
  <r>
    <n v="7"/>
    <n v="122"/>
    <x v="0"/>
    <n v="184"/>
    <s v="151-200"/>
    <x v="3"/>
    <x v="12"/>
    <n v="4"/>
    <x v="2"/>
    <n v="2013"/>
    <n v="1.5081967213114753"/>
    <x v="0"/>
    <x v="2"/>
    <x v="3"/>
    <x v="3"/>
  </r>
  <r>
    <n v="1"/>
    <n v="80"/>
    <x v="3"/>
    <n v="66"/>
    <s v="51-100"/>
    <x v="3"/>
    <x v="37"/>
    <n v="16"/>
    <x v="2"/>
    <n v="2013"/>
    <n v="0.82499999999999996"/>
    <x v="0"/>
    <x v="2"/>
    <x v="3"/>
    <x v="3"/>
  </r>
  <r>
    <n v="10"/>
    <n v="134"/>
    <x v="0"/>
    <n v="65"/>
    <s v="51-100"/>
    <x v="1"/>
    <x v="88"/>
    <n v="24"/>
    <x v="0"/>
    <n v="2013"/>
    <n v="0.48507462686567165"/>
    <x v="0"/>
    <x v="1"/>
    <x v="1"/>
    <x v="1"/>
  </r>
  <r>
    <n v="5"/>
    <n v="13"/>
    <x v="2"/>
    <n v="47"/>
    <s v="1-50"/>
    <x v="4"/>
    <x v="75"/>
    <n v="17"/>
    <x v="2"/>
    <n v="2013"/>
    <n v="3.6153846153846154"/>
    <x v="3"/>
    <x v="2"/>
    <x v="3"/>
    <x v="3"/>
  </r>
  <r>
    <n v="14"/>
    <n v="159"/>
    <x v="1"/>
    <n v="44"/>
    <s v="1-50"/>
    <x v="3"/>
    <x v="2"/>
    <n v="4"/>
    <x v="1"/>
    <n v="2013"/>
    <n v="0.27672955974842767"/>
    <x v="0"/>
    <x v="2"/>
    <x v="3"/>
    <x v="3"/>
  </r>
  <r>
    <n v="11"/>
    <n v="172"/>
    <x v="1"/>
    <n v="165"/>
    <s v="151-200"/>
    <x v="0"/>
    <x v="18"/>
    <n v="14"/>
    <x v="0"/>
    <n v="2013"/>
    <n v="0.95930232558139539"/>
    <x v="0"/>
    <x v="0"/>
    <x v="0"/>
    <x v="0"/>
  </r>
  <r>
    <n v="8"/>
    <n v="92"/>
    <x v="4"/>
    <n v="171"/>
    <s v="151-200"/>
    <x v="4"/>
    <x v="39"/>
    <n v="23"/>
    <x v="0"/>
    <n v="2013"/>
    <n v="1.8586956521739131"/>
    <x v="0"/>
    <x v="2"/>
    <x v="3"/>
    <x v="3"/>
  </r>
  <r>
    <n v="3"/>
    <n v="51"/>
    <x v="5"/>
    <n v="71"/>
    <s v="51-100"/>
    <x v="1"/>
    <x v="7"/>
    <n v="25"/>
    <x v="1"/>
    <n v="2013"/>
    <n v="1.392156862745098"/>
    <x v="0"/>
    <x v="1"/>
    <x v="1"/>
    <x v="1"/>
  </r>
  <r>
    <n v="2"/>
    <n v="109"/>
    <x v="4"/>
    <n v="170"/>
    <s v="151-200"/>
    <x v="4"/>
    <x v="61"/>
    <n v="2"/>
    <x v="0"/>
    <n v="2013"/>
    <n v="1.5596330275229358"/>
    <x v="0"/>
    <x v="2"/>
    <x v="3"/>
    <x v="3"/>
  </r>
  <r>
    <n v="15"/>
    <n v="45"/>
    <x v="5"/>
    <n v="165"/>
    <s v="151-200"/>
    <x v="0"/>
    <x v="17"/>
    <n v="9"/>
    <x v="2"/>
    <n v="2013"/>
    <n v="3.6666666666666665"/>
    <x v="3"/>
    <x v="0"/>
    <x v="0"/>
    <x v="0"/>
  </r>
  <r>
    <n v="2"/>
    <n v="57"/>
    <x v="5"/>
    <n v="195"/>
    <s v="151-200"/>
    <x v="4"/>
    <x v="4"/>
    <n v="28"/>
    <x v="2"/>
    <n v="2013"/>
    <n v="3.4210526315789473"/>
    <x v="3"/>
    <x v="2"/>
    <x v="3"/>
    <x v="3"/>
  </r>
  <r>
    <n v="6"/>
    <n v="179"/>
    <x v="1"/>
    <n v="78"/>
    <s v="51-100"/>
    <x v="1"/>
    <x v="60"/>
    <n v="3"/>
    <x v="0"/>
    <n v="2013"/>
    <n v="0.43575418994413406"/>
    <x v="0"/>
    <x v="1"/>
    <x v="1"/>
    <x v="1"/>
  </r>
  <r>
    <n v="5"/>
    <n v="153"/>
    <x v="1"/>
    <n v="158"/>
    <s v="151-200"/>
    <x v="1"/>
    <x v="11"/>
    <n v="29"/>
    <x v="2"/>
    <n v="2013"/>
    <n v="1.0326797385620916"/>
    <x v="0"/>
    <x v="1"/>
    <x v="1"/>
    <x v="1"/>
  </r>
  <r>
    <n v="11"/>
    <n v="128"/>
    <x v="0"/>
    <n v="65"/>
    <s v="51-100"/>
    <x v="1"/>
    <x v="46"/>
    <n v="9"/>
    <x v="0"/>
    <n v="2013"/>
    <n v="0.5078125"/>
    <x v="0"/>
    <x v="1"/>
    <x v="1"/>
    <x v="1"/>
  </r>
  <r>
    <n v="15"/>
    <n v="71"/>
    <x v="3"/>
    <n v="194"/>
    <s v="151-200"/>
    <x v="2"/>
    <x v="48"/>
    <n v="12"/>
    <x v="0"/>
    <n v="2013"/>
    <n v="2.732394366197183"/>
    <x v="2"/>
    <x v="2"/>
    <x v="2"/>
    <x v="2"/>
  </r>
  <r>
    <n v="13"/>
    <n v="16"/>
    <x v="2"/>
    <n v="200"/>
    <s v="151-200"/>
    <x v="0"/>
    <x v="17"/>
    <n v="9"/>
    <x v="2"/>
    <n v="2013"/>
    <n v="12.5"/>
    <x v="1"/>
    <x v="0"/>
    <x v="0"/>
    <x v="0"/>
  </r>
  <r>
    <n v="1"/>
    <n v="121"/>
    <x v="0"/>
    <n v="191"/>
    <s v="151-200"/>
    <x v="3"/>
    <x v="82"/>
    <n v="8"/>
    <x v="2"/>
    <n v="2013"/>
    <n v="1.5785123966942149"/>
    <x v="0"/>
    <x v="2"/>
    <x v="3"/>
    <x v="3"/>
  </r>
  <r>
    <n v="8"/>
    <n v="143"/>
    <x v="0"/>
    <n v="156"/>
    <s v="151-200"/>
    <x v="2"/>
    <x v="82"/>
    <n v="8"/>
    <x v="2"/>
    <n v="2013"/>
    <n v="1.0909090909090908"/>
    <x v="0"/>
    <x v="2"/>
    <x v="2"/>
    <x v="2"/>
  </r>
  <r>
    <n v="14"/>
    <n v="116"/>
    <x v="4"/>
    <n v="143"/>
    <s v="101-150"/>
    <x v="3"/>
    <x v="70"/>
    <n v="1"/>
    <x v="0"/>
    <n v="2013"/>
    <n v="1.2327586206896552"/>
    <x v="0"/>
    <x v="2"/>
    <x v="3"/>
    <x v="3"/>
  </r>
  <r>
    <n v="1"/>
    <n v="136"/>
    <x v="0"/>
    <n v="32"/>
    <s v="1-50"/>
    <x v="2"/>
    <x v="31"/>
    <n v="17"/>
    <x v="0"/>
    <n v="2013"/>
    <n v="0.23529411764705882"/>
    <x v="0"/>
    <x v="2"/>
    <x v="2"/>
    <x v="2"/>
  </r>
  <r>
    <n v="10"/>
    <n v="141"/>
    <x v="0"/>
    <n v="157"/>
    <s v="151-200"/>
    <x v="2"/>
    <x v="83"/>
    <n v="18"/>
    <x v="1"/>
    <n v="2013"/>
    <n v="1.1134751773049645"/>
    <x v="0"/>
    <x v="2"/>
    <x v="2"/>
    <x v="2"/>
  </r>
  <r>
    <n v="7"/>
    <n v="76"/>
    <x v="3"/>
    <n v="111"/>
    <s v="101-150"/>
    <x v="3"/>
    <x v="90"/>
    <n v="18"/>
    <x v="0"/>
    <n v="2013"/>
    <n v="1.4605263157894737"/>
    <x v="0"/>
    <x v="2"/>
    <x v="3"/>
    <x v="3"/>
  </r>
  <r>
    <n v="7"/>
    <n v="167"/>
    <x v="1"/>
    <n v="67"/>
    <s v="51-100"/>
    <x v="2"/>
    <x v="19"/>
    <n v="13"/>
    <x v="0"/>
    <n v="2013"/>
    <n v="0.40119760479041916"/>
    <x v="0"/>
    <x v="2"/>
    <x v="2"/>
    <x v="2"/>
  </r>
  <r>
    <n v="15"/>
    <n v="52"/>
    <x v="5"/>
    <n v="205"/>
    <s v="201-250"/>
    <x v="3"/>
    <x v="6"/>
    <n v="5"/>
    <x v="1"/>
    <n v="2013"/>
    <n v="3.9423076923076925"/>
    <x v="3"/>
    <x v="2"/>
    <x v="3"/>
    <x v="3"/>
  </r>
  <r>
    <n v="2"/>
    <n v="25"/>
    <x v="2"/>
    <n v="80"/>
    <s v="51-100"/>
    <x v="3"/>
    <x v="37"/>
    <n v="16"/>
    <x v="2"/>
    <n v="2013"/>
    <n v="3.2"/>
    <x v="2"/>
    <x v="2"/>
    <x v="3"/>
    <x v="3"/>
  </r>
  <r>
    <n v="11"/>
    <n v="104"/>
    <x v="4"/>
    <n v="220"/>
    <s v="201-250"/>
    <x v="4"/>
    <x v="89"/>
    <n v="12"/>
    <x v="1"/>
    <n v="2013"/>
    <n v="2.1153846153846154"/>
    <x v="0"/>
    <x v="2"/>
    <x v="3"/>
    <x v="3"/>
  </r>
  <r>
    <n v="5"/>
    <n v="50"/>
    <x v="5"/>
    <n v="212"/>
    <s v="201-250"/>
    <x v="0"/>
    <x v="33"/>
    <n v="31"/>
    <x v="2"/>
    <n v="2013"/>
    <n v="4.24"/>
    <x v="1"/>
    <x v="0"/>
    <x v="0"/>
    <x v="0"/>
  </r>
  <r>
    <n v="2"/>
    <n v="99"/>
    <x v="4"/>
    <n v="201"/>
    <s v="201-250"/>
    <x v="1"/>
    <x v="72"/>
    <n v="24"/>
    <x v="2"/>
    <n v="2013"/>
    <n v="2.0303030303030303"/>
    <x v="0"/>
    <x v="1"/>
    <x v="1"/>
    <x v="1"/>
  </r>
  <r>
    <n v="6"/>
    <n v="51"/>
    <x v="5"/>
    <n v="140"/>
    <s v="101-150"/>
    <x v="0"/>
    <x v="11"/>
    <n v="29"/>
    <x v="2"/>
    <n v="2013"/>
    <n v="2.7450980392156863"/>
    <x v="2"/>
    <x v="0"/>
    <x v="0"/>
    <x v="0"/>
  </r>
  <r>
    <n v="15"/>
    <n v="33"/>
    <x v="5"/>
    <n v="118"/>
    <s v="101-150"/>
    <x v="4"/>
    <x v="84"/>
    <n v="1"/>
    <x v="2"/>
    <n v="2013"/>
    <n v="3.5757575757575757"/>
    <x v="3"/>
    <x v="2"/>
    <x v="3"/>
    <x v="3"/>
  </r>
  <r>
    <n v="11"/>
    <n v="119"/>
    <x v="4"/>
    <n v="76"/>
    <s v="51-100"/>
    <x v="0"/>
    <x v="76"/>
    <n v="11"/>
    <x v="1"/>
    <n v="2013"/>
    <n v="0.6386554621848739"/>
    <x v="0"/>
    <x v="0"/>
    <x v="0"/>
    <x v="0"/>
  </r>
  <r>
    <n v="4"/>
    <n v="137"/>
    <x v="0"/>
    <n v="142"/>
    <s v="101-150"/>
    <x v="1"/>
    <x v="29"/>
    <n v="10"/>
    <x v="2"/>
    <n v="2013"/>
    <n v="1.0364963503649636"/>
    <x v="0"/>
    <x v="1"/>
    <x v="1"/>
    <x v="1"/>
  </r>
  <r>
    <n v="13"/>
    <n v="68"/>
    <x v="3"/>
    <n v="103"/>
    <s v="101-150"/>
    <x v="1"/>
    <x v="84"/>
    <n v="1"/>
    <x v="2"/>
    <n v="2013"/>
    <n v="1.5147058823529411"/>
    <x v="0"/>
    <x v="1"/>
    <x v="1"/>
    <x v="1"/>
  </r>
  <r>
    <n v="9"/>
    <n v="80"/>
    <x v="3"/>
    <n v="192"/>
    <s v="151-200"/>
    <x v="1"/>
    <x v="21"/>
    <n v="18"/>
    <x v="2"/>
    <n v="2013"/>
    <n v="2.4"/>
    <x v="0"/>
    <x v="1"/>
    <x v="1"/>
    <x v="1"/>
  </r>
  <r>
    <n v="5"/>
    <n v="22"/>
    <x v="2"/>
    <n v="90"/>
    <s v="51-100"/>
    <x v="4"/>
    <x v="17"/>
    <n v="9"/>
    <x v="2"/>
    <n v="2013"/>
    <n v="4.0909090909090908"/>
    <x v="1"/>
    <x v="2"/>
    <x v="3"/>
    <x v="3"/>
  </r>
  <r>
    <n v="8"/>
    <n v="99"/>
    <x v="4"/>
    <n v="57"/>
    <s v="51-100"/>
    <x v="0"/>
    <x v="42"/>
    <n v="13"/>
    <x v="2"/>
    <n v="2013"/>
    <n v="0.5757575757575758"/>
    <x v="0"/>
    <x v="0"/>
    <x v="0"/>
    <x v="0"/>
  </r>
  <r>
    <n v="15"/>
    <n v="116"/>
    <x v="4"/>
    <n v="79"/>
    <s v="51-100"/>
    <x v="4"/>
    <x v="16"/>
    <n v="19"/>
    <x v="2"/>
    <n v="2013"/>
    <n v="0.68103448275862066"/>
    <x v="0"/>
    <x v="2"/>
    <x v="3"/>
    <x v="3"/>
  </r>
  <r>
    <n v="9"/>
    <n v="101"/>
    <x v="4"/>
    <n v="157"/>
    <s v="151-200"/>
    <x v="1"/>
    <x v="7"/>
    <n v="25"/>
    <x v="1"/>
    <n v="2013"/>
    <n v="1.5544554455445545"/>
    <x v="0"/>
    <x v="1"/>
    <x v="1"/>
    <x v="1"/>
  </r>
  <r>
    <n v="11"/>
    <n v="139"/>
    <x v="0"/>
    <n v="214"/>
    <s v="201-250"/>
    <x v="1"/>
    <x v="21"/>
    <n v="18"/>
    <x v="2"/>
    <n v="2013"/>
    <n v="1.539568345323741"/>
    <x v="0"/>
    <x v="1"/>
    <x v="1"/>
    <x v="1"/>
  </r>
  <r>
    <n v="10"/>
    <n v="3"/>
    <x v="2"/>
    <n v="202"/>
    <s v="201-250"/>
    <x v="2"/>
    <x v="66"/>
    <n v="22"/>
    <x v="2"/>
    <n v="2013"/>
    <n v="67.333333333333329"/>
    <x v="1"/>
    <x v="2"/>
    <x v="2"/>
    <x v="2"/>
  </r>
  <r>
    <n v="11"/>
    <n v="132"/>
    <x v="0"/>
    <n v="70"/>
    <s v="51-100"/>
    <x v="0"/>
    <x v="29"/>
    <n v="10"/>
    <x v="2"/>
    <n v="2013"/>
    <n v="0.53030303030303028"/>
    <x v="0"/>
    <x v="0"/>
    <x v="0"/>
    <x v="0"/>
  </r>
  <r>
    <n v="8"/>
    <n v="146"/>
    <x v="0"/>
    <n v="99"/>
    <s v="51-100"/>
    <x v="3"/>
    <x v="82"/>
    <n v="8"/>
    <x v="2"/>
    <n v="2013"/>
    <n v="0.67808219178082196"/>
    <x v="0"/>
    <x v="2"/>
    <x v="3"/>
    <x v="3"/>
  </r>
  <r>
    <n v="9"/>
    <n v="134"/>
    <x v="0"/>
    <n v="104"/>
    <s v="101-150"/>
    <x v="1"/>
    <x v="12"/>
    <n v="4"/>
    <x v="2"/>
    <n v="2013"/>
    <n v="0.77611940298507465"/>
    <x v="0"/>
    <x v="1"/>
    <x v="1"/>
    <x v="1"/>
  </r>
  <r>
    <n v="3"/>
    <n v="106"/>
    <x v="4"/>
    <n v="190"/>
    <s v="151-200"/>
    <x v="4"/>
    <x v="69"/>
    <n v="12"/>
    <x v="2"/>
    <n v="2013"/>
    <n v="1.7924528301886793"/>
    <x v="0"/>
    <x v="2"/>
    <x v="3"/>
    <x v="3"/>
  </r>
  <r>
    <n v="1"/>
    <n v="170"/>
    <x v="1"/>
    <n v="157"/>
    <s v="151-200"/>
    <x v="2"/>
    <x v="0"/>
    <n v="19"/>
    <x v="0"/>
    <n v="2013"/>
    <n v="0.92352941176470593"/>
    <x v="0"/>
    <x v="2"/>
    <x v="2"/>
    <x v="2"/>
  </r>
  <r>
    <n v="10"/>
    <n v="113"/>
    <x v="4"/>
    <n v="43"/>
    <s v="1-50"/>
    <x v="0"/>
    <x v="13"/>
    <n v="13"/>
    <x v="1"/>
    <n v="2013"/>
    <n v="0.38053097345132741"/>
    <x v="0"/>
    <x v="0"/>
    <x v="0"/>
    <x v="0"/>
  </r>
  <r>
    <n v="7"/>
    <n v="158"/>
    <x v="1"/>
    <n v="196"/>
    <s v="151-200"/>
    <x v="4"/>
    <x v="34"/>
    <n v="10"/>
    <x v="1"/>
    <n v="2013"/>
    <n v="1.240506329113924"/>
    <x v="0"/>
    <x v="2"/>
    <x v="3"/>
    <x v="3"/>
  </r>
  <r>
    <n v="13"/>
    <n v="79"/>
    <x v="3"/>
    <n v="197"/>
    <s v="151-200"/>
    <x v="2"/>
    <x v="47"/>
    <n v="8"/>
    <x v="1"/>
    <n v="2013"/>
    <n v="2.4936708860759493"/>
    <x v="0"/>
    <x v="2"/>
    <x v="2"/>
    <x v="2"/>
  </r>
  <r>
    <n v="5"/>
    <n v="96"/>
    <x v="4"/>
    <n v="172"/>
    <s v="151-200"/>
    <x v="4"/>
    <x v="34"/>
    <n v="10"/>
    <x v="1"/>
    <n v="2013"/>
    <n v="1.7916666666666667"/>
    <x v="0"/>
    <x v="2"/>
    <x v="3"/>
    <x v="3"/>
  </r>
  <r>
    <n v="11"/>
    <n v="6"/>
    <x v="2"/>
    <n v="122"/>
    <s v="101-150"/>
    <x v="0"/>
    <x v="43"/>
    <n v="19"/>
    <x v="1"/>
    <n v="2013"/>
    <n v="20.333333333333332"/>
    <x v="1"/>
    <x v="0"/>
    <x v="0"/>
    <x v="0"/>
  </r>
  <r>
    <n v="10"/>
    <n v="100"/>
    <x v="4"/>
    <n v="116"/>
    <s v="101-150"/>
    <x v="1"/>
    <x v="81"/>
    <n v="15"/>
    <x v="2"/>
    <n v="2013"/>
    <n v="1.1599999999999999"/>
    <x v="0"/>
    <x v="1"/>
    <x v="1"/>
    <x v="1"/>
  </r>
  <r>
    <n v="2"/>
    <n v="174"/>
    <x v="1"/>
    <n v="51"/>
    <s v="51-100"/>
    <x v="1"/>
    <x v="2"/>
    <n v="4"/>
    <x v="1"/>
    <n v="2013"/>
    <n v="0.29310344827586204"/>
    <x v="0"/>
    <x v="1"/>
    <x v="1"/>
    <x v="1"/>
  </r>
  <r>
    <n v="4"/>
    <n v="159"/>
    <x v="1"/>
    <n v="137"/>
    <s v="101-150"/>
    <x v="0"/>
    <x v="66"/>
    <n v="22"/>
    <x v="2"/>
    <n v="2013"/>
    <n v="0.86163522012578619"/>
    <x v="0"/>
    <x v="0"/>
    <x v="0"/>
    <x v="0"/>
  </r>
  <r>
    <n v="11"/>
    <n v="44"/>
    <x v="5"/>
    <n v="221"/>
    <s v="201-250"/>
    <x v="2"/>
    <x v="69"/>
    <n v="12"/>
    <x v="2"/>
    <n v="2013"/>
    <n v="5.0227272727272725"/>
    <x v="1"/>
    <x v="2"/>
    <x v="2"/>
    <x v="2"/>
  </r>
  <r>
    <n v="15"/>
    <n v="76"/>
    <x v="3"/>
    <n v="76"/>
    <s v="51-100"/>
    <x v="3"/>
    <x v="15"/>
    <n v="5"/>
    <x v="0"/>
    <n v="2013"/>
    <n v="1"/>
    <x v="0"/>
    <x v="2"/>
    <x v="3"/>
    <x v="3"/>
  </r>
  <r>
    <n v="14"/>
    <n v="138"/>
    <x v="0"/>
    <n v="35"/>
    <s v="1-50"/>
    <x v="0"/>
    <x v="50"/>
    <n v="16"/>
    <x v="0"/>
    <n v="2013"/>
    <n v="0.25362318840579712"/>
    <x v="0"/>
    <x v="0"/>
    <x v="0"/>
    <x v="0"/>
  </r>
  <r>
    <n v="4"/>
    <n v="46"/>
    <x v="5"/>
    <n v="110"/>
    <s v="101-150"/>
    <x v="1"/>
    <x v="88"/>
    <n v="24"/>
    <x v="0"/>
    <n v="2013"/>
    <n v="2.3913043478260869"/>
    <x v="0"/>
    <x v="1"/>
    <x v="1"/>
    <x v="1"/>
  </r>
  <r>
    <n v="9"/>
    <n v="120"/>
    <x v="4"/>
    <n v="184"/>
    <s v="151-200"/>
    <x v="3"/>
    <x v="41"/>
    <n v="27"/>
    <x v="2"/>
    <n v="2013"/>
    <n v="1.5333333333333334"/>
    <x v="0"/>
    <x v="2"/>
    <x v="3"/>
    <x v="3"/>
  </r>
  <r>
    <n v="14"/>
    <n v="84"/>
    <x v="3"/>
    <n v="193"/>
    <s v="151-200"/>
    <x v="3"/>
    <x v="35"/>
    <n v="14"/>
    <x v="1"/>
    <n v="2013"/>
    <n v="2.2976190476190474"/>
    <x v="0"/>
    <x v="2"/>
    <x v="3"/>
    <x v="3"/>
  </r>
  <r>
    <n v="15"/>
    <n v="136"/>
    <x v="0"/>
    <n v="101"/>
    <s v="101-150"/>
    <x v="1"/>
    <x v="48"/>
    <n v="12"/>
    <x v="0"/>
    <n v="2013"/>
    <n v="0.74264705882352944"/>
    <x v="0"/>
    <x v="1"/>
    <x v="1"/>
    <x v="1"/>
  </r>
  <r>
    <n v="10"/>
    <n v="48"/>
    <x v="5"/>
    <n v="80"/>
    <s v="51-100"/>
    <x v="3"/>
    <x v="41"/>
    <n v="27"/>
    <x v="2"/>
    <n v="2013"/>
    <n v="1.6666666666666667"/>
    <x v="0"/>
    <x v="2"/>
    <x v="3"/>
    <x v="3"/>
  </r>
  <r>
    <n v="9"/>
    <n v="56"/>
    <x v="5"/>
    <n v="81"/>
    <s v="51-100"/>
    <x v="2"/>
    <x v="47"/>
    <n v="8"/>
    <x v="1"/>
    <n v="2013"/>
    <n v="1.4464285714285714"/>
    <x v="0"/>
    <x v="2"/>
    <x v="2"/>
    <x v="2"/>
  </r>
  <r>
    <n v="4"/>
    <n v="100"/>
    <x v="4"/>
    <n v="133"/>
    <s v="101-150"/>
    <x v="1"/>
    <x v="67"/>
    <n v="8"/>
    <x v="0"/>
    <n v="2013"/>
    <n v="1.33"/>
    <x v="0"/>
    <x v="1"/>
    <x v="1"/>
    <x v="1"/>
  </r>
  <r>
    <n v="15"/>
    <n v="149"/>
    <x v="0"/>
    <n v="205"/>
    <s v="201-250"/>
    <x v="1"/>
    <x v="58"/>
    <n v="5"/>
    <x v="2"/>
    <n v="2013"/>
    <n v="1.3758389261744965"/>
    <x v="0"/>
    <x v="1"/>
    <x v="1"/>
    <x v="1"/>
  </r>
  <r>
    <n v="7"/>
    <n v="123"/>
    <x v="0"/>
    <n v="87"/>
    <s v="51-100"/>
    <x v="4"/>
    <x v="38"/>
    <n v="20"/>
    <x v="2"/>
    <n v="2013"/>
    <n v="0.70731707317073167"/>
    <x v="0"/>
    <x v="2"/>
    <x v="3"/>
    <x v="3"/>
  </r>
  <r>
    <n v="4"/>
    <n v="178"/>
    <x v="1"/>
    <n v="126"/>
    <s v="101-150"/>
    <x v="3"/>
    <x v="64"/>
    <n v="2"/>
    <x v="1"/>
    <n v="2013"/>
    <n v="0.7078651685393258"/>
    <x v="0"/>
    <x v="2"/>
    <x v="3"/>
    <x v="3"/>
  </r>
  <r>
    <n v="13"/>
    <n v="116"/>
    <x v="4"/>
    <n v="69"/>
    <s v="51-100"/>
    <x v="0"/>
    <x v="71"/>
    <n v="15"/>
    <x v="0"/>
    <n v="2013"/>
    <n v="0.59482758620689657"/>
    <x v="0"/>
    <x v="0"/>
    <x v="0"/>
    <x v="0"/>
  </r>
  <r>
    <n v="6"/>
    <n v="21"/>
    <x v="2"/>
    <n v="40"/>
    <s v="1-50"/>
    <x v="1"/>
    <x v="76"/>
    <n v="11"/>
    <x v="1"/>
    <n v="2013"/>
    <n v="1.9047619047619047"/>
    <x v="0"/>
    <x v="1"/>
    <x v="1"/>
    <x v="1"/>
  </r>
  <r>
    <n v="5"/>
    <n v="139"/>
    <x v="0"/>
    <n v="224"/>
    <s v="201-250"/>
    <x v="3"/>
    <x v="68"/>
    <n v="28"/>
    <x v="1"/>
    <n v="2013"/>
    <n v="1.6115107913669064"/>
    <x v="0"/>
    <x v="2"/>
    <x v="3"/>
    <x v="3"/>
  </r>
  <r>
    <n v="3"/>
    <n v="27"/>
    <x v="2"/>
    <n v="60"/>
    <s v="51-100"/>
    <x v="0"/>
    <x v="80"/>
    <n v="3"/>
    <x v="2"/>
    <n v="2013"/>
    <n v="2.2222222222222223"/>
    <x v="0"/>
    <x v="0"/>
    <x v="0"/>
    <x v="0"/>
  </r>
  <r>
    <n v="7"/>
    <n v="134"/>
    <x v="0"/>
    <n v="181"/>
    <s v="151-200"/>
    <x v="0"/>
    <x v="33"/>
    <n v="31"/>
    <x v="2"/>
    <n v="2013"/>
    <n v="1.3507462686567164"/>
    <x v="0"/>
    <x v="0"/>
    <x v="0"/>
    <x v="0"/>
  </r>
  <r>
    <n v="6"/>
    <n v="43"/>
    <x v="5"/>
    <n v="149"/>
    <s v="101-150"/>
    <x v="3"/>
    <x v="50"/>
    <n v="16"/>
    <x v="0"/>
    <n v="2013"/>
    <n v="3.4651162790697674"/>
    <x v="3"/>
    <x v="2"/>
    <x v="3"/>
    <x v="3"/>
  </r>
  <r>
    <n v="6"/>
    <n v="42"/>
    <x v="5"/>
    <n v="64"/>
    <s v="51-100"/>
    <x v="1"/>
    <x v="34"/>
    <n v="10"/>
    <x v="1"/>
    <n v="2013"/>
    <n v="1.5238095238095237"/>
    <x v="0"/>
    <x v="1"/>
    <x v="1"/>
    <x v="1"/>
  </r>
  <r>
    <n v="14"/>
    <n v="129"/>
    <x v="0"/>
    <n v="109"/>
    <s v="101-150"/>
    <x v="3"/>
    <x v="26"/>
    <n v="17"/>
    <x v="1"/>
    <n v="2013"/>
    <n v="0.84496124031007747"/>
    <x v="0"/>
    <x v="2"/>
    <x v="3"/>
    <x v="3"/>
  </r>
  <r>
    <n v="8"/>
    <n v="176"/>
    <x v="1"/>
    <n v="113"/>
    <s v="101-150"/>
    <x v="2"/>
    <x v="44"/>
    <n v="3"/>
    <x v="1"/>
    <n v="2013"/>
    <n v="0.64204545454545459"/>
    <x v="0"/>
    <x v="2"/>
    <x v="2"/>
    <x v="2"/>
  </r>
  <r>
    <n v="14"/>
    <n v="175"/>
    <x v="1"/>
    <n v="220"/>
    <s v="201-250"/>
    <x v="1"/>
    <x v="75"/>
    <n v="17"/>
    <x v="2"/>
    <n v="2013"/>
    <n v="1.2571428571428571"/>
    <x v="0"/>
    <x v="1"/>
    <x v="1"/>
    <x v="1"/>
  </r>
  <r>
    <n v="2"/>
    <n v="157"/>
    <x v="1"/>
    <n v="78"/>
    <s v="51-100"/>
    <x v="0"/>
    <x v="48"/>
    <n v="12"/>
    <x v="0"/>
    <n v="2013"/>
    <n v="0.49681528662420382"/>
    <x v="0"/>
    <x v="0"/>
    <x v="0"/>
    <x v="0"/>
  </r>
  <r>
    <n v="9"/>
    <n v="168"/>
    <x v="1"/>
    <n v="99"/>
    <s v="51-100"/>
    <x v="0"/>
    <x v="1"/>
    <n v="7"/>
    <x v="1"/>
    <n v="2013"/>
    <n v="0.5892857142857143"/>
    <x v="0"/>
    <x v="0"/>
    <x v="0"/>
    <x v="0"/>
  </r>
  <r>
    <n v="4"/>
    <n v="49"/>
    <x v="5"/>
    <n v="31"/>
    <s v="1-50"/>
    <x v="0"/>
    <x v="7"/>
    <n v="25"/>
    <x v="1"/>
    <n v="2013"/>
    <n v="0.63265306122448983"/>
    <x v="0"/>
    <x v="0"/>
    <x v="0"/>
    <x v="0"/>
  </r>
  <r>
    <n v="12"/>
    <n v="58"/>
    <x v="5"/>
    <n v="208"/>
    <s v="201-250"/>
    <x v="1"/>
    <x v="86"/>
    <n v="7"/>
    <x v="2"/>
    <n v="2013"/>
    <n v="3.5862068965517242"/>
    <x v="3"/>
    <x v="1"/>
    <x v="1"/>
    <x v="1"/>
  </r>
  <r>
    <n v="6"/>
    <n v="166"/>
    <x v="1"/>
    <n v="183"/>
    <s v="151-200"/>
    <x v="3"/>
    <x v="58"/>
    <n v="5"/>
    <x v="2"/>
    <n v="2013"/>
    <n v="1.1024096385542168"/>
    <x v="0"/>
    <x v="2"/>
    <x v="3"/>
    <x v="3"/>
  </r>
  <r>
    <n v="15"/>
    <n v="19"/>
    <x v="2"/>
    <n v="164"/>
    <s v="151-200"/>
    <x v="3"/>
    <x v="18"/>
    <n v="14"/>
    <x v="0"/>
    <n v="2013"/>
    <n v="8.6315789473684212"/>
    <x v="1"/>
    <x v="2"/>
    <x v="3"/>
    <x v="3"/>
  </r>
  <r>
    <n v="11"/>
    <n v="141"/>
    <x v="0"/>
    <n v="26"/>
    <s v="1-50"/>
    <x v="2"/>
    <x v="14"/>
    <n v="6"/>
    <x v="0"/>
    <n v="2013"/>
    <n v="0.18439716312056736"/>
    <x v="0"/>
    <x v="2"/>
    <x v="2"/>
    <x v="2"/>
  </r>
  <r>
    <n v="1"/>
    <n v="76"/>
    <x v="3"/>
    <n v="188"/>
    <s v="151-200"/>
    <x v="3"/>
    <x v="28"/>
    <n v="27"/>
    <x v="1"/>
    <n v="2013"/>
    <n v="2.4736842105263159"/>
    <x v="0"/>
    <x v="2"/>
    <x v="3"/>
    <x v="3"/>
  </r>
  <r>
    <n v="5"/>
    <n v="83"/>
    <x v="3"/>
    <n v="54"/>
    <s v="51-100"/>
    <x v="4"/>
    <x v="38"/>
    <n v="20"/>
    <x v="2"/>
    <n v="2013"/>
    <n v="0.6506024096385542"/>
    <x v="0"/>
    <x v="2"/>
    <x v="3"/>
    <x v="3"/>
  </r>
  <r>
    <n v="9"/>
    <n v="83"/>
    <x v="3"/>
    <n v="26"/>
    <s v="1-50"/>
    <x v="1"/>
    <x v="70"/>
    <n v="1"/>
    <x v="0"/>
    <n v="2013"/>
    <n v="0.31325301204819278"/>
    <x v="0"/>
    <x v="1"/>
    <x v="1"/>
    <x v="1"/>
  </r>
  <r>
    <n v="9"/>
    <n v="13"/>
    <x v="2"/>
    <n v="28"/>
    <s v="1-50"/>
    <x v="0"/>
    <x v="35"/>
    <n v="14"/>
    <x v="1"/>
    <n v="2013"/>
    <n v="2.1538461538461537"/>
    <x v="0"/>
    <x v="0"/>
    <x v="0"/>
    <x v="0"/>
  </r>
  <r>
    <n v="14"/>
    <n v="74"/>
    <x v="3"/>
    <n v="177"/>
    <s v="151-200"/>
    <x v="1"/>
    <x v="48"/>
    <n v="12"/>
    <x v="0"/>
    <n v="2013"/>
    <n v="2.3918918918918921"/>
    <x v="0"/>
    <x v="1"/>
    <x v="1"/>
    <x v="1"/>
  </r>
  <r>
    <n v="12"/>
    <n v="109"/>
    <x v="4"/>
    <n v="131"/>
    <s v="101-150"/>
    <x v="2"/>
    <x v="6"/>
    <n v="5"/>
    <x v="1"/>
    <n v="2013"/>
    <n v="1.201834862385321"/>
    <x v="0"/>
    <x v="2"/>
    <x v="2"/>
    <x v="2"/>
  </r>
  <r>
    <n v="12"/>
    <n v="59"/>
    <x v="5"/>
    <n v="123"/>
    <s v="101-150"/>
    <x v="4"/>
    <x v="16"/>
    <n v="19"/>
    <x v="2"/>
    <n v="2013"/>
    <n v="2.0847457627118646"/>
    <x v="0"/>
    <x v="2"/>
    <x v="3"/>
    <x v="3"/>
  </r>
  <r>
    <n v="4"/>
    <n v="8"/>
    <x v="2"/>
    <n v="100"/>
    <s v="51-100"/>
    <x v="1"/>
    <x v="50"/>
    <n v="16"/>
    <x v="0"/>
    <n v="2013"/>
    <n v="12.5"/>
    <x v="1"/>
    <x v="1"/>
    <x v="1"/>
    <x v="1"/>
  </r>
  <r>
    <n v="11"/>
    <n v="175"/>
    <x v="1"/>
    <n v="139"/>
    <s v="101-150"/>
    <x v="0"/>
    <x v="70"/>
    <n v="1"/>
    <x v="0"/>
    <n v="2013"/>
    <n v="0.79428571428571426"/>
    <x v="0"/>
    <x v="0"/>
    <x v="0"/>
    <x v="0"/>
  </r>
  <r>
    <n v="6"/>
    <n v="94"/>
    <x v="4"/>
    <n v="151"/>
    <s v="151-200"/>
    <x v="1"/>
    <x v="46"/>
    <n v="9"/>
    <x v="0"/>
    <n v="2013"/>
    <n v="1.6063829787234043"/>
    <x v="0"/>
    <x v="1"/>
    <x v="1"/>
    <x v="1"/>
  </r>
  <r>
    <n v="15"/>
    <n v="145"/>
    <x v="0"/>
    <n v="162"/>
    <s v="151-200"/>
    <x v="4"/>
    <x v="48"/>
    <n v="12"/>
    <x v="0"/>
    <n v="2013"/>
    <n v="1.1172413793103448"/>
    <x v="0"/>
    <x v="2"/>
    <x v="3"/>
    <x v="3"/>
  </r>
  <r>
    <n v="5"/>
    <n v="161"/>
    <x v="1"/>
    <n v="225"/>
    <s v="201-250"/>
    <x v="4"/>
    <x v="81"/>
    <n v="15"/>
    <x v="2"/>
    <n v="2013"/>
    <n v="1.3975155279503106"/>
    <x v="0"/>
    <x v="2"/>
    <x v="3"/>
    <x v="3"/>
  </r>
  <r>
    <n v="2"/>
    <n v="46"/>
    <x v="5"/>
    <n v="129"/>
    <s v="101-150"/>
    <x v="2"/>
    <x v="73"/>
    <n v="1"/>
    <x v="1"/>
    <n v="2013"/>
    <n v="2.8043478260869565"/>
    <x v="2"/>
    <x v="2"/>
    <x v="2"/>
    <x v="2"/>
  </r>
  <r>
    <n v="6"/>
    <n v="149"/>
    <x v="0"/>
    <n v="118"/>
    <s v="101-150"/>
    <x v="1"/>
    <x v="69"/>
    <n v="12"/>
    <x v="2"/>
    <n v="2013"/>
    <n v="0.79194630872483218"/>
    <x v="0"/>
    <x v="1"/>
    <x v="1"/>
    <x v="1"/>
  </r>
  <r>
    <n v="11"/>
    <n v="132"/>
    <x v="0"/>
    <n v="197"/>
    <s v="151-200"/>
    <x v="2"/>
    <x v="83"/>
    <n v="18"/>
    <x v="1"/>
    <n v="2013"/>
    <n v="1.4924242424242424"/>
    <x v="0"/>
    <x v="2"/>
    <x v="2"/>
    <x v="2"/>
  </r>
  <r>
    <n v="3"/>
    <n v="4"/>
    <x v="2"/>
    <n v="178"/>
    <s v="151-200"/>
    <x v="3"/>
    <x v="44"/>
    <n v="3"/>
    <x v="1"/>
    <n v="2013"/>
    <n v="44.5"/>
    <x v="1"/>
    <x v="2"/>
    <x v="3"/>
    <x v="3"/>
  </r>
  <r>
    <n v="1"/>
    <n v="50"/>
    <x v="5"/>
    <n v="225"/>
    <s v="201-250"/>
    <x v="3"/>
    <x v="66"/>
    <n v="22"/>
    <x v="2"/>
    <n v="2013"/>
    <n v="4.5"/>
    <x v="1"/>
    <x v="2"/>
    <x v="3"/>
    <x v="3"/>
  </r>
  <r>
    <n v="11"/>
    <n v="149"/>
    <x v="0"/>
    <n v="155"/>
    <s v="151-200"/>
    <x v="4"/>
    <x v="78"/>
    <n v="30"/>
    <x v="2"/>
    <n v="2013"/>
    <n v="1.0402684563758389"/>
    <x v="0"/>
    <x v="2"/>
    <x v="3"/>
    <x v="3"/>
  </r>
  <r>
    <n v="13"/>
    <n v="143"/>
    <x v="0"/>
    <n v="22"/>
    <s v="1-50"/>
    <x v="4"/>
    <x v="55"/>
    <n v="11"/>
    <x v="0"/>
    <n v="2013"/>
    <n v="0.15384615384615385"/>
    <x v="0"/>
    <x v="2"/>
    <x v="3"/>
    <x v="3"/>
  </r>
  <r>
    <n v="1"/>
    <n v="68"/>
    <x v="3"/>
    <n v="112"/>
    <s v="101-150"/>
    <x v="4"/>
    <x v="72"/>
    <n v="24"/>
    <x v="2"/>
    <n v="2013"/>
    <n v="1.6470588235294117"/>
    <x v="0"/>
    <x v="2"/>
    <x v="3"/>
    <x v="3"/>
  </r>
  <r>
    <n v="4"/>
    <n v="130"/>
    <x v="0"/>
    <n v="120"/>
    <s v="101-150"/>
    <x v="0"/>
    <x v="47"/>
    <n v="8"/>
    <x v="1"/>
    <n v="2013"/>
    <n v="0.92307692307692313"/>
    <x v="0"/>
    <x v="0"/>
    <x v="0"/>
    <x v="0"/>
  </r>
  <r>
    <n v="7"/>
    <n v="98"/>
    <x v="4"/>
    <n v="81"/>
    <s v="51-100"/>
    <x v="4"/>
    <x v="48"/>
    <n v="12"/>
    <x v="0"/>
    <n v="2013"/>
    <n v="0.82653061224489799"/>
    <x v="0"/>
    <x v="2"/>
    <x v="3"/>
    <x v="3"/>
  </r>
  <r>
    <n v="2"/>
    <n v="3"/>
    <x v="2"/>
    <n v="70"/>
    <s v="51-100"/>
    <x v="1"/>
    <x v="88"/>
    <n v="24"/>
    <x v="0"/>
    <n v="2013"/>
    <n v="23.333333333333332"/>
    <x v="1"/>
    <x v="1"/>
    <x v="1"/>
    <x v="1"/>
  </r>
  <r>
    <n v="6"/>
    <n v="48"/>
    <x v="5"/>
    <n v="191"/>
    <s v="151-200"/>
    <x v="0"/>
    <x v="64"/>
    <n v="2"/>
    <x v="1"/>
    <n v="2013"/>
    <n v="3.9791666666666665"/>
    <x v="1"/>
    <x v="0"/>
    <x v="0"/>
    <x v="0"/>
  </r>
  <r>
    <n v="3"/>
    <n v="65"/>
    <x v="3"/>
    <n v="177"/>
    <s v="151-200"/>
    <x v="1"/>
    <x v="34"/>
    <n v="10"/>
    <x v="1"/>
    <n v="2013"/>
    <n v="2.7230769230769232"/>
    <x v="2"/>
    <x v="1"/>
    <x v="1"/>
    <x v="1"/>
  </r>
  <r>
    <n v="10"/>
    <n v="136"/>
    <x v="0"/>
    <n v="56"/>
    <s v="51-100"/>
    <x v="3"/>
    <x v="61"/>
    <n v="2"/>
    <x v="0"/>
    <n v="2013"/>
    <n v="0.41176470588235292"/>
    <x v="0"/>
    <x v="2"/>
    <x v="3"/>
    <x v="3"/>
  </r>
  <r>
    <n v="6"/>
    <n v="45"/>
    <x v="5"/>
    <n v="34"/>
    <s v="1-50"/>
    <x v="4"/>
    <x v="49"/>
    <n v="23"/>
    <x v="1"/>
    <n v="2013"/>
    <n v="0.75555555555555554"/>
    <x v="0"/>
    <x v="2"/>
    <x v="3"/>
    <x v="3"/>
  </r>
  <r>
    <n v="15"/>
    <n v="27"/>
    <x v="2"/>
    <n v="118"/>
    <s v="101-150"/>
    <x v="1"/>
    <x v="4"/>
    <n v="28"/>
    <x v="2"/>
    <n v="2013"/>
    <n v="4.3703703703703702"/>
    <x v="1"/>
    <x v="1"/>
    <x v="1"/>
    <x v="1"/>
  </r>
  <r>
    <n v="5"/>
    <n v="130"/>
    <x v="0"/>
    <n v="20"/>
    <s v="1-50"/>
    <x v="1"/>
    <x v="71"/>
    <n v="15"/>
    <x v="0"/>
    <n v="2013"/>
    <n v="0.15384615384615385"/>
    <x v="0"/>
    <x v="1"/>
    <x v="1"/>
    <x v="1"/>
  </r>
  <r>
    <n v="7"/>
    <n v="82"/>
    <x v="3"/>
    <n v="136"/>
    <s v="101-150"/>
    <x v="2"/>
    <x v="21"/>
    <n v="18"/>
    <x v="2"/>
    <n v="2013"/>
    <n v="1.6585365853658536"/>
    <x v="0"/>
    <x v="2"/>
    <x v="2"/>
    <x v="2"/>
  </r>
  <r>
    <n v="3"/>
    <n v="157"/>
    <x v="1"/>
    <n v="86"/>
    <s v="51-100"/>
    <x v="2"/>
    <x v="29"/>
    <n v="10"/>
    <x v="2"/>
    <n v="2013"/>
    <n v="0.54777070063694266"/>
    <x v="0"/>
    <x v="2"/>
    <x v="2"/>
    <x v="2"/>
  </r>
  <r>
    <n v="11"/>
    <n v="74"/>
    <x v="3"/>
    <n v="154"/>
    <s v="151-200"/>
    <x v="0"/>
    <x v="88"/>
    <n v="24"/>
    <x v="0"/>
    <n v="2013"/>
    <n v="2.0810810810810811"/>
    <x v="0"/>
    <x v="0"/>
    <x v="0"/>
    <x v="0"/>
  </r>
  <r>
    <n v="7"/>
    <n v="141"/>
    <x v="0"/>
    <n v="175"/>
    <s v="151-200"/>
    <x v="0"/>
    <x v="19"/>
    <n v="13"/>
    <x v="0"/>
    <n v="2013"/>
    <n v="1.2411347517730495"/>
    <x v="0"/>
    <x v="0"/>
    <x v="0"/>
    <x v="0"/>
  </r>
  <r>
    <n v="8"/>
    <n v="55"/>
    <x v="5"/>
    <n v="91"/>
    <s v="51-100"/>
    <x v="0"/>
    <x v="82"/>
    <n v="8"/>
    <x v="2"/>
    <n v="2013"/>
    <n v="1.6545454545454545"/>
    <x v="0"/>
    <x v="0"/>
    <x v="0"/>
    <x v="0"/>
  </r>
  <r>
    <n v="8"/>
    <n v="139"/>
    <x v="0"/>
    <n v="78"/>
    <s v="51-100"/>
    <x v="4"/>
    <x v="68"/>
    <n v="28"/>
    <x v="1"/>
    <n v="2013"/>
    <n v="0.5611510791366906"/>
    <x v="0"/>
    <x v="2"/>
    <x v="3"/>
    <x v="3"/>
  </r>
  <r>
    <n v="12"/>
    <n v="112"/>
    <x v="4"/>
    <n v="45"/>
    <s v="1-50"/>
    <x v="0"/>
    <x v="38"/>
    <n v="20"/>
    <x v="2"/>
    <n v="2013"/>
    <n v="0.4017857142857143"/>
    <x v="0"/>
    <x v="0"/>
    <x v="0"/>
    <x v="0"/>
  </r>
  <r>
    <n v="9"/>
    <n v="70"/>
    <x v="3"/>
    <n v="56"/>
    <s v="51-100"/>
    <x v="1"/>
    <x v="60"/>
    <n v="3"/>
    <x v="0"/>
    <n v="2013"/>
    <n v="0.8"/>
    <x v="0"/>
    <x v="1"/>
    <x v="1"/>
    <x v="1"/>
  </r>
  <r>
    <n v="4"/>
    <n v="94"/>
    <x v="4"/>
    <n v="54"/>
    <s v="51-100"/>
    <x v="4"/>
    <x v="6"/>
    <n v="5"/>
    <x v="1"/>
    <n v="2013"/>
    <n v="0.57446808510638303"/>
    <x v="0"/>
    <x v="2"/>
    <x v="3"/>
    <x v="3"/>
  </r>
  <r>
    <n v="5"/>
    <n v="98"/>
    <x v="4"/>
    <n v="224"/>
    <s v="201-250"/>
    <x v="3"/>
    <x v="36"/>
    <n v="29"/>
    <x v="1"/>
    <n v="2013"/>
    <n v="2.2857142857142856"/>
    <x v="0"/>
    <x v="2"/>
    <x v="3"/>
    <x v="3"/>
  </r>
  <r>
    <n v="4"/>
    <n v="74"/>
    <x v="3"/>
    <n v="191"/>
    <s v="151-200"/>
    <x v="0"/>
    <x v="48"/>
    <n v="12"/>
    <x v="0"/>
    <n v="2013"/>
    <n v="2.5810810810810811"/>
    <x v="2"/>
    <x v="0"/>
    <x v="0"/>
    <x v="0"/>
  </r>
  <r>
    <n v="15"/>
    <n v="123"/>
    <x v="0"/>
    <n v="71"/>
    <s v="51-100"/>
    <x v="4"/>
    <x v="58"/>
    <n v="5"/>
    <x v="2"/>
    <n v="2013"/>
    <n v="0.57723577235772361"/>
    <x v="0"/>
    <x v="2"/>
    <x v="3"/>
    <x v="3"/>
  </r>
  <r>
    <n v="10"/>
    <n v="171"/>
    <x v="1"/>
    <n v="119"/>
    <s v="101-150"/>
    <x v="0"/>
    <x v="7"/>
    <n v="25"/>
    <x v="1"/>
    <n v="2013"/>
    <n v="0.69590643274853803"/>
    <x v="0"/>
    <x v="0"/>
    <x v="0"/>
    <x v="0"/>
  </r>
  <r>
    <n v="10"/>
    <n v="5"/>
    <x v="2"/>
    <n v="156"/>
    <s v="151-200"/>
    <x v="0"/>
    <x v="2"/>
    <n v="4"/>
    <x v="1"/>
    <n v="2013"/>
    <n v="31.2"/>
    <x v="1"/>
    <x v="0"/>
    <x v="0"/>
    <x v="0"/>
  </r>
  <r>
    <n v="15"/>
    <n v="68"/>
    <x v="3"/>
    <n v="68"/>
    <s v="51-100"/>
    <x v="1"/>
    <x v="90"/>
    <n v="18"/>
    <x v="0"/>
    <n v="2013"/>
    <n v="1"/>
    <x v="0"/>
    <x v="1"/>
    <x v="1"/>
    <x v="1"/>
  </r>
  <r>
    <n v="15"/>
    <n v="22"/>
    <x v="2"/>
    <n v="53"/>
    <s v="51-100"/>
    <x v="4"/>
    <x v="68"/>
    <n v="28"/>
    <x v="1"/>
    <n v="2013"/>
    <n v="2.4090909090909092"/>
    <x v="0"/>
    <x v="2"/>
    <x v="3"/>
    <x v="3"/>
  </r>
  <r>
    <n v="10"/>
    <n v="134"/>
    <x v="0"/>
    <n v="90"/>
    <s v="51-100"/>
    <x v="2"/>
    <x v="16"/>
    <n v="19"/>
    <x v="2"/>
    <n v="2013"/>
    <n v="0.67164179104477617"/>
    <x v="0"/>
    <x v="2"/>
    <x v="2"/>
    <x v="2"/>
  </r>
  <r>
    <n v="4"/>
    <n v="140"/>
    <x v="0"/>
    <n v="129"/>
    <s v="101-150"/>
    <x v="0"/>
    <x v="26"/>
    <n v="17"/>
    <x v="1"/>
    <n v="2013"/>
    <n v="0.92142857142857137"/>
    <x v="0"/>
    <x v="0"/>
    <x v="0"/>
    <x v="0"/>
  </r>
  <r>
    <n v="10"/>
    <n v="64"/>
    <x v="3"/>
    <n v="95"/>
    <s v="51-100"/>
    <x v="3"/>
    <x v="49"/>
    <n v="23"/>
    <x v="1"/>
    <n v="2013"/>
    <n v="1.484375"/>
    <x v="0"/>
    <x v="2"/>
    <x v="3"/>
    <x v="3"/>
  </r>
  <r>
    <n v="5"/>
    <n v="57"/>
    <x v="5"/>
    <n v="185"/>
    <s v="151-200"/>
    <x v="0"/>
    <x v="0"/>
    <n v="19"/>
    <x v="0"/>
    <n v="2013"/>
    <n v="3.2456140350877192"/>
    <x v="3"/>
    <x v="0"/>
    <x v="0"/>
    <x v="0"/>
  </r>
  <r>
    <n v="10"/>
    <n v="39"/>
    <x v="5"/>
    <n v="131"/>
    <s v="101-150"/>
    <x v="0"/>
    <x v="47"/>
    <n v="8"/>
    <x v="1"/>
    <n v="2013"/>
    <n v="3.358974358974359"/>
    <x v="3"/>
    <x v="0"/>
    <x v="0"/>
    <x v="0"/>
  </r>
  <r>
    <n v="11"/>
    <n v="38"/>
    <x v="5"/>
    <n v="173"/>
    <s v="151-200"/>
    <x v="0"/>
    <x v="28"/>
    <n v="27"/>
    <x v="1"/>
    <n v="2013"/>
    <n v="4.5526315789473681"/>
    <x v="1"/>
    <x v="0"/>
    <x v="0"/>
    <x v="0"/>
  </r>
  <r>
    <n v="7"/>
    <n v="44"/>
    <x v="5"/>
    <n v="40"/>
    <s v="1-50"/>
    <x v="4"/>
    <x v="61"/>
    <n v="2"/>
    <x v="0"/>
    <n v="2013"/>
    <n v="0.90909090909090906"/>
    <x v="0"/>
    <x v="2"/>
    <x v="3"/>
    <x v="3"/>
  </r>
  <r>
    <n v="6"/>
    <n v="43"/>
    <x v="5"/>
    <n v="21"/>
    <s v="1-50"/>
    <x v="0"/>
    <x v="56"/>
    <n v="22"/>
    <x v="1"/>
    <n v="2013"/>
    <n v="0.48837209302325579"/>
    <x v="0"/>
    <x v="0"/>
    <x v="0"/>
    <x v="0"/>
  </r>
  <r>
    <n v="8"/>
    <n v="8"/>
    <x v="2"/>
    <n v="133"/>
    <s v="101-150"/>
    <x v="1"/>
    <x v="9"/>
    <n v="14"/>
    <x v="2"/>
    <n v="2013"/>
    <n v="16.625"/>
    <x v="1"/>
    <x v="1"/>
    <x v="1"/>
    <x v="1"/>
  </r>
  <r>
    <n v="9"/>
    <n v="35"/>
    <x v="5"/>
    <n v="188"/>
    <s v="151-200"/>
    <x v="2"/>
    <x v="8"/>
    <n v="26"/>
    <x v="2"/>
    <n v="2013"/>
    <n v="5.371428571428571"/>
    <x v="1"/>
    <x v="2"/>
    <x v="2"/>
    <x v="2"/>
  </r>
  <r>
    <n v="10"/>
    <n v="30"/>
    <x v="2"/>
    <n v="48"/>
    <s v="1-50"/>
    <x v="3"/>
    <x v="51"/>
    <n v="6"/>
    <x v="2"/>
    <n v="2013"/>
    <n v="1.6"/>
    <x v="0"/>
    <x v="2"/>
    <x v="3"/>
    <x v="3"/>
  </r>
  <r>
    <n v="7"/>
    <n v="105"/>
    <x v="4"/>
    <n v="203"/>
    <s v="201-250"/>
    <x v="0"/>
    <x v="9"/>
    <n v="14"/>
    <x v="2"/>
    <n v="2013"/>
    <n v="1.9333333333333333"/>
    <x v="0"/>
    <x v="0"/>
    <x v="0"/>
    <x v="0"/>
  </r>
  <r>
    <n v="4"/>
    <n v="173"/>
    <x v="1"/>
    <n v="86"/>
    <s v="51-100"/>
    <x v="3"/>
    <x v="3"/>
    <n v="20"/>
    <x v="1"/>
    <n v="2013"/>
    <n v="0.49710982658959535"/>
    <x v="0"/>
    <x v="2"/>
    <x v="3"/>
    <x v="3"/>
  </r>
  <r>
    <n v="13"/>
    <n v="105"/>
    <x v="4"/>
    <n v="57"/>
    <s v="51-100"/>
    <x v="3"/>
    <x v="25"/>
    <n v="26"/>
    <x v="1"/>
    <n v="2013"/>
    <n v="0.54285714285714282"/>
    <x v="0"/>
    <x v="2"/>
    <x v="3"/>
    <x v="3"/>
  </r>
  <r>
    <n v="12"/>
    <n v="148"/>
    <x v="0"/>
    <n v="195"/>
    <s v="151-200"/>
    <x v="4"/>
    <x v="72"/>
    <n v="24"/>
    <x v="2"/>
    <n v="2013"/>
    <n v="1.3175675675675675"/>
    <x v="0"/>
    <x v="2"/>
    <x v="3"/>
    <x v="3"/>
  </r>
  <r>
    <n v="3"/>
    <n v="99"/>
    <x v="4"/>
    <n v="121"/>
    <s v="101-150"/>
    <x v="0"/>
    <x v="3"/>
    <n v="20"/>
    <x v="1"/>
    <n v="2013"/>
    <n v="1.2222222222222223"/>
    <x v="0"/>
    <x v="0"/>
    <x v="0"/>
    <x v="0"/>
  </r>
  <r>
    <n v="8"/>
    <n v="37"/>
    <x v="5"/>
    <n v="220"/>
    <s v="201-250"/>
    <x v="0"/>
    <x v="22"/>
    <n v="6"/>
    <x v="1"/>
    <n v="2013"/>
    <n v="5.9459459459459456"/>
    <x v="1"/>
    <x v="0"/>
    <x v="0"/>
    <x v="0"/>
  </r>
  <r>
    <n v="14"/>
    <n v="49"/>
    <x v="5"/>
    <n v="80"/>
    <s v="51-100"/>
    <x v="1"/>
    <x v="36"/>
    <n v="29"/>
    <x v="1"/>
    <n v="2013"/>
    <n v="1.6326530612244898"/>
    <x v="0"/>
    <x v="1"/>
    <x v="1"/>
    <x v="1"/>
  </r>
  <r>
    <n v="6"/>
    <n v="55"/>
    <x v="5"/>
    <n v="178"/>
    <s v="151-200"/>
    <x v="1"/>
    <x v="78"/>
    <n v="30"/>
    <x v="2"/>
    <n v="2013"/>
    <n v="3.2363636363636363"/>
    <x v="3"/>
    <x v="1"/>
    <x v="1"/>
    <x v="1"/>
  </r>
  <r>
    <n v="6"/>
    <n v="118"/>
    <x v="4"/>
    <n v="32"/>
    <s v="1-50"/>
    <x v="4"/>
    <x v="82"/>
    <n v="8"/>
    <x v="2"/>
    <n v="2013"/>
    <n v="0.2711864406779661"/>
    <x v="0"/>
    <x v="2"/>
    <x v="3"/>
    <x v="3"/>
  </r>
  <r>
    <n v="15"/>
    <n v="64"/>
    <x v="3"/>
    <n v="221"/>
    <s v="201-250"/>
    <x v="3"/>
    <x v="7"/>
    <n v="25"/>
    <x v="1"/>
    <n v="2013"/>
    <n v="3.453125"/>
    <x v="3"/>
    <x v="2"/>
    <x v="3"/>
    <x v="3"/>
  </r>
  <r>
    <n v="10"/>
    <n v="10"/>
    <x v="2"/>
    <n v="206"/>
    <s v="201-250"/>
    <x v="4"/>
    <x v="87"/>
    <n v="11"/>
    <x v="2"/>
    <n v="2013"/>
    <n v="20.6"/>
    <x v="1"/>
    <x v="2"/>
    <x v="3"/>
    <x v="3"/>
  </r>
  <r>
    <n v="11"/>
    <n v="55"/>
    <x v="5"/>
    <n v="129"/>
    <s v="101-150"/>
    <x v="3"/>
    <x v="63"/>
    <n v="10"/>
    <x v="0"/>
    <n v="2013"/>
    <n v="2.3454545454545452"/>
    <x v="0"/>
    <x v="2"/>
    <x v="3"/>
    <x v="3"/>
  </r>
  <r>
    <n v="15"/>
    <n v="32"/>
    <x v="5"/>
    <n v="53"/>
    <s v="51-100"/>
    <x v="0"/>
    <x v="63"/>
    <n v="10"/>
    <x v="0"/>
    <n v="2013"/>
    <n v="1.65625"/>
    <x v="0"/>
    <x v="0"/>
    <x v="0"/>
    <x v="0"/>
  </r>
  <r>
    <n v="4"/>
    <n v="94"/>
    <x v="4"/>
    <n v="37"/>
    <s v="1-50"/>
    <x v="3"/>
    <x v="59"/>
    <n v="23"/>
    <x v="2"/>
    <n v="2013"/>
    <n v="0.39361702127659576"/>
    <x v="0"/>
    <x v="2"/>
    <x v="3"/>
    <x v="3"/>
  </r>
  <r>
    <n v="11"/>
    <n v="121"/>
    <x v="0"/>
    <n v="156"/>
    <s v="151-200"/>
    <x v="0"/>
    <x v="0"/>
    <n v="19"/>
    <x v="0"/>
    <n v="2013"/>
    <n v="1.2892561983471074"/>
    <x v="0"/>
    <x v="0"/>
    <x v="0"/>
    <x v="0"/>
  </r>
  <r>
    <n v="7"/>
    <n v="24"/>
    <x v="2"/>
    <n v="82"/>
    <s v="51-100"/>
    <x v="3"/>
    <x v="13"/>
    <n v="13"/>
    <x v="1"/>
    <n v="2013"/>
    <n v="3.4166666666666665"/>
    <x v="3"/>
    <x v="2"/>
    <x v="3"/>
    <x v="3"/>
  </r>
  <r>
    <n v="5"/>
    <n v="151"/>
    <x v="1"/>
    <n v="21"/>
    <s v="1-50"/>
    <x v="4"/>
    <x v="90"/>
    <n v="18"/>
    <x v="0"/>
    <n v="2013"/>
    <n v="0.13907284768211919"/>
    <x v="0"/>
    <x v="2"/>
    <x v="3"/>
    <x v="3"/>
  </r>
  <r>
    <n v="5"/>
    <n v="171"/>
    <x v="1"/>
    <n v="177"/>
    <s v="151-200"/>
    <x v="0"/>
    <x v="19"/>
    <n v="13"/>
    <x v="0"/>
    <n v="2013"/>
    <n v="1.0350877192982457"/>
    <x v="0"/>
    <x v="0"/>
    <x v="0"/>
    <x v="0"/>
  </r>
  <r>
    <n v="3"/>
    <n v="146"/>
    <x v="0"/>
    <n v="181"/>
    <s v="151-200"/>
    <x v="0"/>
    <x v="30"/>
    <n v="21"/>
    <x v="2"/>
    <n v="2013"/>
    <n v="1.2397260273972603"/>
    <x v="0"/>
    <x v="0"/>
    <x v="0"/>
    <x v="0"/>
  </r>
  <r>
    <n v="8"/>
    <n v="42"/>
    <x v="5"/>
    <n v="30"/>
    <s v="1-50"/>
    <x v="3"/>
    <x v="30"/>
    <n v="21"/>
    <x v="2"/>
    <n v="2013"/>
    <n v="0.7142857142857143"/>
    <x v="0"/>
    <x v="2"/>
    <x v="3"/>
    <x v="3"/>
  </r>
  <r>
    <n v="6"/>
    <n v="41"/>
    <x v="5"/>
    <n v="200"/>
    <s v="151-200"/>
    <x v="2"/>
    <x v="37"/>
    <n v="16"/>
    <x v="2"/>
    <n v="2013"/>
    <n v="4.8780487804878048"/>
    <x v="1"/>
    <x v="2"/>
    <x v="2"/>
    <x v="2"/>
  </r>
  <r>
    <n v="14"/>
    <n v="163"/>
    <x v="1"/>
    <n v="32"/>
    <s v="1-50"/>
    <x v="2"/>
    <x v="62"/>
    <n v="21"/>
    <x v="0"/>
    <n v="2013"/>
    <n v="0.19631901840490798"/>
    <x v="0"/>
    <x v="2"/>
    <x v="2"/>
    <x v="2"/>
  </r>
  <r>
    <n v="6"/>
    <n v="68"/>
    <x v="3"/>
    <n v="32"/>
    <s v="1-50"/>
    <x v="0"/>
    <x v="16"/>
    <n v="19"/>
    <x v="2"/>
    <n v="2013"/>
    <n v="0.47058823529411764"/>
    <x v="0"/>
    <x v="0"/>
    <x v="0"/>
    <x v="0"/>
  </r>
  <r>
    <n v="15"/>
    <n v="154"/>
    <x v="1"/>
    <n v="165"/>
    <s v="151-200"/>
    <x v="4"/>
    <x v="67"/>
    <n v="8"/>
    <x v="0"/>
    <n v="2013"/>
    <n v="1.0714285714285714"/>
    <x v="0"/>
    <x v="2"/>
    <x v="3"/>
    <x v="3"/>
  </r>
  <r>
    <n v="11"/>
    <n v="124"/>
    <x v="0"/>
    <n v="208"/>
    <s v="201-250"/>
    <x v="4"/>
    <x v="81"/>
    <n v="15"/>
    <x v="2"/>
    <n v="2013"/>
    <n v="1.6774193548387097"/>
    <x v="0"/>
    <x v="2"/>
    <x v="3"/>
    <x v="3"/>
  </r>
  <r>
    <n v="9"/>
    <n v="24"/>
    <x v="2"/>
    <n v="191"/>
    <s v="151-200"/>
    <x v="3"/>
    <x v="21"/>
    <n v="18"/>
    <x v="2"/>
    <n v="2013"/>
    <n v="7.958333333333333"/>
    <x v="1"/>
    <x v="2"/>
    <x v="3"/>
    <x v="3"/>
  </r>
  <r>
    <n v="8"/>
    <n v="95"/>
    <x v="4"/>
    <n v="62"/>
    <s v="51-100"/>
    <x v="4"/>
    <x v="75"/>
    <n v="17"/>
    <x v="2"/>
    <n v="2013"/>
    <n v="0.65263157894736845"/>
    <x v="0"/>
    <x v="2"/>
    <x v="3"/>
    <x v="3"/>
  </r>
  <r>
    <n v="15"/>
    <n v="139"/>
    <x v="0"/>
    <n v="198"/>
    <s v="151-200"/>
    <x v="4"/>
    <x v="4"/>
    <n v="28"/>
    <x v="2"/>
    <n v="2013"/>
    <n v="1.4244604316546763"/>
    <x v="0"/>
    <x v="2"/>
    <x v="3"/>
    <x v="3"/>
  </r>
  <r>
    <n v="13"/>
    <n v="15"/>
    <x v="2"/>
    <n v="70"/>
    <s v="51-100"/>
    <x v="4"/>
    <x v="9"/>
    <n v="14"/>
    <x v="2"/>
    <n v="2013"/>
    <n v="4.666666666666667"/>
    <x v="1"/>
    <x v="2"/>
    <x v="3"/>
    <x v="3"/>
  </r>
  <r>
    <n v="3"/>
    <n v="122"/>
    <x v="0"/>
    <n v="208"/>
    <s v="201-250"/>
    <x v="1"/>
    <x v="57"/>
    <n v="30"/>
    <x v="1"/>
    <n v="2013"/>
    <n v="1.7049180327868851"/>
    <x v="0"/>
    <x v="1"/>
    <x v="1"/>
    <x v="1"/>
  </r>
  <r>
    <n v="9"/>
    <n v="75"/>
    <x v="3"/>
    <n v="57"/>
    <s v="51-100"/>
    <x v="1"/>
    <x v="18"/>
    <n v="14"/>
    <x v="0"/>
    <n v="2013"/>
    <n v="0.76"/>
    <x v="0"/>
    <x v="1"/>
    <x v="1"/>
    <x v="1"/>
  </r>
  <r>
    <n v="10"/>
    <n v="124"/>
    <x v="0"/>
    <n v="80"/>
    <s v="51-100"/>
    <x v="4"/>
    <x v="36"/>
    <n v="29"/>
    <x v="1"/>
    <n v="2013"/>
    <n v="0.64516129032258063"/>
    <x v="0"/>
    <x v="2"/>
    <x v="3"/>
    <x v="3"/>
  </r>
  <r>
    <n v="3"/>
    <n v="60"/>
    <x v="5"/>
    <n v="126"/>
    <s v="101-150"/>
    <x v="4"/>
    <x v="0"/>
    <n v="19"/>
    <x v="0"/>
    <n v="2013"/>
    <n v="2.1"/>
    <x v="0"/>
    <x v="2"/>
    <x v="3"/>
    <x v="3"/>
  </r>
  <r>
    <n v="3"/>
    <n v="174"/>
    <x v="1"/>
    <n v="101"/>
    <s v="101-150"/>
    <x v="2"/>
    <x v="42"/>
    <n v="13"/>
    <x v="2"/>
    <n v="2013"/>
    <n v="0.58045977011494254"/>
    <x v="0"/>
    <x v="2"/>
    <x v="2"/>
    <x v="2"/>
  </r>
  <r>
    <n v="1"/>
    <n v="24"/>
    <x v="2"/>
    <n v="49"/>
    <s v="1-50"/>
    <x v="1"/>
    <x v="47"/>
    <n v="8"/>
    <x v="1"/>
    <n v="2013"/>
    <n v="2.0416666666666665"/>
    <x v="0"/>
    <x v="1"/>
    <x v="1"/>
    <x v="1"/>
  </r>
  <r>
    <n v="7"/>
    <n v="159"/>
    <x v="1"/>
    <n v="213"/>
    <s v="201-250"/>
    <x v="4"/>
    <x v="82"/>
    <n v="8"/>
    <x v="2"/>
    <n v="2013"/>
    <n v="1.3396226415094339"/>
    <x v="0"/>
    <x v="2"/>
    <x v="3"/>
    <x v="3"/>
  </r>
  <r>
    <n v="15"/>
    <n v="121"/>
    <x v="0"/>
    <n v="81"/>
    <s v="51-100"/>
    <x v="3"/>
    <x v="44"/>
    <n v="3"/>
    <x v="1"/>
    <n v="2013"/>
    <n v="0.66942148760330578"/>
    <x v="0"/>
    <x v="2"/>
    <x v="3"/>
    <x v="3"/>
  </r>
  <r>
    <n v="9"/>
    <n v="17"/>
    <x v="2"/>
    <n v="150"/>
    <s v="101-150"/>
    <x v="3"/>
    <x v="62"/>
    <n v="21"/>
    <x v="0"/>
    <n v="2013"/>
    <n v="8.8235294117647065"/>
    <x v="1"/>
    <x v="2"/>
    <x v="3"/>
    <x v="3"/>
  </r>
  <r>
    <n v="14"/>
    <n v="13"/>
    <x v="2"/>
    <n v="20"/>
    <s v="1-50"/>
    <x v="3"/>
    <x v="39"/>
    <n v="23"/>
    <x v="0"/>
    <n v="2013"/>
    <n v="1.5384615384615385"/>
    <x v="0"/>
    <x v="2"/>
    <x v="3"/>
    <x v="3"/>
  </r>
  <r>
    <n v="7"/>
    <n v="94"/>
    <x v="4"/>
    <n v="184"/>
    <s v="151-200"/>
    <x v="3"/>
    <x v="62"/>
    <n v="21"/>
    <x v="0"/>
    <n v="2013"/>
    <n v="1.9574468085106382"/>
    <x v="0"/>
    <x v="2"/>
    <x v="3"/>
    <x v="3"/>
  </r>
  <r>
    <n v="2"/>
    <n v="162"/>
    <x v="1"/>
    <n v="88"/>
    <s v="51-100"/>
    <x v="0"/>
    <x v="22"/>
    <n v="6"/>
    <x v="1"/>
    <n v="2013"/>
    <n v="0.54320987654320985"/>
    <x v="0"/>
    <x v="0"/>
    <x v="0"/>
    <x v="0"/>
  </r>
  <r>
    <n v="3"/>
    <n v="83"/>
    <x v="3"/>
    <n v="59"/>
    <s v="51-100"/>
    <x v="1"/>
    <x v="56"/>
    <n v="22"/>
    <x v="1"/>
    <n v="2013"/>
    <n v="0.71084337349397586"/>
    <x v="0"/>
    <x v="1"/>
    <x v="1"/>
    <x v="1"/>
  </r>
  <r>
    <n v="1"/>
    <n v="174"/>
    <x v="1"/>
    <n v="73"/>
    <s v="51-100"/>
    <x v="4"/>
    <x v="40"/>
    <n v="2"/>
    <x v="2"/>
    <n v="2013"/>
    <n v="0.41954022988505746"/>
    <x v="0"/>
    <x v="2"/>
    <x v="3"/>
    <x v="3"/>
  </r>
  <r>
    <n v="12"/>
    <n v="94"/>
    <x v="4"/>
    <n v="29"/>
    <s v="1-50"/>
    <x v="3"/>
    <x v="66"/>
    <n v="22"/>
    <x v="2"/>
    <n v="2013"/>
    <n v="0.30851063829787234"/>
    <x v="0"/>
    <x v="2"/>
    <x v="3"/>
    <x v="3"/>
  </r>
  <r>
    <n v="5"/>
    <n v="64"/>
    <x v="3"/>
    <n v="173"/>
    <s v="151-200"/>
    <x v="0"/>
    <x v="71"/>
    <n v="15"/>
    <x v="0"/>
    <n v="2013"/>
    <n v="2.703125"/>
    <x v="2"/>
    <x v="0"/>
    <x v="0"/>
    <x v="0"/>
  </r>
  <r>
    <n v="1"/>
    <n v="157"/>
    <x v="1"/>
    <n v="109"/>
    <s v="101-150"/>
    <x v="0"/>
    <x v="10"/>
    <n v="25"/>
    <x v="0"/>
    <n v="2013"/>
    <n v="0.69426751592356684"/>
    <x v="0"/>
    <x v="0"/>
    <x v="0"/>
    <x v="0"/>
  </r>
  <r>
    <n v="8"/>
    <n v="20"/>
    <x v="2"/>
    <n v="170"/>
    <s v="151-200"/>
    <x v="1"/>
    <x v="86"/>
    <n v="7"/>
    <x v="2"/>
    <n v="2013"/>
    <n v="8.5"/>
    <x v="1"/>
    <x v="1"/>
    <x v="1"/>
    <x v="1"/>
  </r>
  <r>
    <n v="15"/>
    <n v="90"/>
    <x v="3"/>
    <n v="154"/>
    <s v="151-200"/>
    <x v="3"/>
    <x v="4"/>
    <n v="28"/>
    <x v="2"/>
    <n v="2013"/>
    <n v="1.711111111111111"/>
    <x v="0"/>
    <x v="2"/>
    <x v="3"/>
    <x v="3"/>
  </r>
  <r>
    <n v="3"/>
    <n v="36"/>
    <x v="5"/>
    <n v="60"/>
    <s v="51-100"/>
    <x v="1"/>
    <x v="26"/>
    <n v="17"/>
    <x v="1"/>
    <n v="2013"/>
    <n v="1.6666666666666667"/>
    <x v="0"/>
    <x v="1"/>
    <x v="1"/>
    <x v="1"/>
  </r>
  <r>
    <n v="12"/>
    <n v="165"/>
    <x v="1"/>
    <n v="49"/>
    <s v="1-50"/>
    <x v="3"/>
    <x v="9"/>
    <n v="14"/>
    <x v="2"/>
    <n v="2013"/>
    <n v="0.29696969696969699"/>
    <x v="0"/>
    <x v="2"/>
    <x v="3"/>
    <x v="3"/>
  </r>
  <r>
    <n v="10"/>
    <n v="23"/>
    <x v="2"/>
    <n v="37"/>
    <s v="1-50"/>
    <x v="2"/>
    <x v="18"/>
    <n v="14"/>
    <x v="0"/>
    <n v="2013"/>
    <n v="1.6086956521739131"/>
    <x v="0"/>
    <x v="2"/>
    <x v="2"/>
    <x v="2"/>
  </r>
  <r>
    <n v="2"/>
    <n v="115"/>
    <x v="4"/>
    <n v="181"/>
    <s v="151-200"/>
    <x v="3"/>
    <x v="12"/>
    <n v="4"/>
    <x v="2"/>
    <n v="2013"/>
    <n v="1.5739130434782609"/>
    <x v="0"/>
    <x v="2"/>
    <x v="3"/>
    <x v="3"/>
  </r>
  <r>
    <n v="8"/>
    <n v="38"/>
    <x v="5"/>
    <n v="41"/>
    <s v="1-50"/>
    <x v="4"/>
    <x v="79"/>
    <n v="9"/>
    <x v="1"/>
    <n v="2013"/>
    <n v="1.0789473684210527"/>
    <x v="0"/>
    <x v="2"/>
    <x v="3"/>
    <x v="3"/>
  </r>
  <r>
    <n v="11"/>
    <n v="63"/>
    <x v="3"/>
    <n v="136"/>
    <s v="101-150"/>
    <x v="0"/>
    <x v="71"/>
    <n v="15"/>
    <x v="0"/>
    <n v="2013"/>
    <n v="2.1587301587301586"/>
    <x v="0"/>
    <x v="0"/>
    <x v="0"/>
    <x v="0"/>
  </r>
  <r>
    <n v="15"/>
    <n v="62"/>
    <x v="3"/>
    <n v="209"/>
    <s v="201-250"/>
    <x v="0"/>
    <x v="59"/>
    <n v="23"/>
    <x v="2"/>
    <n v="2013"/>
    <n v="3.370967741935484"/>
    <x v="3"/>
    <x v="0"/>
    <x v="0"/>
    <x v="0"/>
  </r>
  <r>
    <n v="3"/>
    <n v="59"/>
    <x v="5"/>
    <n v="117"/>
    <s v="101-150"/>
    <x v="0"/>
    <x v="15"/>
    <n v="5"/>
    <x v="0"/>
    <n v="2013"/>
    <n v="1.9830508474576272"/>
    <x v="0"/>
    <x v="0"/>
    <x v="0"/>
    <x v="0"/>
  </r>
  <r>
    <n v="13"/>
    <n v="139"/>
    <x v="0"/>
    <n v="53"/>
    <s v="51-100"/>
    <x v="3"/>
    <x v="20"/>
    <n v="30"/>
    <x v="0"/>
    <n v="2013"/>
    <n v="0.38129496402877699"/>
    <x v="0"/>
    <x v="2"/>
    <x v="3"/>
    <x v="3"/>
  </r>
  <r>
    <n v="14"/>
    <n v="75"/>
    <x v="3"/>
    <n v="187"/>
    <s v="151-200"/>
    <x v="1"/>
    <x v="24"/>
    <n v="28"/>
    <x v="0"/>
    <n v="2013"/>
    <n v="2.4933333333333332"/>
    <x v="0"/>
    <x v="1"/>
    <x v="1"/>
    <x v="1"/>
  </r>
  <r>
    <n v="9"/>
    <n v="29"/>
    <x v="2"/>
    <n v="87"/>
    <s v="51-100"/>
    <x v="2"/>
    <x v="37"/>
    <n v="16"/>
    <x v="2"/>
    <n v="2013"/>
    <n v="3"/>
    <x v="2"/>
    <x v="2"/>
    <x v="2"/>
    <x v="2"/>
  </r>
  <r>
    <n v="13"/>
    <n v="125"/>
    <x v="0"/>
    <n v="224"/>
    <s v="201-250"/>
    <x v="3"/>
    <x v="14"/>
    <n v="6"/>
    <x v="0"/>
    <n v="2013"/>
    <n v="1.792"/>
    <x v="0"/>
    <x v="2"/>
    <x v="3"/>
    <x v="3"/>
  </r>
  <r>
    <n v="12"/>
    <n v="103"/>
    <x v="4"/>
    <n v="74"/>
    <s v="51-100"/>
    <x v="2"/>
    <x v="20"/>
    <n v="30"/>
    <x v="0"/>
    <n v="2013"/>
    <n v="0.71844660194174759"/>
    <x v="0"/>
    <x v="2"/>
    <x v="2"/>
    <x v="2"/>
  </r>
  <r>
    <n v="15"/>
    <n v="70"/>
    <x v="3"/>
    <n v="97"/>
    <s v="51-100"/>
    <x v="4"/>
    <x v="30"/>
    <n v="21"/>
    <x v="2"/>
    <n v="2013"/>
    <n v="1.3857142857142857"/>
    <x v="0"/>
    <x v="2"/>
    <x v="3"/>
    <x v="3"/>
  </r>
  <r>
    <n v="2"/>
    <n v="43"/>
    <x v="5"/>
    <n v="111"/>
    <s v="101-150"/>
    <x v="0"/>
    <x v="1"/>
    <n v="7"/>
    <x v="1"/>
    <n v="2013"/>
    <n v="2.5813953488372094"/>
    <x v="2"/>
    <x v="0"/>
    <x v="0"/>
    <x v="0"/>
  </r>
  <r>
    <n v="5"/>
    <n v="161"/>
    <x v="1"/>
    <n v="201"/>
    <s v="201-250"/>
    <x v="1"/>
    <x v="81"/>
    <n v="15"/>
    <x v="2"/>
    <n v="2013"/>
    <n v="1.2484472049689441"/>
    <x v="0"/>
    <x v="1"/>
    <x v="1"/>
    <x v="1"/>
  </r>
  <r>
    <n v="1"/>
    <n v="67"/>
    <x v="3"/>
    <n v="122"/>
    <s v="101-150"/>
    <x v="4"/>
    <x v="25"/>
    <n v="26"/>
    <x v="1"/>
    <n v="2013"/>
    <n v="1.8208955223880596"/>
    <x v="0"/>
    <x v="2"/>
    <x v="3"/>
    <x v="3"/>
  </r>
  <r>
    <n v="8"/>
    <n v="15"/>
    <x v="2"/>
    <n v="128"/>
    <s v="101-150"/>
    <x v="1"/>
    <x v="82"/>
    <n v="8"/>
    <x v="2"/>
    <n v="2013"/>
    <n v="8.5333333333333332"/>
    <x v="1"/>
    <x v="1"/>
    <x v="1"/>
    <x v="1"/>
  </r>
  <r>
    <n v="6"/>
    <n v="20"/>
    <x v="2"/>
    <n v="126"/>
    <s v="101-150"/>
    <x v="2"/>
    <x v="41"/>
    <n v="27"/>
    <x v="2"/>
    <n v="2013"/>
    <n v="6.3"/>
    <x v="1"/>
    <x v="2"/>
    <x v="2"/>
    <x v="2"/>
  </r>
  <r>
    <n v="12"/>
    <n v="152"/>
    <x v="1"/>
    <n v="197"/>
    <s v="151-200"/>
    <x v="3"/>
    <x v="12"/>
    <n v="4"/>
    <x v="2"/>
    <n v="2013"/>
    <n v="1.2960526315789473"/>
    <x v="0"/>
    <x v="2"/>
    <x v="3"/>
    <x v="3"/>
  </r>
  <r>
    <n v="15"/>
    <n v="20"/>
    <x v="2"/>
    <n v="75"/>
    <s v="51-100"/>
    <x v="1"/>
    <x v="68"/>
    <n v="28"/>
    <x v="1"/>
    <n v="2013"/>
    <n v="3.75"/>
    <x v="3"/>
    <x v="1"/>
    <x v="1"/>
    <x v="1"/>
  </r>
  <r>
    <n v="2"/>
    <n v="135"/>
    <x v="0"/>
    <n v="216"/>
    <s v="201-250"/>
    <x v="2"/>
    <x v="29"/>
    <n v="10"/>
    <x v="2"/>
    <n v="2013"/>
    <n v="1.6"/>
    <x v="0"/>
    <x v="2"/>
    <x v="2"/>
    <x v="2"/>
  </r>
  <r>
    <n v="15"/>
    <n v="103"/>
    <x v="4"/>
    <n v="155"/>
    <s v="151-200"/>
    <x v="4"/>
    <x v="11"/>
    <n v="29"/>
    <x v="2"/>
    <n v="2013"/>
    <n v="1.5048543689320388"/>
    <x v="0"/>
    <x v="2"/>
    <x v="3"/>
    <x v="3"/>
  </r>
  <r>
    <n v="11"/>
    <n v="7"/>
    <x v="2"/>
    <n v="54"/>
    <s v="51-100"/>
    <x v="2"/>
    <x v="3"/>
    <n v="20"/>
    <x v="1"/>
    <n v="2013"/>
    <n v="7.7142857142857144"/>
    <x v="1"/>
    <x v="2"/>
    <x v="2"/>
    <x v="2"/>
  </r>
  <r>
    <n v="14"/>
    <n v="161"/>
    <x v="1"/>
    <n v="47"/>
    <s v="1-50"/>
    <x v="4"/>
    <x v="7"/>
    <n v="25"/>
    <x v="1"/>
    <n v="2013"/>
    <n v="0.29192546583850931"/>
    <x v="0"/>
    <x v="2"/>
    <x v="3"/>
    <x v="3"/>
  </r>
  <r>
    <n v="2"/>
    <n v="158"/>
    <x v="1"/>
    <n v="46"/>
    <s v="1-50"/>
    <x v="0"/>
    <x v="64"/>
    <n v="2"/>
    <x v="1"/>
    <n v="2013"/>
    <n v="0.29113924050632911"/>
    <x v="0"/>
    <x v="0"/>
    <x v="0"/>
    <x v="0"/>
  </r>
  <r>
    <n v="14"/>
    <n v="5"/>
    <x v="2"/>
    <n v="161"/>
    <s v="151-200"/>
    <x v="3"/>
    <x v="54"/>
    <n v="16"/>
    <x v="1"/>
    <n v="2013"/>
    <n v="32.200000000000003"/>
    <x v="1"/>
    <x v="2"/>
    <x v="3"/>
    <x v="3"/>
  </r>
  <r>
    <n v="5"/>
    <n v="163"/>
    <x v="1"/>
    <n v="31"/>
    <s v="1-50"/>
    <x v="4"/>
    <x v="8"/>
    <n v="26"/>
    <x v="2"/>
    <n v="2013"/>
    <n v="0.19018404907975461"/>
    <x v="0"/>
    <x v="2"/>
    <x v="3"/>
    <x v="3"/>
  </r>
  <r>
    <n v="8"/>
    <n v="113"/>
    <x v="4"/>
    <n v="131"/>
    <s v="101-150"/>
    <x v="0"/>
    <x v="38"/>
    <n v="20"/>
    <x v="2"/>
    <n v="2013"/>
    <n v="1.1592920353982301"/>
    <x v="0"/>
    <x v="0"/>
    <x v="0"/>
    <x v="0"/>
  </r>
  <r>
    <n v="5"/>
    <n v="85"/>
    <x v="3"/>
    <n v="137"/>
    <s v="101-150"/>
    <x v="1"/>
    <x v="23"/>
    <n v="25"/>
    <x v="2"/>
    <n v="2013"/>
    <n v="1.611764705882353"/>
    <x v="0"/>
    <x v="1"/>
    <x v="1"/>
    <x v="1"/>
  </r>
  <r>
    <n v="3"/>
    <n v="132"/>
    <x v="0"/>
    <n v="202"/>
    <s v="201-250"/>
    <x v="3"/>
    <x v="31"/>
    <n v="17"/>
    <x v="0"/>
    <n v="2013"/>
    <n v="1.5303030303030303"/>
    <x v="0"/>
    <x v="2"/>
    <x v="3"/>
    <x v="3"/>
  </r>
  <r>
    <n v="4"/>
    <n v="179"/>
    <x v="1"/>
    <n v="136"/>
    <s v="101-150"/>
    <x v="3"/>
    <x v="54"/>
    <n v="16"/>
    <x v="1"/>
    <n v="2013"/>
    <n v="0.75977653631284914"/>
    <x v="0"/>
    <x v="2"/>
    <x v="3"/>
    <x v="3"/>
  </r>
  <r>
    <n v="10"/>
    <n v="13"/>
    <x v="2"/>
    <n v="114"/>
    <s v="101-150"/>
    <x v="1"/>
    <x v="9"/>
    <n v="14"/>
    <x v="2"/>
    <n v="2013"/>
    <n v="8.7692307692307701"/>
    <x v="1"/>
    <x v="1"/>
    <x v="1"/>
    <x v="1"/>
  </r>
  <r>
    <n v="13"/>
    <n v="54"/>
    <x v="5"/>
    <n v="20"/>
    <s v="1-50"/>
    <x v="2"/>
    <x v="26"/>
    <n v="17"/>
    <x v="1"/>
    <n v="2013"/>
    <n v="0.37037037037037035"/>
    <x v="0"/>
    <x v="2"/>
    <x v="2"/>
    <x v="2"/>
  </r>
  <r>
    <n v="9"/>
    <n v="61"/>
    <x v="3"/>
    <n v="164"/>
    <s v="151-200"/>
    <x v="1"/>
    <x v="35"/>
    <n v="14"/>
    <x v="1"/>
    <n v="2013"/>
    <n v="2.6885245901639343"/>
    <x v="2"/>
    <x v="1"/>
    <x v="1"/>
    <x v="1"/>
  </r>
  <r>
    <n v="13"/>
    <n v="141"/>
    <x v="0"/>
    <n v="223"/>
    <s v="201-250"/>
    <x v="2"/>
    <x v="68"/>
    <n v="28"/>
    <x v="1"/>
    <n v="2013"/>
    <n v="1.5815602836879432"/>
    <x v="0"/>
    <x v="2"/>
    <x v="2"/>
    <x v="2"/>
  </r>
  <r>
    <n v="10"/>
    <n v="110"/>
    <x v="4"/>
    <n v="103"/>
    <s v="101-150"/>
    <x v="2"/>
    <x v="27"/>
    <n v="27"/>
    <x v="0"/>
    <n v="2013"/>
    <n v="0.9363636363636364"/>
    <x v="0"/>
    <x v="2"/>
    <x v="2"/>
    <x v="2"/>
  </r>
  <r>
    <n v="3"/>
    <n v="3"/>
    <x v="2"/>
    <n v="209"/>
    <s v="201-250"/>
    <x v="2"/>
    <x v="22"/>
    <n v="6"/>
    <x v="1"/>
    <n v="2013"/>
    <n v="69.666666666666671"/>
    <x v="1"/>
    <x v="2"/>
    <x v="2"/>
    <x v="2"/>
  </r>
  <r>
    <n v="11"/>
    <n v="91"/>
    <x v="4"/>
    <n v="89"/>
    <s v="51-100"/>
    <x v="3"/>
    <x v="32"/>
    <n v="26"/>
    <x v="0"/>
    <n v="2013"/>
    <n v="0.97802197802197799"/>
    <x v="0"/>
    <x v="2"/>
    <x v="3"/>
    <x v="3"/>
  </r>
  <r>
    <n v="15"/>
    <n v="149"/>
    <x v="0"/>
    <n v="216"/>
    <s v="201-250"/>
    <x v="0"/>
    <x v="57"/>
    <n v="30"/>
    <x v="1"/>
    <n v="2013"/>
    <n v="1.4496644295302012"/>
    <x v="0"/>
    <x v="0"/>
    <x v="0"/>
    <x v="0"/>
  </r>
  <r>
    <n v="1"/>
    <n v="173"/>
    <x v="1"/>
    <n v="64"/>
    <s v="51-100"/>
    <x v="4"/>
    <x v="45"/>
    <n v="15"/>
    <x v="1"/>
    <n v="2013"/>
    <n v="0.36994219653179189"/>
    <x v="0"/>
    <x v="2"/>
    <x v="3"/>
    <x v="3"/>
  </r>
  <r>
    <n v="7"/>
    <n v="29"/>
    <x v="2"/>
    <n v="66"/>
    <s v="51-100"/>
    <x v="1"/>
    <x v="0"/>
    <n v="19"/>
    <x v="0"/>
    <n v="2013"/>
    <n v="2.2758620689655173"/>
    <x v="0"/>
    <x v="1"/>
    <x v="1"/>
    <x v="1"/>
  </r>
  <r>
    <n v="6"/>
    <n v="130"/>
    <x v="0"/>
    <n v="210"/>
    <s v="201-250"/>
    <x v="4"/>
    <x v="78"/>
    <n v="30"/>
    <x v="2"/>
    <n v="2013"/>
    <n v="1.6153846153846154"/>
    <x v="0"/>
    <x v="2"/>
    <x v="3"/>
    <x v="3"/>
  </r>
  <r>
    <n v="2"/>
    <n v="164"/>
    <x v="1"/>
    <n v="214"/>
    <s v="201-250"/>
    <x v="4"/>
    <x v="59"/>
    <n v="23"/>
    <x v="2"/>
    <n v="2013"/>
    <n v="1.3048780487804879"/>
    <x v="0"/>
    <x v="2"/>
    <x v="3"/>
    <x v="3"/>
  </r>
  <r>
    <n v="5"/>
    <n v="44"/>
    <x v="5"/>
    <n v="120"/>
    <s v="101-150"/>
    <x v="4"/>
    <x v="28"/>
    <n v="27"/>
    <x v="1"/>
    <n v="2013"/>
    <n v="2.7272727272727271"/>
    <x v="2"/>
    <x v="2"/>
    <x v="3"/>
    <x v="3"/>
  </r>
  <r>
    <n v="3"/>
    <n v="151"/>
    <x v="1"/>
    <n v="63"/>
    <s v="51-100"/>
    <x v="0"/>
    <x v="48"/>
    <n v="12"/>
    <x v="0"/>
    <n v="2013"/>
    <n v="0.41721854304635764"/>
    <x v="0"/>
    <x v="0"/>
    <x v="0"/>
    <x v="0"/>
  </r>
  <r>
    <n v="14"/>
    <n v="1"/>
    <x v="2"/>
    <n v="37"/>
    <s v="1-50"/>
    <x v="2"/>
    <x v="22"/>
    <n v="6"/>
    <x v="1"/>
    <n v="2013"/>
    <n v="37"/>
    <x v="1"/>
    <x v="2"/>
    <x v="2"/>
    <x v="2"/>
  </r>
  <r>
    <n v="12"/>
    <n v="93"/>
    <x v="4"/>
    <n v="120"/>
    <s v="101-150"/>
    <x v="0"/>
    <x v="58"/>
    <n v="5"/>
    <x v="2"/>
    <n v="2013"/>
    <n v="1.2903225806451613"/>
    <x v="0"/>
    <x v="0"/>
    <x v="0"/>
    <x v="0"/>
  </r>
  <r>
    <n v="10"/>
    <n v="27"/>
    <x v="2"/>
    <n v="124"/>
    <s v="101-150"/>
    <x v="0"/>
    <x v="51"/>
    <n v="6"/>
    <x v="2"/>
    <n v="2013"/>
    <n v="4.5925925925925926"/>
    <x v="1"/>
    <x v="0"/>
    <x v="0"/>
    <x v="0"/>
  </r>
  <r>
    <n v="11"/>
    <n v="122"/>
    <x v="0"/>
    <n v="128"/>
    <s v="101-150"/>
    <x v="4"/>
    <x v="79"/>
    <n v="9"/>
    <x v="1"/>
    <n v="2013"/>
    <n v="1.0491803278688525"/>
    <x v="0"/>
    <x v="2"/>
    <x v="3"/>
    <x v="3"/>
  </r>
  <r>
    <n v="12"/>
    <n v="70"/>
    <x v="3"/>
    <n v="183"/>
    <s v="151-200"/>
    <x v="2"/>
    <x v="10"/>
    <n v="25"/>
    <x v="0"/>
    <n v="2013"/>
    <n v="2.6142857142857143"/>
    <x v="2"/>
    <x v="2"/>
    <x v="2"/>
    <x v="2"/>
  </r>
  <r>
    <n v="4"/>
    <n v="56"/>
    <x v="5"/>
    <n v="150"/>
    <s v="101-150"/>
    <x v="2"/>
    <x v="51"/>
    <n v="6"/>
    <x v="2"/>
    <n v="2013"/>
    <n v="2.6785714285714284"/>
    <x v="2"/>
    <x v="2"/>
    <x v="2"/>
    <x v="2"/>
  </r>
  <r>
    <n v="2"/>
    <n v="88"/>
    <x v="3"/>
    <n v="105"/>
    <s v="101-150"/>
    <x v="2"/>
    <x v="59"/>
    <n v="23"/>
    <x v="2"/>
    <n v="2013"/>
    <n v="1.1931818181818181"/>
    <x v="0"/>
    <x v="2"/>
    <x v="2"/>
    <x v="2"/>
  </r>
  <r>
    <n v="6"/>
    <n v="93"/>
    <x v="4"/>
    <n v="53"/>
    <s v="51-100"/>
    <x v="0"/>
    <x v="84"/>
    <n v="1"/>
    <x v="2"/>
    <n v="2013"/>
    <n v="0.56989247311827962"/>
    <x v="0"/>
    <x v="0"/>
    <x v="0"/>
    <x v="0"/>
  </r>
  <r>
    <n v="8"/>
    <n v="111"/>
    <x v="4"/>
    <n v="110"/>
    <s v="101-150"/>
    <x v="3"/>
    <x v="84"/>
    <n v="1"/>
    <x v="2"/>
    <n v="2013"/>
    <n v="0.99099099099099097"/>
    <x v="0"/>
    <x v="2"/>
    <x v="3"/>
    <x v="3"/>
  </r>
  <r>
    <n v="5"/>
    <n v="84"/>
    <x v="3"/>
    <n v="183"/>
    <s v="151-200"/>
    <x v="4"/>
    <x v="6"/>
    <n v="5"/>
    <x v="1"/>
    <n v="2013"/>
    <n v="2.1785714285714284"/>
    <x v="0"/>
    <x v="2"/>
    <x v="3"/>
    <x v="3"/>
  </r>
  <r>
    <n v="7"/>
    <n v="1"/>
    <x v="2"/>
    <n v="158"/>
    <s v="151-200"/>
    <x v="3"/>
    <x v="77"/>
    <n v="22"/>
    <x v="0"/>
    <n v="2013"/>
    <n v="158"/>
    <x v="1"/>
    <x v="2"/>
    <x v="3"/>
    <x v="3"/>
  </r>
  <r>
    <n v="1"/>
    <n v="147"/>
    <x v="0"/>
    <n v="116"/>
    <s v="101-150"/>
    <x v="0"/>
    <x v="71"/>
    <n v="15"/>
    <x v="0"/>
    <n v="2013"/>
    <n v="0.78911564625850339"/>
    <x v="0"/>
    <x v="0"/>
    <x v="0"/>
    <x v="0"/>
  </r>
  <r>
    <n v="4"/>
    <n v="164"/>
    <x v="1"/>
    <n v="74"/>
    <s v="51-100"/>
    <x v="1"/>
    <x v="51"/>
    <n v="6"/>
    <x v="2"/>
    <n v="2013"/>
    <n v="0.45121951219512196"/>
    <x v="0"/>
    <x v="1"/>
    <x v="1"/>
    <x v="1"/>
  </r>
  <r>
    <n v="8"/>
    <n v="48"/>
    <x v="5"/>
    <n v="23"/>
    <s v="1-50"/>
    <x v="0"/>
    <x v="77"/>
    <n v="22"/>
    <x v="0"/>
    <n v="2013"/>
    <n v="0.47916666666666669"/>
    <x v="0"/>
    <x v="0"/>
    <x v="0"/>
    <x v="0"/>
  </r>
  <r>
    <n v="7"/>
    <n v="26"/>
    <x v="2"/>
    <n v="130"/>
    <s v="101-150"/>
    <x v="0"/>
    <x v="9"/>
    <n v="14"/>
    <x v="2"/>
    <n v="2013"/>
    <n v="5"/>
    <x v="1"/>
    <x v="0"/>
    <x v="0"/>
    <x v="0"/>
  </r>
  <r>
    <n v="11"/>
    <n v="176"/>
    <x v="1"/>
    <n v="141"/>
    <s v="101-150"/>
    <x v="1"/>
    <x v="27"/>
    <n v="27"/>
    <x v="0"/>
    <n v="2013"/>
    <n v="0.80113636363636365"/>
    <x v="0"/>
    <x v="1"/>
    <x v="1"/>
    <x v="1"/>
  </r>
  <r>
    <n v="14"/>
    <n v="36"/>
    <x v="5"/>
    <n v="155"/>
    <s v="151-200"/>
    <x v="0"/>
    <x v="72"/>
    <n v="24"/>
    <x v="2"/>
    <n v="2013"/>
    <n v="4.3055555555555554"/>
    <x v="1"/>
    <x v="0"/>
    <x v="0"/>
    <x v="0"/>
  </r>
  <r>
    <n v="11"/>
    <n v="106"/>
    <x v="4"/>
    <n v="59"/>
    <s v="51-100"/>
    <x v="4"/>
    <x v="82"/>
    <n v="8"/>
    <x v="2"/>
    <n v="2013"/>
    <n v="0.55660377358490565"/>
    <x v="0"/>
    <x v="2"/>
    <x v="3"/>
    <x v="3"/>
  </r>
  <r>
    <n v="5"/>
    <n v="135"/>
    <x v="0"/>
    <n v="86"/>
    <s v="51-100"/>
    <x v="3"/>
    <x v="15"/>
    <n v="5"/>
    <x v="0"/>
    <n v="2013"/>
    <n v="0.63703703703703707"/>
    <x v="0"/>
    <x v="2"/>
    <x v="3"/>
    <x v="3"/>
  </r>
  <r>
    <n v="6"/>
    <n v="62"/>
    <x v="3"/>
    <n v="207"/>
    <s v="201-250"/>
    <x v="2"/>
    <x v="81"/>
    <n v="15"/>
    <x v="2"/>
    <n v="2013"/>
    <n v="3.338709677419355"/>
    <x v="3"/>
    <x v="2"/>
    <x v="2"/>
    <x v="2"/>
  </r>
  <r>
    <n v="11"/>
    <n v="121"/>
    <x v="0"/>
    <n v="218"/>
    <s v="201-250"/>
    <x v="4"/>
    <x v="69"/>
    <n v="12"/>
    <x v="2"/>
    <n v="2013"/>
    <n v="1.8016528925619835"/>
    <x v="0"/>
    <x v="2"/>
    <x v="3"/>
    <x v="3"/>
  </r>
  <r>
    <n v="3"/>
    <n v="100"/>
    <x v="4"/>
    <n v="105"/>
    <s v="101-150"/>
    <x v="1"/>
    <x v="68"/>
    <n v="28"/>
    <x v="1"/>
    <n v="2013"/>
    <n v="1.05"/>
    <x v="0"/>
    <x v="1"/>
    <x v="1"/>
    <x v="1"/>
  </r>
  <r>
    <n v="14"/>
    <n v="132"/>
    <x v="0"/>
    <n v="44"/>
    <s v="1-50"/>
    <x v="3"/>
    <x v="74"/>
    <n v="29"/>
    <x v="0"/>
    <n v="2013"/>
    <n v="0.33333333333333331"/>
    <x v="0"/>
    <x v="2"/>
    <x v="3"/>
    <x v="3"/>
  </r>
  <r>
    <n v="1"/>
    <n v="135"/>
    <x v="0"/>
    <n v="42"/>
    <s v="1-50"/>
    <x v="0"/>
    <x v="36"/>
    <n v="29"/>
    <x v="1"/>
    <n v="2013"/>
    <n v="0.31111111111111112"/>
    <x v="0"/>
    <x v="0"/>
    <x v="0"/>
    <x v="0"/>
  </r>
  <r>
    <n v="7"/>
    <n v="83"/>
    <x v="3"/>
    <n v="107"/>
    <s v="101-150"/>
    <x v="3"/>
    <x v="52"/>
    <n v="24"/>
    <x v="1"/>
    <n v="2013"/>
    <n v="1.2891566265060241"/>
    <x v="0"/>
    <x v="2"/>
    <x v="3"/>
    <x v="3"/>
  </r>
  <r>
    <n v="10"/>
    <n v="87"/>
    <x v="3"/>
    <n v="46"/>
    <s v="1-50"/>
    <x v="3"/>
    <x v="15"/>
    <n v="5"/>
    <x v="0"/>
    <n v="2013"/>
    <n v="0.52873563218390807"/>
    <x v="0"/>
    <x v="2"/>
    <x v="3"/>
    <x v="3"/>
  </r>
  <r>
    <n v="10"/>
    <n v="2"/>
    <x v="2"/>
    <n v="72"/>
    <s v="51-100"/>
    <x v="4"/>
    <x v="62"/>
    <n v="21"/>
    <x v="0"/>
    <n v="2013"/>
    <n v="36"/>
    <x v="1"/>
    <x v="2"/>
    <x v="3"/>
    <x v="3"/>
  </r>
  <r>
    <n v="7"/>
    <n v="175"/>
    <x v="1"/>
    <n v="170"/>
    <s v="151-200"/>
    <x v="1"/>
    <x v="54"/>
    <n v="16"/>
    <x v="1"/>
    <n v="2013"/>
    <n v="0.97142857142857142"/>
    <x v="0"/>
    <x v="1"/>
    <x v="1"/>
    <x v="1"/>
  </r>
  <r>
    <n v="8"/>
    <n v="91"/>
    <x v="4"/>
    <n v="154"/>
    <s v="151-200"/>
    <x v="2"/>
    <x v="59"/>
    <n v="23"/>
    <x v="2"/>
    <n v="2013"/>
    <n v="1.6923076923076923"/>
    <x v="0"/>
    <x v="2"/>
    <x v="2"/>
    <x v="2"/>
  </r>
  <r>
    <n v="9"/>
    <n v="55"/>
    <x v="5"/>
    <n v="46"/>
    <s v="1-50"/>
    <x v="3"/>
    <x v="73"/>
    <n v="1"/>
    <x v="1"/>
    <n v="2013"/>
    <n v="0.83636363636363631"/>
    <x v="0"/>
    <x v="2"/>
    <x v="3"/>
    <x v="3"/>
  </r>
  <r>
    <n v="15"/>
    <n v="95"/>
    <x v="4"/>
    <n v="182"/>
    <s v="151-200"/>
    <x v="2"/>
    <x v="31"/>
    <n v="17"/>
    <x v="0"/>
    <n v="2013"/>
    <n v="1.9157894736842105"/>
    <x v="0"/>
    <x v="2"/>
    <x v="2"/>
    <x v="2"/>
  </r>
  <r>
    <n v="10"/>
    <n v="10"/>
    <x v="2"/>
    <n v="105"/>
    <s v="101-150"/>
    <x v="4"/>
    <x v="38"/>
    <n v="20"/>
    <x v="2"/>
    <n v="2013"/>
    <n v="10.5"/>
    <x v="1"/>
    <x v="2"/>
    <x v="3"/>
    <x v="3"/>
  </r>
  <r>
    <n v="3"/>
    <n v="137"/>
    <x v="0"/>
    <n v="133"/>
    <s v="101-150"/>
    <x v="0"/>
    <x v="4"/>
    <n v="28"/>
    <x v="2"/>
    <n v="2013"/>
    <n v="0.97080291970802923"/>
    <x v="0"/>
    <x v="0"/>
    <x v="0"/>
    <x v="0"/>
  </r>
  <r>
    <n v="6"/>
    <n v="46"/>
    <x v="5"/>
    <n v="213"/>
    <s v="201-250"/>
    <x v="2"/>
    <x v="73"/>
    <n v="1"/>
    <x v="1"/>
    <n v="2013"/>
    <n v="4.6304347826086953"/>
    <x v="1"/>
    <x v="2"/>
    <x v="2"/>
    <x v="2"/>
  </r>
  <r>
    <n v="6"/>
    <n v="36"/>
    <x v="5"/>
    <n v="201"/>
    <s v="201-250"/>
    <x v="3"/>
    <x v="83"/>
    <n v="18"/>
    <x v="1"/>
    <n v="2013"/>
    <n v="5.583333333333333"/>
    <x v="1"/>
    <x v="2"/>
    <x v="3"/>
    <x v="3"/>
  </r>
  <r>
    <n v="2"/>
    <n v="23"/>
    <x v="2"/>
    <n v="225"/>
    <s v="201-250"/>
    <x v="3"/>
    <x v="2"/>
    <n v="4"/>
    <x v="1"/>
    <n v="2013"/>
    <n v="9.7826086956521738"/>
    <x v="1"/>
    <x v="2"/>
    <x v="3"/>
    <x v="3"/>
  </r>
  <r>
    <n v="8"/>
    <n v="170"/>
    <x v="1"/>
    <n v="45"/>
    <s v="1-50"/>
    <x v="0"/>
    <x v="68"/>
    <n v="28"/>
    <x v="1"/>
    <n v="2013"/>
    <n v="0.26470588235294118"/>
    <x v="0"/>
    <x v="0"/>
    <x v="0"/>
    <x v="0"/>
  </r>
  <r>
    <n v="8"/>
    <n v="68"/>
    <x v="3"/>
    <n v="130"/>
    <s v="101-150"/>
    <x v="0"/>
    <x v="16"/>
    <n v="19"/>
    <x v="2"/>
    <n v="2013"/>
    <n v="1.911764705882353"/>
    <x v="0"/>
    <x v="0"/>
    <x v="0"/>
    <x v="0"/>
  </r>
  <r>
    <n v="6"/>
    <n v="44"/>
    <x v="5"/>
    <n v="144"/>
    <s v="101-150"/>
    <x v="3"/>
    <x v="77"/>
    <n v="22"/>
    <x v="0"/>
    <n v="2013"/>
    <n v="3.2727272727272729"/>
    <x v="3"/>
    <x v="2"/>
    <x v="3"/>
    <x v="3"/>
  </r>
  <r>
    <n v="4"/>
    <n v="90"/>
    <x v="3"/>
    <n v="169"/>
    <s v="151-200"/>
    <x v="2"/>
    <x v="48"/>
    <n v="12"/>
    <x v="0"/>
    <n v="2013"/>
    <n v="1.8777777777777778"/>
    <x v="0"/>
    <x v="2"/>
    <x v="2"/>
    <x v="2"/>
  </r>
  <r>
    <n v="2"/>
    <n v="146"/>
    <x v="0"/>
    <n v="158"/>
    <s v="151-200"/>
    <x v="4"/>
    <x v="28"/>
    <n v="27"/>
    <x v="1"/>
    <n v="2013"/>
    <n v="1.0821917808219179"/>
    <x v="0"/>
    <x v="2"/>
    <x v="3"/>
    <x v="3"/>
  </r>
  <r>
    <n v="11"/>
    <n v="124"/>
    <x v="0"/>
    <n v="48"/>
    <s v="1-50"/>
    <x v="4"/>
    <x v="12"/>
    <n v="4"/>
    <x v="2"/>
    <n v="2013"/>
    <n v="0.38709677419354838"/>
    <x v="0"/>
    <x v="2"/>
    <x v="3"/>
    <x v="3"/>
  </r>
  <r>
    <n v="9"/>
    <n v="158"/>
    <x v="1"/>
    <n v="28"/>
    <s v="1-50"/>
    <x v="2"/>
    <x v="39"/>
    <n v="23"/>
    <x v="0"/>
    <n v="2013"/>
    <n v="0.17721518987341772"/>
    <x v="0"/>
    <x v="2"/>
    <x v="2"/>
    <x v="2"/>
  </r>
  <r>
    <n v="7"/>
    <n v="112"/>
    <x v="4"/>
    <n v="44"/>
    <s v="1-50"/>
    <x v="2"/>
    <x v="31"/>
    <n v="17"/>
    <x v="0"/>
    <n v="2013"/>
    <n v="0.39285714285714285"/>
    <x v="0"/>
    <x v="2"/>
    <x v="2"/>
    <x v="2"/>
  </r>
  <r>
    <n v="3"/>
    <n v="8"/>
    <x v="2"/>
    <n v="168"/>
    <s v="151-200"/>
    <x v="0"/>
    <x v="57"/>
    <n v="30"/>
    <x v="1"/>
    <n v="2013"/>
    <n v="21"/>
    <x v="1"/>
    <x v="0"/>
    <x v="0"/>
    <x v="0"/>
  </r>
  <r>
    <n v="15"/>
    <n v="92"/>
    <x v="4"/>
    <n v="152"/>
    <s v="151-200"/>
    <x v="4"/>
    <x v="79"/>
    <n v="9"/>
    <x v="1"/>
    <n v="2013"/>
    <n v="1.6521739130434783"/>
    <x v="0"/>
    <x v="2"/>
    <x v="3"/>
    <x v="3"/>
  </r>
  <r>
    <n v="5"/>
    <n v="36"/>
    <x v="5"/>
    <n v="177"/>
    <s v="151-200"/>
    <x v="0"/>
    <x v="77"/>
    <n v="22"/>
    <x v="0"/>
    <n v="2013"/>
    <n v="4.916666666666667"/>
    <x v="1"/>
    <x v="0"/>
    <x v="0"/>
    <x v="0"/>
  </r>
  <r>
    <n v="4"/>
    <n v="12"/>
    <x v="2"/>
    <n v="150"/>
    <s v="101-150"/>
    <x v="4"/>
    <x v="13"/>
    <n v="13"/>
    <x v="1"/>
    <n v="2013"/>
    <n v="12.5"/>
    <x v="1"/>
    <x v="2"/>
    <x v="3"/>
    <x v="3"/>
  </r>
  <r>
    <n v="12"/>
    <n v="12"/>
    <x v="2"/>
    <n v="172"/>
    <s v="151-200"/>
    <x v="3"/>
    <x v="45"/>
    <n v="15"/>
    <x v="1"/>
    <n v="2013"/>
    <n v="14.333333333333334"/>
    <x v="1"/>
    <x v="2"/>
    <x v="3"/>
    <x v="3"/>
  </r>
  <r>
    <n v="4"/>
    <n v="33"/>
    <x v="5"/>
    <n v="78"/>
    <s v="51-100"/>
    <x v="1"/>
    <x v="42"/>
    <n v="13"/>
    <x v="2"/>
    <n v="2013"/>
    <n v="2.3636363636363638"/>
    <x v="0"/>
    <x v="1"/>
    <x v="1"/>
    <x v="1"/>
  </r>
  <r>
    <n v="4"/>
    <n v="177"/>
    <x v="1"/>
    <n v="90"/>
    <s v="51-100"/>
    <x v="4"/>
    <x v="1"/>
    <n v="7"/>
    <x v="1"/>
    <n v="2013"/>
    <n v="0.50847457627118642"/>
    <x v="0"/>
    <x v="2"/>
    <x v="3"/>
    <x v="3"/>
  </r>
  <r>
    <n v="12"/>
    <n v="112"/>
    <x v="4"/>
    <n v="101"/>
    <s v="101-150"/>
    <x v="3"/>
    <x v="32"/>
    <n v="26"/>
    <x v="0"/>
    <n v="2013"/>
    <n v="0.9017857142857143"/>
    <x v="0"/>
    <x v="2"/>
    <x v="3"/>
    <x v="3"/>
  </r>
  <r>
    <n v="9"/>
    <n v="179"/>
    <x v="1"/>
    <n v="211"/>
    <s v="201-250"/>
    <x v="4"/>
    <x v="28"/>
    <n v="27"/>
    <x v="1"/>
    <n v="2013"/>
    <n v="1.1787709497206704"/>
    <x v="0"/>
    <x v="2"/>
    <x v="3"/>
    <x v="3"/>
  </r>
  <r>
    <n v="9"/>
    <n v="125"/>
    <x v="0"/>
    <n v="103"/>
    <s v="101-150"/>
    <x v="3"/>
    <x v="84"/>
    <n v="1"/>
    <x v="2"/>
    <n v="2013"/>
    <n v="0.82399999999999995"/>
    <x v="0"/>
    <x v="2"/>
    <x v="3"/>
    <x v="3"/>
  </r>
  <r>
    <n v="5"/>
    <n v="158"/>
    <x v="1"/>
    <n v="139"/>
    <s v="101-150"/>
    <x v="0"/>
    <x v="4"/>
    <n v="28"/>
    <x v="2"/>
    <n v="2013"/>
    <n v="0.879746835443038"/>
    <x v="0"/>
    <x v="0"/>
    <x v="0"/>
    <x v="0"/>
  </r>
  <r>
    <n v="15"/>
    <n v="46"/>
    <x v="5"/>
    <n v="185"/>
    <s v="151-200"/>
    <x v="4"/>
    <x v="9"/>
    <n v="14"/>
    <x v="2"/>
    <n v="2013"/>
    <n v="4.0217391304347823"/>
    <x v="1"/>
    <x v="2"/>
    <x v="3"/>
    <x v="3"/>
  </r>
  <r>
    <n v="5"/>
    <n v="141"/>
    <x v="0"/>
    <n v="55"/>
    <s v="51-100"/>
    <x v="3"/>
    <x v="42"/>
    <n v="13"/>
    <x v="2"/>
    <n v="2013"/>
    <n v="0.39007092198581561"/>
    <x v="0"/>
    <x v="2"/>
    <x v="3"/>
    <x v="3"/>
  </r>
  <r>
    <n v="5"/>
    <n v="81"/>
    <x v="3"/>
    <n v="25"/>
    <s v="1-50"/>
    <x v="2"/>
    <x v="2"/>
    <n v="4"/>
    <x v="1"/>
    <n v="2013"/>
    <n v="0.30864197530864196"/>
    <x v="0"/>
    <x v="2"/>
    <x v="2"/>
    <x v="2"/>
  </r>
  <r>
    <n v="12"/>
    <n v="151"/>
    <x v="1"/>
    <n v="132"/>
    <s v="101-150"/>
    <x v="3"/>
    <x v="34"/>
    <n v="10"/>
    <x v="1"/>
    <n v="2013"/>
    <n v="0.8741721854304636"/>
    <x v="0"/>
    <x v="2"/>
    <x v="3"/>
    <x v="3"/>
  </r>
  <r>
    <n v="13"/>
    <n v="165"/>
    <x v="1"/>
    <n v="59"/>
    <s v="51-100"/>
    <x v="0"/>
    <x v="7"/>
    <n v="25"/>
    <x v="1"/>
    <n v="2013"/>
    <n v="0.3575757575757576"/>
    <x v="0"/>
    <x v="0"/>
    <x v="0"/>
    <x v="0"/>
  </r>
  <r>
    <n v="4"/>
    <n v="169"/>
    <x v="1"/>
    <n v="119"/>
    <s v="101-150"/>
    <x v="0"/>
    <x v="1"/>
    <n v="7"/>
    <x v="1"/>
    <n v="2013"/>
    <n v="0.70414201183431957"/>
    <x v="0"/>
    <x v="0"/>
    <x v="0"/>
    <x v="0"/>
  </r>
  <r>
    <n v="9"/>
    <n v="75"/>
    <x v="3"/>
    <n v="58"/>
    <s v="51-100"/>
    <x v="0"/>
    <x v="71"/>
    <n v="15"/>
    <x v="0"/>
    <n v="2013"/>
    <n v="0.77333333333333332"/>
    <x v="0"/>
    <x v="0"/>
    <x v="0"/>
    <x v="0"/>
  </r>
  <r>
    <n v="11"/>
    <n v="146"/>
    <x v="0"/>
    <n v="170"/>
    <s v="151-200"/>
    <x v="1"/>
    <x v="82"/>
    <n v="8"/>
    <x v="2"/>
    <n v="2013"/>
    <n v="1.1643835616438356"/>
    <x v="0"/>
    <x v="1"/>
    <x v="1"/>
    <x v="1"/>
  </r>
  <r>
    <n v="13"/>
    <n v="72"/>
    <x v="3"/>
    <n v="188"/>
    <s v="151-200"/>
    <x v="4"/>
    <x v="56"/>
    <n v="22"/>
    <x v="1"/>
    <n v="2013"/>
    <n v="2.6111111111111112"/>
    <x v="2"/>
    <x v="2"/>
    <x v="3"/>
    <x v="3"/>
  </r>
  <r>
    <n v="12"/>
    <n v="85"/>
    <x v="3"/>
    <n v="40"/>
    <s v="1-50"/>
    <x v="1"/>
    <x v="1"/>
    <n v="7"/>
    <x v="1"/>
    <n v="2013"/>
    <n v="0.47058823529411764"/>
    <x v="0"/>
    <x v="1"/>
    <x v="1"/>
    <x v="1"/>
  </r>
  <r>
    <n v="6"/>
    <n v="60"/>
    <x v="5"/>
    <n v="23"/>
    <s v="1-50"/>
    <x v="1"/>
    <x v="87"/>
    <n v="11"/>
    <x v="2"/>
    <n v="2013"/>
    <n v="0.38333333333333336"/>
    <x v="0"/>
    <x v="1"/>
    <x v="1"/>
    <x v="1"/>
  </r>
  <r>
    <n v="4"/>
    <n v="86"/>
    <x v="3"/>
    <n v="70"/>
    <s v="51-100"/>
    <x v="3"/>
    <x v="48"/>
    <n v="12"/>
    <x v="0"/>
    <n v="2013"/>
    <n v="0.81395348837209303"/>
    <x v="0"/>
    <x v="2"/>
    <x v="3"/>
    <x v="3"/>
  </r>
  <r>
    <n v="15"/>
    <n v="24"/>
    <x v="2"/>
    <n v="130"/>
    <s v="101-150"/>
    <x v="4"/>
    <x v="72"/>
    <n v="24"/>
    <x v="2"/>
    <n v="2013"/>
    <n v="5.416666666666667"/>
    <x v="1"/>
    <x v="2"/>
    <x v="3"/>
    <x v="3"/>
  </r>
  <r>
    <n v="14"/>
    <n v="93"/>
    <x v="4"/>
    <n v="75"/>
    <s v="51-100"/>
    <x v="4"/>
    <x v="7"/>
    <n v="25"/>
    <x v="1"/>
    <n v="2013"/>
    <n v="0.80645161290322576"/>
    <x v="0"/>
    <x v="2"/>
    <x v="3"/>
    <x v="3"/>
  </r>
  <r>
    <n v="10"/>
    <n v="15"/>
    <x v="2"/>
    <n v="216"/>
    <s v="201-250"/>
    <x v="2"/>
    <x v="47"/>
    <n v="8"/>
    <x v="1"/>
    <n v="2013"/>
    <n v="14.4"/>
    <x v="1"/>
    <x v="2"/>
    <x v="2"/>
    <x v="2"/>
  </r>
  <r>
    <n v="9"/>
    <n v="130"/>
    <x v="0"/>
    <n v="27"/>
    <s v="1-50"/>
    <x v="3"/>
    <x v="78"/>
    <n v="30"/>
    <x v="2"/>
    <n v="2013"/>
    <n v="0.2076923076923077"/>
    <x v="0"/>
    <x v="2"/>
    <x v="3"/>
    <x v="3"/>
  </r>
  <r>
    <n v="14"/>
    <n v="45"/>
    <x v="5"/>
    <n v="223"/>
    <s v="201-250"/>
    <x v="1"/>
    <x v="76"/>
    <n v="11"/>
    <x v="1"/>
    <n v="2013"/>
    <n v="4.9555555555555557"/>
    <x v="1"/>
    <x v="1"/>
    <x v="1"/>
    <x v="1"/>
  </r>
  <r>
    <n v="14"/>
    <n v="124"/>
    <x v="0"/>
    <n v="126"/>
    <s v="101-150"/>
    <x v="2"/>
    <x v="74"/>
    <n v="29"/>
    <x v="0"/>
    <n v="2013"/>
    <n v="1.0161290322580645"/>
    <x v="0"/>
    <x v="2"/>
    <x v="2"/>
    <x v="2"/>
  </r>
  <r>
    <n v="12"/>
    <n v="31"/>
    <x v="5"/>
    <n v="117"/>
    <s v="101-150"/>
    <x v="4"/>
    <x v="6"/>
    <n v="5"/>
    <x v="1"/>
    <n v="2013"/>
    <n v="3.774193548387097"/>
    <x v="3"/>
    <x v="2"/>
    <x v="3"/>
    <x v="3"/>
  </r>
  <r>
    <n v="14"/>
    <n v="145"/>
    <x v="0"/>
    <n v="22"/>
    <s v="1-50"/>
    <x v="1"/>
    <x v="86"/>
    <n v="7"/>
    <x v="2"/>
    <n v="2013"/>
    <n v="0.15172413793103448"/>
    <x v="0"/>
    <x v="1"/>
    <x v="1"/>
    <x v="1"/>
  </r>
  <r>
    <n v="13"/>
    <n v="166"/>
    <x v="1"/>
    <n v="58"/>
    <s v="51-100"/>
    <x v="1"/>
    <x v="29"/>
    <n v="10"/>
    <x v="2"/>
    <n v="2013"/>
    <n v="0.3493975903614458"/>
    <x v="0"/>
    <x v="1"/>
    <x v="1"/>
    <x v="1"/>
  </r>
  <r>
    <n v="15"/>
    <n v="157"/>
    <x v="1"/>
    <n v="84"/>
    <s v="51-100"/>
    <x v="4"/>
    <x v="17"/>
    <n v="9"/>
    <x v="2"/>
    <n v="2013"/>
    <n v="0.53503184713375795"/>
    <x v="0"/>
    <x v="2"/>
    <x v="3"/>
    <x v="3"/>
  </r>
  <r>
    <n v="14"/>
    <n v="114"/>
    <x v="4"/>
    <n v="156"/>
    <s v="151-200"/>
    <x v="1"/>
    <x v="43"/>
    <n v="19"/>
    <x v="1"/>
    <n v="2013"/>
    <n v="1.368421052631579"/>
    <x v="0"/>
    <x v="1"/>
    <x v="1"/>
    <x v="1"/>
  </r>
  <r>
    <n v="15"/>
    <n v="29"/>
    <x v="2"/>
    <n v="68"/>
    <s v="51-100"/>
    <x v="2"/>
    <x v="51"/>
    <n v="6"/>
    <x v="2"/>
    <n v="2013"/>
    <n v="2.3448275862068964"/>
    <x v="0"/>
    <x v="2"/>
    <x v="2"/>
    <x v="2"/>
  </r>
  <r>
    <n v="4"/>
    <n v="160"/>
    <x v="1"/>
    <n v="203"/>
    <s v="201-250"/>
    <x v="4"/>
    <x v="79"/>
    <n v="9"/>
    <x v="1"/>
    <n v="2013"/>
    <n v="1.26875"/>
    <x v="0"/>
    <x v="2"/>
    <x v="3"/>
    <x v="3"/>
  </r>
  <r>
    <n v="13"/>
    <n v="103"/>
    <x v="4"/>
    <n v="43"/>
    <s v="1-50"/>
    <x v="4"/>
    <x v="69"/>
    <n v="12"/>
    <x v="2"/>
    <n v="2013"/>
    <n v="0.41747572815533979"/>
    <x v="0"/>
    <x v="2"/>
    <x v="3"/>
    <x v="3"/>
  </r>
  <r>
    <n v="3"/>
    <n v="127"/>
    <x v="0"/>
    <n v="205"/>
    <s v="201-250"/>
    <x v="3"/>
    <x v="87"/>
    <n v="11"/>
    <x v="2"/>
    <n v="2013"/>
    <n v="1.6141732283464567"/>
    <x v="0"/>
    <x v="2"/>
    <x v="3"/>
    <x v="3"/>
  </r>
  <r>
    <n v="8"/>
    <n v="107"/>
    <x v="4"/>
    <n v="169"/>
    <s v="151-200"/>
    <x v="1"/>
    <x v="21"/>
    <n v="18"/>
    <x v="2"/>
    <n v="2013"/>
    <n v="1.5794392523364487"/>
    <x v="0"/>
    <x v="1"/>
    <x v="1"/>
    <x v="1"/>
  </r>
  <r>
    <n v="12"/>
    <n v="74"/>
    <x v="3"/>
    <n v="82"/>
    <s v="51-100"/>
    <x v="0"/>
    <x v="27"/>
    <n v="27"/>
    <x v="0"/>
    <n v="2013"/>
    <n v="1.1081081081081081"/>
    <x v="0"/>
    <x v="0"/>
    <x v="0"/>
    <x v="0"/>
  </r>
  <r>
    <n v="8"/>
    <n v="156"/>
    <x v="1"/>
    <n v="49"/>
    <s v="1-50"/>
    <x v="4"/>
    <x v="8"/>
    <n v="26"/>
    <x v="2"/>
    <n v="2013"/>
    <n v="0.3141025641025641"/>
    <x v="0"/>
    <x v="2"/>
    <x v="3"/>
    <x v="3"/>
  </r>
  <r>
    <n v="6"/>
    <n v="177"/>
    <x v="1"/>
    <n v="138"/>
    <s v="101-150"/>
    <x v="3"/>
    <x v="35"/>
    <n v="14"/>
    <x v="1"/>
    <n v="2013"/>
    <n v="0.77966101694915257"/>
    <x v="0"/>
    <x v="2"/>
    <x v="3"/>
    <x v="3"/>
  </r>
  <r>
    <n v="13"/>
    <n v="67"/>
    <x v="3"/>
    <n v="27"/>
    <s v="1-50"/>
    <x v="0"/>
    <x v="54"/>
    <n v="16"/>
    <x v="1"/>
    <n v="2013"/>
    <n v="0.40298507462686567"/>
    <x v="0"/>
    <x v="0"/>
    <x v="0"/>
    <x v="0"/>
  </r>
  <r>
    <n v="12"/>
    <n v="36"/>
    <x v="5"/>
    <n v="84"/>
    <s v="51-100"/>
    <x v="4"/>
    <x v="29"/>
    <n v="10"/>
    <x v="2"/>
    <n v="2013"/>
    <n v="2.3333333333333335"/>
    <x v="0"/>
    <x v="2"/>
    <x v="3"/>
    <x v="3"/>
  </r>
  <r>
    <n v="13"/>
    <n v="46"/>
    <x v="5"/>
    <n v="225"/>
    <s v="201-250"/>
    <x v="2"/>
    <x v="47"/>
    <n v="8"/>
    <x v="1"/>
    <n v="2013"/>
    <n v="4.8913043478260869"/>
    <x v="1"/>
    <x v="2"/>
    <x v="2"/>
    <x v="2"/>
  </r>
  <r>
    <n v="7"/>
    <n v="68"/>
    <x v="3"/>
    <n v="27"/>
    <s v="1-50"/>
    <x v="0"/>
    <x v="69"/>
    <n v="12"/>
    <x v="2"/>
    <n v="2013"/>
    <n v="0.39705882352941174"/>
    <x v="0"/>
    <x v="0"/>
    <x v="0"/>
    <x v="0"/>
  </r>
  <r>
    <n v="9"/>
    <n v="131"/>
    <x v="0"/>
    <n v="21"/>
    <s v="1-50"/>
    <x v="0"/>
    <x v="79"/>
    <n v="9"/>
    <x v="1"/>
    <n v="2013"/>
    <n v="0.16030534351145037"/>
    <x v="0"/>
    <x v="0"/>
    <x v="0"/>
    <x v="0"/>
  </r>
  <r>
    <n v="4"/>
    <n v="167"/>
    <x v="1"/>
    <n v="112"/>
    <s v="101-150"/>
    <x v="1"/>
    <x v="14"/>
    <n v="6"/>
    <x v="0"/>
    <n v="2013"/>
    <n v="0.6706586826347305"/>
    <x v="0"/>
    <x v="1"/>
    <x v="1"/>
    <x v="1"/>
  </r>
  <r>
    <n v="15"/>
    <n v="48"/>
    <x v="5"/>
    <n v="27"/>
    <s v="1-50"/>
    <x v="2"/>
    <x v="43"/>
    <n v="19"/>
    <x v="1"/>
    <n v="2013"/>
    <n v="0.5625"/>
    <x v="0"/>
    <x v="2"/>
    <x v="2"/>
    <x v="2"/>
  </r>
  <r>
    <n v="14"/>
    <n v="136"/>
    <x v="0"/>
    <n v="83"/>
    <s v="51-100"/>
    <x v="1"/>
    <x v="3"/>
    <n v="20"/>
    <x v="1"/>
    <n v="2013"/>
    <n v="0.61029411764705888"/>
    <x v="0"/>
    <x v="1"/>
    <x v="1"/>
    <x v="1"/>
  </r>
  <r>
    <n v="9"/>
    <n v="145"/>
    <x v="0"/>
    <n v="24"/>
    <s v="1-50"/>
    <x v="1"/>
    <x v="46"/>
    <n v="9"/>
    <x v="0"/>
    <n v="2013"/>
    <n v="0.16551724137931034"/>
    <x v="0"/>
    <x v="1"/>
    <x v="1"/>
    <x v="1"/>
  </r>
  <r>
    <n v="12"/>
    <n v="84"/>
    <x v="3"/>
    <n v="208"/>
    <s v="201-250"/>
    <x v="0"/>
    <x v="50"/>
    <n v="16"/>
    <x v="0"/>
    <n v="2013"/>
    <n v="2.4761904761904763"/>
    <x v="0"/>
    <x v="0"/>
    <x v="0"/>
    <x v="0"/>
  </r>
  <r>
    <n v="14"/>
    <n v="23"/>
    <x v="2"/>
    <n v="137"/>
    <s v="101-150"/>
    <x v="4"/>
    <x v="48"/>
    <n v="12"/>
    <x v="0"/>
    <n v="2013"/>
    <n v="5.9565217391304346"/>
    <x v="1"/>
    <x v="2"/>
    <x v="3"/>
    <x v="3"/>
  </r>
  <r>
    <n v="6"/>
    <n v="7"/>
    <x v="2"/>
    <n v="179"/>
    <s v="151-200"/>
    <x v="3"/>
    <x v="21"/>
    <n v="18"/>
    <x v="2"/>
    <n v="2013"/>
    <n v="25.571428571428573"/>
    <x v="1"/>
    <x v="2"/>
    <x v="3"/>
    <x v="3"/>
  </r>
  <r>
    <n v="12"/>
    <n v="176"/>
    <x v="1"/>
    <n v="187"/>
    <s v="151-200"/>
    <x v="4"/>
    <x v="87"/>
    <n v="11"/>
    <x v="2"/>
    <n v="2013"/>
    <n v="1.0625"/>
    <x v="0"/>
    <x v="2"/>
    <x v="3"/>
    <x v="3"/>
  </r>
  <r>
    <n v="9"/>
    <n v="26"/>
    <x v="2"/>
    <n v="167"/>
    <s v="151-200"/>
    <x v="3"/>
    <x v="0"/>
    <n v="19"/>
    <x v="0"/>
    <n v="2013"/>
    <n v="6.4230769230769234"/>
    <x v="1"/>
    <x v="2"/>
    <x v="3"/>
    <x v="3"/>
  </r>
  <r>
    <n v="8"/>
    <n v="122"/>
    <x v="0"/>
    <n v="121"/>
    <s v="101-150"/>
    <x v="0"/>
    <x v="22"/>
    <n v="6"/>
    <x v="1"/>
    <n v="2013"/>
    <n v="0.99180327868852458"/>
    <x v="0"/>
    <x v="0"/>
    <x v="0"/>
    <x v="0"/>
  </r>
  <r>
    <n v="11"/>
    <n v="28"/>
    <x v="2"/>
    <n v="177"/>
    <s v="151-200"/>
    <x v="0"/>
    <x v="11"/>
    <n v="29"/>
    <x v="2"/>
    <n v="2013"/>
    <n v="6.3214285714285712"/>
    <x v="1"/>
    <x v="0"/>
    <x v="0"/>
    <x v="0"/>
  </r>
  <r>
    <n v="5"/>
    <n v="25"/>
    <x v="2"/>
    <n v="137"/>
    <s v="101-150"/>
    <x v="1"/>
    <x v="0"/>
    <n v="19"/>
    <x v="0"/>
    <n v="2013"/>
    <n v="5.48"/>
    <x v="1"/>
    <x v="1"/>
    <x v="1"/>
    <x v="1"/>
  </r>
  <r>
    <n v="5"/>
    <n v="33"/>
    <x v="5"/>
    <n v="172"/>
    <s v="151-200"/>
    <x v="4"/>
    <x v="55"/>
    <n v="11"/>
    <x v="0"/>
    <n v="2013"/>
    <n v="5.2121212121212119"/>
    <x v="1"/>
    <x v="2"/>
    <x v="3"/>
    <x v="3"/>
  </r>
  <r>
    <n v="14"/>
    <n v="179"/>
    <x v="1"/>
    <n v="131"/>
    <s v="101-150"/>
    <x v="4"/>
    <x v="25"/>
    <n v="26"/>
    <x v="1"/>
    <n v="2013"/>
    <n v="0.73184357541899436"/>
    <x v="0"/>
    <x v="2"/>
    <x v="3"/>
    <x v="3"/>
  </r>
  <r>
    <n v="14"/>
    <n v="96"/>
    <x v="4"/>
    <n v="201"/>
    <s v="201-250"/>
    <x v="0"/>
    <x v="67"/>
    <n v="8"/>
    <x v="0"/>
    <n v="2013"/>
    <n v="2.09375"/>
    <x v="0"/>
    <x v="0"/>
    <x v="0"/>
    <x v="0"/>
  </r>
  <r>
    <n v="6"/>
    <n v="151"/>
    <x v="1"/>
    <n v="61"/>
    <s v="51-100"/>
    <x v="3"/>
    <x v="47"/>
    <n v="8"/>
    <x v="1"/>
    <n v="2013"/>
    <n v="0.40397350993377484"/>
    <x v="0"/>
    <x v="2"/>
    <x v="3"/>
    <x v="3"/>
  </r>
  <r>
    <n v="1"/>
    <n v="3"/>
    <x v="2"/>
    <n v="179"/>
    <s v="151-200"/>
    <x v="1"/>
    <x v="6"/>
    <n v="5"/>
    <x v="1"/>
    <n v="2013"/>
    <n v="59.666666666666664"/>
    <x v="1"/>
    <x v="1"/>
    <x v="1"/>
    <x v="1"/>
  </r>
  <r>
    <n v="6"/>
    <n v="128"/>
    <x v="0"/>
    <n v="142"/>
    <s v="101-150"/>
    <x v="2"/>
    <x v="66"/>
    <n v="22"/>
    <x v="2"/>
    <n v="2013"/>
    <n v="1.109375"/>
    <x v="0"/>
    <x v="2"/>
    <x v="2"/>
    <x v="2"/>
  </r>
  <r>
    <n v="10"/>
    <n v="127"/>
    <x v="0"/>
    <n v="130"/>
    <s v="101-150"/>
    <x v="1"/>
    <x v="4"/>
    <n v="28"/>
    <x v="2"/>
    <n v="2013"/>
    <n v="1.0236220472440944"/>
    <x v="0"/>
    <x v="1"/>
    <x v="1"/>
    <x v="1"/>
  </r>
  <r>
    <n v="5"/>
    <n v="15"/>
    <x v="2"/>
    <n v="54"/>
    <s v="51-100"/>
    <x v="4"/>
    <x v="4"/>
    <n v="28"/>
    <x v="2"/>
    <n v="2013"/>
    <n v="3.6"/>
    <x v="3"/>
    <x v="2"/>
    <x v="3"/>
    <x v="3"/>
  </r>
  <r>
    <n v="15"/>
    <n v="157"/>
    <x v="1"/>
    <n v="89"/>
    <s v="51-100"/>
    <x v="1"/>
    <x v="85"/>
    <n v="4"/>
    <x v="0"/>
    <n v="2013"/>
    <n v="0.56687898089171973"/>
    <x v="0"/>
    <x v="1"/>
    <x v="1"/>
    <x v="1"/>
  </r>
  <r>
    <n v="13"/>
    <n v="132"/>
    <x v="0"/>
    <n v="204"/>
    <s v="201-250"/>
    <x v="4"/>
    <x v="71"/>
    <n v="15"/>
    <x v="0"/>
    <n v="2013"/>
    <n v="1.5454545454545454"/>
    <x v="0"/>
    <x v="2"/>
    <x v="3"/>
    <x v="3"/>
  </r>
  <r>
    <n v="6"/>
    <n v="24"/>
    <x v="2"/>
    <n v="29"/>
    <s v="1-50"/>
    <x v="1"/>
    <x v="32"/>
    <n v="26"/>
    <x v="0"/>
    <n v="2013"/>
    <n v="1.2083333333333333"/>
    <x v="0"/>
    <x v="1"/>
    <x v="1"/>
    <x v="1"/>
  </r>
  <r>
    <n v="10"/>
    <n v="157"/>
    <x v="1"/>
    <n v="134"/>
    <s v="101-150"/>
    <x v="2"/>
    <x v="57"/>
    <n v="30"/>
    <x v="1"/>
    <n v="2013"/>
    <n v="0.85350318471337583"/>
    <x v="0"/>
    <x v="2"/>
    <x v="2"/>
    <x v="2"/>
  </r>
  <r>
    <n v="4"/>
    <n v="154"/>
    <x v="1"/>
    <n v="164"/>
    <s v="151-200"/>
    <x v="0"/>
    <x v="10"/>
    <n v="25"/>
    <x v="0"/>
    <n v="2013"/>
    <n v="1.0649350649350648"/>
    <x v="0"/>
    <x v="0"/>
    <x v="0"/>
    <x v="0"/>
  </r>
  <r>
    <n v="11"/>
    <n v="112"/>
    <x v="4"/>
    <n v="52"/>
    <s v="51-100"/>
    <x v="4"/>
    <x v="69"/>
    <n v="12"/>
    <x v="2"/>
    <n v="2013"/>
    <n v="0.4642857142857143"/>
    <x v="0"/>
    <x v="2"/>
    <x v="3"/>
    <x v="3"/>
  </r>
  <r>
    <n v="6"/>
    <n v="50"/>
    <x v="5"/>
    <n v="156"/>
    <s v="151-200"/>
    <x v="2"/>
    <x v="78"/>
    <n v="30"/>
    <x v="2"/>
    <n v="2013"/>
    <n v="3.12"/>
    <x v="2"/>
    <x v="2"/>
    <x v="2"/>
    <x v="2"/>
  </r>
  <r>
    <n v="13"/>
    <n v="114"/>
    <x v="4"/>
    <n v="74"/>
    <s v="51-100"/>
    <x v="1"/>
    <x v="7"/>
    <n v="25"/>
    <x v="1"/>
    <n v="2013"/>
    <n v="0.64912280701754388"/>
    <x v="0"/>
    <x v="1"/>
    <x v="1"/>
    <x v="1"/>
  </r>
  <r>
    <n v="15"/>
    <n v="156"/>
    <x v="1"/>
    <n v="120"/>
    <s v="101-150"/>
    <x v="3"/>
    <x v="52"/>
    <n v="24"/>
    <x v="1"/>
    <n v="2013"/>
    <n v="0.76923076923076927"/>
    <x v="0"/>
    <x v="2"/>
    <x v="3"/>
    <x v="3"/>
  </r>
  <r>
    <n v="14"/>
    <n v="86"/>
    <x v="3"/>
    <n v="65"/>
    <s v="51-100"/>
    <x v="2"/>
    <x v="61"/>
    <n v="2"/>
    <x v="0"/>
    <n v="2013"/>
    <n v="0.7558139534883721"/>
    <x v="0"/>
    <x v="2"/>
    <x v="2"/>
    <x v="2"/>
  </r>
  <r>
    <n v="7"/>
    <n v="147"/>
    <x v="0"/>
    <n v="37"/>
    <s v="1-50"/>
    <x v="3"/>
    <x v="2"/>
    <n v="4"/>
    <x v="1"/>
    <n v="2013"/>
    <n v="0.25170068027210885"/>
    <x v="0"/>
    <x v="2"/>
    <x v="3"/>
    <x v="3"/>
  </r>
  <r>
    <n v="6"/>
    <n v="61"/>
    <x v="3"/>
    <n v="171"/>
    <s v="151-200"/>
    <x v="0"/>
    <x v="12"/>
    <n v="4"/>
    <x v="2"/>
    <n v="2013"/>
    <n v="2.8032786885245899"/>
    <x v="2"/>
    <x v="0"/>
    <x v="0"/>
    <x v="0"/>
  </r>
  <r>
    <n v="4"/>
    <n v="24"/>
    <x v="2"/>
    <n v="46"/>
    <s v="1-50"/>
    <x v="1"/>
    <x v="89"/>
    <n v="12"/>
    <x v="1"/>
    <n v="2013"/>
    <n v="1.9166666666666667"/>
    <x v="0"/>
    <x v="1"/>
    <x v="1"/>
    <x v="1"/>
  </r>
  <r>
    <n v="6"/>
    <n v="65"/>
    <x v="3"/>
    <n v="116"/>
    <s v="101-150"/>
    <x v="0"/>
    <x v="75"/>
    <n v="17"/>
    <x v="2"/>
    <n v="2013"/>
    <n v="1.7846153846153847"/>
    <x v="0"/>
    <x v="0"/>
    <x v="0"/>
    <x v="0"/>
  </r>
  <r>
    <n v="4"/>
    <n v="100"/>
    <x v="4"/>
    <n v="133"/>
    <s v="101-150"/>
    <x v="2"/>
    <x v="7"/>
    <n v="25"/>
    <x v="1"/>
    <n v="2013"/>
    <n v="1.33"/>
    <x v="0"/>
    <x v="2"/>
    <x v="2"/>
    <x v="2"/>
  </r>
  <r>
    <n v="4"/>
    <n v="51"/>
    <x v="5"/>
    <n v="185"/>
    <s v="151-200"/>
    <x v="4"/>
    <x v="25"/>
    <n v="26"/>
    <x v="1"/>
    <n v="2013"/>
    <n v="3.6274509803921569"/>
    <x v="3"/>
    <x v="2"/>
    <x v="3"/>
    <x v="3"/>
  </r>
  <r>
    <n v="4"/>
    <n v="29"/>
    <x v="2"/>
    <n v="50"/>
    <s v="1-50"/>
    <x v="2"/>
    <x v="42"/>
    <n v="13"/>
    <x v="2"/>
    <n v="2013"/>
    <n v="1.7241379310344827"/>
    <x v="0"/>
    <x v="2"/>
    <x v="2"/>
    <x v="2"/>
  </r>
  <r>
    <n v="1"/>
    <n v="179"/>
    <x v="1"/>
    <n v="219"/>
    <s v="201-250"/>
    <x v="1"/>
    <x v="35"/>
    <n v="14"/>
    <x v="1"/>
    <n v="2013"/>
    <n v="1.223463687150838"/>
    <x v="0"/>
    <x v="1"/>
    <x v="1"/>
    <x v="1"/>
  </r>
  <r>
    <n v="4"/>
    <n v="152"/>
    <x v="1"/>
    <n v="210"/>
    <s v="201-250"/>
    <x v="4"/>
    <x v="48"/>
    <n v="12"/>
    <x v="0"/>
    <n v="2013"/>
    <n v="1.381578947368421"/>
    <x v="0"/>
    <x v="2"/>
    <x v="3"/>
    <x v="3"/>
  </r>
  <r>
    <n v="9"/>
    <n v="122"/>
    <x v="0"/>
    <n v="182"/>
    <s v="151-200"/>
    <x v="3"/>
    <x v="6"/>
    <n v="5"/>
    <x v="1"/>
    <n v="2013"/>
    <n v="1.4918032786885247"/>
    <x v="0"/>
    <x v="2"/>
    <x v="3"/>
    <x v="3"/>
  </r>
  <r>
    <n v="3"/>
    <n v="35"/>
    <x v="5"/>
    <n v="135"/>
    <s v="101-150"/>
    <x v="3"/>
    <x v="9"/>
    <n v="14"/>
    <x v="2"/>
    <n v="2013"/>
    <n v="3.8571428571428572"/>
    <x v="3"/>
    <x v="2"/>
    <x v="3"/>
    <x v="3"/>
  </r>
  <r>
    <n v="9"/>
    <n v="87"/>
    <x v="3"/>
    <n v="115"/>
    <s v="101-150"/>
    <x v="2"/>
    <x v="63"/>
    <n v="10"/>
    <x v="0"/>
    <n v="2013"/>
    <n v="1.3218390804597702"/>
    <x v="0"/>
    <x v="2"/>
    <x v="2"/>
    <x v="2"/>
  </r>
  <r>
    <n v="10"/>
    <n v="30"/>
    <x v="2"/>
    <n v="209"/>
    <s v="201-250"/>
    <x v="1"/>
    <x v="78"/>
    <n v="30"/>
    <x v="2"/>
    <n v="2013"/>
    <n v="6.9666666666666668"/>
    <x v="1"/>
    <x v="1"/>
    <x v="1"/>
    <x v="1"/>
  </r>
  <r>
    <n v="13"/>
    <n v="131"/>
    <x v="0"/>
    <n v="173"/>
    <s v="151-200"/>
    <x v="1"/>
    <x v="73"/>
    <n v="1"/>
    <x v="1"/>
    <n v="2013"/>
    <n v="1.3206106870229009"/>
    <x v="0"/>
    <x v="1"/>
    <x v="1"/>
    <x v="1"/>
  </r>
  <r>
    <n v="6"/>
    <n v="137"/>
    <x v="0"/>
    <n v="155"/>
    <s v="151-200"/>
    <x v="3"/>
    <x v="73"/>
    <n v="1"/>
    <x v="1"/>
    <n v="2013"/>
    <n v="1.1313868613138687"/>
    <x v="0"/>
    <x v="2"/>
    <x v="3"/>
    <x v="3"/>
  </r>
  <r>
    <n v="12"/>
    <n v="16"/>
    <x v="2"/>
    <n v="112"/>
    <s v="101-150"/>
    <x v="0"/>
    <x v="64"/>
    <n v="2"/>
    <x v="1"/>
    <n v="2013"/>
    <n v="7"/>
    <x v="1"/>
    <x v="0"/>
    <x v="0"/>
    <x v="0"/>
  </r>
  <r>
    <n v="6"/>
    <n v="56"/>
    <x v="5"/>
    <n v="203"/>
    <s v="201-250"/>
    <x v="0"/>
    <x v="24"/>
    <n v="28"/>
    <x v="0"/>
    <n v="2013"/>
    <n v="3.625"/>
    <x v="3"/>
    <x v="0"/>
    <x v="0"/>
    <x v="0"/>
  </r>
  <r>
    <n v="11"/>
    <n v="169"/>
    <x v="1"/>
    <n v="25"/>
    <s v="1-50"/>
    <x v="1"/>
    <x v="52"/>
    <n v="24"/>
    <x v="1"/>
    <n v="2013"/>
    <n v="0.14792899408284024"/>
    <x v="0"/>
    <x v="1"/>
    <x v="1"/>
    <x v="1"/>
  </r>
  <r>
    <n v="12"/>
    <n v="10"/>
    <x v="2"/>
    <n v="80"/>
    <s v="51-100"/>
    <x v="2"/>
    <x v="66"/>
    <n v="22"/>
    <x v="2"/>
    <n v="2013"/>
    <n v="8"/>
    <x v="1"/>
    <x v="2"/>
    <x v="2"/>
    <x v="2"/>
  </r>
  <r>
    <n v="15"/>
    <n v="21"/>
    <x v="2"/>
    <n v="56"/>
    <s v="51-100"/>
    <x v="4"/>
    <x v="73"/>
    <n v="1"/>
    <x v="1"/>
    <n v="2013"/>
    <n v="2.6666666666666665"/>
    <x v="2"/>
    <x v="2"/>
    <x v="3"/>
    <x v="3"/>
  </r>
  <r>
    <n v="13"/>
    <n v="4"/>
    <x v="2"/>
    <n v="224"/>
    <s v="201-250"/>
    <x v="0"/>
    <x v="33"/>
    <n v="31"/>
    <x v="2"/>
    <n v="2013"/>
    <n v="56"/>
    <x v="1"/>
    <x v="0"/>
    <x v="0"/>
    <x v="0"/>
  </r>
  <r>
    <n v="3"/>
    <n v="123"/>
    <x v="0"/>
    <n v="166"/>
    <s v="151-200"/>
    <x v="2"/>
    <x v="13"/>
    <n v="13"/>
    <x v="1"/>
    <n v="2013"/>
    <n v="1.3495934959349594"/>
    <x v="0"/>
    <x v="2"/>
    <x v="2"/>
    <x v="2"/>
  </r>
  <r>
    <n v="12"/>
    <n v="91"/>
    <x v="4"/>
    <n v="75"/>
    <s v="51-100"/>
    <x v="0"/>
    <x v="30"/>
    <n v="21"/>
    <x v="2"/>
    <n v="2013"/>
    <n v="0.82417582417582413"/>
    <x v="0"/>
    <x v="0"/>
    <x v="0"/>
    <x v="0"/>
  </r>
  <r>
    <n v="3"/>
    <n v="16"/>
    <x v="2"/>
    <n v="211"/>
    <s v="201-250"/>
    <x v="4"/>
    <x v="71"/>
    <n v="15"/>
    <x v="0"/>
    <n v="2013"/>
    <n v="13.1875"/>
    <x v="1"/>
    <x v="2"/>
    <x v="3"/>
    <x v="3"/>
  </r>
  <r>
    <n v="11"/>
    <n v="139"/>
    <x v="0"/>
    <n v="87"/>
    <s v="51-100"/>
    <x v="0"/>
    <x v="70"/>
    <n v="1"/>
    <x v="0"/>
    <n v="2013"/>
    <n v="0.62589928057553956"/>
    <x v="0"/>
    <x v="0"/>
    <x v="0"/>
    <x v="0"/>
  </r>
  <r>
    <n v="11"/>
    <n v="144"/>
    <x v="0"/>
    <n v="33"/>
    <s v="1-50"/>
    <x v="2"/>
    <x v="13"/>
    <n v="13"/>
    <x v="1"/>
    <n v="2013"/>
    <n v="0.22916666666666666"/>
    <x v="0"/>
    <x v="2"/>
    <x v="2"/>
    <x v="2"/>
  </r>
  <r>
    <n v="14"/>
    <n v="112"/>
    <x v="4"/>
    <n v="108"/>
    <s v="101-150"/>
    <x v="4"/>
    <x v="21"/>
    <n v="18"/>
    <x v="2"/>
    <n v="2013"/>
    <n v="0.9642857142857143"/>
    <x v="0"/>
    <x v="2"/>
    <x v="3"/>
    <x v="3"/>
  </r>
  <r>
    <n v="12"/>
    <n v="179"/>
    <x v="1"/>
    <n v="95"/>
    <s v="51-100"/>
    <x v="2"/>
    <x v="77"/>
    <n v="22"/>
    <x v="0"/>
    <n v="2013"/>
    <n v="0.53072625698324027"/>
    <x v="0"/>
    <x v="2"/>
    <x v="2"/>
    <x v="2"/>
  </r>
  <r>
    <n v="5"/>
    <n v="35"/>
    <x v="5"/>
    <n v="87"/>
    <s v="51-100"/>
    <x v="0"/>
    <x v="11"/>
    <n v="29"/>
    <x v="2"/>
    <n v="2013"/>
    <n v="2.4857142857142858"/>
    <x v="0"/>
    <x v="0"/>
    <x v="0"/>
    <x v="0"/>
  </r>
  <r>
    <n v="8"/>
    <n v="139"/>
    <x v="0"/>
    <n v="170"/>
    <s v="151-200"/>
    <x v="0"/>
    <x v="17"/>
    <n v="9"/>
    <x v="2"/>
    <n v="2013"/>
    <n v="1.2230215827338129"/>
    <x v="0"/>
    <x v="0"/>
    <x v="0"/>
    <x v="0"/>
  </r>
  <r>
    <n v="4"/>
    <n v="74"/>
    <x v="3"/>
    <n v="70"/>
    <s v="51-100"/>
    <x v="3"/>
    <x v="41"/>
    <n v="27"/>
    <x v="2"/>
    <n v="2013"/>
    <n v="0.94594594594594594"/>
    <x v="0"/>
    <x v="2"/>
    <x v="3"/>
    <x v="3"/>
  </r>
  <r>
    <n v="11"/>
    <n v="144"/>
    <x v="0"/>
    <n v="198"/>
    <s v="151-200"/>
    <x v="2"/>
    <x v="74"/>
    <n v="29"/>
    <x v="0"/>
    <n v="2013"/>
    <n v="1.375"/>
    <x v="0"/>
    <x v="2"/>
    <x v="2"/>
    <x v="2"/>
  </r>
  <r>
    <n v="2"/>
    <n v="79"/>
    <x v="3"/>
    <n v="196"/>
    <s v="151-200"/>
    <x v="2"/>
    <x v="74"/>
    <n v="29"/>
    <x v="0"/>
    <n v="2013"/>
    <n v="2.481012658227848"/>
    <x v="0"/>
    <x v="2"/>
    <x v="2"/>
    <x v="2"/>
  </r>
  <r>
    <n v="7"/>
    <n v="138"/>
    <x v="0"/>
    <n v="188"/>
    <s v="151-200"/>
    <x v="2"/>
    <x v="38"/>
    <n v="20"/>
    <x v="2"/>
    <n v="2013"/>
    <n v="1.3623188405797102"/>
    <x v="0"/>
    <x v="2"/>
    <x v="2"/>
    <x v="2"/>
  </r>
  <r>
    <n v="1"/>
    <n v="79"/>
    <x v="3"/>
    <n v="145"/>
    <s v="101-150"/>
    <x v="3"/>
    <x v="3"/>
    <n v="20"/>
    <x v="1"/>
    <n v="2013"/>
    <n v="1.8354430379746836"/>
    <x v="0"/>
    <x v="2"/>
    <x v="3"/>
    <x v="3"/>
  </r>
  <r>
    <n v="15"/>
    <n v="12"/>
    <x v="2"/>
    <n v="77"/>
    <s v="51-100"/>
    <x v="1"/>
    <x v="20"/>
    <n v="30"/>
    <x v="0"/>
    <n v="2013"/>
    <n v="6.416666666666667"/>
    <x v="1"/>
    <x v="1"/>
    <x v="1"/>
    <x v="1"/>
  </r>
  <r>
    <n v="13"/>
    <n v="69"/>
    <x v="3"/>
    <n v="92"/>
    <s v="51-100"/>
    <x v="1"/>
    <x v="90"/>
    <n v="18"/>
    <x v="0"/>
    <n v="2013"/>
    <n v="1.3333333333333333"/>
    <x v="0"/>
    <x v="1"/>
    <x v="1"/>
    <x v="1"/>
  </r>
  <r>
    <n v="3"/>
    <n v="132"/>
    <x v="0"/>
    <n v="89"/>
    <s v="51-100"/>
    <x v="4"/>
    <x v="43"/>
    <n v="19"/>
    <x v="1"/>
    <n v="2013"/>
    <n v="0.6742424242424242"/>
    <x v="0"/>
    <x v="2"/>
    <x v="3"/>
    <x v="3"/>
  </r>
  <r>
    <n v="9"/>
    <n v="14"/>
    <x v="2"/>
    <n v="76"/>
    <s v="51-100"/>
    <x v="1"/>
    <x v="47"/>
    <n v="8"/>
    <x v="1"/>
    <n v="2013"/>
    <n v="5.4285714285714288"/>
    <x v="1"/>
    <x v="1"/>
    <x v="1"/>
    <x v="1"/>
  </r>
  <r>
    <n v="3"/>
    <n v="68"/>
    <x v="3"/>
    <n v="41"/>
    <s v="1-50"/>
    <x v="4"/>
    <x v="37"/>
    <n v="16"/>
    <x v="2"/>
    <n v="2013"/>
    <n v="0.6029411764705882"/>
    <x v="0"/>
    <x v="2"/>
    <x v="3"/>
    <x v="3"/>
  </r>
  <r>
    <n v="11"/>
    <n v="164"/>
    <x v="1"/>
    <n v="140"/>
    <s v="101-150"/>
    <x v="4"/>
    <x v="64"/>
    <n v="2"/>
    <x v="1"/>
    <n v="2013"/>
    <n v="0.85365853658536583"/>
    <x v="0"/>
    <x v="2"/>
    <x v="3"/>
    <x v="3"/>
  </r>
  <r>
    <n v="10"/>
    <n v="152"/>
    <x v="1"/>
    <n v="123"/>
    <s v="101-150"/>
    <x v="0"/>
    <x v="25"/>
    <n v="26"/>
    <x v="1"/>
    <n v="2013"/>
    <n v="0.80921052631578949"/>
    <x v="0"/>
    <x v="0"/>
    <x v="0"/>
    <x v="0"/>
  </r>
  <r>
    <n v="14"/>
    <n v="54"/>
    <x v="5"/>
    <n v="122"/>
    <s v="101-150"/>
    <x v="3"/>
    <x v="2"/>
    <n v="4"/>
    <x v="1"/>
    <n v="2013"/>
    <n v="2.2592592592592591"/>
    <x v="0"/>
    <x v="2"/>
    <x v="3"/>
    <x v="3"/>
  </r>
  <r>
    <n v="2"/>
    <n v="37"/>
    <x v="5"/>
    <n v="157"/>
    <s v="151-200"/>
    <x v="1"/>
    <x v="46"/>
    <n v="9"/>
    <x v="0"/>
    <n v="2013"/>
    <n v="4.243243243243243"/>
    <x v="1"/>
    <x v="1"/>
    <x v="1"/>
    <x v="1"/>
  </r>
  <r>
    <n v="15"/>
    <n v="42"/>
    <x v="5"/>
    <n v="102"/>
    <s v="101-150"/>
    <x v="4"/>
    <x v="58"/>
    <n v="5"/>
    <x v="2"/>
    <n v="2013"/>
    <n v="2.4285714285714284"/>
    <x v="0"/>
    <x v="2"/>
    <x v="3"/>
    <x v="3"/>
  </r>
  <r>
    <n v="6"/>
    <n v="41"/>
    <x v="5"/>
    <n v="78"/>
    <s v="51-100"/>
    <x v="1"/>
    <x v="40"/>
    <n v="2"/>
    <x v="2"/>
    <n v="2013"/>
    <n v="1.9024390243902438"/>
    <x v="0"/>
    <x v="1"/>
    <x v="1"/>
    <x v="1"/>
  </r>
  <r>
    <n v="9"/>
    <n v="116"/>
    <x v="4"/>
    <n v="72"/>
    <s v="51-100"/>
    <x v="2"/>
    <x v="33"/>
    <n v="31"/>
    <x v="2"/>
    <n v="2013"/>
    <n v="0.62068965517241381"/>
    <x v="0"/>
    <x v="2"/>
    <x v="2"/>
    <x v="2"/>
  </r>
  <r>
    <n v="8"/>
    <n v="55"/>
    <x v="5"/>
    <n v="196"/>
    <s v="151-200"/>
    <x v="0"/>
    <x v="17"/>
    <n v="9"/>
    <x v="2"/>
    <n v="2013"/>
    <n v="3.5636363636363635"/>
    <x v="3"/>
    <x v="0"/>
    <x v="0"/>
    <x v="0"/>
  </r>
  <r>
    <n v="6"/>
    <n v="130"/>
    <x v="0"/>
    <n v="160"/>
    <s v="151-200"/>
    <x v="2"/>
    <x v="81"/>
    <n v="15"/>
    <x v="2"/>
    <n v="2013"/>
    <n v="1.2307692307692308"/>
    <x v="0"/>
    <x v="2"/>
    <x v="2"/>
    <x v="2"/>
  </r>
  <r>
    <n v="10"/>
    <n v="115"/>
    <x v="4"/>
    <n v="30"/>
    <s v="1-50"/>
    <x v="2"/>
    <x v="31"/>
    <n v="17"/>
    <x v="0"/>
    <n v="2013"/>
    <n v="0.2608695652173913"/>
    <x v="0"/>
    <x v="2"/>
    <x v="2"/>
    <x v="2"/>
  </r>
  <r>
    <n v="5"/>
    <n v="42"/>
    <x v="5"/>
    <n v="43"/>
    <s v="1-50"/>
    <x v="2"/>
    <x v="24"/>
    <n v="28"/>
    <x v="0"/>
    <n v="2013"/>
    <n v="1.0238095238095237"/>
    <x v="0"/>
    <x v="2"/>
    <x v="2"/>
    <x v="2"/>
  </r>
  <r>
    <n v="6"/>
    <n v="149"/>
    <x v="0"/>
    <n v="182"/>
    <s v="151-200"/>
    <x v="2"/>
    <x v="80"/>
    <n v="3"/>
    <x v="2"/>
    <n v="2013"/>
    <n v="1.2214765100671141"/>
    <x v="0"/>
    <x v="2"/>
    <x v="2"/>
    <x v="2"/>
  </r>
  <r>
    <n v="14"/>
    <n v="101"/>
    <x v="4"/>
    <n v="134"/>
    <s v="101-150"/>
    <x v="1"/>
    <x v="85"/>
    <n v="4"/>
    <x v="0"/>
    <n v="2013"/>
    <n v="1.3267326732673268"/>
    <x v="0"/>
    <x v="1"/>
    <x v="1"/>
    <x v="1"/>
  </r>
  <r>
    <n v="8"/>
    <n v="102"/>
    <x v="4"/>
    <n v="218"/>
    <s v="201-250"/>
    <x v="3"/>
    <x v="24"/>
    <n v="28"/>
    <x v="0"/>
    <n v="2013"/>
    <n v="2.1372549019607843"/>
    <x v="0"/>
    <x v="2"/>
    <x v="3"/>
    <x v="3"/>
  </r>
  <r>
    <n v="11"/>
    <n v="7"/>
    <x v="2"/>
    <n v="131"/>
    <s v="101-150"/>
    <x v="2"/>
    <x v="10"/>
    <n v="25"/>
    <x v="0"/>
    <n v="2013"/>
    <n v="18.714285714285715"/>
    <x v="1"/>
    <x v="2"/>
    <x v="2"/>
    <x v="2"/>
  </r>
  <r>
    <n v="7"/>
    <n v="158"/>
    <x v="1"/>
    <n v="224"/>
    <s v="201-250"/>
    <x v="4"/>
    <x v="47"/>
    <n v="8"/>
    <x v="1"/>
    <n v="2013"/>
    <n v="1.4177215189873418"/>
    <x v="0"/>
    <x v="2"/>
    <x v="3"/>
    <x v="3"/>
  </r>
  <r>
    <n v="10"/>
    <n v="162"/>
    <x v="1"/>
    <n v="26"/>
    <s v="1-50"/>
    <x v="2"/>
    <x v="18"/>
    <n v="14"/>
    <x v="0"/>
    <n v="2013"/>
    <n v="0.16049382716049382"/>
    <x v="0"/>
    <x v="2"/>
    <x v="2"/>
    <x v="2"/>
  </r>
  <r>
    <n v="12"/>
    <n v="108"/>
    <x v="4"/>
    <n v="81"/>
    <s v="51-100"/>
    <x v="4"/>
    <x v="36"/>
    <n v="29"/>
    <x v="1"/>
    <n v="2013"/>
    <n v="0.75"/>
    <x v="0"/>
    <x v="2"/>
    <x v="3"/>
    <x v="3"/>
  </r>
  <r>
    <n v="8"/>
    <n v="37"/>
    <x v="5"/>
    <n v="192"/>
    <s v="151-200"/>
    <x v="3"/>
    <x v="18"/>
    <n v="14"/>
    <x v="0"/>
    <n v="2013"/>
    <n v="5.1891891891891895"/>
    <x v="1"/>
    <x v="2"/>
    <x v="3"/>
    <x v="3"/>
  </r>
  <r>
    <n v="2"/>
    <n v="111"/>
    <x v="4"/>
    <n v="69"/>
    <s v="51-100"/>
    <x v="1"/>
    <x v="28"/>
    <n v="27"/>
    <x v="1"/>
    <n v="2013"/>
    <n v="0.6216216216216216"/>
    <x v="0"/>
    <x v="1"/>
    <x v="1"/>
    <x v="1"/>
  </r>
  <r>
    <n v="12"/>
    <n v="82"/>
    <x v="3"/>
    <n v="49"/>
    <s v="1-50"/>
    <x v="1"/>
    <x v="17"/>
    <n v="9"/>
    <x v="2"/>
    <n v="2013"/>
    <n v="0.59756097560975607"/>
    <x v="0"/>
    <x v="1"/>
    <x v="1"/>
    <x v="1"/>
  </r>
  <r>
    <n v="13"/>
    <n v="85"/>
    <x v="3"/>
    <n v="33"/>
    <s v="1-50"/>
    <x v="4"/>
    <x v="66"/>
    <n v="22"/>
    <x v="2"/>
    <n v="2013"/>
    <n v="0.38823529411764707"/>
    <x v="0"/>
    <x v="2"/>
    <x v="3"/>
    <x v="3"/>
  </r>
  <r>
    <n v="1"/>
    <n v="171"/>
    <x v="1"/>
    <n v="139"/>
    <s v="101-150"/>
    <x v="0"/>
    <x v="26"/>
    <n v="17"/>
    <x v="1"/>
    <n v="2013"/>
    <n v="0.8128654970760234"/>
    <x v="0"/>
    <x v="0"/>
    <x v="0"/>
    <x v="0"/>
  </r>
  <r>
    <n v="2"/>
    <n v="73"/>
    <x v="3"/>
    <n v="39"/>
    <s v="1-50"/>
    <x v="1"/>
    <x v="12"/>
    <n v="4"/>
    <x v="2"/>
    <n v="2013"/>
    <n v="0.53424657534246578"/>
    <x v="0"/>
    <x v="1"/>
    <x v="1"/>
    <x v="1"/>
  </r>
  <r>
    <n v="7"/>
    <n v="165"/>
    <x v="1"/>
    <n v="192"/>
    <s v="151-200"/>
    <x v="1"/>
    <x v="54"/>
    <n v="16"/>
    <x v="1"/>
    <n v="2013"/>
    <n v="1.1636363636363636"/>
    <x v="0"/>
    <x v="1"/>
    <x v="1"/>
    <x v="1"/>
  </r>
  <r>
    <n v="1"/>
    <n v="50"/>
    <x v="5"/>
    <n v="197"/>
    <s v="151-200"/>
    <x v="3"/>
    <x v="1"/>
    <n v="7"/>
    <x v="1"/>
    <n v="2013"/>
    <n v="3.94"/>
    <x v="3"/>
    <x v="2"/>
    <x v="3"/>
    <x v="3"/>
  </r>
  <r>
    <n v="1"/>
    <n v="5"/>
    <x v="2"/>
    <n v="118"/>
    <s v="101-150"/>
    <x v="4"/>
    <x v="20"/>
    <n v="30"/>
    <x v="0"/>
    <n v="2013"/>
    <n v="23.6"/>
    <x v="1"/>
    <x v="2"/>
    <x v="3"/>
    <x v="3"/>
  </r>
  <r>
    <n v="9"/>
    <n v="162"/>
    <x v="1"/>
    <n v="163"/>
    <s v="151-200"/>
    <x v="0"/>
    <x v="19"/>
    <n v="13"/>
    <x v="0"/>
    <n v="2013"/>
    <n v="1.0061728395061729"/>
    <x v="0"/>
    <x v="0"/>
    <x v="0"/>
    <x v="0"/>
  </r>
  <r>
    <n v="13"/>
    <n v="147"/>
    <x v="0"/>
    <n v="61"/>
    <s v="51-100"/>
    <x v="1"/>
    <x v="22"/>
    <n v="6"/>
    <x v="1"/>
    <n v="2013"/>
    <n v="0.41496598639455784"/>
    <x v="0"/>
    <x v="1"/>
    <x v="1"/>
    <x v="1"/>
  </r>
  <r>
    <n v="13"/>
    <n v="46"/>
    <x v="5"/>
    <n v="57"/>
    <s v="51-100"/>
    <x v="0"/>
    <x v="2"/>
    <n v="4"/>
    <x v="1"/>
    <n v="2013"/>
    <n v="1.2391304347826086"/>
    <x v="0"/>
    <x v="0"/>
    <x v="0"/>
    <x v="0"/>
  </r>
  <r>
    <n v="9"/>
    <n v="31"/>
    <x v="5"/>
    <n v="218"/>
    <s v="201-250"/>
    <x v="2"/>
    <x v="70"/>
    <n v="1"/>
    <x v="0"/>
    <n v="2013"/>
    <n v="7.032258064516129"/>
    <x v="1"/>
    <x v="2"/>
    <x v="2"/>
    <x v="2"/>
  </r>
  <r>
    <n v="6"/>
    <n v="125"/>
    <x v="0"/>
    <n v="173"/>
    <s v="151-200"/>
    <x v="2"/>
    <x v="73"/>
    <n v="1"/>
    <x v="1"/>
    <n v="2013"/>
    <n v="1.3839999999999999"/>
    <x v="0"/>
    <x v="2"/>
    <x v="2"/>
    <x v="2"/>
  </r>
  <r>
    <n v="1"/>
    <n v="87"/>
    <x v="3"/>
    <n v="23"/>
    <s v="1-50"/>
    <x v="0"/>
    <x v="67"/>
    <n v="8"/>
    <x v="0"/>
    <n v="2013"/>
    <n v="0.26436781609195403"/>
    <x v="0"/>
    <x v="0"/>
    <x v="0"/>
    <x v="0"/>
  </r>
  <r>
    <n v="3"/>
    <n v="139"/>
    <x v="0"/>
    <n v="64"/>
    <s v="51-100"/>
    <x v="4"/>
    <x v="68"/>
    <n v="28"/>
    <x v="1"/>
    <n v="2013"/>
    <n v="0.46043165467625902"/>
    <x v="0"/>
    <x v="2"/>
    <x v="3"/>
    <x v="3"/>
  </r>
  <r>
    <n v="10"/>
    <n v="125"/>
    <x v="0"/>
    <n v="169"/>
    <s v="151-200"/>
    <x v="0"/>
    <x v="14"/>
    <n v="6"/>
    <x v="0"/>
    <n v="2013"/>
    <n v="1.3520000000000001"/>
    <x v="0"/>
    <x v="0"/>
    <x v="0"/>
    <x v="0"/>
  </r>
  <r>
    <n v="6"/>
    <n v="34"/>
    <x v="5"/>
    <n v="112"/>
    <s v="101-150"/>
    <x v="3"/>
    <x v="75"/>
    <n v="17"/>
    <x v="2"/>
    <n v="2013"/>
    <n v="3.2941176470588234"/>
    <x v="3"/>
    <x v="2"/>
    <x v="3"/>
    <x v="3"/>
  </r>
  <r>
    <n v="15"/>
    <n v="75"/>
    <x v="3"/>
    <n v="186"/>
    <s v="151-200"/>
    <x v="1"/>
    <x v="26"/>
    <n v="17"/>
    <x v="1"/>
    <n v="2013"/>
    <n v="2.48"/>
    <x v="0"/>
    <x v="1"/>
    <x v="1"/>
    <x v="1"/>
  </r>
  <r>
    <n v="14"/>
    <n v="29"/>
    <x v="2"/>
    <n v="108"/>
    <s v="101-150"/>
    <x v="1"/>
    <x v="5"/>
    <n v="7"/>
    <x v="0"/>
    <n v="2013"/>
    <n v="3.7241379310344827"/>
    <x v="3"/>
    <x v="1"/>
    <x v="1"/>
    <x v="1"/>
  </r>
  <r>
    <n v="3"/>
    <n v="131"/>
    <x v="0"/>
    <n v="211"/>
    <s v="201-250"/>
    <x v="2"/>
    <x v="18"/>
    <n v="14"/>
    <x v="0"/>
    <n v="2013"/>
    <n v="1.6106870229007633"/>
    <x v="0"/>
    <x v="2"/>
    <x v="2"/>
    <x v="2"/>
  </r>
  <r>
    <n v="8"/>
    <n v="137"/>
    <x v="0"/>
    <n v="169"/>
    <s v="151-200"/>
    <x v="1"/>
    <x v="28"/>
    <n v="27"/>
    <x v="1"/>
    <n v="2013"/>
    <n v="1.2335766423357664"/>
    <x v="0"/>
    <x v="1"/>
    <x v="1"/>
    <x v="1"/>
  </r>
  <r>
    <n v="9"/>
    <n v="67"/>
    <x v="3"/>
    <n v="121"/>
    <s v="101-150"/>
    <x v="2"/>
    <x v="2"/>
    <n v="4"/>
    <x v="1"/>
    <n v="2013"/>
    <n v="1.8059701492537314"/>
    <x v="0"/>
    <x v="2"/>
    <x v="2"/>
    <x v="2"/>
  </r>
  <r>
    <n v="6"/>
    <n v="91"/>
    <x v="4"/>
    <n v="34"/>
    <s v="1-50"/>
    <x v="3"/>
    <x v="35"/>
    <n v="14"/>
    <x v="1"/>
    <n v="2013"/>
    <n v="0.37362637362637363"/>
    <x v="0"/>
    <x v="2"/>
    <x v="3"/>
    <x v="3"/>
  </r>
  <r>
    <n v="5"/>
    <n v="153"/>
    <x v="1"/>
    <n v="202"/>
    <s v="201-250"/>
    <x v="0"/>
    <x v="44"/>
    <n v="3"/>
    <x v="1"/>
    <n v="2013"/>
    <n v="1.3202614379084967"/>
    <x v="0"/>
    <x v="0"/>
    <x v="0"/>
    <x v="0"/>
  </r>
  <r>
    <n v="11"/>
    <n v="163"/>
    <x v="1"/>
    <n v="186"/>
    <s v="151-200"/>
    <x v="1"/>
    <x v="79"/>
    <n v="9"/>
    <x v="1"/>
    <n v="2013"/>
    <n v="1.1411042944785277"/>
    <x v="0"/>
    <x v="1"/>
    <x v="1"/>
    <x v="1"/>
  </r>
  <r>
    <n v="8"/>
    <n v="133"/>
    <x v="0"/>
    <n v="212"/>
    <s v="201-250"/>
    <x v="0"/>
    <x v="73"/>
    <n v="1"/>
    <x v="1"/>
    <n v="2013"/>
    <n v="1.5939849624060149"/>
    <x v="0"/>
    <x v="0"/>
    <x v="0"/>
    <x v="0"/>
  </r>
  <r>
    <n v="8"/>
    <n v="122"/>
    <x v="0"/>
    <n v="193"/>
    <s v="151-200"/>
    <x v="2"/>
    <x v="40"/>
    <n v="2"/>
    <x v="2"/>
    <n v="2013"/>
    <n v="1.5819672131147542"/>
    <x v="0"/>
    <x v="2"/>
    <x v="2"/>
    <x v="2"/>
  </r>
  <r>
    <n v="4"/>
    <n v="115"/>
    <x v="4"/>
    <n v="153"/>
    <s v="151-200"/>
    <x v="2"/>
    <x v="22"/>
    <n v="6"/>
    <x v="1"/>
    <n v="2013"/>
    <n v="1.3304347826086957"/>
    <x v="0"/>
    <x v="2"/>
    <x v="2"/>
    <x v="2"/>
  </r>
  <r>
    <n v="14"/>
    <n v="113"/>
    <x v="4"/>
    <n v="72"/>
    <s v="51-100"/>
    <x v="0"/>
    <x v="31"/>
    <n v="17"/>
    <x v="0"/>
    <n v="2013"/>
    <n v="0.63716814159292035"/>
    <x v="0"/>
    <x v="0"/>
    <x v="0"/>
    <x v="0"/>
  </r>
  <r>
    <n v="9"/>
    <n v="35"/>
    <x v="5"/>
    <n v="84"/>
    <s v="51-100"/>
    <x v="0"/>
    <x v="62"/>
    <n v="21"/>
    <x v="0"/>
    <n v="2013"/>
    <n v="2.4"/>
    <x v="0"/>
    <x v="0"/>
    <x v="0"/>
    <x v="0"/>
  </r>
  <r>
    <n v="3"/>
    <n v="17"/>
    <x v="2"/>
    <n v="42"/>
    <s v="1-50"/>
    <x v="2"/>
    <x v="75"/>
    <n v="17"/>
    <x v="2"/>
    <n v="2013"/>
    <n v="2.4705882352941178"/>
    <x v="0"/>
    <x v="2"/>
    <x v="2"/>
    <x v="2"/>
  </r>
  <r>
    <n v="1"/>
    <n v="71"/>
    <x v="3"/>
    <n v="35"/>
    <s v="1-50"/>
    <x v="1"/>
    <x v="38"/>
    <n v="20"/>
    <x v="2"/>
    <n v="2013"/>
    <n v="0.49295774647887325"/>
    <x v="0"/>
    <x v="1"/>
    <x v="1"/>
    <x v="1"/>
  </r>
  <r>
    <n v="6"/>
    <n v="72"/>
    <x v="3"/>
    <n v="117"/>
    <s v="101-150"/>
    <x v="1"/>
    <x v="52"/>
    <n v="24"/>
    <x v="1"/>
    <n v="2013"/>
    <n v="1.625"/>
    <x v="0"/>
    <x v="1"/>
    <x v="1"/>
    <x v="1"/>
  </r>
  <r>
    <n v="8"/>
    <n v="102"/>
    <x v="4"/>
    <n v="129"/>
    <s v="101-150"/>
    <x v="0"/>
    <x v="43"/>
    <n v="19"/>
    <x v="1"/>
    <n v="2013"/>
    <n v="1.2647058823529411"/>
    <x v="0"/>
    <x v="0"/>
    <x v="0"/>
    <x v="0"/>
  </r>
  <r>
    <n v="7"/>
    <n v="107"/>
    <x v="4"/>
    <n v="80"/>
    <s v="51-100"/>
    <x v="4"/>
    <x v="36"/>
    <n v="29"/>
    <x v="1"/>
    <n v="2013"/>
    <n v="0.74766355140186913"/>
    <x v="0"/>
    <x v="2"/>
    <x v="3"/>
    <x v="3"/>
  </r>
  <r>
    <n v="6"/>
    <n v="149"/>
    <x v="0"/>
    <n v="66"/>
    <s v="51-100"/>
    <x v="2"/>
    <x v="62"/>
    <n v="21"/>
    <x v="0"/>
    <n v="2013"/>
    <n v="0.44295302013422821"/>
    <x v="0"/>
    <x v="2"/>
    <x v="2"/>
    <x v="2"/>
  </r>
  <r>
    <n v="4"/>
    <n v="100"/>
    <x v="4"/>
    <n v="223"/>
    <s v="201-250"/>
    <x v="0"/>
    <x v="27"/>
    <n v="27"/>
    <x v="0"/>
    <n v="2013"/>
    <n v="2.23"/>
    <x v="0"/>
    <x v="0"/>
    <x v="0"/>
    <x v="0"/>
  </r>
  <r>
    <n v="12"/>
    <n v="114"/>
    <x v="4"/>
    <n v="117"/>
    <s v="101-150"/>
    <x v="4"/>
    <x v="23"/>
    <n v="25"/>
    <x v="2"/>
    <n v="2013"/>
    <n v="1.0263157894736843"/>
    <x v="0"/>
    <x v="2"/>
    <x v="3"/>
    <x v="3"/>
  </r>
  <r>
    <n v="15"/>
    <n v="92"/>
    <x v="4"/>
    <n v="63"/>
    <s v="51-100"/>
    <x v="1"/>
    <x v="73"/>
    <n v="1"/>
    <x v="1"/>
    <n v="2013"/>
    <n v="0.68478260869565222"/>
    <x v="0"/>
    <x v="1"/>
    <x v="1"/>
    <x v="1"/>
  </r>
  <r>
    <n v="14"/>
    <n v="54"/>
    <x v="5"/>
    <n v="65"/>
    <s v="51-100"/>
    <x v="0"/>
    <x v="90"/>
    <n v="18"/>
    <x v="0"/>
    <n v="2013"/>
    <n v="1.2037037037037037"/>
    <x v="0"/>
    <x v="0"/>
    <x v="0"/>
    <x v="0"/>
  </r>
  <r>
    <n v="5"/>
    <n v="14"/>
    <x v="2"/>
    <n v="206"/>
    <s v="201-250"/>
    <x v="4"/>
    <x v="61"/>
    <n v="2"/>
    <x v="0"/>
    <n v="2013"/>
    <n v="14.714285714285714"/>
    <x v="1"/>
    <x v="2"/>
    <x v="3"/>
    <x v="3"/>
  </r>
  <r>
    <n v="5"/>
    <n v="28"/>
    <x v="2"/>
    <n v="163"/>
    <s v="151-200"/>
    <x v="0"/>
    <x v="34"/>
    <n v="10"/>
    <x v="1"/>
    <n v="2013"/>
    <n v="5.8214285714285712"/>
    <x v="1"/>
    <x v="0"/>
    <x v="0"/>
    <x v="0"/>
  </r>
  <r>
    <n v="4"/>
    <n v="115"/>
    <x v="4"/>
    <n v="93"/>
    <s v="51-100"/>
    <x v="1"/>
    <x v="74"/>
    <n v="29"/>
    <x v="0"/>
    <n v="2013"/>
    <n v="0.80869565217391304"/>
    <x v="0"/>
    <x v="1"/>
    <x v="1"/>
    <x v="1"/>
  </r>
  <r>
    <n v="1"/>
    <n v="57"/>
    <x v="5"/>
    <n v="185"/>
    <s v="151-200"/>
    <x v="4"/>
    <x v="4"/>
    <n v="28"/>
    <x v="2"/>
    <n v="2013"/>
    <n v="3.2456140350877192"/>
    <x v="3"/>
    <x v="2"/>
    <x v="3"/>
    <x v="3"/>
  </r>
  <r>
    <n v="1"/>
    <n v="30"/>
    <x v="2"/>
    <n v="89"/>
    <s v="51-100"/>
    <x v="1"/>
    <x v="48"/>
    <n v="12"/>
    <x v="0"/>
    <n v="2013"/>
    <n v="2.9666666666666668"/>
    <x v="2"/>
    <x v="1"/>
    <x v="1"/>
    <x v="1"/>
  </r>
  <r>
    <n v="7"/>
    <n v="125"/>
    <x v="0"/>
    <n v="212"/>
    <s v="201-250"/>
    <x v="1"/>
    <x v="48"/>
    <n v="12"/>
    <x v="0"/>
    <n v="2013"/>
    <n v="1.696"/>
    <x v="0"/>
    <x v="1"/>
    <x v="1"/>
    <x v="1"/>
  </r>
  <r>
    <n v="15"/>
    <n v="117"/>
    <x v="4"/>
    <n v="218"/>
    <s v="201-250"/>
    <x v="4"/>
    <x v="52"/>
    <n v="24"/>
    <x v="1"/>
    <n v="2013"/>
    <n v="1.8632478632478633"/>
    <x v="0"/>
    <x v="2"/>
    <x v="3"/>
    <x v="3"/>
  </r>
  <r>
    <n v="15"/>
    <n v="90"/>
    <x v="3"/>
    <n v="161"/>
    <s v="151-200"/>
    <x v="0"/>
    <x v="60"/>
    <n v="3"/>
    <x v="0"/>
    <n v="2013"/>
    <n v="1.788888888888889"/>
    <x v="0"/>
    <x v="0"/>
    <x v="0"/>
    <x v="0"/>
  </r>
  <r>
    <n v="13"/>
    <n v="117"/>
    <x v="4"/>
    <n v="176"/>
    <s v="151-200"/>
    <x v="2"/>
    <x v="89"/>
    <n v="12"/>
    <x v="1"/>
    <n v="2013"/>
    <n v="1.5042735042735043"/>
    <x v="0"/>
    <x v="2"/>
    <x v="2"/>
    <x v="2"/>
  </r>
  <r>
    <n v="12"/>
    <n v="169"/>
    <x v="1"/>
    <n v="190"/>
    <s v="151-200"/>
    <x v="0"/>
    <x v="29"/>
    <n v="10"/>
    <x v="2"/>
    <n v="2013"/>
    <n v="1.1242603550295858"/>
    <x v="0"/>
    <x v="0"/>
    <x v="0"/>
    <x v="0"/>
  </r>
  <r>
    <n v="11"/>
    <n v="39"/>
    <x v="5"/>
    <n v="74"/>
    <s v="51-100"/>
    <x v="2"/>
    <x v="50"/>
    <n v="16"/>
    <x v="0"/>
    <n v="2013"/>
    <n v="1.8974358974358974"/>
    <x v="0"/>
    <x v="2"/>
    <x v="2"/>
    <x v="2"/>
  </r>
  <r>
    <n v="10"/>
    <n v="10"/>
    <x v="2"/>
    <n v="111"/>
    <s v="101-150"/>
    <x v="0"/>
    <x v="14"/>
    <n v="6"/>
    <x v="0"/>
    <n v="2013"/>
    <n v="11.1"/>
    <x v="1"/>
    <x v="0"/>
    <x v="0"/>
    <x v="0"/>
  </r>
  <r>
    <n v="14"/>
    <n v="118"/>
    <x v="4"/>
    <n v="76"/>
    <s v="51-100"/>
    <x v="3"/>
    <x v="71"/>
    <n v="15"/>
    <x v="0"/>
    <n v="2013"/>
    <n v="0.64406779661016944"/>
    <x v="0"/>
    <x v="2"/>
    <x v="3"/>
    <x v="3"/>
  </r>
  <r>
    <n v="6"/>
    <n v="163"/>
    <x v="1"/>
    <n v="217"/>
    <s v="201-250"/>
    <x v="3"/>
    <x v="49"/>
    <n v="23"/>
    <x v="1"/>
    <n v="2013"/>
    <n v="1.3312883435582823"/>
    <x v="0"/>
    <x v="2"/>
    <x v="3"/>
    <x v="3"/>
  </r>
  <r>
    <n v="7"/>
    <n v="154"/>
    <x v="1"/>
    <n v="41"/>
    <s v="1-50"/>
    <x v="1"/>
    <x v="15"/>
    <n v="5"/>
    <x v="0"/>
    <n v="2013"/>
    <n v="0.26623376623376621"/>
    <x v="0"/>
    <x v="1"/>
    <x v="1"/>
    <x v="1"/>
  </r>
  <r>
    <n v="12"/>
    <n v="156"/>
    <x v="1"/>
    <n v="128"/>
    <s v="101-150"/>
    <x v="0"/>
    <x v="61"/>
    <n v="2"/>
    <x v="0"/>
    <n v="2013"/>
    <n v="0.82051282051282048"/>
    <x v="0"/>
    <x v="0"/>
    <x v="0"/>
    <x v="0"/>
  </r>
  <r>
    <n v="15"/>
    <n v="54"/>
    <x v="5"/>
    <n v="22"/>
    <s v="1-50"/>
    <x v="0"/>
    <x v="7"/>
    <n v="25"/>
    <x v="1"/>
    <n v="2013"/>
    <n v="0.40740740740740738"/>
    <x v="0"/>
    <x v="0"/>
    <x v="0"/>
    <x v="0"/>
  </r>
  <r>
    <n v="2"/>
    <n v="99"/>
    <x v="4"/>
    <n v="177"/>
    <s v="151-200"/>
    <x v="4"/>
    <x v="8"/>
    <n v="26"/>
    <x v="2"/>
    <n v="2013"/>
    <n v="1.7878787878787878"/>
    <x v="0"/>
    <x v="2"/>
    <x v="3"/>
    <x v="3"/>
  </r>
  <r>
    <n v="2"/>
    <n v="111"/>
    <x v="4"/>
    <n v="131"/>
    <s v="101-150"/>
    <x v="3"/>
    <x v="86"/>
    <n v="7"/>
    <x v="2"/>
    <n v="2013"/>
    <n v="1.1801801801801801"/>
    <x v="0"/>
    <x v="2"/>
    <x v="3"/>
    <x v="3"/>
  </r>
  <r>
    <n v="8"/>
    <n v="8"/>
    <x v="2"/>
    <n v="64"/>
    <s v="51-100"/>
    <x v="0"/>
    <x v="68"/>
    <n v="28"/>
    <x v="1"/>
    <n v="2013"/>
    <n v="8"/>
    <x v="1"/>
    <x v="0"/>
    <x v="0"/>
    <x v="0"/>
  </r>
  <r>
    <n v="10"/>
    <n v="34"/>
    <x v="5"/>
    <n v="149"/>
    <s v="101-150"/>
    <x v="1"/>
    <x v="45"/>
    <n v="15"/>
    <x v="1"/>
    <n v="2013"/>
    <n v="4.382352941176471"/>
    <x v="1"/>
    <x v="1"/>
    <x v="1"/>
    <x v="1"/>
  </r>
  <r>
    <n v="12"/>
    <n v="31"/>
    <x v="5"/>
    <n v="155"/>
    <s v="151-200"/>
    <x v="3"/>
    <x v="19"/>
    <n v="13"/>
    <x v="0"/>
    <n v="2013"/>
    <n v="5"/>
    <x v="1"/>
    <x v="2"/>
    <x v="3"/>
    <x v="3"/>
  </r>
  <r>
    <n v="3"/>
    <n v="93"/>
    <x v="4"/>
    <n v="47"/>
    <s v="1-50"/>
    <x v="4"/>
    <x v="66"/>
    <n v="22"/>
    <x v="2"/>
    <n v="2013"/>
    <n v="0.5053763440860215"/>
    <x v="0"/>
    <x v="2"/>
    <x v="3"/>
    <x v="3"/>
  </r>
  <r>
    <n v="13"/>
    <n v="116"/>
    <x v="4"/>
    <n v="87"/>
    <s v="51-100"/>
    <x v="2"/>
    <x v="14"/>
    <n v="6"/>
    <x v="0"/>
    <n v="2013"/>
    <n v="0.75"/>
    <x v="0"/>
    <x v="2"/>
    <x v="2"/>
    <x v="2"/>
  </r>
  <r>
    <n v="15"/>
    <n v="170"/>
    <x v="1"/>
    <n v="126"/>
    <s v="101-150"/>
    <x v="1"/>
    <x v="34"/>
    <n v="10"/>
    <x v="1"/>
    <n v="2013"/>
    <n v="0.74117647058823533"/>
    <x v="0"/>
    <x v="1"/>
    <x v="1"/>
    <x v="1"/>
  </r>
  <r>
    <n v="5"/>
    <n v="84"/>
    <x v="3"/>
    <n v="119"/>
    <s v="101-150"/>
    <x v="3"/>
    <x v="7"/>
    <n v="25"/>
    <x v="1"/>
    <n v="2013"/>
    <n v="1.4166666666666667"/>
    <x v="0"/>
    <x v="2"/>
    <x v="3"/>
    <x v="3"/>
  </r>
  <r>
    <n v="8"/>
    <n v="168"/>
    <x v="1"/>
    <n v="61"/>
    <s v="51-100"/>
    <x v="4"/>
    <x v="40"/>
    <n v="2"/>
    <x v="2"/>
    <n v="2013"/>
    <n v="0.36309523809523808"/>
    <x v="0"/>
    <x v="2"/>
    <x v="3"/>
    <x v="3"/>
  </r>
  <r>
    <n v="6"/>
    <n v="146"/>
    <x v="0"/>
    <n v="179"/>
    <s v="151-200"/>
    <x v="2"/>
    <x v="35"/>
    <n v="14"/>
    <x v="1"/>
    <n v="2013"/>
    <n v="1.226027397260274"/>
    <x v="0"/>
    <x v="2"/>
    <x v="2"/>
    <x v="2"/>
  </r>
  <r>
    <n v="13"/>
    <n v="129"/>
    <x v="0"/>
    <n v="99"/>
    <s v="51-100"/>
    <x v="1"/>
    <x v="18"/>
    <n v="14"/>
    <x v="0"/>
    <n v="2013"/>
    <n v="0.76744186046511631"/>
    <x v="0"/>
    <x v="1"/>
    <x v="1"/>
    <x v="1"/>
  </r>
  <r>
    <n v="15"/>
    <n v="97"/>
    <x v="4"/>
    <n v="140"/>
    <s v="101-150"/>
    <x v="4"/>
    <x v="64"/>
    <n v="2"/>
    <x v="1"/>
    <n v="2013"/>
    <n v="1.4432989690721649"/>
    <x v="0"/>
    <x v="2"/>
    <x v="3"/>
    <x v="3"/>
  </r>
  <r>
    <n v="9"/>
    <n v="2"/>
    <x v="2"/>
    <n v="147"/>
    <s v="101-150"/>
    <x v="2"/>
    <x v="67"/>
    <n v="8"/>
    <x v="0"/>
    <n v="2013"/>
    <n v="73.5"/>
    <x v="1"/>
    <x v="2"/>
    <x v="2"/>
    <x v="2"/>
  </r>
  <r>
    <n v="15"/>
    <n v="111"/>
    <x v="4"/>
    <n v="179"/>
    <s v="151-200"/>
    <x v="0"/>
    <x v="39"/>
    <n v="23"/>
    <x v="0"/>
    <n v="2013"/>
    <n v="1.6126126126126126"/>
    <x v="0"/>
    <x v="0"/>
    <x v="0"/>
    <x v="0"/>
  </r>
  <r>
    <n v="14"/>
    <n v="43"/>
    <x v="5"/>
    <n v="211"/>
    <s v="201-250"/>
    <x v="3"/>
    <x v="10"/>
    <n v="25"/>
    <x v="0"/>
    <n v="2013"/>
    <n v="4.9069767441860463"/>
    <x v="1"/>
    <x v="2"/>
    <x v="3"/>
    <x v="3"/>
  </r>
  <r>
    <n v="13"/>
    <n v="20"/>
    <x v="2"/>
    <n v="22"/>
    <s v="1-50"/>
    <x v="1"/>
    <x v="76"/>
    <n v="11"/>
    <x v="1"/>
    <n v="2013"/>
    <n v="1.1000000000000001"/>
    <x v="0"/>
    <x v="1"/>
    <x v="1"/>
    <x v="1"/>
  </r>
  <r>
    <n v="12"/>
    <n v="104"/>
    <x v="4"/>
    <n v="98"/>
    <s v="51-100"/>
    <x v="3"/>
    <x v="10"/>
    <n v="25"/>
    <x v="0"/>
    <n v="2013"/>
    <n v="0.94230769230769229"/>
    <x v="0"/>
    <x v="2"/>
    <x v="3"/>
    <x v="3"/>
  </r>
  <r>
    <n v="6"/>
    <n v="37"/>
    <x v="5"/>
    <n v="44"/>
    <s v="1-50"/>
    <x v="3"/>
    <x v="62"/>
    <n v="21"/>
    <x v="0"/>
    <n v="2013"/>
    <n v="1.1891891891891893"/>
    <x v="0"/>
    <x v="2"/>
    <x v="3"/>
    <x v="3"/>
  </r>
  <r>
    <n v="12"/>
    <n v="175"/>
    <x v="1"/>
    <n v="95"/>
    <s v="51-100"/>
    <x v="1"/>
    <x v="19"/>
    <n v="13"/>
    <x v="0"/>
    <n v="2013"/>
    <n v="0.54285714285714282"/>
    <x v="0"/>
    <x v="1"/>
    <x v="1"/>
    <x v="1"/>
  </r>
  <r>
    <n v="7"/>
    <n v="10"/>
    <x v="2"/>
    <n v="180"/>
    <s v="151-200"/>
    <x v="0"/>
    <x v="32"/>
    <n v="26"/>
    <x v="0"/>
    <n v="2013"/>
    <n v="18"/>
    <x v="1"/>
    <x v="0"/>
    <x v="0"/>
    <x v="0"/>
  </r>
  <r>
    <n v="7"/>
    <n v="99"/>
    <x v="4"/>
    <n v="222"/>
    <s v="201-250"/>
    <x v="0"/>
    <x v="10"/>
    <n v="25"/>
    <x v="0"/>
    <n v="2013"/>
    <n v="2.2424242424242422"/>
    <x v="0"/>
    <x v="0"/>
    <x v="0"/>
    <x v="0"/>
  </r>
  <r>
    <n v="14"/>
    <n v="49"/>
    <x v="5"/>
    <n v="48"/>
    <s v="1-50"/>
    <x v="0"/>
    <x v="8"/>
    <n v="26"/>
    <x v="2"/>
    <n v="2013"/>
    <n v="0.97959183673469385"/>
    <x v="0"/>
    <x v="0"/>
    <x v="0"/>
    <x v="0"/>
  </r>
  <r>
    <n v="1"/>
    <n v="88"/>
    <x v="3"/>
    <n v="71"/>
    <s v="51-100"/>
    <x v="2"/>
    <x v="76"/>
    <n v="11"/>
    <x v="1"/>
    <n v="2013"/>
    <n v="0.80681818181818177"/>
    <x v="0"/>
    <x v="2"/>
    <x v="2"/>
    <x v="2"/>
  </r>
  <r>
    <n v="3"/>
    <n v="3"/>
    <x v="2"/>
    <n v="209"/>
    <s v="201-250"/>
    <x v="4"/>
    <x v="27"/>
    <n v="27"/>
    <x v="0"/>
    <n v="2013"/>
    <n v="69.666666666666671"/>
    <x v="1"/>
    <x v="2"/>
    <x v="3"/>
    <x v="3"/>
  </r>
  <r>
    <n v="4"/>
    <n v="137"/>
    <x v="0"/>
    <n v="82"/>
    <s v="51-100"/>
    <x v="3"/>
    <x v="78"/>
    <n v="30"/>
    <x v="2"/>
    <n v="2013"/>
    <n v="0.59854014598540151"/>
    <x v="0"/>
    <x v="2"/>
    <x v="3"/>
    <x v="3"/>
  </r>
  <r>
    <n v="9"/>
    <n v="145"/>
    <x v="0"/>
    <n v="79"/>
    <s v="51-100"/>
    <x v="2"/>
    <x v="83"/>
    <n v="18"/>
    <x v="1"/>
    <n v="2013"/>
    <n v="0.54482758620689653"/>
    <x v="0"/>
    <x v="2"/>
    <x v="2"/>
    <x v="2"/>
  </r>
  <r>
    <n v="3"/>
    <n v="70"/>
    <x v="3"/>
    <n v="120"/>
    <s v="101-150"/>
    <x v="3"/>
    <x v="16"/>
    <n v="19"/>
    <x v="2"/>
    <n v="2013"/>
    <n v="1.7142857142857142"/>
    <x v="0"/>
    <x v="2"/>
    <x v="3"/>
    <x v="3"/>
  </r>
  <r>
    <n v="10"/>
    <n v="48"/>
    <x v="5"/>
    <n v="174"/>
    <s v="151-200"/>
    <x v="0"/>
    <x v="36"/>
    <n v="29"/>
    <x v="1"/>
    <n v="2013"/>
    <n v="3.625"/>
    <x v="3"/>
    <x v="0"/>
    <x v="0"/>
    <x v="0"/>
  </r>
  <r>
    <n v="4"/>
    <n v="163"/>
    <x v="1"/>
    <n v="200"/>
    <s v="151-200"/>
    <x v="3"/>
    <x v="71"/>
    <n v="15"/>
    <x v="0"/>
    <n v="2013"/>
    <n v="1.2269938650306749"/>
    <x v="0"/>
    <x v="2"/>
    <x v="3"/>
    <x v="3"/>
  </r>
  <r>
    <n v="13"/>
    <n v="166"/>
    <x v="1"/>
    <n v="174"/>
    <s v="151-200"/>
    <x v="3"/>
    <x v="61"/>
    <n v="2"/>
    <x v="0"/>
    <n v="2013"/>
    <n v="1.0481927710843373"/>
    <x v="0"/>
    <x v="2"/>
    <x v="3"/>
    <x v="3"/>
  </r>
  <r>
    <n v="11"/>
    <n v="77"/>
    <x v="3"/>
    <n v="23"/>
    <s v="1-50"/>
    <x v="0"/>
    <x v="44"/>
    <n v="3"/>
    <x v="1"/>
    <n v="2013"/>
    <n v="0.29870129870129869"/>
    <x v="0"/>
    <x v="0"/>
    <x v="0"/>
    <x v="0"/>
  </r>
  <r>
    <n v="10"/>
    <n v="171"/>
    <x v="1"/>
    <n v="181"/>
    <s v="151-200"/>
    <x v="1"/>
    <x v="16"/>
    <n v="19"/>
    <x v="2"/>
    <n v="2013"/>
    <n v="1.0584795321637428"/>
    <x v="0"/>
    <x v="1"/>
    <x v="1"/>
    <x v="1"/>
  </r>
  <r>
    <n v="1"/>
    <n v="99"/>
    <x v="4"/>
    <n v="206"/>
    <s v="201-250"/>
    <x v="3"/>
    <x v="8"/>
    <n v="26"/>
    <x v="2"/>
    <n v="2013"/>
    <n v="2.0808080808080809"/>
    <x v="0"/>
    <x v="2"/>
    <x v="3"/>
    <x v="3"/>
  </r>
  <r>
    <n v="1"/>
    <n v="118"/>
    <x v="4"/>
    <n v="122"/>
    <s v="101-150"/>
    <x v="1"/>
    <x v="78"/>
    <n v="30"/>
    <x v="2"/>
    <n v="2013"/>
    <n v="1.0338983050847457"/>
    <x v="0"/>
    <x v="1"/>
    <x v="1"/>
    <x v="1"/>
  </r>
  <r>
    <n v="13"/>
    <n v="94"/>
    <x v="4"/>
    <n v="153"/>
    <s v="151-200"/>
    <x v="4"/>
    <x v="89"/>
    <n v="12"/>
    <x v="1"/>
    <n v="2013"/>
    <n v="1.6276595744680851"/>
    <x v="0"/>
    <x v="2"/>
    <x v="3"/>
    <x v="3"/>
  </r>
  <r>
    <n v="13"/>
    <n v="91"/>
    <x v="4"/>
    <n v="57"/>
    <s v="51-100"/>
    <x v="0"/>
    <x v="83"/>
    <n v="18"/>
    <x v="1"/>
    <n v="2013"/>
    <n v="0.62637362637362637"/>
    <x v="0"/>
    <x v="0"/>
    <x v="0"/>
    <x v="0"/>
  </r>
  <r>
    <n v="14"/>
    <n v="44"/>
    <x v="5"/>
    <n v="154"/>
    <s v="151-200"/>
    <x v="0"/>
    <x v="25"/>
    <n v="26"/>
    <x v="1"/>
    <n v="2013"/>
    <n v="3.5"/>
    <x v="3"/>
    <x v="0"/>
    <x v="0"/>
    <x v="0"/>
  </r>
  <r>
    <n v="3"/>
    <n v="90"/>
    <x v="3"/>
    <n v="222"/>
    <s v="201-250"/>
    <x v="3"/>
    <x v="84"/>
    <n v="1"/>
    <x v="2"/>
    <n v="2013"/>
    <n v="2.4666666666666668"/>
    <x v="0"/>
    <x v="2"/>
    <x v="3"/>
    <x v="3"/>
  </r>
  <r>
    <n v="4"/>
    <n v="95"/>
    <x v="4"/>
    <n v="115"/>
    <s v="101-150"/>
    <x v="3"/>
    <x v="65"/>
    <n v="21"/>
    <x v="1"/>
    <n v="2013"/>
    <n v="1.2105263157894737"/>
    <x v="0"/>
    <x v="2"/>
    <x v="3"/>
    <x v="3"/>
  </r>
  <r>
    <n v="2"/>
    <n v="149"/>
    <x v="0"/>
    <n v="212"/>
    <s v="201-250"/>
    <x v="3"/>
    <x v="21"/>
    <n v="18"/>
    <x v="2"/>
    <n v="2013"/>
    <n v="1.4228187919463087"/>
    <x v="0"/>
    <x v="2"/>
    <x v="3"/>
    <x v="3"/>
  </r>
  <r>
    <n v="11"/>
    <n v="124"/>
    <x v="0"/>
    <n v="190"/>
    <s v="151-200"/>
    <x v="3"/>
    <x v="23"/>
    <n v="25"/>
    <x v="2"/>
    <n v="2013"/>
    <n v="1.532258064516129"/>
    <x v="0"/>
    <x v="2"/>
    <x v="3"/>
    <x v="3"/>
  </r>
  <r>
    <n v="8"/>
    <n v="33"/>
    <x v="5"/>
    <n v="179"/>
    <s v="151-200"/>
    <x v="2"/>
    <x v="26"/>
    <n v="17"/>
    <x v="1"/>
    <n v="2013"/>
    <n v="5.4242424242424239"/>
    <x v="1"/>
    <x v="2"/>
    <x v="2"/>
    <x v="2"/>
  </r>
  <r>
    <n v="11"/>
    <n v="5"/>
    <x v="2"/>
    <n v="66"/>
    <s v="51-100"/>
    <x v="1"/>
    <x v="38"/>
    <n v="20"/>
    <x v="2"/>
    <n v="2013"/>
    <n v="13.2"/>
    <x v="1"/>
    <x v="1"/>
    <x v="1"/>
    <x v="1"/>
  </r>
  <r>
    <n v="5"/>
    <n v="129"/>
    <x v="0"/>
    <n v="114"/>
    <s v="101-150"/>
    <x v="0"/>
    <x v="81"/>
    <n v="15"/>
    <x v="2"/>
    <n v="2013"/>
    <n v="0.88372093023255816"/>
    <x v="0"/>
    <x v="0"/>
    <x v="0"/>
    <x v="0"/>
  </r>
  <r>
    <n v="14"/>
    <n v="135"/>
    <x v="0"/>
    <n v="137"/>
    <s v="101-150"/>
    <x v="0"/>
    <x v="74"/>
    <n v="29"/>
    <x v="0"/>
    <n v="2013"/>
    <n v="1.0148148148148148"/>
    <x v="0"/>
    <x v="0"/>
    <x v="0"/>
    <x v="0"/>
  </r>
  <r>
    <n v="1"/>
    <n v="68"/>
    <x v="3"/>
    <n v="185"/>
    <s v="151-200"/>
    <x v="2"/>
    <x v="67"/>
    <n v="8"/>
    <x v="0"/>
    <n v="2013"/>
    <n v="2.7205882352941178"/>
    <x v="2"/>
    <x v="2"/>
    <x v="2"/>
    <x v="2"/>
  </r>
  <r>
    <n v="11"/>
    <n v="72"/>
    <x v="3"/>
    <n v="141"/>
    <s v="101-150"/>
    <x v="2"/>
    <x v="57"/>
    <n v="30"/>
    <x v="1"/>
    <n v="2013"/>
    <n v="1.9583333333333333"/>
    <x v="0"/>
    <x v="2"/>
    <x v="2"/>
    <x v="2"/>
  </r>
  <r>
    <n v="3"/>
    <n v="93"/>
    <x v="4"/>
    <n v="44"/>
    <s v="1-50"/>
    <x v="2"/>
    <x v="16"/>
    <n v="19"/>
    <x v="2"/>
    <n v="2013"/>
    <n v="0.4731182795698925"/>
    <x v="0"/>
    <x v="2"/>
    <x v="2"/>
    <x v="2"/>
  </r>
  <r>
    <n v="10"/>
    <n v="62"/>
    <x v="3"/>
    <n v="192"/>
    <s v="151-200"/>
    <x v="3"/>
    <x v="42"/>
    <n v="13"/>
    <x v="2"/>
    <n v="2013"/>
    <n v="3.096774193548387"/>
    <x v="2"/>
    <x v="2"/>
    <x v="3"/>
    <x v="3"/>
  </r>
  <r>
    <n v="3"/>
    <n v="95"/>
    <x v="4"/>
    <n v="178"/>
    <s v="151-200"/>
    <x v="2"/>
    <x v="5"/>
    <n v="7"/>
    <x v="0"/>
    <n v="2013"/>
    <n v="1.8736842105263158"/>
    <x v="0"/>
    <x v="2"/>
    <x v="2"/>
    <x v="2"/>
  </r>
  <r>
    <n v="6"/>
    <n v="111"/>
    <x v="4"/>
    <n v="50"/>
    <s v="1-50"/>
    <x v="0"/>
    <x v="28"/>
    <n v="27"/>
    <x v="1"/>
    <n v="2013"/>
    <n v="0.45045045045045046"/>
    <x v="0"/>
    <x v="0"/>
    <x v="0"/>
    <x v="0"/>
  </r>
  <r>
    <n v="1"/>
    <n v="15"/>
    <x v="2"/>
    <n v="150"/>
    <s v="101-150"/>
    <x v="0"/>
    <x v="40"/>
    <n v="2"/>
    <x v="2"/>
    <n v="2013"/>
    <n v="10"/>
    <x v="1"/>
    <x v="0"/>
    <x v="0"/>
    <x v="0"/>
  </r>
  <r>
    <n v="9"/>
    <n v="66"/>
    <x v="3"/>
    <n v="151"/>
    <s v="151-200"/>
    <x v="2"/>
    <x v="6"/>
    <n v="5"/>
    <x v="1"/>
    <n v="2013"/>
    <n v="2.2878787878787881"/>
    <x v="0"/>
    <x v="2"/>
    <x v="2"/>
    <x v="2"/>
  </r>
  <r>
    <n v="6"/>
    <n v="173"/>
    <x v="1"/>
    <n v="36"/>
    <s v="1-50"/>
    <x v="3"/>
    <x v="70"/>
    <n v="1"/>
    <x v="0"/>
    <n v="2013"/>
    <n v="0.20809248554913296"/>
    <x v="0"/>
    <x v="2"/>
    <x v="3"/>
    <x v="3"/>
  </r>
  <r>
    <n v="12"/>
    <n v="125"/>
    <x v="0"/>
    <n v="155"/>
    <s v="151-200"/>
    <x v="4"/>
    <x v="19"/>
    <n v="13"/>
    <x v="0"/>
    <n v="2013"/>
    <n v="1.24"/>
    <x v="0"/>
    <x v="2"/>
    <x v="3"/>
    <x v="3"/>
  </r>
  <r>
    <n v="8"/>
    <n v="164"/>
    <x v="1"/>
    <n v="23"/>
    <s v="1-50"/>
    <x v="0"/>
    <x v="37"/>
    <n v="16"/>
    <x v="2"/>
    <n v="2013"/>
    <n v="0.1402439024390244"/>
    <x v="0"/>
    <x v="0"/>
    <x v="0"/>
    <x v="0"/>
  </r>
  <r>
    <n v="7"/>
    <n v="85"/>
    <x v="3"/>
    <n v="105"/>
    <s v="101-150"/>
    <x v="3"/>
    <x v="38"/>
    <n v="20"/>
    <x v="2"/>
    <n v="2013"/>
    <n v="1.2352941176470589"/>
    <x v="0"/>
    <x v="2"/>
    <x v="3"/>
    <x v="3"/>
  </r>
  <r>
    <n v="5"/>
    <n v="131"/>
    <x v="0"/>
    <n v="24"/>
    <s v="1-50"/>
    <x v="1"/>
    <x v="29"/>
    <n v="10"/>
    <x v="2"/>
    <n v="2013"/>
    <n v="0.18320610687022901"/>
    <x v="0"/>
    <x v="1"/>
    <x v="1"/>
    <x v="1"/>
  </r>
  <r>
    <n v="6"/>
    <n v="87"/>
    <x v="3"/>
    <n v="189"/>
    <s v="151-200"/>
    <x v="2"/>
    <x v="48"/>
    <n v="12"/>
    <x v="0"/>
    <n v="2013"/>
    <n v="2.1724137931034484"/>
    <x v="0"/>
    <x v="2"/>
    <x v="2"/>
    <x v="2"/>
  </r>
  <r>
    <n v="2"/>
    <n v="167"/>
    <x v="1"/>
    <n v="221"/>
    <s v="201-250"/>
    <x v="3"/>
    <x v="44"/>
    <n v="3"/>
    <x v="1"/>
    <n v="2013"/>
    <n v="1.3233532934131738"/>
    <x v="0"/>
    <x v="2"/>
    <x v="3"/>
    <x v="3"/>
  </r>
  <r>
    <n v="5"/>
    <n v="92"/>
    <x v="4"/>
    <n v="151"/>
    <s v="151-200"/>
    <x v="1"/>
    <x v="41"/>
    <n v="27"/>
    <x v="2"/>
    <n v="2013"/>
    <n v="1.6413043478260869"/>
    <x v="0"/>
    <x v="1"/>
    <x v="1"/>
    <x v="1"/>
  </r>
  <r>
    <n v="7"/>
    <n v="144"/>
    <x v="0"/>
    <n v="133"/>
    <s v="101-150"/>
    <x v="3"/>
    <x v="51"/>
    <n v="6"/>
    <x v="2"/>
    <n v="2013"/>
    <n v="0.92361111111111116"/>
    <x v="0"/>
    <x v="2"/>
    <x v="3"/>
    <x v="3"/>
  </r>
  <r>
    <n v="5"/>
    <n v="123"/>
    <x v="0"/>
    <n v="27"/>
    <s v="1-50"/>
    <x v="1"/>
    <x v="30"/>
    <n v="21"/>
    <x v="2"/>
    <n v="2013"/>
    <n v="0.21951219512195122"/>
    <x v="0"/>
    <x v="1"/>
    <x v="1"/>
    <x v="1"/>
  </r>
  <r>
    <n v="7"/>
    <n v="128"/>
    <x v="0"/>
    <n v="178"/>
    <s v="151-200"/>
    <x v="2"/>
    <x v="36"/>
    <n v="29"/>
    <x v="1"/>
    <n v="2013"/>
    <n v="1.390625"/>
    <x v="0"/>
    <x v="2"/>
    <x v="2"/>
    <x v="2"/>
  </r>
  <r>
    <n v="15"/>
    <n v="90"/>
    <x v="3"/>
    <n v="204"/>
    <s v="201-250"/>
    <x v="3"/>
    <x v="73"/>
    <n v="1"/>
    <x v="1"/>
    <n v="2013"/>
    <n v="2.2666666666666666"/>
    <x v="0"/>
    <x v="2"/>
    <x v="3"/>
    <x v="3"/>
  </r>
  <r>
    <n v="1"/>
    <n v="172"/>
    <x v="1"/>
    <n v="106"/>
    <s v="101-150"/>
    <x v="1"/>
    <x v="43"/>
    <n v="19"/>
    <x v="1"/>
    <n v="2013"/>
    <n v="0.61627906976744184"/>
    <x v="0"/>
    <x v="1"/>
    <x v="1"/>
    <x v="1"/>
  </r>
  <r>
    <n v="6"/>
    <n v="149"/>
    <x v="0"/>
    <n v="42"/>
    <s v="1-50"/>
    <x v="0"/>
    <x v="54"/>
    <n v="16"/>
    <x v="1"/>
    <n v="2013"/>
    <n v="0.28187919463087246"/>
    <x v="0"/>
    <x v="0"/>
    <x v="0"/>
    <x v="0"/>
  </r>
  <r>
    <n v="7"/>
    <n v="15"/>
    <x v="2"/>
    <n v="100"/>
    <s v="51-100"/>
    <x v="0"/>
    <x v="20"/>
    <n v="30"/>
    <x v="0"/>
    <n v="2013"/>
    <n v="6.666666666666667"/>
    <x v="1"/>
    <x v="0"/>
    <x v="0"/>
    <x v="0"/>
  </r>
  <r>
    <n v="3"/>
    <n v="172"/>
    <x v="1"/>
    <n v="131"/>
    <s v="101-150"/>
    <x v="2"/>
    <x v="85"/>
    <n v="4"/>
    <x v="0"/>
    <n v="2013"/>
    <n v="0.76162790697674421"/>
    <x v="0"/>
    <x v="2"/>
    <x v="2"/>
    <x v="2"/>
  </r>
  <r>
    <n v="2"/>
    <n v="179"/>
    <x v="1"/>
    <n v="160"/>
    <s v="151-200"/>
    <x v="2"/>
    <x v="76"/>
    <n v="11"/>
    <x v="1"/>
    <n v="2013"/>
    <n v="0.8938547486033519"/>
    <x v="0"/>
    <x v="2"/>
    <x v="2"/>
    <x v="2"/>
  </r>
  <r>
    <n v="3"/>
    <n v="35"/>
    <x v="5"/>
    <n v="133"/>
    <s v="101-150"/>
    <x v="0"/>
    <x v="47"/>
    <n v="8"/>
    <x v="1"/>
    <n v="2013"/>
    <n v="3.8"/>
    <x v="3"/>
    <x v="0"/>
    <x v="0"/>
    <x v="0"/>
  </r>
  <r>
    <n v="6"/>
    <n v="19"/>
    <x v="2"/>
    <n v="185"/>
    <s v="151-200"/>
    <x v="4"/>
    <x v="73"/>
    <n v="1"/>
    <x v="1"/>
    <n v="2013"/>
    <n v="9.7368421052631575"/>
    <x v="1"/>
    <x v="2"/>
    <x v="3"/>
    <x v="3"/>
  </r>
  <r>
    <n v="8"/>
    <n v="72"/>
    <x v="3"/>
    <n v="195"/>
    <s v="151-200"/>
    <x v="4"/>
    <x v="32"/>
    <n v="26"/>
    <x v="0"/>
    <n v="2013"/>
    <n v="2.7083333333333335"/>
    <x v="2"/>
    <x v="2"/>
    <x v="3"/>
    <x v="3"/>
  </r>
  <r>
    <n v="3"/>
    <n v="61"/>
    <x v="3"/>
    <n v="26"/>
    <s v="1-50"/>
    <x v="2"/>
    <x v="63"/>
    <n v="10"/>
    <x v="0"/>
    <n v="2013"/>
    <n v="0.42622950819672129"/>
    <x v="0"/>
    <x v="2"/>
    <x v="2"/>
    <x v="2"/>
  </r>
  <r>
    <n v="4"/>
    <n v="134"/>
    <x v="0"/>
    <n v="77"/>
    <s v="51-100"/>
    <x v="1"/>
    <x v="43"/>
    <n v="19"/>
    <x v="1"/>
    <n v="2013"/>
    <n v="0.57462686567164178"/>
    <x v="0"/>
    <x v="1"/>
    <x v="1"/>
    <x v="1"/>
  </r>
  <r>
    <n v="6"/>
    <n v="120"/>
    <x v="4"/>
    <n v="131"/>
    <s v="101-150"/>
    <x v="3"/>
    <x v="60"/>
    <n v="3"/>
    <x v="0"/>
    <n v="2013"/>
    <n v="1.0916666666666666"/>
    <x v="0"/>
    <x v="2"/>
    <x v="3"/>
    <x v="3"/>
  </r>
  <r>
    <n v="5"/>
    <n v="37"/>
    <x v="5"/>
    <n v="48"/>
    <s v="1-50"/>
    <x v="2"/>
    <x v="3"/>
    <n v="20"/>
    <x v="1"/>
    <n v="2013"/>
    <n v="1.2972972972972974"/>
    <x v="0"/>
    <x v="2"/>
    <x v="2"/>
    <x v="2"/>
  </r>
  <r>
    <n v="7"/>
    <n v="165"/>
    <x v="1"/>
    <n v="186"/>
    <s v="151-200"/>
    <x v="4"/>
    <x v="88"/>
    <n v="24"/>
    <x v="0"/>
    <n v="2013"/>
    <n v="1.1272727272727272"/>
    <x v="0"/>
    <x v="2"/>
    <x v="3"/>
    <x v="3"/>
  </r>
  <r>
    <n v="13"/>
    <n v="122"/>
    <x v="0"/>
    <n v="48"/>
    <s v="1-50"/>
    <x v="2"/>
    <x v="12"/>
    <n v="4"/>
    <x v="2"/>
    <n v="2013"/>
    <n v="0.39344262295081966"/>
    <x v="0"/>
    <x v="2"/>
    <x v="2"/>
    <x v="2"/>
  </r>
  <r>
    <n v="2"/>
    <n v="137"/>
    <x v="0"/>
    <n v="214"/>
    <s v="201-250"/>
    <x v="0"/>
    <x v="23"/>
    <n v="25"/>
    <x v="2"/>
    <n v="2013"/>
    <n v="1.562043795620438"/>
    <x v="0"/>
    <x v="0"/>
    <x v="0"/>
    <x v="0"/>
  </r>
  <r>
    <n v="12"/>
    <n v="147"/>
    <x v="0"/>
    <n v="67"/>
    <s v="51-100"/>
    <x v="4"/>
    <x v="72"/>
    <n v="24"/>
    <x v="2"/>
    <n v="2013"/>
    <n v="0.45578231292517007"/>
    <x v="0"/>
    <x v="2"/>
    <x v="3"/>
    <x v="3"/>
  </r>
  <r>
    <n v="1"/>
    <n v="28"/>
    <x v="2"/>
    <n v="83"/>
    <s v="51-100"/>
    <x v="2"/>
    <x v="81"/>
    <n v="15"/>
    <x v="2"/>
    <n v="2013"/>
    <n v="2.9642857142857144"/>
    <x v="2"/>
    <x v="2"/>
    <x v="2"/>
    <x v="2"/>
  </r>
  <r>
    <n v="11"/>
    <n v="85"/>
    <x v="3"/>
    <n v="100"/>
    <s v="51-100"/>
    <x v="2"/>
    <x v="41"/>
    <n v="27"/>
    <x v="2"/>
    <n v="2013"/>
    <n v="1.1764705882352942"/>
    <x v="0"/>
    <x v="2"/>
    <x v="2"/>
    <x v="2"/>
  </r>
  <r>
    <n v="1"/>
    <n v="148"/>
    <x v="0"/>
    <n v="133"/>
    <s v="101-150"/>
    <x v="1"/>
    <x v="6"/>
    <n v="5"/>
    <x v="1"/>
    <n v="2013"/>
    <n v="0.89864864864864868"/>
    <x v="0"/>
    <x v="1"/>
    <x v="1"/>
    <x v="1"/>
  </r>
  <r>
    <n v="4"/>
    <n v="176"/>
    <x v="1"/>
    <n v="108"/>
    <s v="101-150"/>
    <x v="1"/>
    <x v="61"/>
    <n v="2"/>
    <x v="0"/>
    <n v="2013"/>
    <n v="0.61363636363636365"/>
    <x v="0"/>
    <x v="1"/>
    <x v="1"/>
    <x v="1"/>
  </r>
  <r>
    <n v="6"/>
    <n v="21"/>
    <x v="2"/>
    <n v="223"/>
    <s v="201-250"/>
    <x v="1"/>
    <x v="60"/>
    <n v="3"/>
    <x v="0"/>
    <n v="2013"/>
    <n v="10.619047619047619"/>
    <x v="1"/>
    <x v="1"/>
    <x v="1"/>
    <x v="1"/>
  </r>
  <r>
    <n v="1"/>
    <n v="118"/>
    <x v="4"/>
    <n v="71"/>
    <s v="51-100"/>
    <x v="1"/>
    <x v="7"/>
    <n v="25"/>
    <x v="1"/>
    <n v="2013"/>
    <n v="0.60169491525423724"/>
    <x v="0"/>
    <x v="1"/>
    <x v="1"/>
    <x v="1"/>
  </r>
  <r>
    <n v="12"/>
    <n v="128"/>
    <x v="0"/>
    <n v="31"/>
    <s v="1-50"/>
    <x v="0"/>
    <x v="35"/>
    <n v="14"/>
    <x v="1"/>
    <n v="2013"/>
    <n v="0.2421875"/>
    <x v="0"/>
    <x v="0"/>
    <x v="0"/>
    <x v="0"/>
  </r>
  <r>
    <n v="1"/>
    <n v="86"/>
    <x v="3"/>
    <n v="146"/>
    <s v="101-150"/>
    <x v="4"/>
    <x v="61"/>
    <n v="2"/>
    <x v="0"/>
    <n v="2013"/>
    <n v="1.6976744186046511"/>
    <x v="0"/>
    <x v="2"/>
    <x v="3"/>
    <x v="3"/>
  </r>
  <r>
    <n v="5"/>
    <n v="173"/>
    <x v="1"/>
    <n v="126"/>
    <s v="101-150"/>
    <x v="1"/>
    <x v="30"/>
    <n v="21"/>
    <x v="2"/>
    <n v="2013"/>
    <n v="0.72832369942196529"/>
    <x v="0"/>
    <x v="1"/>
    <x v="1"/>
    <x v="1"/>
  </r>
  <r>
    <n v="11"/>
    <n v="28"/>
    <x v="2"/>
    <n v="213"/>
    <s v="201-250"/>
    <x v="2"/>
    <x v="66"/>
    <n v="22"/>
    <x v="2"/>
    <n v="2013"/>
    <n v="7.6071428571428568"/>
    <x v="1"/>
    <x v="2"/>
    <x v="2"/>
    <x v="2"/>
  </r>
  <r>
    <n v="7"/>
    <n v="94"/>
    <x v="4"/>
    <n v="116"/>
    <s v="101-150"/>
    <x v="4"/>
    <x v="39"/>
    <n v="23"/>
    <x v="0"/>
    <n v="2013"/>
    <n v="1.2340425531914894"/>
    <x v="0"/>
    <x v="2"/>
    <x v="3"/>
    <x v="3"/>
  </r>
  <r>
    <n v="1"/>
    <n v="20"/>
    <x v="2"/>
    <n v="134"/>
    <s v="101-150"/>
    <x v="1"/>
    <x v="32"/>
    <n v="26"/>
    <x v="0"/>
    <n v="2013"/>
    <n v="6.7"/>
    <x v="1"/>
    <x v="1"/>
    <x v="1"/>
    <x v="1"/>
  </r>
  <r>
    <n v="8"/>
    <n v="43"/>
    <x v="5"/>
    <n v="158"/>
    <s v="151-200"/>
    <x v="2"/>
    <x v="63"/>
    <n v="10"/>
    <x v="0"/>
    <n v="2013"/>
    <n v="3.6744186046511627"/>
    <x v="3"/>
    <x v="2"/>
    <x v="2"/>
    <x v="2"/>
  </r>
  <r>
    <n v="14"/>
    <n v="120"/>
    <x v="4"/>
    <n v="221"/>
    <s v="201-250"/>
    <x v="2"/>
    <x v="0"/>
    <n v="19"/>
    <x v="0"/>
    <n v="2013"/>
    <n v="1.8416666666666666"/>
    <x v="0"/>
    <x v="2"/>
    <x v="2"/>
    <x v="2"/>
  </r>
  <r>
    <n v="1"/>
    <n v="14"/>
    <x v="2"/>
    <n v="42"/>
    <s v="1-50"/>
    <x v="3"/>
    <x v="3"/>
    <n v="20"/>
    <x v="1"/>
    <n v="2013"/>
    <n v="3"/>
    <x v="2"/>
    <x v="2"/>
    <x v="3"/>
    <x v="3"/>
  </r>
  <r>
    <n v="11"/>
    <n v="145"/>
    <x v="0"/>
    <n v="101"/>
    <s v="101-150"/>
    <x v="0"/>
    <x v="84"/>
    <n v="1"/>
    <x v="2"/>
    <n v="2013"/>
    <n v="0.69655172413793098"/>
    <x v="0"/>
    <x v="0"/>
    <x v="0"/>
    <x v="0"/>
  </r>
  <r>
    <n v="4"/>
    <n v="57"/>
    <x v="5"/>
    <n v="168"/>
    <s v="151-200"/>
    <x v="2"/>
    <x v="17"/>
    <n v="9"/>
    <x v="2"/>
    <n v="2013"/>
    <n v="2.9473684210526314"/>
    <x v="2"/>
    <x v="2"/>
    <x v="2"/>
    <x v="2"/>
  </r>
  <r>
    <n v="15"/>
    <n v="142"/>
    <x v="0"/>
    <n v="199"/>
    <s v="151-200"/>
    <x v="0"/>
    <x v="64"/>
    <n v="2"/>
    <x v="1"/>
    <n v="2013"/>
    <n v="1.4014084507042253"/>
    <x v="0"/>
    <x v="0"/>
    <x v="0"/>
    <x v="0"/>
  </r>
  <r>
    <n v="10"/>
    <n v="150"/>
    <x v="0"/>
    <n v="45"/>
    <s v="1-50"/>
    <x v="0"/>
    <x v="16"/>
    <n v="19"/>
    <x v="2"/>
    <n v="2013"/>
    <n v="0.3"/>
    <x v="0"/>
    <x v="0"/>
    <x v="0"/>
    <x v="0"/>
  </r>
  <r>
    <n v="5"/>
    <n v="122"/>
    <x v="0"/>
    <n v="165"/>
    <s v="151-200"/>
    <x v="1"/>
    <x v="45"/>
    <n v="15"/>
    <x v="1"/>
    <n v="2013"/>
    <n v="1.3524590163934427"/>
    <x v="0"/>
    <x v="1"/>
    <x v="1"/>
    <x v="1"/>
  </r>
  <r>
    <n v="2"/>
    <n v="133"/>
    <x v="0"/>
    <n v="102"/>
    <s v="101-150"/>
    <x v="4"/>
    <x v="23"/>
    <n v="25"/>
    <x v="2"/>
    <n v="2013"/>
    <n v="0.76691729323308266"/>
    <x v="0"/>
    <x v="2"/>
    <x v="3"/>
    <x v="3"/>
  </r>
  <r>
    <n v="13"/>
    <n v="168"/>
    <x v="1"/>
    <n v="90"/>
    <s v="51-100"/>
    <x v="3"/>
    <x v="75"/>
    <n v="17"/>
    <x v="2"/>
    <n v="2013"/>
    <n v="0.5357142857142857"/>
    <x v="0"/>
    <x v="2"/>
    <x v="3"/>
    <x v="3"/>
  </r>
  <r>
    <n v="4"/>
    <n v="14"/>
    <x v="2"/>
    <n v="143"/>
    <s v="101-150"/>
    <x v="4"/>
    <x v="30"/>
    <n v="21"/>
    <x v="2"/>
    <n v="2013"/>
    <n v="10.214285714285714"/>
    <x v="1"/>
    <x v="2"/>
    <x v="3"/>
    <x v="3"/>
  </r>
  <r>
    <n v="5"/>
    <n v="139"/>
    <x v="0"/>
    <n v="161"/>
    <s v="151-200"/>
    <x v="1"/>
    <x v="75"/>
    <n v="17"/>
    <x v="2"/>
    <n v="2013"/>
    <n v="1.1582733812949639"/>
    <x v="0"/>
    <x v="1"/>
    <x v="1"/>
    <x v="1"/>
  </r>
  <r>
    <n v="14"/>
    <n v="92"/>
    <x v="4"/>
    <n v="22"/>
    <s v="1-50"/>
    <x v="4"/>
    <x v="31"/>
    <n v="17"/>
    <x v="0"/>
    <n v="2013"/>
    <n v="0.2391304347826087"/>
    <x v="0"/>
    <x v="2"/>
    <x v="3"/>
    <x v="3"/>
  </r>
  <r>
    <n v="1"/>
    <n v="38"/>
    <x v="5"/>
    <n v="186"/>
    <s v="151-200"/>
    <x v="1"/>
    <x v="77"/>
    <n v="22"/>
    <x v="0"/>
    <n v="2013"/>
    <n v="4.8947368421052628"/>
    <x v="1"/>
    <x v="1"/>
    <x v="1"/>
    <x v="1"/>
  </r>
  <r>
    <n v="14"/>
    <n v="142"/>
    <x v="0"/>
    <n v="41"/>
    <s v="1-50"/>
    <x v="2"/>
    <x v="48"/>
    <n v="12"/>
    <x v="0"/>
    <n v="2013"/>
    <n v="0.28873239436619719"/>
    <x v="0"/>
    <x v="2"/>
    <x v="2"/>
    <x v="2"/>
  </r>
  <r>
    <n v="13"/>
    <n v="179"/>
    <x v="1"/>
    <n v="62"/>
    <s v="51-100"/>
    <x v="0"/>
    <x v="70"/>
    <n v="1"/>
    <x v="0"/>
    <n v="2013"/>
    <n v="0.34636871508379891"/>
    <x v="0"/>
    <x v="0"/>
    <x v="0"/>
    <x v="0"/>
  </r>
  <r>
    <n v="10"/>
    <n v="50"/>
    <x v="5"/>
    <n v="208"/>
    <s v="201-250"/>
    <x v="0"/>
    <x v="29"/>
    <n v="10"/>
    <x v="2"/>
    <n v="2013"/>
    <n v="4.16"/>
    <x v="1"/>
    <x v="0"/>
    <x v="0"/>
    <x v="0"/>
  </r>
  <r>
    <n v="12"/>
    <n v="121"/>
    <x v="0"/>
    <n v="114"/>
    <s v="101-150"/>
    <x v="0"/>
    <x v="5"/>
    <n v="7"/>
    <x v="0"/>
    <n v="2013"/>
    <n v="0.94214876033057848"/>
    <x v="0"/>
    <x v="0"/>
    <x v="0"/>
    <x v="0"/>
  </r>
  <r>
    <n v="9"/>
    <n v="75"/>
    <x v="3"/>
    <n v="42"/>
    <s v="1-50"/>
    <x v="2"/>
    <x v="24"/>
    <n v="28"/>
    <x v="0"/>
    <n v="2013"/>
    <n v="0.56000000000000005"/>
    <x v="0"/>
    <x v="2"/>
    <x v="2"/>
    <x v="2"/>
  </r>
  <r>
    <n v="11"/>
    <n v="57"/>
    <x v="5"/>
    <n v="124"/>
    <s v="101-150"/>
    <x v="0"/>
    <x v="43"/>
    <n v="19"/>
    <x v="1"/>
    <n v="2013"/>
    <n v="2.1754385964912282"/>
    <x v="0"/>
    <x v="0"/>
    <x v="0"/>
    <x v="0"/>
  </r>
  <r>
    <n v="8"/>
    <n v="169"/>
    <x v="1"/>
    <n v="100"/>
    <s v="51-100"/>
    <x v="0"/>
    <x v="54"/>
    <n v="16"/>
    <x v="1"/>
    <n v="2013"/>
    <n v="0.59171597633136097"/>
    <x v="0"/>
    <x v="0"/>
    <x v="0"/>
    <x v="0"/>
  </r>
  <r>
    <n v="13"/>
    <n v="11"/>
    <x v="2"/>
    <n v="68"/>
    <s v="51-100"/>
    <x v="1"/>
    <x v="12"/>
    <n v="4"/>
    <x v="2"/>
    <n v="2013"/>
    <n v="6.1818181818181817"/>
    <x v="1"/>
    <x v="1"/>
    <x v="1"/>
    <x v="1"/>
  </r>
  <r>
    <n v="4"/>
    <n v="129"/>
    <x v="0"/>
    <n v="218"/>
    <s v="201-250"/>
    <x v="2"/>
    <x v="26"/>
    <n v="17"/>
    <x v="1"/>
    <n v="2013"/>
    <n v="1.6899224806201549"/>
    <x v="0"/>
    <x v="2"/>
    <x v="2"/>
    <x v="2"/>
  </r>
  <r>
    <n v="5"/>
    <n v="111"/>
    <x v="4"/>
    <n v="35"/>
    <s v="1-50"/>
    <x v="1"/>
    <x v="46"/>
    <n v="9"/>
    <x v="0"/>
    <n v="2013"/>
    <n v="0.31531531531531531"/>
    <x v="0"/>
    <x v="1"/>
    <x v="1"/>
    <x v="1"/>
  </r>
  <r>
    <n v="14"/>
    <n v="40"/>
    <x v="5"/>
    <n v="103"/>
    <s v="101-150"/>
    <x v="0"/>
    <x v="22"/>
    <n v="6"/>
    <x v="1"/>
    <n v="2013"/>
    <n v="2.5750000000000002"/>
    <x v="2"/>
    <x v="0"/>
    <x v="0"/>
    <x v="0"/>
  </r>
  <r>
    <n v="11"/>
    <n v="178"/>
    <x v="1"/>
    <n v="113"/>
    <s v="101-150"/>
    <x v="3"/>
    <x v="68"/>
    <n v="28"/>
    <x v="1"/>
    <n v="2013"/>
    <n v="0.6348314606741573"/>
    <x v="0"/>
    <x v="2"/>
    <x v="3"/>
    <x v="3"/>
  </r>
  <r>
    <n v="7"/>
    <n v="4"/>
    <x v="2"/>
    <n v="204"/>
    <s v="201-250"/>
    <x v="4"/>
    <x v="21"/>
    <n v="18"/>
    <x v="2"/>
    <n v="2013"/>
    <n v="51"/>
    <x v="1"/>
    <x v="2"/>
    <x v="3"/>
    <x v="3"/>
  </r>
  <r>
    <n v="11"/>
    <n v="4"/>
    <x v="2"/>
    <n v="165"/>
    <s v="151-200"/>
    <x v="3"/>
    <x v="71"/>
    <n v="15"/>
    <x v="0"/>
    <n v="2013"/>
    <n v="41.25"/>
    <x v="1"/>
    <x v="2"/>
    <x v="3"/>
    <x v="3"/>
  </r>
  <r>
    <n v="6"/>
    <n v="51"/>
    <x v="5"/>
    <n v="197"/>
    <s v="151-200"/>
    <x v="1"/>
    <x v="45"/>
    <n v="15"/>
    <x v="1"/>
    <n v="2013"/>
    <n v="3.8627450980392157"/>
    <x v="3"/>
    <x v="1"/>
    <x v="1"/>
    <x v="1"/>
  </r>
  <r>
    <n v="7"/>
    <n v="40"/>
    <x v="5"/>
    <n v="140"/>
    <s v="101-150"/>
    <x v="0"/>
    <x v="62"/>
    <n v="21"/>
    <x v="0"/>
    <n v="2013"/>
    <n v="3.5"/>
    <x v="3"/>
    <x v="0"/>
    <x v="0"/>
    <x v="0"/>
  </r>
  <r>
    <n v="12"/>
    <n v="173"/>
    <x v="1"/>
    <n v="58"/>
    <s v="51-100"/>
    <x v="3"/>
    <x v="46"/>
    <n v="9"/>
    <x v="0"/>
    <n v="2013"/>
    <n v="0.33526011560693642"/>
    <x v="0"/>
    <x v="2"/>
    <x v="3"/>
    <x v="3"/>
  </r>
  <r>
    <n v="12"/>
    <n v="178"/>
    <x v="1"/>
    <n v="81"/>
    <s v="51-100"/>
    <x v="1"/>
    <x v="26"/>
    <n v="17"/>
    <x v="1"/>
    <n v="2013"/>
    <n v="0.4550561797752809"/>
    <x v="0"/>
    <x v="1"/>
    <x v="1"/>
    <x v="1"/>
  </r>
  <r>
    <n v="8"/>
    <n v="12"/>
    <x v="2"/>
    <n v="219"/>
    <s v="201-250"/>
    <x v="3"/>
    <x v="56"/>
    <n v="22"/>
    <x v="1"/>
    <n v="2013"/>
    <n v="18.25"/>
    <x v="1"/>
    <x v="2"/>
    <x v="3"/>
    <x v="3"/>
  </r>
  <r>
    <n v="15"/>
    <n v="9"/>
    <x v="2"/>
    <n v="37"/>
    <s v="1-50"/>
    <x v="2"/>
    <x v="25"/>
    <n v="26"/>
    <x v="1"/>
    <n v="2013"/>
    <n v="4.1111111111111107"/>
    <x v="1"/>
    <x v="2"/>
    <x v="2"/>
    <x v="2"/>
  </r>
  <r>
    <n v="12"/>
    <n v="21"/>
    <x v="2"/>
    <n v="130"/>
    <s v="101-150"/>
    <x v="1"/>
    <x v="77"/>
    <n v="22"/>
    <x v="0"/>
    <n v="2013"/>
    <n v="6.1904761904761907"/>
    <x v="1"/>
    <x v="1"/>
    <x v="1"/>
    <x v="1"/>
  </r>
  <r>
    <n v="15"/>
    <n v="78"/>
    <x v="3"/>
    <n v="153"/>
    <s v="151-200"/>
    <x v="0"/>
    <x v="26"/>
    <n v="17"/>
    <x v="1"/>
    <n v="2013"/>
    <n v="1.9615384615384615"/>
    <x v="0"/>
    <x v="0"/>
    <x v="0"/>
    <x v="0"/>
  </r>
  <r>
    <n v="10"/>
    <n v="171"/>
    <x v="1"/>
    <n v="38"/>
    <s v="1-50"/>
    <x v="2"/>
    <x v="43"/>
    <n v="19"/>
    <x v="1"/>
    <n v="2013"/>
    <n v="0.22222222222222221"/>
    <x v="0"/>
    <x v="2"/>
    <x v="2"/>
    <x v="2"/>
  </r>
  <r>
    <n v="5"/>
    <n v="46"/>
    <x v="5"/>
    <n v="98"/>
    <s v="51-100"/>
    <x v="3"/>
    <x v="65"/>
    <n v="21"/>
    <x v="1"/>
    <n v="2013"/>
    <n v="2.1304347826086958"/>
    <x v="0"/>
    <x v="2"/>
    <x v="3"/>
    <x v="3"/>
  </r>
  <r>
    <n v="4"/>
    <n v="111"/>
    <x v="4"/>
    <n v="186"/>
    <s v="151-200"/>
    <x v="0"/>
    <x v="54"/>
    <n v="16"/>
    <x v="1"/>
    <n v="2013"/>
    <n v="1.6756756756756757"/>
    <x v="0"/>
    <x v="0"/>
    <x v="0"/>
    <x v="0"/>
  </r>
  <r>
    <n v="6"/>
    <n v="51"/>
    <x v="5"/>
    <n v="27"/>
    <s v="1-50"/>
    <x v="4"/>
    <x v="65"/>
    <n v="21"/>
    <x v="1"/>
    <n v="2013"/>
    <n v="0.52941176470588236"/>
    <x v="0"/>
    <x v="2"/>
    <x v="3"/>
    <x v="3"/>
  </r>
  <r>
    <n v="12"/>
    <n v="123"/>
    <x v="0"/>
    <n v="172"/>
    <s v="151-200"/>
    <x v="0"/>
    <x v="73"/>
    <n v="1"/>
    <x v="1"/>
    <n v="2013"/>
    <n v="1.3983739837398375"/>
    <x v="0"/>
    <x v="0"/>
    <x v="0"/>
    <x v="0"/>
  </r>
  <r>
    <n v="4"/>
    <n v="159"/>
    <x v="1"/>
    <n v="194"/>
    <s v="151-200"/>
    <x v="3"/>
    <x v="40"/>
    <n v="2"/>
    <x v="2"/>
    <n v="2013"/>
    <n v="1.220125786163522"/>
    <x v="0"/>
    <x v="2"/>
    <x v="3"/>
    <x v="3"/>
  </r>
  <r>
    <n v="9"/>
    <n v="127"/>
    <x v="0"/>
    <n v="145"/>
    <s v="101-150"/>
    <x v="4"/>
    <x v="19"/>
    <n v="13"/>
    <x v="0"/>
    <n v="2013"/>
    <n v="1.1417322834645669"/>
    <x v="0"/>
    <x v="2"/>
    <x v="3"/>
    <x v="3"/>
  </r>
  <r>
    <n v="5"/>
    <n v="65"/>
    <x v="3"/>
    <n v="191"/>
    <s v="151-200"/>
    <x v="3"/>
    <x v="14"/>
    <n v="6"/>
    <x v="0"/>
    <n v="2013"/>
    <n v="2.9384615384615387"/>
    <x v="2"/>
    <x v="2"/>
    <x v="3"/>
    <x v="3"/>
  </r>
  <r>
    <n v="4"/>
    <n v="54"/>
    <x v="5"/>
    <n v="220"/>
    <s v="201-250"/>
    <x v="2"/>
    <x v="55"/>
    <n v="11"/>
    <x v="0"/>
    <n v="2013"/>
    <n v="4.0740740740740744"/>
    <x v="1"/>
    <x v="2"/>
    <x v="2"/>
    <x v="2"/>
  </r>
  <r>
    <n v="14"/>
    <n v="46"/>
    <x v="5"/>
    <n v="225"/>
    <s v="201-250"/>
    <x v="0"/>
    <x v="9"/>
    <n v="14"/>
    <x v="2"/>
    <n v="2013"/>
    <n v="4.8913043478260869"/>
    <x v="1"/>
    <x v="0"/>
    <x v="0"/>
    <x v="0"/>
  </r>
  <r>
    <n v="6"/>
    <n v="93"/>
    <x v="4"/>
    <n v="201"/>
    <s v="201-250"/>
    <x v="4"/>
    <x v="12"/>
    <n v="4"/>
    <x v="2"/>
    <n v="2013"/>
    <n v="2.161290322580645"/>
    <x v="0"/>
    <x v="2"/>
    <x v="3"/>
    <x v="3"/>
  </r>
  <r>
    <n v="11"/>
    <n v="165"/>
    <x v="1"/>
    <n v="126"/>
    <s v="101-150"/>
    <x v="2"/>
    <x v="6"/>
    <n v="5"/>
    <x v="1"/>
    <n v="2013"/>
    <n v="0.76363636363636367"/>
    <x v="0"/>
    <x v="2"/>
    <x v="2"/>
    <x v="2"/>
  </r>
  <r>
    <n v="13"/>
    <n v="22"/>
    <x v="2"/>
    <n v="127"/>
    <s v="101-150"/>
    <x v="2"/>
    <x v="61"/>
    <n v="2"/>
    <x v="0"/>
    <n v="2013"/>
    <n v="5.7727272727272725"/>
    <x v="1"/>
    <x v="2"/>
    <x v="2"/>
    <x v="2"/>
  </r>
  <r>
    <n v="14"/>
    <n v="30"/>
    <x v="2"/>
    <n v="167"/>
    <s v="151-200"/>
    <x v="2"/>
    <x v="56"/>
    <n v="22"/>
    <x v="1"/>
    <n v="2013"/>
    <n v="5.5666666666666664"/>
    <x v="1"/>
    <x v="2"/>
    <x v="2"/>
    <x v="2"/>
  </r>
  <r>
    <n v="13"/>
    <n v="149"/>
    <x v="0"/>
    <n v="35"/>
    <s v="1-50"/>
    <x v="3"/>
    <x v="60"/>
    <n v="3"/>
    <x v="0"/>
    <n v="2013"/>
    <n v="0.2348993288590604"/>
    <x v="0"/>
    <x v="2"/>
    <x v="3"/>
    <x v="3"/>
  </r>
  <r>
    <n v="10"/>
    <n v="44"/>
    <x v="5"/>
    <n v="70"/>
    <s v="51-100"/>
    <x v="0"/>
    <x v="79"/>
    <n v="9"/>
    <x v="1"/>
    <n v="2013"/>
    <n v="1.5909090909090908"/>
    <x v="0"/>
    <x v="0"/>
    <x v="0"/>
    <x v="0"/>
  </r>
  <r>
    <n v="15"/>
    <n v="91"/>
    <x v="4"/>
    <n v="205"/>
    <s v="201-250"/>
    <x v="0"/>
    <x v="9"/>
    <n v="14"/>
    <x v="2"/>
    <n v="2013"/>
    <n v="2.2527472527472527"/>
    <x v="0"/>
    <x v="0"/>
    <x v="0"/>
    <x v="0"/>
  </r>
  <r>
    <n v="10"/>
    <n v="48"/>
    <x v="5"/>
    <n v="206"/>
    <s v="201-250"/>
    <x v="1"/>
    <x v="86"/>
    <n v="7"/>
    <x v="2"/>
    <n v="2013"/>
    <n v="4.291666666666667"/>
    <x v="1"/>
    <x v="1"/>
    <x v="1"/>
    <x v="1"/>
  </r>
  <r>
    <n v="12"/>
    <n v="130"/>
    <x v="0"/>
    <n v="103"/>
    <s v="101-150"/>
    <x v="2"/>
    <x v="30"/>
    <n v="21"/>
    <x v="2"/>
    <n v="2013"/>
    <n v="0.79230769230769227"/>
    <x v="0"/>
    <x v="2"/>
    <x v="2"/>
    <x v="2"/>
  </r>
  <r>
    <n v="14"/>
    <n v="41"/>
    <x v="5"/>
    <n v="177"/>
    <s v="151-200"/>
    <x v="2"/>
    <x v="3"/>
    <n v="20"/>
    <x v="1"/>
    <n v="2013"/>
    <n v="4.3170731707317076"/>
    <x v="1"/>
    <x v="2"/>
    <x v="2"/>
    <x v="2"/>
  </r>
  <r>
    <n v="4"/>
    <n v="53"/>
    <x v="5"/>
    <n v="132"/>
    <s v="101-150"/>
    <x v="2"/>
    <x v="54"/>
    <n v="16"/>
    <x v="1"/>
    <n v="2013"/>
    <n v="2.4905660377358489"/>
    <x v="0"/>
    <x v="2"/>
    <x v="2"/>
    <x v="2"/>
  </r>
  <r>
    <n v="14"/>
    <n v="176"/>
    <x v="1"/>
    <n v="28"/>
    <s v="1-50"/>
    <x v="2"/>
    <x v="48"/>
    <n v="12"/>
    <x v="0"/>
    <n v="2013"/>
    <n v="0.15909090909090909"/>
    <x v="0"/>
    <x v="2"/>
    <x v="2"/>
    <x v="2"/>
  </r>
  <r>
    <n v="6"/>
    <n v="169"/>
    <x v="1"/>
    <n v="194"/>
    <s v="151-200"/>
    <x v="1"/>
    <x v="32"/>
    <n v="26"/>
    <x v="0"/>
    <n v="2013"/>
    <n v="1.1479289940828403"/>
    <x v="0"/>
    <x v="1"/>
    <x v="1"/>
    <x v="1"/>
  </r>
  <r>
    <n v="14"/>
    <n v="79"/>
    <x v="3"/>
    <n v="90"/>
    <s v="51-100"/>
    <x v="0"/>
    <x v="79"/>
    <n v="9"/>
    <x v="1"/>
    <n v="2013"/>
    <n v="1.139240506329114"/>
    <x v="0"/>
    <x v="0"/>
    <x v="0"/>
    <x v="0"/>
  </r>
  <r>
    <n v="8"/>
    <n v="99"/>
    <x v="4"/>
    <n v="113"/>
    <s v="101-150"/>
    <x v="1"/>
    <x v="25"/>
    <n v="26"/>
    <x v="1"/>
    <n v="2013"/>
    <n v="1.1414141414141414"/>
    <x v="0"/>
    <x v="1"/>
    <x v="1"/>
    <x v="1"/>
  </r>
  <r>
    <n v="7"/>
    <n v="163"/>
    <x v="1"/>
    <n v="163"/>
    <s v="151-200"/>
    <x v="3"/>
    <x v="81"/>
    <n v="15"/>
    <x v="2"/>
    <n v="2013"/>
    <n v="1"/>
    <x v="0"/>
    <x v="2"/>
    <x v="3"/>
    <x v="3"/>
  </r>
  <r>
    <n v="11"/>
    <n v="38"/>
    <x v="5"/>
    <n v="224"/>
    <s v="201-250"/>
    <x v="4"/>
    <x v="53"/>
    <n v="20"/>
    <x v="0"/>
    <n v="2013"/>
    <n v="5.8947368421052628"/>
    <x v="1"/>
    <x v="2"/>
    <x v="3"/>
    <x v="3"/>
  </r>
  <r>
    <n v="11"/>
    <n v="127"/>
    <x v="0"/>
    <n v="21"/>
    <s v="1-50"/>
    <x v="3"/>
    <x v="73"/>
    <n v="1"/>
    <x v="1"/>
    <n v="2013"/>
    <n v="0.16535433070866143"/>
    <x v="0"/>
    <x v="2"/>
    <x v="3"/>
    <x v="3"/>
  </r>
  <r>
    <n v="7"/>
    <n v="98"/>
    <x v="4"/>
    <n v="105"/>
    <s v="101-150"/>
    <x v="1"/>
    <x v="49"/>
    <n v="23"/>
    <x v="1"/>
    <n v="2013"/>
    <n v="1.0714285714285714"/>
    <x v="0"/>
    <x v="1"/>
    <x v="1"/>
    <x v="1"/>
  </r>
  <r>
    <n v="4"/>
    <n v="67"/>
    <x v="3"/>
    <n v="78"/>
    <s v="51-100"/>
    <x v="3"/>
    <x v="84"/>
    <n v="1"/>
    <x v="2"/>
    <n v="2013"/>
    <n v="1.164179104477612"/>
    <x v="0"/>
    <x v="2"/>
    <x v="3"/>
    <x v="3"/>
  </r>
  <r>
    <n v="5"/>
    <n v="111"/>
    <x v="4"/>
    <n v="111"/>
    <s v="101-150"/>
    <x v="1"/>
    <x v="12"/>
    <n v="4"/>
    <x v="2"/>
    <n v="2013"/>
    <n v="1"/>
    <x v="0"/>
    <x v="1"/>
    <x v="1"/>
    <x v="1"/>
  </r>
  <r>
    <n v="11"/>
    <n v="53"/>
    <x v="5"/>
    <n v="24"/>
    <s v="1-50"/>
    <x v="1"/>
    <x v="43"/>
    <n v="19"/>
    <x v="1"/>
    <n v="2013"/>
    <n v="0.45283018867924529"/>
    <x v="0"/>
    <x v="1"/>
    <x v="1"/>
    <x v="1"/>
  </r>
  <r>
    <n v="4"/>
    <n v="2"/>
    <x v="2"/>
    <n v="36"/>
    <s v="1-50"/>
    <x v="2"/>
    <x v="48"/>
    <n v="12"/>
    <x v="0"/>
    <n v="2013"/>
    <n v="18"/>
    <x v="1"/>
    <x v="2"/>
    <x v="2"/>
    <x v="2"/>
  </r>
  <r>
    <n v="5"/>
    <n v="133"/>
    <x v="0"/>
    <n v="140"/>
    <s v="101-150"/>
    <x v="4"/>
    <x v="7"/>
    <n v="25"/>
    <x v="1"/>
    <n v="2013"/>
    <n v="1.0526315789473684"/>
    <x v="0"/>
    <x v="2"/>
    <x v="3"/>
    <x v="3"/>
  </r>
  <r>
    <n v="12"/>
    <n v="120"/>
    <x v="4"/>
    <n v="210"/>
    <s v="201-250"/>
    <x v="0"/>
    <x v="83"/>
    <n v="18"/>
    <x v="1"/>
    <n v="2013"/>
    <n v="1.75"/>
    <x v="0"/>
    <x v="0"/>
    <x v="0"/>
    <x v="0"/>
  </r>
  <r>
    <n v="15"/>
    <n v="170"/>
    <x v="1"/>
    <n v="196"/>
    <s v="151-200"/>
    <x v="4"/>
    <x v="75"/>
    <n v="17"/>
    <x v="2"/>
    <n v="2013"/>
    <n v="1.1529411764705881"/>
    <x v="0"/>
    <x v="2"/>
    <x v="3"/>
    <x v="3"/>
  </r>
  <r>
    <n v="6"/>
    <n v="125"/>
    <x v="0"/>
    <n v="51"/>
    <s v="51-100"/>
    <x v="1"/>
    <x v="61"/>
    <n v="2"/>
    <x v="0"/>
    <n v="2013"/>
    <n v="0.40799999999999997"/>
    <x v="0"/>
    <x v="1"/>
    <x v="1"/>
    <x v="1"/>
  </r>
  <r>
    <n v="4"/>
    <n v="59"/>
    <x v="5"/>
    <n v="63"/>
    <s v="51-100"/>
    <x v="3"/>
    <x v="48"/>
    <n v="12"/>
    <x v="0"/>
    <n v="2013"/>
    <n v="1.0677966101694916"/>
    <x v="0"/>
    <x v="2"/>
    <x v="3"/>
    <x v="3"/>
  </r>
  <r>
    <n v="14"/>
    <n v="141"/>
    <x v="0"/>
    <n v="177"/>
    <s v="151-200"/>
    <x v="3"/>
    <x v="64"/>
    <n v="2"/>
    <x v="1"/>
    <n v="2013"/>
    <n v="1.2553191489361701"/>
    <x v="0"/>
    <x v="2"/>
    <x v="3"/>
    <x v="3"/>
  </r>
  <r>
    <n v="5"/>
    <n v="25"/>
    <x v="2"/>
    <n v="163"/>
    <s v="151-200"/>
    <x v="4"/>
    <x v="21"/>
    <n v="18"/>
    <x v="2"/>
    <n v="2013"/>
    <n v="6.52"/>
    <x v="1"/>
    <x v="2"/>
    <x v="3"/>
    <x v="3"/>
  </r>
  <r>
    <n v="7"/>
    <n v="120"/>
    <x v="4"/>
    <n v="133"/>
    <s v="101-150"/>
    <x v="2"/>
    <x v="37"/>
    <n v="16"/>
    <x v="2"/>
    <n v="2013"/>
    <n v="1.1083333333333334"/>
    <x v="0"/>
    <x v="2"/>
    <x v="2"/>
    <x v="2"/>
  </r>
  <r>
    <n v="10"/>
    <n v="163"/>
    <x v="1"/>
    <n v="49"/>
    <s v="1-50"/>
    <x v="4"/>
    <x v="23"/>
    <n v="25"/>
    <x v="2"/>
    <n v="2013"/>
    <n v="0.30061349693251532"/>
    <x v="0"/>
    <x v="2"/>
    <x v="3"/>
    <x v="3"/>
  </r>
  <r>
    <n v="9"/>
    <n v="143"/>
    <x v="0"/>
    <n v="97"/>
    <s v="51-100"/>
    <x v="2"/>
    <x v="30"/>
    <n v="21"/>
    <x v="2"/>
    <n v="2013"/>
    <n v="0.67832167832167833"/>
    <x v="0"/>
    <x v="2"/>
    <x v="2"/>
    <x v="2"/>
  </r>
  <r>
    <n v="15"/>
    <n v="148"/>
    <x v="0"/>
    <n v="200"/>
    <s v="151-200"/>
    <x v="2"/>
    <x v="89"/>
    <n v="12"/>
    <x v="1"/>
    <n v="2013"/>
    <n v="1.3513513513513513"/>
    <x v="0"/>
    <x v="2"/>
    <x v="2"/>
    <x v="2"/>
  </r>
  <r>
    <n v="11"/>
    <n v="135"/>
    <x v="0"/>
    <n v="170"/>
    <s v="151-200"/>
    <x v="2"/>
    <x v="48"/>
    <n v="12"/>
    <x v="0"/>
    <n v="2013"/>
    <n v="1.2592592592592593"/>
    <x v="0"/>
    <x v="2"/>
    <x v="2"/>
    <x v="2"/>
  </r>
  <r>
    <n v="5"/>
    <n v="122"/>
    <x v="0"/>
    <n v="166"/>
    <s v="151-200"/>
    <x v="4"/>
    <x v="44"/>
    <n v="3"/>
    <x v="1"/>
    <n v="2013"/>
    <n v="1.360655737704918"/>
    <x v="0"/>
    <x v="2"/>
    <x v="3"/>
    <x v="3"/>
  </r>
  <r>
    <n v="12"/>
    <n v="93"/>
    <x v="4"/>
    <n v="179"/>
    <s v="151-200"/>
    <x v="0"/>
    <x v="23"/>
    <n v="25"/>
    <x v="2"/>
    <n v="2013"/>
    <n v="1.924731182795699"/>
    <x v="0"/>
    <x v="0"/>
    <x v="0"/>
    <x v="0"/>
  </r>
  <r>
    <n v="11"/>
    <n v="128"/>
    <x v="0"/>
    <n v="56"/>
    <s v="51-100"/>
    <x v="2"/>
    <x v="80"/>
    <n v="3"/>
    <x v="2"/>
    <n v="2013"/>
    <n v="0.4375"/>
    <x v="0"/>
    <x v="2"/>
    <x v="2"/>
    <x v="2"/>
  </r>
  <r>
    <n v="9"/>
    <n v="35"/>
    <x v="5"/>
    <n v="92"/>
    <s v="51-100"/>
    <x v="1"/>
    <x v="17"/>
    <n v="9"/>
    <x v="2"/>
    <n v="2013"/>
    <n v="2.6285714285714286"/>
    <x v="2"/>
    <x v="1"/>
    <x v="1"/>
    <x v="1"/>
  </r>
  <r>
    <n v="4"/>
    <n v="163"/>
    <x v="1"/>
    <n v="51"/>
    <s v="51-100"/>
    <x v="2"/>
    <x v="48"/>
    <n v="12"/>
    <x v="0"/>
    <n v="2013"/>
    <n v="0.31288343558282211"/>
    <x v="0"/>
    <x v="2"/>
    <x v="2"/>
    <x v="2"/>
  </r>
  <r>
    <n v="8"/>
    <n v="75"/>
    <x v="3"/>
    <n v="85"/>
    <s v="51-100"/>
    <x v="1"/>
    <x v="87"/>
    <n v="11"/>
    <x v="2"/>
    <n v="2013"/>
    <n v="1.1333333333333333"/>
    <x v="0"/>
    <x v="1"/>
    <x v="1"/>
    <x v="1"/>
  </r>
  <r>
    <n v="13"/>
    <n v="140"/>
    <x v="0"/>
    <n v="206"/>
    <s v="201-250"/>
    <x v="4"/>
    <x v="63"/>
    <n v="10"/>
    <x v="0"/>
    <n v="2013"/>
    <n v="1.4714285714285715"/>
    <x v="0"/>
    <x v="2"/>
    <x v="3"/>
    <x v="3"/>
  </r>
  <r>
    <n v="4"/>
    <n v="166"/>
    <x v="1"/>
    <n v="203"/>
    <s v="201-250"/>
    <x v="4"/>
    <x v="25"/>
    <n v="26"/>
    <x v="1"/>
    <n v="2013"/>
    <n v="1.2228915662650603"/>
    <x v="0"/>
    <x v="2"/>
    <x v="3"/>
    <x v="3"/>
  </r>
  <r>
    <n v="9"/>
    <n v="137"/>
    <x v="0"/>
    <n v="92"/>
    <s v="51-100"/>
    <x v="4"/>
    <x v="55"/>
    <n v="11"/>
    <x v="0"/>
    <n v="2013"/>
    <n v="0.67153284671532842"/>
    <x v="0"/>
    <x v="2"/>
    <x v="3"/>
    <x v="3"/>
  </r>
  <r>
    <n v="15"/>
    <n v="21"/>
    <x v="2"/>
    <n v="159"/>
    <s v="151-200"/>
    <x v="4"/>
    <x v="8"/>
    <n v="26"/>
    <x v="2"/>
    <n v="2013"/>
    <n v="7.5714285714285712"/>
    <x v="1"/>
    <x v="2"/>
    <x v="3"/>
    <x v="3"/>
  </r>
  <r>
    <n v="5"/>
    <n v="158"/>
    <x v="1"/>
    <n v="88"/>
    <s v="51-100"/>
    <x v="4"/>
    <x v="19"/>
    <n v="13"/>
    <x v="0"/>
    <n v="2013"/>
    <n v="0.55696202531645567"/>
    <x v="0"/>
    <x v="2"/>
    <x v="3"/>
    <x v="3"/>
  </r>
  <r>
    <n v="10"/>
    <n v="175"/>
    <x v="1"/>
    <n v="183"/>
    <s v="151-200"/>
    <x v="0"/>
    <x v="88"/>
    <n v="24"/>
    <x v="0"/>
    <n v="2013"/>
    <n v="1.0457142857142858"/>
    <x v="0"/>
    <x v="0"/>
    <x v="0"/>
    <x v="0"/>
  </r>
  <r>
    <n v="4"/>
    <n v="135"/>
    <x v="0"/>
    <n v="141"/>
    <s v="101-150"/>
    <x v="0"/>
    <x v="17"/>
    <n v="9"/>
    <x v="2"/>
    <n v="2013"/>
    <n v="1.0444444444444445"/>
    <x v="0"/>
    <x v="0"/>
    <x v="0"/>
    <x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189"/>
    <s v="dobra"/>
    <n v="0.94499999999999995"/>
    <n v="0.7"/>
    <n v="0.9"/>
    <n v="1.1000000000000001"/>
    <n v="1.3"/>
  </r>
  <r>
    <x v="1"/>
    <n v="218"/>
    <s v="dobra"/>
    <n v="1.0900000000000001"/>
    <n v="0.7"/>
    <n v="0.9"/>
    <n v="1.1000000000000001"/>
    <n v="1.3"/>
  </r>
  <r>
    <x v="2"/>
    <n v="207"/>
    <s v="dobra"/>
    <n v="1.0349999999999999"/>
    <n v="0.7"/>
    <n v="0.9"/>
    <n v="1.1000000000000001"/>
    <n v="1.3"/>
  </r>
  <r>
    <x v="3"/>
    <n v="186"/>
    <s v="dobra"/>
    <n v="0.93"/>
    <n v="0.7"/>
    <n v="0.9"/>
    <n v="1.1000000000000001"/>
    <n v="1.3"/>
  </r>
  <r>
    <x v="4"/>
    <n v="200"/>
    <s v="dobra"/>
    <n v="1"/>
    <n v="0.7"/>
    <n v="0.9"/>
    <n v="1.1000000000000001"/>
    <n v="1.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D9328-D879-42EE-9EF3-8D0FBC75BBFF}" name="Tabela przestawna1" cacheId="32" applyNumberFormats="0" applyBorderFormats="0" applyFontFormats="0" applyPatternFormats="0" applyAlignmentFormats="0" applyWidthHeightFormats="1" dataCaption="Wartości" tag="b915dcbb-19cc-48a2-b9f4-1d1122017767" updatedVersion="8" minRefreshableVersion="3" useAutoFormatting="1" itemPrintTitles="1" createdVersion="5" indent="0" outline="1" outlineData="1" multipleFieldFilters="0">
  <location ref="A13:D34" firstHeaderRow="0" firstDataRow="1" firstDataCol="1"/>
  <pivotFields count="6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</items>
    </pivotField>
    <pivotField axis="axisRow" allDrilled="1" subtotalTop="0" showAll="0" dataSourceSort="1" defaultSubtotal="0">
      <items count="3">
        <item x="0" e="0"/>
        <item x="1" e="0"/>
        <item x="2" e="0"/>
      </items>
    </pivotField>
  </pivotFields>
  <rowFields count="3">
    <field x="0"/>
    <field x="5"/>
    <field x="4"/>
  </rowFields>
  <rowItems count="21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>
      <x v="4"/>
    </i>
    <i r="1">
      <x/>
    </i>
    <i r="1">
      <x v="1"/>
    </i>
    <i r="1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WSP" fld="1" subtotal="count" baseField="0" baseItem="0"/>
    <dataField name="WSP Cel" fld="2" subtotal="count" baseField="0" baseItem="0"/>
    <dataField name="WSP Stan" fld="3" subtotal="count" baseField="0" baseItem="0"/>
  </dataFields>
  <conditionalFormats count="1">
    <conditionalFormat scope="data" priority="3">
      <pivotAreas count="1">
        <pivotArea outline="0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Hierarchies count="41"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3">
    <rowHierarchyUsage hierarchyUsage="22"/>
    <rowHierarchyUsage hierarchyUsage="15"/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_przedstawiciele]"/>
        <x15:activeTabTopLevelEntity name="[Tabela_klienc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617448-5BBE-1C44-B84C-E2817DFE4115}" name="Tabela przestawna19" cacheId="3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chartFormat="1">
  <location ref="A4:B9" firstHeaderRow="1" firstDataRow="1" firstDataCol="1"/>
  <pivotFields count="15">
    <pivotField numFmtId="165" showAll="0"/>
    <pivotField showAll="0"/>
    <pivotField showAll="0">
      <items count="8">
        <item x="2"/>
        <item m="1" x="6"/>
        <item x="0"/>
        <item x="1"/>
        <item x="5"/>
        <item x="3"/>
        <item x="4"/>
        <item t="default"/>
      </items>
    </pivotField>
    <pivotField dataField="1"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164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showAll="0"/>
    <pivotField showAll="0"/>
    <pivotField showAll="0"/>
    <pivotField numFmtId="9"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a z kwota zakupu" fld="3" baseField="0" baseItem="0"/>
  </dataFields>
  <formats count="18">
    <format dxfId="1259">
      <pivotArea type="all" dataOnly="0" outline="0" fieldPosition="0"/>
    </format>
    <format dxfId="1260">
      <pivotArea outline="0" collapsedLevelsAreSubtotals="1" fieldPosition="0"/>
    </format>
    <format dxfId="1261">
      <pivotArea field="13" type="button" dataOnly="0" labelOnly="1" outline="0" axis="axisRow" fieldPosition="0"/>
    </format>
    <format dxfId="1262">
      <pivotArea dataOnly="0" labelOnly="1" fieldPosition="0">
        <references count="1">
          <reference field="13" count="0"/>
        </references>
      </pivotArea>
    </format>
    <format dxfId="1263">
      <pivotArea dataOnly="0" labelOnly="1" grandRow="1" outline="0" fieldPosition="0"/>
    </format>
    <format dxfId="1264">
      <pivotArea dataOnly="0" labelOnly="1" outline="0" axis="axisValues" fieldPosition="0"/>
    </format>
    <format dxfId="1265">
      <pivotArea type="all" dataOnly="0" outline="0" fieldPosition="0"/>
    </format>
    <format dxfId="1266">
      <pivotArea outline="0" collapsedLevelsAreSubtotals="1" fieldPosition="0"/>
    </format>
    <format dxfId="1267">
      <pivotArea field="13" type="button" dataOnly="0" labelOnly="1" outline="0" axis="axisRow" fieldPosition="0"/>
    </format>
    <format dxfId="1268">
      <pivotArea dataOnly="0" labelOnly="1" fieldPosition="0">
        <references count="1">
          <reference field="13" count="0"/>
        </references>
      </pivotArea>
    </format>
    <format dxfId="1269">
      <pivotArea dataOnly="0" labelOnly="1" grandRow="1" outline="0" fieldPosition="0"/>
    </format>
    <format dxfId="1270">
      <pivotArea dataOnly="0" labelOnly="1" outline="0" axis="axisValues" fieldPosition="0"/>
    </format>
    <format dxfId="1271">
      <pivotArea type="all" dataOnly="0" outline="0" fieldPosition="0"/>
    </format>
    <format dxfId="1272">
      <pivotArea outline="0" collapsedLevelsAreSubtotals="1" fieldPosition="0"/>
    </format>
    <format dxfId="1273">
      <pivotArea field="13" type="button" dataOnly="0" labelOnly="1" outline="0" axis="axisRow" fieldPosition="0"/>
    </format>
    <format dxfId="1274">
      <pivotArea dataOnly="0" labelOnly="1" fieldPosition="0">
        <references count="1">
          <reference field="13" count="0"/>
        </references>
      </pivotArea>
    </format>
    <format dxfId="1275">
      <pivotArea dataOnly="0" labelOnly="1" grandRow="1" outline="0" fieldPosition="0"/>
    </format>
    <format dxfId="1276">
      <pivotArea dataOnly="0" labelOnly="1" outline="0" axis="axisValues" fieldPosition="0"/>
    </format>
  </formats>
  <conditionalFormats count="2">
    <conditionalFormat priority="10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4">
              <x v="0"/>
              <x v="1"/>
              <x v="2"/>
              <x v="3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8B7778-D40F-CC4E-B95D-3CF1BDE4CD99}" name="Tabela przestawna20" cacheId="3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rowHeaderCaption="Województwo">
  <location ref="I4:J9" firstHeaderRow="1" firstDataRow="1" firstDataCol="1"/>
  <pivotFields count="15">
    <pivotField numFmtId="165" showAll="0"/>
    <pivotField showAll="0"/>
    <pivotField showAll="0">
      <items count="8">
        <item x="2"/>
        <item m="1" x="6"/>
        <item x="0"/>
        <item x="1"/>
        <item x="5"/>
        <item x="3"/>
        <item x="4"/>
        <item t="default"/>
      </items>
    </pivotField>
    <pivotField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164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showAll="0"/>
    <pivotField showAll="0"/>
    <pivotField showAll="0"/>
    <pivotField dataField="1" numFmtId="9" showAll="0"/>
    <pivotField showAll="0"/>
    <pivotField showAll="0">
      <items count="4">
        <item x="2"/>
        <item x="0"/>
        <item x="1"/>
        <item t="default"/>
      </items>
    </pivotField>
    <pivotField axis="axisRow" showAll="0">
      <items count="5">
        <item x="1"/>
        <item x="2"/>
        <item x="3"/>
        <item x="0"/>
        <item t="default"/>
      </items>
    </pivotField>
    <pivotField showAll="0">
      <items count="5">
        <item x="2"/>
        <item x="0"/>
        <item x="3"/>
        <item x="1"/>
        <item t="default"/>
      </items>
    </pivotField>
  </pivotFields>
  <rowFields count="1">
    <field x="1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kłonność do zakupów" fld="10" subtotal="average" baseField="0" baseItem="0" numFmtId="2"/>
  </dataFields>
  <formats count="19">
    <format dxfId="1240">
      <pivotArea outline="0" collapsedLevelsAreSubtotals="1" fieldPosition="0"/>
    </format>
    <format dxfId="1241">
      <pivotArea type="all" dataOnly="0" outline="0" fieldPosition="0"/>
    </format>
    <format dxfId="1242">
      <pivotArea outline="0" collapsedLevelsAreSubtotals="1" fieldPosition="0"/>
    </format>
    <format dxfId="1243">
      <pivotArea field="13" type="button" dataOnly="0" labelOnly="1" outline="0" axis="axisRow" fieldPosition="0"/>
    </format>
    <format dxfId="1244">
      <pivotArea dataOnly="0" labelOnly="1" fieldPosition="0">
        <references count="1">
          <reference field="13" count="0"/>
        </references>
      </pivotArea>
    </format>
    <format dxfId="1245">
      <pivotArea dataOnly="0" labelOnly="1" grandRow="1" outline="0" fieldPosition="0"/>
    </format>
    <format dxfId="1246">
      <pivotArea dataOnly="0" labelOnly="1" outline="0" axis="axisValues" fieldPosition="0"/>
    </format>
    <format dxfId="1247">
      <pivotArea type="all" dataOnly="0" outline="0" fieldPosition="0"/>
    </format>
    <format dxfId="1248">
      <pivotArea outline="0" collapsedLevelsAreSubtotals="1" fieldPosition="0"/>
    </format>
    <format dxfId="1249">
      <pivotArea field="13" type="button" dataOnly="0" labelOnly="1" outline="0" axis="axisRow" fieldPosition="0"/>
    </format>
    <format dxfId="1250">
      <pivotArea dataOnly="0" labelOnly="1" fieldPosition="0">
        <references count="1">
          <reference field="13" count="0"/>
        </references>
      </pivotArea>
    </format>
    <format dxfId="1251">
      <pivotArea dataOnly="0" labelOnly="1" grandRow="1" outline="0" fieldPosition="0"/>
    </format>
    <format dxfId="1252">
      <pivotArea dataOnly="0" labelOnly="1" outline="0" axis="axisValues" fieldPosition="0"/>
    </format>
    <format dxfId="1253">
      <pivotArea type="all" dataOnly="0" outline="0" fieldPosition="0"/>
    </format>
    <format dxfId="1254">
      <pivotArea outline="0" collapsedLevelsAreSubtotals="1" fieldPosition="0"/>
    </format>
    <format dxfId="1255">
      <pivotArea field="13" type="button" dataOnly="0" labelOnly="1" outline="0" axis="axisRow" fieldPosition="0"/>
    </format>
    <format dxfId="1256">
      <pivotArea dataOnly="0" labelOnly="1" fieldPosition="0">
        <references count="1">
          <reference field="13" count="0"/>
        </references>
      </pivotArea>
    </format>
    <format dxfId="1257">
      <pivotArea dataOnly="0" labelOnly="1" grandRow="1" outline="0" fieldPosition="0"/>
    </format>
    <format dxfId="1258">
      <pivotArea dataOnly="0" labelOnly="1" outline="0" axis="axisValues" fieldPosition="0"/>
    </format>
  </formats>
  <conditionalFormats count="3">
    <conditionalFormat priority="6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13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12B66-F7D4-7748-940A-866DFB03BE0B}" name="Tabela przestawna26" cacheId="3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chartFormat="15">
  <location ref="A18:G23" firstHeaderRow="1" firstDataRow="2" firstDataCol="1"/>
  <pivotFields count="15">
    <pivotField numFmtId="165" showAll="0"/>
    <pivotField showAll="0"/>
    <pivotField showAll="0">
      <items count="8">
        <item x="2"/>
        <item m="1" x="6"/>
        <item x="0"/>
        <item x="1"/>
        <item x="5"/>
        <item x="3"/>
        <item x="4"/>
        <item t="default"/>
      </items>
    </pivotField>
    <pivotField dataField="1" showAll="0"/>
    <pivotField showAll="0"/>
    <pivotField axis="axisCol" showAll="0">
      <items count="6">
        <item x="3"/>
        <item x="1"/>
        <item x="0"/>
        <item x="4"/>
        <item x="2"/>
        <item t="default"/>
      </items>
    </pivotField>
    <pivotField numFmtId="164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showAll="0"/>
    <pivotField axis="axisRow" showAll="0">
      <items count="4">
        <item n="sierpień" x="2"/>
        <item n="wrzesień" x="0"/>
        <item n="październik" x="1"/>
        <item t="default"/>
      </items>
    </pivotField>
    <pivotField showAll="0"/>
    <pivotField numFmtId="2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0"/>
        <item x="3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a z kwota zakupu" fld="3" baseField="0" baseItem="0"/>
  </dataFields>
  <formats count="20">
    <format dxfId="1220">
      <pivotArea type="all" dataOnly="0" outline="0" fieldPosition="0"/>
    </format>
    <format dxfId="1221">
      <pivotArea outline="0" collapsedLevelsAreSubtotals="1" fieldPosition="0"/>
    </format>
    <format dxfId="1222">
      <pivotArea type="origin" dataOnly="0" labelOnly="1" outline="0" fieldPosition="0"/>
    </format>
    <format dxfId="1223">
      <pivotArea field="5" type="button" dataOnly="0" labelOnly="1" outline="0" axis="axisCol" fieldPosition="0"/>
    </format>
    <format dxfId="1224">
      <pivotArea type="topRight" dataOnly="0" labelOnly="1" outline="0" fieldPosition="0"/>
    </format>
    <format dxfId="1225">
      <pivotArea field="8" type="button" dataOnly="0" labelOnly="1" outline="0" axis="axisRow" fieldPosition="0"/>
    </format>
    <format dxfId="1226">
      <pivotArea dataOnly="0" labelOnly="1" fieldPosition="0">
        <references count="1">
          <reference field="8" count="0"/>
        </references>
      </pivotArea>
    </format>
    <format dxfId="1227">
      <pivotArea dataOnly="0" labelOnly="1" grandRow="1" outline="0" fieldPosition="0"/>
    </format>
    <format dxfId="1228">
      <pivotArea dataOnly="0" labelOnly="1" fieldPosition="0">
        <references count="1">
          <reference field="5" count="0"/>
        </references>
      </pivotArea>
    </format>
    <format dxfId="1229">
      <pivotArea dataOnly="0" labelOnly="1" grandCol="1" outline="0" fieldPosition="0"/>
    </format>
    <format dxfId="1230">
      <pivotArea type="all" dataOnly="0" outline="0" fieldPosition="0"/>
    </format>
    <format dxfId="1231">
      <pivotArea outline="0" collapsedLevelsAreSubtotals="1" fieldPosition="0"/>
    </format>
    <format dxfId="1232">
      <pivotArea type="origin" dataOnly="0" labelOnly="1" outline="0" fieldPosition="0"/>
    </format>
    <format dxfId="1233">
      <pivotArea field="5" type="button" dataOnly="0" labelOnly="1" outline="0" axis="axisCol" fieldPosition="0"/>
    </format>
    <format dxfId="1234">
      <pivotArea type="topRight" dataOnly="0" labelOnly="1" outline="0" fieldPosition="0"/>
    </format>
    <format dxfId="1235">
      <pivotArea field="8" type="button" dataOnly="0" labelOnly="1" outline="0" axis="axisRow" fieldPosition="0"/>
    </format>
    <format dxfId="1236">
      <pivotArea dataOnly="0" labelOnly="1" fieldPosition="0">
        <references count="1">
          <reference field="8" count="0"/>
        </references>
      </pivotArea>
    </format>
    <format dxfId="1237">
      <pivotArea dataOnly="0" labelOnly="1" grandRow="1" outline="0" fieldPosition="0"/>
    </format>
    <format dxfId="1238">
      <pivotArea dataOnly="0" labelOnly="1" fieldPosition="0">
        <references count="1">
          <reference field="5" count="0"/>
        </references>
      </pivotArea>
    </format>
    <format dxfId="1239">
      <pivotArea dataOnly="0" labelOnly="1" grandCol="1" outline="0" fieldPosition="0"/>
    </format>
  </formats>
  <conditionalFormats count="1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  <reference field="8" count="3" selected="0">
              <x v="0"/>
              <x v="1"/>
              <x v="2"/>
            </reference>
          </references>
        </pivotArea>
      </pivotAreas>
    </conditionalFormat>
  </conditional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13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303C5-760E-9E4B-AF94-8A9A7B98481B}" name="Tabela przestawna27" cacheId="3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chartFormat="10">
  <location ref="I18:O23" firstHeaderRow="1" firstDataRow="2" firstDataCol="1"/>
  <pivotFields count="15">
    <pivotField numFmtId="165" showAll="0"/>
    <pivotField dataField="1" showAll="0"/>
    <pivotField showAll="0">
      <items count="8">
        <item x="2"/>
        <item m="1" x="6"/>
        <item x="0"/>
        <item x="1"/>
        <item x="5"/>
        <item x="3"/>
        <item x="4"/>
        <item t="default"/>
      </items>
    </pivotField>
    <pivotField showAll="0"/>
    <pivotField showAll="0"/>
    <pivotField axis="axisCol" showAll="0">
      <items count="6">
        <item x="3"/>
        <item x="1"/>
        <item x="0"/>
        <item x="4"/>
        <item x="2"/>
        <item t="default"/>
      </items>
    </pivotField>
    <pivotField numFmtId="164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showAll="0"/>
    <pivotField axis="axisRow" showAll="0">
      <items count="4">
        <item n="sierpień" x="2"/>
        <item n="wrzesień" x="0"/>
        <item n="październik" x="1"/>
        <item t="default"/>
      </items>
    </pivotField>
    <pivotField showAll="0"/>
    <pivotField numFmtId="2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0"/>
        <item x="3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Liczba z czas rozmowy" fld="1" subtotal="count" baseField="0" baseItem="0"/>
  </dataFields>
  <formats count="20">
    <format dxfId="1200">
      <pivotArea type="all" dataOnly="0" outline="0" fieldPosition="0"/>
    </format>
    <format dxfId="1201">
      <pivotArea outline="0" collapsedLevelsAreSubtotals="1" fieldPosition="0"/>
    </format>
    <format dxfId="1202">
      <pivotArea type="origin" dataOnly="0" labelOnly="1" outline="0" fieldPosition="0"/>
    </format>
    <format dxfId="1203">
      <pivotArea field="5" type="button" dataOnly="0" labelOnly="1" outline="0" axis="axisCol" fieldPosition="0"/>
    </format>
    <format dxfId="1204">
      <pivotArea type="topRight" dataOnly="0" labelOnly="1" outline="0" fieldPosition="0"/>
    </format>
    <format dxfId="1205">
      <pivotArea field="8" type="button" dataOnly="0" labelOnly="1" outline="0" axis="axisRow" fieldPosition="0"/>
    </format>
    <format dxfId="1206">
      <pivotArea dataOnly="0" labelOnly="1" fieldPosition="0">
        <references count="1">
          <reference field="8" count="0"/>
        </references>
      </pivotArea>
    </format>
    <format dxfId="1207">
      <pivotArea dataOnly="0" labelOnly="1" grandRow="1" outline="0" fieldPosition="0"/>
    </format>
    <format dxfId="1208">
      <pivotArea dataOnly="0" labelOnly="1" fieldPosition="0">
        <references count="1">
          <reference field="5" count="0"/>
        </references>
      </pivotArea>
    </format>
    <format dxfId="1209">
      <pivotArea dataOnly="0" labelOnly="1" grandCol="1" outline="0" fieldPosition="0"/>
    </format>
    <format dxfId="1210">
      <pivotArea type="all" dataOnly="0" outline="0" fieldPosition="0"/>
    </format>
    <format dxfId="1211">
      <pivotArea outline="0" collapsedLevelsAreSubtotals="1" fieldPosition="0"/>
    </format>
    <format dxfId="1212">
      <pivotArea type="origin" dataOnly="0" labelOnly="1" outline="0" fieldPosition="0"/>
    </format>
    <format dxfId="1213">
      <pivotArea field="5" type="button" dataOnly="0" labelOnly="1" outline="0" axis="axisCol" fieldPosition="0"/>
    </format>
    <format dxfId="1214">
      <pivotArea type="topRight" dataOnly="0" labelOnly="1" outline="0" fieldPosition="0"/>
    </format>
    <format dxfId="1215">
      <pivotArea field="8" type="button" dataOnly="0" labelOnly="1" outline="0" axis="axisRow" fieldPosition="0"/>
    </format>
    <format dxfId="1216">
      <pivotArea dataOnly="0" labelOnly="1" fieldPosition="0">
        <references count="1">
          <reference field="8" count="0"/>
        </references>
      </pivotArea>
    </format>
    <format dxfId="1217">
      <pivotArea dataOnly="0" labelOnly="1" grandRow="1" outline="0" fieldPosition="0"/>
    </format>
    <format dxfId="1218">
      <pivotArea dataOnly="0" labelOnly="1" fieldPosition="0">
        <references count="1">
          <reference field="5" count="0"/>
        </references>
      </pivotArea>
    </format>
    <format dxfId="1219">
      <pivotArea dataOnly="0" labelOnly="1" grandCol="1" outline="0" fieldPosition="0"/>
    </format>
  </formats>
  <conditionalFormats count="1">
    <conditionalFormat priority="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  <reference field="8" count="3" selected="0">
              <x v="0"/>
              <x v="1"/>
              <x v="2"/>
            </reference>
          </references>
        </pivotArea>
      </pivotAreas>
    </conditionalFormat>
  </conditionalFormats>
  <chartFormats count="19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2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5EFD1C-B556-4213-A332-150A6B0381C3}" name="Tabela przestawna2" cacheId="33" applyNumberFormats="0" applyBorderFormats="0" applyFontFormats="0" applyPatternFormats="0" applyAlignmentFormats="0" applyWidthHeightFormats="1" dataCaption="Wartości" tag="ae53f7fd-1002-436c-91dc-d3092e79611a" updatedVersion="8" minRefreshableVersion="3" useAutoFormatting="1" subtotalHiddenItems="1" itemPrintTitles="1" createdVersion="5" indent="0" outline="1" outlineData="1" multipleFieldFilters="0">
  <location ref="I13:L19" firstHeaderRow="0" firstDataRow="1" firstDataCol="1"/>
  <pivotFields count="4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WPP" fld="1" subtotal="count" baseField="0" baseItem="0"/>
    <dataField name="WPP Stan" fld="2" subtotal="count" baseField="0" baseItem="0"/>
    <dataField name="WPP Cel" fld="3" subtotal="count" baseField="0" baseItem="0"/>
  </dataFields>
  <conditionalFormats count="1">
    <conditionalFormat scope="data" priority="1">
      <pivotAreas count="1">
        <pivotArea outline="0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41">
    <pivotHierarchy dragToData="1"/>
    <pivotHierarchy dragToData="1"/>
    <pivotHierarchy dragToData="1"/>
    <pivotHierarchy dragToData="1"/>
    <pivotHierarchy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ela_przedstawiciele]"/>
        <x15:activeTabTopLevelEntity name="[Tabela_klienci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5514F-1ADB-4744-BBAF-DD7DE5CD49B6}" name="Tabela przestawna7" cacheId="3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chartFormat="32">
  <location ref="A42:F49" firstHeaderRow="1" firstDataRow="2" firstDataCol="1"/>
  <pivotFields count="15">
    <pivotField numFmtId="165" showAll="0"/>
    <pivotField showAll="0"/>
    <pivotField showAll="0">
      <items count="8">
        <item x="2"/>
        <item m="1" x="6"/>
        <item x="0"/>
        <item x="1"/>
        <item x="5"/>
        <item x="3"/>
        <item x="4"/>
        <item t="default"/>
      </items>
    </pivotField>
    <pivotField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numFmtId="164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showAll="0"/>
    <pivotField showAll="0"/>
    <pivotField showAll="0"/>
    <pivotField numFmtId="9" showAll="0"/>
    <pivotField axis="axisCol" dataField="1" showAll="0">
      <items count="5">
        <item x="0"/>
        <item x="2"/>
        <item x="3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0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1"/>
  </colFields>
  <colItems count="5">
    <i>
      <x/>
    </i>
    <i>
      <x v="1"/>
    </i>
    <i>
      <x v="2"/>
    </i>
    <i>
      <x v="3"/>
    </i>
    <i t="grand">
      <x/>
    </i>
  </colItems>
  <dataFields count="1">
    <dataField name="Liczba z Skuteczność przedział" fld="11" subtotal="count" baseField="0" baseItem="0"/>
  </dataFields>
  <chartFormats count="25"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2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2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45946A-746A-F146-A0E9-1C0FE17D6AD3}" name="Tabela przestawna3" cacheId="3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chartFormat="15">
  <location ref="D3:F9" firstHeaderRow="0" firstDataRow="1" firstDataCol="1"/>
  <pivotFields count="15">
    <pivotField numFmtId="165" showAll="0"/>
    <pivotField dataField="1" showAll="0"/>
    <pivotField showAll="0">
      <items count="8">
        <item x="2"/>
        <item m="1" x="6"/>
        <item x="0"/>
        <item x="1"/>
        <item x="5"/>
        <item x="3"/>
        <item x="4"/>
        <item t="default"/>
      </items>
    </pivotField>
    <pivotField dataField="1"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numFmtId="164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showAll="0"/>
    <pivotField showAll="0"/>
    <pivotField showAll="0"/>
    <pivotField numFmtId="9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0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Łączna wartość zakupów" fld="3" baseField="0" baseItem="0"/>
    <dataField name="Liczba rozmów" fld="1" subtotal="count" baseField="0" baseItem="0"/>
  </dataFields>
  <conditionalFormats count="4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5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0923C-C154-8843-BB29-3D1D8800808F}" name="Tabela przestawna22" cacheId="30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3">
  <location ref="Q3:R9" firstHeaderRow="1" firstDataRow="1" firstDataCol="1"/>
  <pivotFields count="4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WPP" fld="3" baseField="0" baseItem="0"/>
  </dataFields>
  <chartFormats count="1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7EBE1-DA50-884E-A0EC-E5F60421BF9B}" name="Tabela przestawna1" cacheId="31" applyNumberFormats="0" applyBorderFormats="0" applyFontFormats="0" applyPatternFormats="0" applyAlignmentFormats="0" applyWidthHeightFormats="1" dataCaption="Wartości" grandTotalCaption="Średnia" updatedVersion="8" minRefreshableVersion="5" printDrill="1" useAutoFormatting="1" itemPrintTitles="1" createdVersion="8" indent="0" compact="0" compactData="0" gridDropZones="1" multipleFieldFilters="0" chartFormat="26">
  <location ref="A31:G36" firstHeaderRow="1" firstDataRow="2" firstDataCol="1"/>
  <pivotFields count="15">
    <pivotField compact="0" numFmtId="165" outline="0" showAll="0"/>
    <pivotField compact="0" outline="0" showAll="0"/>
    <pivotField compact="0" outline="0" showAll="0">
      <items count="8">
        <item x="2"/>
        <item m="1" x="6"/>
        <item x="0"/>
        <item x="1"/>
        <item x="5"/>
        <item x="3"/>
        <item x="4"/>
        <item t="default"/>
      </items>
    </pivotField>
    <pivotField compact="0" outline="0" showAll="0"/>
    <pivotField compact="0" outline="0" showAll="0"/>
    <pivotField axis="axisCol" compact="0" outline="0" showAll="0">
      <items count="6">
        <item x="3"/>
        <item x="1"/>
        <item x="0"/>
        <item x="4"/>
        <item x="2"/>
        <item t="default"/>
      </items>
    </pivotField>
    <pivotField compact="0" numFmtId="164" outline="0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compact="0" outline="0" showAll="0"/>
    <pivotField axis="axisRow" compact="0" outline="0" showAll="0">
      <items count="4">
        <item n="sierpień" x="2"/>
        <item n="wrzesień" x="0"/>
        <item n="październik" x="1"/>
        <item t="default"/>
      </items>
    </pivotField>
    <pivotField compact="0" outline="0" showAll="0"/>
    <pivotField dataField="1" compact="0" numFmtId="9" outline="0" showAll="0"/>
    <pivotField compact="0" outline="0" showAll="0"/>
    <pivotField compact="0" outline="0" showAll="0">
      <items count="4">
        <item x="2"/>
        <item x="0"/>
        <item x="1"/>
        <item t="default"/>
      </items>
    </pivotField>
    <pivotField compact="0" outline="0" showAll="0"/>
    <pivotField compact="0" outline="0" showAll="0">
      <items count="5">
        <item x="2"/>
        <item x="0"/>
        <item x="3"/>
        <item x="1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Średnia z Skuteczność" fld="10" subtotal="average" baseField="0" baseItem="0" numFmtId="2"/>
  </dataFields>
  <formats count="3">
    <format dxfId="1277">
      <pivotArea outline="0" collapsedLevelsAreSubtotals="1" fieldPosition="0"/>
    </format>
    <format dxfId="1278">
      <pivotArea field="5" grandRow="1" collapsedLevelsAreSubtotals="1" axis="axisCol" fieldPosition="0">
        <references count="1">
          <reference field="5" count="0"/>
        </references>
      </pivotArea>
    </format>
    <format dxfId="1279">
      <pivotArea grandRow="1" grandCol="1" outline="0" collapsedLevelsAreSubtotals="1" fieldPosition="0"/>
    </format>
  </formats>
  <conditionalFormats count="1">
    <conditionalFormat priority="6">
      <pivotAreas count="1">
        <pivotArea type="data" outline="0" collapsedLevelsAreSubtotals="1" fieldPosition="0">
          <references count="3">
            <reference field="4294967294" count="1" selected="0">
              <x v="0"/>
            </reference>
            <reference field="5" count="5" selected="0">
              <x v="0"/>
              <x v="1"/>
              <x v="2"/>
              <x v="3"/>
              <x v="4"/>
            </reference>
            <reference field="8" count="3" selected="0">
              <x v="0"/>
              <x v="1"/>
              <x v="2"/>
            </reference>
          </references>
        </pivotArea>
      </pivotAreas>
    </conditionalFormat>
  </conditionalFormats>
  <chartFormats count="9"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10B68-86C7-484E-A578-5081E251D116}" name="Tabela przestawna6" cacheId="3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chartFormat="7">
  <location ref="A16:B23" firstHeaderRow="1" firstDataRow="1" firstDataCol="1"/>
  <pivotFields count="15">
    <pivotField numFmtId="165" showAll="0"/>
    <pivotField showAll="0" defaultSubtotal="0"/>
    <pivotField axis="axisRow" showAll="0">
      <items count="8">
        <item m="1" x="6"/>
        <item x="2"/>
        <item x="5"/>
        <item x="3"/>
        <item x="4"/>
        <item x="0"/>
        <item x="1"/>
        <item t="default"/>
      </items>
    </pivotField>
    <pivotField dataField="1" showAll="0"/>
    <pivotField showAll="0"/>
    <pivotField showAll="0">
      <items count="6">
        <item x="3"/>
        <item x="1"/>
        <item x="0"/>
        <item x="4"/>
        <item x="2"/>
        <item t="default"/>
      </items>
    </pivotField>
    <pivotField numFmtId="164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showAll="0"/>
    <pivotField showAll="0"/>
    <pivotField showAll="0"/>
    <pivotField numFmtId="9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0"/>
        <item x="3"/>
        <item x="1"/>
        <item t="default"/>
      </items>
    </pivotField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a z kwota zakupu" fld="3" baseField="0" baseItem="0"/>
  </dataField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1E340-22CB-C348-BB7D-3A547EDCB2C1}" name="Tabela przestawna2" cacheId="31" applyNumberFormats="0" applyBorderFormats="0" applyFontFormats="0" applyPatternFormats="0" applyAlignmentFormats="0" applyWidthHeightFormats="1" dataCaption="Wartości" updatedVersion="8" minRefreshableVersion="5" useAutoFormatting="1" itemPrintTitles="1" createdVersion="8" indent="0" outline="1" outlineData="1" multipleFieldFilters="0" chartFormat="14">
  <location ref="A3:B9" firstHeaderRow="1" firstDataRow="1" firstDataCol="1"/>
  <pivotFields count="15">
    <pivotField numFmtId="165" showAll="0"/>
    <pivotField showAll="0"/>
    <pivotField showAll="0">
      <items count="8">
        <item x="2"/>
        <item m="1" x="6"/>
        <item x="0"/>
        <item x="1"/>
        <item x="5"/>
        <item x="3"/>
        <item x="4"/>
        <item t="default"/>
      </items>
    </pivotField>
    <pivotField dataField="1" showAll="0"/>
    <pivotField showAll="0"/>
    <pivotField axis="axisRow" showAll="0">
      <items count="6">
        <item x="3"/>
        <item x="1"/>
        <item x="0"/>
        <item x="4"/>
        <item x="2"/>
        <item t="default"/>
      </items>
    </pivotField>
    <pivotField numFmtId="164" showAll="0">
      <items count="92">
        <item x="84"/>
        <item x="40"/>
        <item x="80"/>
        <item x="12"/>
        <item x="58"/>
        <item x="51"/>
        <item x="86"/>
        <item x="82"/>
        <item x="17"/>
        <item x="29"/>
        <item x="87"/>
        <item x="69"/>
        <item x="42"/>
        <item x="9"/>
        <item x="81"/>
        <item x="37"/>
        <item x="75"/>
        <item x="21"/>
        <item x="16"/>
        <item x="38"/>
        <item x="30"/>
        <item x="66"/>
        <item x="59"/>
        <item x="72"/>
        <item x="23"/>
        <item x="8"/>
        <item x="41"/>
        <item x="4"/>
        <item x="11"/>
        <item x="78"/>
        <item x="33"/>
        <item x="70"/>
        <item x="61"/>
        <item x="60"/>
        <item x="85"/>
        <item x="15"/>
        <item x="14"/>
        <item x="5"/>
        <item x="67"/>
        <item x="46"/>
        <item x="63"/>
        <item x="55"/>
        <item x="48"/>
        <item x="19"/>
        <item x="18"/>
        <item x="71"/>
        <item x="50"/>
        <item x="31"/>
        <item x="90"/>
        <item x="0"/>
        <item x="53"/>
        <item x="62"/>
        <item x="77"/>
        <item x="39"/>
        <item x="88"/>
        <item x="10"/>
        <item x="32"/>
        <item x="27"/>
        <item x="24"/>
        <item x="74"/>
        <item x="20"/>
        <item x="73"/>
        <item x="64"/>
        <item x="44"/>
        <item x="2"/>
        <item x="6"/>
        <item x="22"/>
        <item x="1"/>
        <item x="47"/>
        <item x="79"/>
        <item x="34"/>
        <item x="76"/>
        <item x="89"/>
        <item x="13"/>
        <item x="35"/>
        <item x="45"/>
        <item x="54"/>
        <item x="26"/>
        <item x="83"/>
        <item x="43"/>
        <item x="3"/>
        <item x="65"/>
        <item x="56"/>
        <item x="49"/>
        <item x="52"/>
        <item x="7"/>
        <item x="25"/>
        <item x="28"/>
        <item x="68"/>
        <item x="36"/>
        <item x="57"/>
        <item t="default"/>
      </items>
    </pivotField>
    <pivotField showAll="0"/>
    <pivotField showAll="0"/>
    <pivotField showAll="0"/>
    <pivotField numFmtId="9" showAll="0"/>
    <pivotField showAll="0"/>
    <pivotField showAll="0">
      <items count="4">
        <item x="2"/>
        <item x="0"/>
        <item x="1"/>
        <item t="default"/>
      </items>
    </pivotField>
    <pivotField showAll="0"/>
    <pivotField showAll="0">
      <items count="5">
        <item x="2"/>
        <item x="0"/>
        <item x="3"/>
        <item x="1"/>
        <item t="default"/>
      </items>
    </pivotField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kwota zakupu" fld="3" baseField="0" baseItem="0"/>
  </dataFields>
  <chartFormats count="6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5CFE9B-3CC8-4E1F-B7E9-6D5942CA42B9}" name="Tabela przestawna4" cacheId="3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10">
  <location ref="I13:N19" firstHeaderRow="0" firstDataRow="1" firstDataCol="1"/>
  <pivotFields count="8">
    <pivotField axis="axisRow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z WPP" fld="3" baseField="0" baseItem="0"/>
    <dataField name="Suma z Niezadowalająca" fld="4" baseField="0" baseItem="0"/>
    <dataField name="Suma z Standardowa" fld="5" baseField="0" baseItem="0"/>
    <dataField name="Suma z Dobra" fld="6" baseField="0" baseItem="0"/>
    <dataField name="Suma z Bardzo dobra" fld="7" baseField="0" baseItem="0"/>
  </dataFields>
  <chartFormats count="2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" format="1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1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17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18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3BE936BD-8BBF-364C-A3ED-45C2F419ECBA}" autoFormatId="16" applyNumberFormats="0" applyBorderFormats="0" applyFontFormats="0" applyPatternFormats="0" applyAlignmentFormats="0" applyWidthHeightFormats="0">
  <queryTableRefresh nextId="17">
    <queryTableFields count="13">
      <queryTableField id="1" name="numer klienta" tableColumnId="1"/>
      <queryTableField id="2" name="czas rozmowy" tableColumnId="2"/>
      <queryTableField id="3" name="kwota zakupu" tableColumnId="3"/>
      <queryTableField id="4" name="data rozmowy" tableColumnId="4"/>
      <queryTableField id="5" name="dzien" tableColumnId="5"/>
      <queryTableField id="6" name="miesiąc" tableColumnId="6"/>
      <queryTableField id="7" name="rok" tableColumnId="7"/>
      <queryTableField id="15" name="Skuteczność" tableColumnId="8"/>
      <queryTableField id="9" name="przedstawiciel" tableColumnId="9"/>
      <queryTableField id="10" name="Imię i nazwisko" tableColumnId="10"/>
      <queryTableField id="11" name="Oddział" tableColumnId="11"/>
      <queryTableField id="12" name="Region" tableColumnId="12"/>
      <queryTableField id="13" name="Województwo" tableColumnId="1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D3406B6-6AC4-3C45-8158-D2F9060BA477}" autoFormatId="16" applyNumberFormats="0" applyBorderFormats="0" applyFontFormats="0" applyPatternFormats="0" applyAlignmentFormats="0" applyWidthHeightFormats="0">
  <queryTableRefresh preserveSortFilterLayout="0" nextId="6">
    <queryTableFields count="5">
      <queryTableField id="1" name="przedstawiciel" tableColumnId="1"/>
      <queryTableField id="2" name="Imię i nazwisko" tableColumnId="2"/>
      <queryTableField id="3" name="Oddział" tableColumnId="3"/>
      <queryTableField id="4" name="Region" tableColumnId="4"/>
      <queryTableField id="5" name="Województwo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1A0087DC-2370-0146-8ACD-9151549EF6F4}" autoFormatId="16" applyNumberFormats="0" applyBorderFormats="0" applyFontFormats="0" applyPatternFormats="0" applyAlignmentFormats="0" applyWidthHeightFormats="0">
  <queryTableRefresh nextId="50">
    <queryTableFields count="6">
      <queryTableField id="6" name="przedstawiciel" tableColumnId="6"/>
      <queryTableField id="44" name="Suma czasu rozmowy" tableColumnId="1"/>
      <queryTableField id="45" name="Suma sprzedaży" tableColumnId="2"/>
      <queryTableField id="46" name="Średnia czasu rozmowy" tableColumnId="3"/>
      <queryTableField id="47" name="Średnia sprzedaży" tableColumnId="4"/>
      <queryTableField id="49" name="ilosc rozmów" tableColumnId="5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przedstawiciel" xr10:uid="{D7845A48-ED6F-494E-B4FC-D67EE1F24993}" sourceName="przedstawiciel">
  <pivotTables>
    <pivotTable tabId="8" name="Tabela przestawna2"/>
    <pivotTable tabId="8" name="Tabela przestawna3"/>
    <pivotTable tabId="8" name="Tabela przestawna6"/>
    <pivotTable tabId="8" name="Tabela przestawna1"/>
    <pivotTable tabId="8" name="Tabela przestawna7"/>
    <pivotTable tabId="12" name="Tabela przestawna19"/>
    <pivotTable tabId="12" name="Tabela przestawna20"/>
    <pivotTable tabId="12" name="Tabela przestawna27"/>
    <pivotTable tabId="12" name="Tabela przestawna26"/>
  </pivotTables>
  <data>
    <tabular pivotCacheId="976238581">
      <items count="5">
        <i x="3" s="1"/>
        <i x="1" s="1"/>
        <i x="0" s="1"/>
        <i x="4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Region" xr10:uid="{301F7820-C61A-4743-8D24-95377D807498}" sourceName="Region">
  <pivotTables>
    <pivotTable tabId="8" name="Tabela przestawna7"/>
    <pivotTable tabId="12" name="Tabela przestawna19"/>
    <pivotTable tabId="12" name="Tabela przestawna20"/>
    <pivotTable tabId="8" name="Tabela przestawna1"/>
    <pivotTable tabId="8" name="Tabela przestawna2"/>
    <pivotTable tabId="8" name="Tabela przestawna3"/>
    <pivotTable tabId="8" name="Tabela przestawna6"/>
    <pivotTable tabId="12" name="Tabela przestawna27"/>
    <pivotTable tabId="12" name="Tabela przestawna26"/>
  </pivotTables>
  <data>
    <tabular pivotCacheId="976238581">
      <items count="3">
        <i x="2" s="1"/>
        <i x="0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Oddział" xr10:uid="{46E4D7BD-A3C1-6F4D-B416-14DBBB55ECEB}" sourceName="Oddział">
  <pivotTables>
    <pivotTable tabId="8" name="Tabela przestawna7"/>
    <pivotTable tabId="12" name="Tabela przestawna19"/>
    <pivotTable tabId="12" name="Tabela przestawna20"/>
    <pivotTable tabId="8" name="Tabela przestawna1"/>
    <pivotTable tabId="8" name="Tabela przestawna2"/>
    <pivotTable tabId="8" name="Tabela przestawna3"/>
    <pivotTable tabId="8" name="Tabela przestawna6"/>
    <pivotTable tabId="12" name="Tabela przestawna27"/>
    <pivotTable tabId="12" name="Tabela przestawna26"/>
  </pivotTables>
  <data>
    <tabular pivotCacheId="976238581">
      <items count="4">
        <i x="2" s="1"/>
        <i x="0" s="1"/>
        <i x="3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Fragmentator_czas_rozmowy_przedzial" xr10:uid="{3BF30DA4-1003-6741-9830-CA275C36E0AE}" sourceName="czas rozmowy przedzial">
  <pivotTables>
    <pivotTable tabId="8" name="Tabela przestawna2"/>
    <pivotTable tabId="8" name="Tabela przestawna3"/>
    <pivotTable tabId="8" name="Tabela przestawna6"/>
    <pivotTable tabId="8" name="Tabela przestawna1"/>
    <pivotTable tabId="8" name="Tabela przestawna7"/>
    <pivotTable tabId="12" name="Tabela przestawna19"/>
    <pivotTable tabId="12" name="Tabela przestawna20"/>
    <pivotTable tabId="12" name="Tabela przestawna27"/>
    <pivotTable tabId="12" name="Tabela przestawna26"/>
  </pivotTables>
  <data>
    <tabular pivotCacheId="976238581">
      <items count="7">
        <i x="2" s="1"/>
        <i x="0" s="1"/>
        <i x="1" s="1"/>
        <i x="5" s="1"/>
        <i x="3" s="1"/>
        <i x="4" s="1"/>
        <i x="6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rzedstawiciel" xr10:uid="{26B68B61-CCCB-A545-9987-9C485DCEDAC8}" cache="Fragmentator_przedstawiciel" caption="przedstawiciel" columnCount="2" style="SlicerStyleLight2" rowHeight="230716"/>
  <slicer name="Region" xr10:uid="{D74373FB-2251-FE4F-8F55-5258ABD23C77}" cache="Fragmentator_Region" caption="Region" style="SlicerStyleDark3" rowHeight="230716"/>
  <slicer name="Oddział" xr10:uid="{EC762170-3363-DD49-9D14-FDB1CD8BED83}" cache="Fragmentator_Oddział" caption="Oddział" style="SlicerStyleDark1" rowHeight="230716"/>
  <slicer name="czas rozmowy przedzial" xr10:uid="{57CAF1E8-B40F-5845-A461-F239103C1CB0}" cache="Fragmentator_czas_rozmowy_przedzial" caption="czas rozmowy przedzial" columnCount="2" style="SlicerStyleLight4" rowHeight="230716"/>
</slicer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741FC11-C9DD-284B-ADEA-0BD2999F1843}" name="Tabela5" displayName="Tabela5" ref="A1:O1001" totalsRowShown="0">
  <autoFilter ref="A1:O1001" xr:uid="{A741FC11-C9DD-284B-ADEA-0BD2999F1843}"/>
  <tableColumns count="15">
    <tableColumn id="1" xr3:uid="{6C6A36CF-1BA5-E74F-9FF1-9BB8D42158AA}" name="numer klienta" dataDxfId="1318"/>
    <tableColumn id="2" xr3:uid="{074A90C0-286E-8F4E-9624-5380B1A0ED2A}" name="czas rozmowy"/>
    <tableColumn id="11" xr3:uid="{F2329F9D-342B-6F4F-BF48-2834BE07CFE4}" name="czas rozmowy przedzial" dataDxfId="1317">
      <calculatedColumnFormula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calculatedColumnFormula>
    </tableColumn>
    <tableColumn id="3" xr3:uid="{5065749E-4FC4-E844-983B-2A751AEE2A63}" name="kwota zakupu"/>
    <tableColumn id="12" xr3:uid="{DB08B432-57DE-8A4C-9D5B-8E208AECBDA7}" name="kwota zakupu [przedzial]" dataDxfId="1316">
      <calculatedColumnFormula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calculatedColumnFormula>
    </tableColumn>
    <tableColumn id="4" xr3:uid="{07B0BD58-60EE-B740-AF97-F965F639A7B4}" name="przedstawiciel" dataDxfId="1315"/>
    <tableColumn id="5" xr3:uid="{9F7457D4-5AF8-5E41-8E63-E62CF193F45E}" name="data rozmowy" dataDxfId="1314"/>
    <tableColumn id="6" xr3:uid="{9715C804-75C6-5F4E-A266-2F8F88C76336}" name="dzien" dataDxfId="1313">
      <calculatedColumnFormula>DAY(Tabela5[[#This Row],[data rozmowy]])</calculatedColumnFormula>
    </tableColumn>
    <tableColumn id="7" xr3:uid="{749A8FF8-7AA4-5946-B6AE-777DA3647692}" name="miesiąc" dataDxfId="1312">
      <calculatedColumnFormula>MONTH(Tabela5[[#This Row],[data rozmowy]])</calculatedColumnFormula>
    </tableColumn>
    <tableColumn id="8" xr3:uid="{9064DD2E-90C4-A145-BFA3-58DF93B538C7}" name="rok" dataDxfId="1311">
      <calculatedColumnFormula>YEAR(Tabela5[[#This Row],[data rozmowy]])</calculatedColumnFormula>
    </tableColumn>
    <tableColumn id="9" xr3:uid="{AC9645E7-AD4B-DA4E-B405-BD4FC401E792}" name="Skuteczność" dataDxfId="1310" dataCellStyle="Procentowy">
      <calculatedColumnFormula>Tabela5[[#This Row],[kwota zakupu]]/Tabela5[[#This Row],[czas rozmowy]]</calculatedColumnFormula>
    </tableColumn>
    <tableColumn id="13" xr3:uid="{97168FD2-1D50-1B4F-8046-7DED3E5B4732}" name="Skuteczność przedział" dataDxfId="1309" dataCellStyle="Procentowy">
      <calculatedColumnFormula>IF(Tabela5[[#This Row],[Skuteczność]]&lt;2.51,"nieakceptowalna", IF(Tabela5[[#This Row],[Skuteczność]]&lt;3.23,"standardowa", IF(Tabela5[[#This Row],[Skuteczność]]&lt;3.95,"dobra","bardzo dobra")))</calculatedColumnFormula>
    </tableColumn>
    <tableColumn id="10" xr3:uid="{952A5E95-6882-964C-A9EA-73AD6F6DB170}" name="Region" dataDxfId="1308">
      <calculatedColumnFormula>IF(Tabela5[[#This Row],[przedstawiciel]]="P03", "Południe",IF(Tabela5[[#This Row],[przedstawiciel]]="P02","Zachód","Centrum"))</calculatedColumnFormula>
    </tableColumn>
    <tableColumn id="14" xr3:uid="{D424AEF4-0511-8448-9F5C-BCA996B6140D}" name="Województwo" dataDxfId="1307">
      <calculatedColumnFormula>VLOOKUP(Tabela5[[#This Row],[przedstawiciel]],Tabela6[],5,FALSE)</calculatedColumnFormula>
    </tableColumn>
    <tableColumn id="15" xr3:uid="{9588B141-F04C-6247-BFA2-6D3563BF64B1}" name="Oddział" dataDxfId="1306">
      <calculatedColumnFormula>VLOOKUP(Tabela5[[#This Row],[przedstawiciel]],Tabela6[],3,FALSE)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9D2DB1C-1026-9444-B53A-161099A5B0F8}" name="Tabela6" displayName="Tabela6" ref="Q1:U6" totalsRowShown="0">
  <autoFilter ref="Q1:U6" xr:uid="{C9D2DB1C-1026-9444-B53A-161099A5B0F8}"/>
  <tableColumns count="5">
    <tableColumn id="1" xr3:uid="{9E8FE711-5619-1248-BF37-A99F92E97C94}" name="przedstawiciel"/>
    <tableColumn id="2" xr3:uid="{A671BA75-B7CF-604C-8CA6-66B7B8568E5F}" name="Imię i nazwisko"/>
    <tableColumn id="3" xr3:uid="{3203146A-E169-A14E-A4D5-29442937845D}" name="Oddział"/>
    <tableColumn id="4" xr3:uid="{1D2A7BAD-BF99-F74D-80F6-E13E234FBC08}" name="Region"/>
    <tableColumn id="5" xr3:uid="{F9C2EEA5-94DC-1E41-ADA1-70F279B8AEFA}" name="Województwo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43ADD81-41B8-5942-AB8C-DB2DF62AF631}" name="Tabela_klienci" displayName="Tabela_klienci" ref="A1:M1001" tableType="queryTable" totalsRowShown="0">
  <autoFilter ref="A1:M1001" xr:uid="{B43ADD81-41B8-5942-AB8C-DB2DF62AF631}"/>
  <tableColumns count="13">
    <tableColumn id="1" xr3:uid="{6D9C36F3-15CB-DF4D-8F03-91BA4F56951D}" uniqueName="1" name="numer klienta" queryTableFieldId="1"/>
    <tableColumn id="2" xr3:uid="{7536660E-6C69-8045-AAB8-FF2237E9F9D4}" uniqueName="2" name="czas rozmowy" queryTableFieldId="2"/>
    <tableColumn id="3" xr3:uid="{DF9A144B-DFDE-BD48-9662-CFD27BAA42DF}" uniqueName="3" name="kwota zakupu" queryTableFieldId="3"/>
    <tableColumn id="4" xr3:uid="{4E17ACBF-BC25-3747-B80D-5BCAFD359425}" uniqueName="4" name="data rozmowy" queryTableFieldId="4" dataDxfId="1305"/>
    <tableColumn id="5" xr3:uid="{37D32EAC-F65B-0D46-9817-AA19F0793892}" uniqueName="5" name="dzien" queryTableFieldId="5"/>
    <tableColumn id="6" xr3:uid="{F3E9CA07-FB5E-8843-9A5F-E288286DFC3E}" uniqueName="6" name="miesiąc" queryTableFieldId="6"/>
    <tableColumn id="7" xr3:uid="{37ED81B9-8813-604A-BDED-E71596B71B1C}" uniqueName="7" name="rok" queryTableFieldId="7"/>
    <tableColumn id="8" xr3:uid="{D300D8FD-369C-E24B-94EC-38F845229D59}" uniqueName="8" name="Skuteczność" queryTableFieldId="15"/>
    <tableColumn id="9" xr3:uid="{19A23B97-DA9F-3441-8327-F023D07F20D4}" uniqueName="9" name="przedstawiciel" queryTableFieldId="9" dataDxfId="1304"/>
    <tableColumn id="10" xr3:uid="{226489C1-F058-7E45-B495-8341B6620F79}" uniqueName="10" name="Imię i nazwisko" queryTableFieldId="10" dataDxfId="1303"/>
    <tableColumn id="11" xr3:uid="{9E2A5CE5-D9F3-2543-86D7-9EED40353995}" uniqueName="11" name="Oddział" queryTableFieldId="11" dataDxfId="1302"/>
    <tableColumn id="12" xr3:uid="{CB661A90-0112-FA4A-8555-7FA6CE45E55C}" uniqueName="12" name="Region" queryTableFieldId="12" dataDxfId="1301"/>
    <tableColumn id="13" xr3:uid="{D0B65A6A-29D1-434D-A9A5-99B1CB7CE39C}" uniqueName="13" name="Województwo" queryTableFieldId="13" dataDxfId="130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2A6D46F-EAAD-3844-888D-0D96AFF4B219}" name="Tabela_przedstawiciele" displayName="Tabela_przedstawiciele" ref="A1:E6" tableType="queryTable" totalsRowShown="0">
  <autoFilter ref="A1:E6" xr:uid="{02A6D46F-EAAD-3844-888D-0D96AFF4B219}"/>
  <tableColumns count="5">
    <tableColumn id="1" xr3:uid="{6B83EF9D-D80B-004A-8B15-46014E4B55A8}" uniqueName="1" name="przedstawiciel" queryTableFieldId="1"/>
    <tableColumn id="2" xr3:uid="{E05F2732-7820-6C49-AEF7-A0D56FAFD7E2}" uniqueName="2" name="Imię i nazwisko" queryTableFieldId="2"/>
    <tableColumn id="3" xr3:uid="{D8CB889B-4899-EE4A-A949-84EC7F8A80CF}" uniqueName="3" name="Oddział" queryTableFieldId="3"/>
    <tableColumn id="4" xr3:uid="{AD3ECA24-37AE-1C4F-B2C4-E08144768812}" uniqueName="4" name="Region" queryTableFieldId="4"/>
    <tableColumn id="5" xr3:uid="{E498DC59-ADAC-224F-9A51-49C16CB5508A}" uniqueName="5" name="Województwo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7AA50F3-791C-1E45-A23A-8187356A07F7}" name="Tabela_obliczenia_przedstawiciele" displayName="Tabela_obliczenia_przedstawiciele" ref="A1:F6" tableType="queryTable" totalsRowShown="0">
  <autoFilter ref="A1:F6" xr:uid="{77AA50F3-791C-1E45-A23A-8187356A07F7}"/>
  <tableColumns count="6">
    <tableColumn id="6" xr3:uid="{155A4C2A-BD4E-BA48-89FC-211FA81C67B7}" uniqueName="6" name="przedstawiciel" queryTableFieldId="6" dataDxfId="1299"/>
    <tableColumn id="1" xr3:uid="{5A1161AF-91C5-0246-9C56-F8BB3F83EF12}" uniqueName="1" name="Suma czasu rozmowy" queryTableFieldId="44"/>
    <tableColumn id="2" xr3:uid="{B0C7A0B6-35EC-5A45-BE2B-2D2A8054743F}" uniqueName="2" name="Suma sprzedaży" queryTableFieldId="45"/>
    <tableColumn id="3" xr3:uid="{9DDC39C5-C985-B140-A282-8B094EF3E84C}" uniqueName="3" name="Średnia czasu rozmowy" queryTableFieldId="46"/>
    <tableColumn id="4" xr3:uid="{A2058179-5945-AF44-91E8-14AD1034AC68}" uniqueName="4" name="Średnia sprzedaży" queryTableFieldId="47"/>
    <tableColumn id="5" xr3:uid="{BF3140CC-4E8F-0341-906D-C23EF9DF5806}" uniqueName="5" name="ilosc rozmów" queryTableFieldId="49"/>
  </tableColumns>
  <tableStyleInfo name="TableStyleMedium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FFE4B5D-D40A-584E-9452-8FC09AAC6366}" name="Tabela1" displayName="Tabela1" ref="E16:G23" totalsRowShown="0" headerRowBorderDxfId="1298" tableBorderDxfId="1297" totalsRowBorderDxfId="1296">
  <autoFilter ref="E16:G23" xr:uid="{7FFE4B5D-D40A-584E-9452-8FC09AAC6366}"/>
  <tableColumns count="3">
    <tableColumn id="1" xr3:uid="{D89B8A57-2DF8-4B4E-B8EA-8D70E5973945}" name="Przedział czasowy [s]" dataDxfId="1295"/>
    <tableColumn id="2" xr3:uid="{1BD910FD-2513-FE48-BDD6-8E5140967D4D}" name="Suma z kwoty zakupu" dataDxfId="1294"/>
    <tableColumn id="3" xr3:uid="{0D7BDDD5-F0ED-7D4A-A6E3-B0E8777C1A56}" name="WNCR" dataDxfId="1293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70F098-FC79-694B-92A1-6D9AAB2379E5}" name="Tabela2" displayName="Tabela2" ref="H3:O8" totalsRowShown="0" headerRowDxfId="1292" headerRowBorderDxfId="1291" tableBorderDxfId="1290" totalsRowBorderDxfId="1289">
  <autoFilter ref="H3:O8" xr:uid="{1F70F098-FC79-694B-92A1-6D9AAB2379E5}"/>
  <tableColumns count="8">
    <tableColumn id="1" xr3:uid="{C742C96B-32A2-9A41-95D7-D8C8EC32B5DB}" name="Przedstawiciele" dataDxfId="1288"/>
    <tableColumn id="2" xr3:uid="{99BFF3B6-CCA1-9547-A83B-58F09BC78459}" name="Liczba rozmów" dataDxfId="1287"/>
    <tableColumn id="4" xr3:uid="{69E42093-EE59-C14F-9717-604277FFB111}" name="WPP [przedzial]" dataDxfId="1286">
      <calculatedColumnFormula>IF(K4&lt;0.7,"niezadowalająca",IF(K4&lt;0.9,"standardowa", IF(K4&lt;1.1,"dobra","bardzo dobra")))</calculatedColumnFormula>
    </tableColumn>
    <tableColumn id="3" xr3:uid="{89360E78-F9E6-CA4C-A98E-4F9B48C2FEA2}" name="WPP" dataDxfId="1285">
      <calculatedColumnFormula>I4/AVERAGE($I$4:$I$8)</calculatedColumnFormula>
    </tableColumn>
    <tableColumn id="5" xr3:uid="{E86831F1-E6EE-3942-BA93-EDA770988636}" name="Niezadowalająca"/>
    <tableColumn id="6" xr3:uid="{661D15BF-D19C-134F-8A89-5229CBC6E888}" name="Standardowa"/>
    <tableColumn id="7" xr3:uid="{53DCD38F-1A15-B941-9E94-BCF7C37A92E9}" name="Dobra"/>
    <tableColumn id="8" xr3:uid="{4B44890C-9BD0-B640-A8A0-6CEFB92A7456}" name="Bardzo dobr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 2013 — 2022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ywnaOśCzasu_data_rozmowy" xr10:uid="{A030FA7B-AE24-594F-B72B-A81444FAE199}" sourceName="data rozmowy">
  <pivotTables>
    <pivotTable tabId="8" name="Tabela przestawna7"/>
    <pivotTable tabId="8" name="Tabela przestawna1"/>
    <pivotTable tabId="8" name="Tabela przestawna2"/>
    <pivotTable tabId="8" name="Tabela przestawna3"/>
    <pivotTable tabId="8" name="Tabela przestawna6"/>
    <pivotTable tabId="12" name="Tabela przestawna19"/>
    <pivotTable tabId="12" name="Tabela przestawna20"/>
    <pivotTable tabId="12" name="Tabela przestawna26"/>
    <pivotTable tabId="12" name="Tabela przestawna27"/>
  </pivotTables>
  <state minimalRefreshVersion="6" lastRefreshVersion="6" pivotCacheId="976238581" filterType="unknown">
    <bounds startDate="2013-01-01T00:00:00" endDate="2014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rozmowy" xr10:uid="{201E17AD-47D1-8E48-8250-9595BBEAE49B}" cache="NatywnaOśCzasu_data_rozmowy" caption="data rozmowy" level="2" selectionLevel="2" scrollPosition="2013-01-01T00:00:00" style="TimeSlicerStyleDark6"/>
</timeline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pivotTable" Target="../pivotTables/pivotTable5.xml"/><Relationship Id="rId7" Type="http://schemas.openxmlformats.org/officeDocument/2006/relationships/pivotTable" Target="../pivotTables/pivotTable9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Relationship Id="rId6" Type="http://schemas.openxmlformats.org/officeDocument/2006/relationships/pivotTable" Target="../pivotTables/pivotTable8.xml"/><Relationship Id="rId5" Type="http://schemas.openxmlformats.org/officeDocument/2006/relationships/pivotTable" Target="../pivotTables/pivotTable7.xml"/><Relationship Id="rId4" Type="http://schemas.openxmlformats.org/officeDocument/2006/relationships/pivotTable" Target="../pivotTables/pivotTable6.xml"/><Relationship Id="rId9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4" Type="http://schemas.openxmlformats.org/officeDocument/2006/relationships/pivotTable" Target="../pivotTables/pivotTable1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79998168889431442"/>
  </sheetPr>
  <dimension ref="A1:X1001"/>
  <sheetViews>
    <sheetView topLeftCell="C1" workbookViewId="0">
      <selection activeCell="L2" sqref="L2"/>
    </sheetView>
  </sheetViews>
  <sheetFormatPr baseColWidth="10" defaultColWidth="9" defaultRowHeight="14" x14ac:dyDescent="0.2"/>
  <cols>
    <col min="1" max="1" width="15.3984375" style="2" customWidth="1"/>
    <col min="2" max="2" width="15.59765625" customWidth="1"/>
    <col min="3" max="3" width="15.3984375" customWidth="1"/>
    <col min="4" max="5" width="15.59765625" style="3" customWidth="1"/>
    <col min="6" max="6" width="29.3984375" style="1" bestFit="1" customWidth="1"/>
    <col min="7" max="7" width="29.3984375" bestFit="1" customWidth="1"/>
    <col min="8" max="8" width="15.59765625" customWidth="1"/>
    <col min="9" max="9" width="10.3984375" customWidth="1"/>
    <col min="10" max="10" width="9.796875" customWidth="1"/>
    <col min="11" max="11" width="14.3984375" bestFit="1" customWidth="1"/>
    <col min="12" max="12" width="14.3984375" customWidth="1"/>
    <col min="14" max="14" width="12.3984375" bestFit="1" customWidth="1"/>
    <col min="16" max="16" width="15.796875" bestFit="1" customWidth="1"/>
    <col min="17" max="17" width="17.796875" bestFit="1" customWidth="1"/>
    <col min="18" max="18" width="10.59765625" bestFit="1" customWidth="1"/>
    <col min="19" max="19" width="10" bestFit="1" customWidth="1"/>
    <col min="21" max="21" width="16.3984375" bestFit="1" customWidth="1"/>
  </cols>
  <sheetData>
    <row r="1" spans="1:24" x14ac:dyDescent="0.2">
      <c r="A1" s="2" t="s">
        <v>0</v>
      </c>
      <c r="B1" t="s">
        <v>1</v>
      </c>
      <c r="C1" t="s">
        <v>40</v>
      </c>
      <c r="D1" t="s">
        <v>2</v>
      </c>
      <c r="E1" t="s">
        <v>47</v>
      </c>
      <c r="F1" s="4" t="s">
        <v>3</v>
      </c>
      <c r="G1" s="1" t="s">
        <v>4</v>
      </c>
      <c r="H1" t="s">
        <v>26</v>
      </c>
      <c r="I1" t="s">
        <v>27</v>
      </c>
      <c r="J1" t="s">
        <v>28</v>
      </c>
      <c r="K1" t="s">
        <v>29</v>
      </c>
      <c r="L1" t="s">
        <v>48</v>
      </c>
      <c r="M1" t="s">
        <v>7</v>
      </c>
      <c r="N1" t="s">
        <v>54</v>
      </c>
      <c r="O1" t="s">
        <v>6</v>
      </c>
      <c r="Q1" t="s">
        <v>3</v>
      </c>
      <c r="R1" t="s">
        <v>5</v>
      </c>
      <c r="S1" t="s">
        <v>6</v>
      </c>
      <c r="T1" t="s">
        <v>7</v>
      </c>
      <c r="U1" t="s">
        <v>54</v>
      </c>
    </row>
    <row r="2" spans="1:24" x14ac:dyDescent="0.2">
      <c r="A2" s="2">
        <v>6</v>
      </c>
      <c r="B2">
        <v>129</v>
      </c>
      <c r="C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">
        <v>64</v>
      </c>
      <c r="E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" s="3" t="s">
        <v>8</v>
      </c>
      <c r="G2" s="1">
        <v>41536</v>
      </c>
      <c r="H2">
        <f>DAY(Tabela5[[#This Row],[data rozmowy]])</f>
        <v>19</v>
      </c>
      <c r="I2">
        <f>MONTH(Tabela5[[#This Row],[data rozmowy]])</f>
        <v>9</v>
      </c>
      <c r="J2">
        <f>YEAR(Tabela5[[#This Row],[data rozmowy]])</f>
        <v>2013</v>
      </c>
      <c r="K2" s="31">
        <f>Tabela5[[#This Row],[kwota zakupu]]/Tabela5[[#This Row],[czas rozmowy]]</f>
        <v>0.49612403100775193</v>
      </c>
      <c r="L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" t="str">
        <f>IF(Tabela5[[#This Row],[przedstawiciel]]="P03", "Południe",IF(Tabela5[[#This Row],[przedstawiciel]]="P02","Zachód","Centrum"))</f>
        <v>Południe</v>
      </c>
      <c r="N2" t="str">
        <f>VLOOKUP(Tabela5[[#This Row],[przedstawiciel]],Tabela6[],5,FALSE)</f>
        <v>Podkarpackie</v>
      </c>
      <c r="O2" t="str">
        <f>VLOOKUP(Tabela5[[#This Row],[przedstawiciel]],Tabela6[],3,FALSE)</f>
        <v>Rzeszów</v>
      </c>
      <c r="Q2" t="s">
        <v>9</v>
      </c>
      <c r="R2" t="s">
        <v>10</v>
      </c>
      <c r="S2" t="s">
        <v>11</v>
      </c>
      <c r="T2" t="s">
        <v>12</v>
      </c>
      <c r="U2" t="s">
        <v>55</v>
      </c>
      <c r="X2" s="6"/>
    </row>
    <row r="3" spans="1:24" x14ac:dyDescent="0.2">
      <c r="A3" s="2">
        <v>12</v>
      </c>
      <c r="B3">
        <v>150</v>
      </c>
      <c r="C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">
        <v>128</v>
      </c>
      <c r="E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" s="3" t="s">
        <v>8</v>
      </c>
      <c r="G3" s="1">
        <v>41554</v>
      </c>
      <c r="H3">
        <f>DAY(Tabela5[[#This Row],[data rozmowy]])</f>
        <v>7</v>
      </c>
      <c r="I3">
        <f>MONTH(Tabela5[[#This Row],[data rozmowy]])</f>
        <v>10</v>
      </c>
      <c r="J3">
        <f>YEAR(Tabela5[[#This Row],[data rozmowy]])</f>
        <v>2013</v>
      </c>
      <c r="K3" s="31">
        <f>Tabela5[[#This Row],[kwota zakupu]]/Tabela5[[#This Row],[czas rozmowy]]</f>
        <v>0.85333333333333339</v>
      </c>
      <c r="L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" t="str">
        <f>IF(Tabela5[[#This Row],[przedstawiciel]]="P03", "Południe",IF(Tabela5[[#This Row],[przedstawiciel]]="P02","Zachód","Centrum"))</f>
        <v>Południe</v>
      </c>
      <c r="N3" t="str">
        <f>VLOOKUP(Tabela5[[#This Row],[przedstawiciel]],Tabela6[],5,FALSE)</f>
        <v>Podkarpackie</v>
      </c>
      <c r="O3" t="str">
        <f>VLOOKUP(Tabela5[[#This Row],[przedstawiciel]],Tabela6[],3,FALSE)</f>
        <v>Rzeszów</v>
      </c>
      <c r="Q3" t="s">
        <v>13</v>
      </c>
      <c r="R3" t="s">
        <v>14</v>
      </c>
      <c r="S3" t="s">
        <v>15</v>
      </c>
      <c r="T3" t="s">
        <v>16</v>
      </c>
      <c r="U3" t="s">
        <v>56</v>
      </c>
    </row>
    <row r="4" spans="1:24" x14ac:dyDescent="0.2">
      <c r="A4" s="2">
        <v>12</v>
      </c>
      <c r="B4">
        <v>140</v>
      </c>
      <c r="C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">
        <v>172</v>
      </c>
      <c r="E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" s="3" t="s">
        <v>13</v>
      </c>
      <c r="G4" s="1">
        <v>41551</v>
      </c>
      <c r="H4">
        <f>DAY(Tabela5[[#This Row],[data rozmowy]])</f>
        <v>4</v>
      </c>
      <c r="I4">
        <f>MONTH(Tabela5[[#This Row],[data rozmowy]])</f>
        <v>10</v>
      </c>
      <c r="J4">
        <f>YEAR(Tabela5[[#This Row],[data rozmowy]])</f>
        <v>2013</v>
      </c>
      <c r="K4" s="31">
        <f>Tabela5[[#This Row],[kwota zakupu]]/Tabela5[[#This Row],[czas rozmowy]]</f>
        <v>1.2285714285714286</v>
      </c>
      <c r="L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" t="str">
        <f>IF(Tabela5[[#This Row],[przedstawiciel]]="P03", "Południe",IF(Tabela5[[#This Row],[przedstawiciel]]="P02","Zachód","Centrum"))</f>
        <v>Zachód</v>
      </c>
      <c r="N4" t="str">
        <f>VLOOKUP(Tabela5[[#This Row],[przedstawiciel]],Tabela6[],5,FALSE)</f>
        <v>Dolnośląskie</v>
      </c>
      <c r="O4" t="str">
        <f>VLOOKUP(Tabela5[[#This Row],[przedstawiciel]],Tabela6[],3,FALSE)</f>
        <v>Wrocław</v>
      </c>
      <c r="Q4" t="s">
        <v>8</v>
      </c>
      <c r="R4" t="s">
        <v>17</v>
      </c>
      <c r="S4" t="s">
        <v>18</v>
      </c>
      <c r="T4" t="s">
        <v>19</v>
      </c>
      <c r="U4" t="s">
        <v>58</v>
      </c>
    </row>
    <row r="5" spans="1:24" x14ac:dyDescent="0.2">
      <c r="A5" s="2">
        <v>9</v>
      </c>
      <c r="B5">
        <v>175</v>
      </c>
      <c r="C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">
        <v>122</v>
      </c>
      <c r="E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" s="3" t="s">
        <v>20</v>
      </c>
      <c r="G5" s="1">
        <v>41567</v>
      </c>
      <c r="H5">
        <f>DAY(Tabela5[[#This Row],[data rozmowy]])</f>
        <v>20</v>
      </c>
      <c r="I5">
        <f>MONTH(Tabela5[[#This Row],[data rozmowy]])</f>
        <v>10</v>
      </c>
      <c r="J5">
        <f>YEAR(Tabela5[[#This Row],[data rozmowy]])</f>
        <v>2013</v>
      </c>
      <c r="K5" s="31">
        <f>Tabela5[[#This Row],[kwota zakupu]]/Tabela5[[#This Row],[czas rozmowy]]</f>
        <v>0.69714285714285718</v>
      </c>
      <c r="L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" t="str">
        <f>IF(Tabela5[[#This Row],[przedstawiciel]]="P03", "Południe",IF(Tabela5[[#This Row],[przedstawiciel]]="P02","Zachód","Centrum"))</f>
        <v>Centrum</v>
      </c>
      <c r="N5" t="str">
        <f>VLOOKUP(Tabela5[[#This Row],[przedstawiciel]],Tabela6[],5,FALSE)</f>
        <v>Łódzkie</v>
      </c>
      <c r="O5" t="str">
        <f>VLOOKUP(Tabela5[[#This Row],[przedstawiciel]],Tabela6[],3,FALSE)</f>
        <v>Łódź</v>
      </c>
      <c r="Q5" t="s">
        <v>21</v>
      </c>
      <c r="R5" t="s">
        <v>22</v>
      </c>
      <c r="S5" t="s">
        <v>11</v>
      </c>
      <c r="T5" t="s">
        <v>12</v>
      </c>
      <c r="U5" t="s">
        <v>55</v>
      </c>
    </row>
    <row r="6" spans="1:24" x14ac:dyDescent="0.2">
      <c r="A6" s="2">
        <v>3</v>
      </c>
      <c r="B6">
        <v>11</v>
      </c>
      <c r="C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">
        <v>195</v>
      </c>
      <c r="E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" s="3" t="s">
        <v>9</v>
      </c>
      <c r="G6" s="1">
        <v>41514</v>
      </c>
      <c r="H6">
        <f>DAY(Tabela5[[#This Row],[data rozmowy]])</f>
        <v>28</v>
      </c>
      <c r="I6">
        <f>MONTH(Tabela5[[#This Row],[data rozmowy]])</f>
        <v>8</v>
      </c>
      <c r="J6">
        <f>YEAR(Tabela5[[#This Row],[data rozmowy]])</f>
        <v>2013</v>
      </c>
      <c r="K6" s="31">
        <f>Tabela5[[#This Row],[kwota zakupu]]/Tabela5[[#This Row],[czas rozmowy]]</f>
        <v>17.727272727272727</v>
      </c>
      <c r="L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" t="str">
        <f>IF(Tabela5[[#This Row],[przedstawiciel]]="P03", "Południe",IF(Tabela5[[#This Row],[przedstawiciel]]="P02","Zachód","Centrum"))</f>
        <v>Centrum</v>
      </c>
      <c r="N6" t="str">
        <f>VLOOKUP(Tabela5[[#This Row],[przedstawiciel]],Tabela6[],5,FALSE)</f>
        <v>Mazowieckie</v>
      </c>
      <c r="O6" t="str">
        <f>VLOOKUP(Tabela5[[#This Row],[przedstawiciel]],Tabela6[],3,FALSE)</f>
        <v>Warszawa</v>
      </c>
      <c r="Q6" t="s">
        <v>20</v>
      </c>
      <c r="R6" t="s">
        <v>23</v>
      </c>
      <c r="S6" t="s">
        <v>24</v>
      </c>
      <c r="T6" t="s">
        <v>12</v>
      </c>
      <c r="U6" t="s">
        <v>57</v>
      </c>
    </row>
    <row r="7" spans="1:24" x14ac:dyDescent="0.2">
      <c r="A7" s="2">
        <v>7</v>
      </c>
      <c r="B7">
        <v>69</v>
      </c>
      <c r="C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">
        <v>154</v>
      </c>
      <c r="E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" s="3" t="s">
        <v>21</v>
      </c>
      <c r="G7" s="1">
        <v>41524</v>
      </c>
      <c r="H7">
        <f>DAY(Tabela5[[#This Row],[data rozmowy]])</f>
        <v>7</v>
      </c>
      <c r="I7">
        <f>MONTH(Tabela5[[#This Row],[data rozmowy]])</f>
        <v>9</v>
      </c>
      <c r="J7">
        <f>YEAR(Tabela5[[#This Row],[data rozmowy]])</f>
        <v>2013</v>
      </c>
      <c r="K7" s="31">
        <f>Tabela5[[#This Row],[kwota zakupu]]/Tabela5[[#This Row],[czas rozmowy]]</f>
        <v>2.2318840579710146</v>
      </c>
      <c r="L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" t="str">
        <f>IF(Tabela5[[#This Row],[przedstawiciel]]="P03", "Południe",IF(Tabela5[[#This Row],[przedstawiciel]]="P02","Zachód","Centrum"))</f>
        <v>Centrum</v>
      </c>
      <c r="N7" t="str">
        <f>VLOOKUP(Tabela5[[#This Row],[przedstawiciel]],Tabela6[],5,FALSE)</f>
        <v>Mazowieckie</v>
      </c>
      <c r="O7" t="str">
        <f>VLOOKUP(Tabela5[[#This Row],[przedstawiciel]],Tabela6[],3,FALSE)</f>
        <v>Warszawa</v>
      </c>
    </row>
    <row r="8" spans="1:24" x14ac:dyDescent="0.2">
      <c r="A8" s="2">
        <v>7</v>
      </c>
      <c r="B8">
        <v>101</v>
      </c>
      <c r="C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">
        <v>183</v>
      </c>
      <c r="E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" s="3" t="s">
        <v>13</v>
      </c>
      <c r="G8" s="1">
        <v>41552</v>
      </c>
      <c r="H8">
        <f>DAY(Tabela5[[#This Row],[data rozmowy]])</f>
        <v>5</v>
      </c>
      <c r="I8">
        <f>MONTH(Tabela5[[#This Row],[data rozmowy]])</f>
        <v>10</v>
      </c>
      <c r="J8">
        <f>YEAR(Tabela5[[#This Row],[data rozmowy]])</f>
        <v>2013</v>
      </c>
      <c r="K8" s="31">
        <f>Tabela5[[#This Row],[kwota zakupu]]/Tabela5[[#This Row],[czas rozmowy]]</f>
        <v>1.8118811881188119</v>
      </c>
      <c r="L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" t="str">
        <f>IF(Tabela5[[#This Row],[przedstawiciel]]="P03", "Południe",IF(Tabela5[[#This Row],[przedstawiciel]]="P02","Zachód","Centrum"))</f>
        <v>Zachód</v>
      </c>
      <c r="N8" t="str">
        <f>VLOOKUP(Tabela5[[#This Row],[przedstawiciel]],Tabela6[],5,FALSE)</f>
        <v>Dolnośląskie</v>
      </c>
      <c r="O8" t="str">
        <f>VLOOKUP(Tabela5[[#This Row],[przedstawiciel]],Tabela6[],3,FALSE)</f>
        <v>Wrocław</v>
      </c>
    </row>
    <row r="9" spans="1:24" x14ac:dyDescent="0.2">
      <c r="A9" s="2">
        <v>11</v>
      </c>
      <c r="B9">
        <v>135</v>
      </c>
      <c r="C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">
        <v>159</v>
      </c>
      <c r="E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" s="3" t="s">
        <v>21</v>
      </c>
      <c r="G9" s="1">
        <v>41572</v>
      </c>
      <c r="H9">
        <f>DAY(Tabela5[[#This Row],[data rozmowy]])</f>
        <v>25</v>
      </c>
      <c r="I9">
        <f>MONTH(Tabela5[[#This Row],[data rozmowy]])</f>
        <v>10</v>
      </c>
      <c r="J9">
        <f>YEAR(Tabela5[[#This Row],[data rozmowy]])</f>
        <v>2013</v>
      </c>
      <c r="K9" s="31">
        <f>Tabela5[[#This Row],[kwota zakupu]]/Tabela5[[#This Row],[czas rozmowy]]</f>
        <v>1.1777777777777778</v>
      </c>
      <c r="L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" t="str">
        <f>IF(Tabela5[[#This Row],[przedstawiciel]]="P03", "Południe",IF(Tabela5[[#This Row],[przedstawiciel]]="P02","Zachód","Centrum"))</f>
        <v>Centrum</v>
      </c>
      <c r="N9" t="str">
        <f>VLOOKUP(Tabela5[[#This Row],[przedstawiciel]],Tabela6[],5,FALSE)</f>
        <v>Mazowieckie</v>
      </c>
      <c r="O9" t="str">
        <f>VLOOKUP(Tabela5[[#This Row],[przedstawiciel]],Tabela6[],3,FALSE)</f>
        <v>Warszawa</v>
      </c>
    </row>
    <row r="10" spans="1:24" x14ac:dyDescent="0.2">
      <c r="A10" s="2">
        <v>9</v>
      </c>
      <c r="B10">
        <v>171</v>
      </c>
      <c r="C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0">
        <v>69</v>
      </c>
      <c r="E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0" s="3" t="s">
        <v>20</v>
      </c>
      <c r="G10" s="1">
        <v>41512</v>
      </c>
      <c r="H10">
        <f>DAY(Tabela5[[#This Row],[data rozmowy]])</f>
        <v>26</v>
      </c>
      <c r="I10">
        <f>MONTH(Tabela5[[#This Row],[data rozmowy]])</f>
        <v>8</v>
      </c>
      <c r="J10">
        <f>YEAR(Tabela5[[#This Row],[data rozmowy]])</f>
        <v>2013</v>
      </c>
      <c r="K10" s="31">
        <f>Tabela5[[#This Row],[kwota zakupu]]/Tabela5[[#This Row],[czas rozmowy]]</f>
        <v>0.40350877192982454</v>
      </c>
      <c r="L1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" t="str">
        <f>IF(Tabela5[[#This Row],[przedstawiciel]]="P03", "Południe",IF(Tabela5[[#This Row],[przedstawiciel]]="P02","Zachód","Centrum"))</f>
        <v>Centrum</v>
      </c>
      <c r="N10" t="str">
        <f>VLOOKUP(Tabela5[[#This Row],[przedstawiciel]],Tabela6[],5,FALSE)</f>
        <v>Łódzkie</v>
      </c>
      <c r="O10" t="str">
        <f>VLOOKUP(Tabela5[[#This Row],[przedstawiciel]],Tabela6[],3,FALSE)</f>
        <v>Łódź</v>
      </c>
    </row>
    <row r="11" spans="1:24" x14ac:dyDescent="0.2">
      <c r="A11" s="2">
        <v>2</v>
      </c>
      <c r="B11">
        <v>97</v>
      </c>
      <c r="C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1">
        <v>205</v>
      </c>
      <c r="E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1" s="3" t="s">
        <v>9</v>
      </c>
      <c r="G11" s="1">
        <v>41500</v>
      </c>
      <c r="H11">
        <f>DAY(Tabela5[[#This Row],[data rozmowy]])</f>
        <v>14</v>
      </c>
      <c r="I11">
        <f>MONTH(Tabela5[[#This Row],[data rozmowy]])</f>
        <v>8</v>
      </c>
      <c r="J11">
        <f>YEAR(Tabela5[[#This Row],[data rozmowy]])</f>
        <v>2013</v>
      </c>
      <c r="K11" s="31">
        <f>Tabela5[[#This Row],[kwota zakupu]]/Tabela5[[#This Row],[czas rozmowy]]</f>
        <v>2.1134020618556701</v>
      </c>
      <c r="L1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" t="str">
        <f>IF(Tabela5[[#This Row],[przedstawiciel]]="P03", "Południe",IF(Tabela5[[#This Row],[przedstawiciel]]="P02","Zachód","Centrum"))</f>
        <v>Centrum</v>
      </c>
      <c r="N11" t="str">
        <f>VLOOKUP(Tabela5[[#This Row],[przedstawiciel]],Tabela6[],5,FALSE)</f>
        <v>Mazowieckie</v>
      </c>
      <c r="O11" t="str">
        <f>VLOOKUP(Tabela5[[#This Row],[przedstawiciel]],Tabela6[],3,FALSE)</f>
        <v>Warszawa</v>
      </c>
    </row>
    <row r="12" spans="1:24" x14ac:dyDescent="0.2">
      <c r="A12" s="2">
        <v>5</v>
      </c>
      <c r="B12">
        <v>134</v>
      </c>
      <c r="C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2">
        <v>164</v>
      </c>
      <c r="E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2" s="3" t="s">
        <v>20</v>
      </c>
      <c r="G12" s="1">
        <v>41542</v>
      </c>
      <c r="H12">
        <f>DAY(Tabela5[[#This Row],[data rozmowy]])</f>
        <v>25</v>
      </c>
      <c r="I12">
        <f>MONTH(Tabela5[[#This Row],[data rozmowy]])</f>
        <v>9</v>
      </c>
      <c r="J12">
        <f>YEAR(Tabela5[[#This Row],[data rozmowy]])</f>
        <v>2013</v>
      </c>
      <c r="K12" s="31">
        <f>Tabela5[[#This Row],[kwota zakupu]]/Tabela5[[#This Row],[czas rozmowy]]</f>
        <v>1.2238805970149254</v>
      </c>
      <c r="L1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" t="str">
        <f>IF(Tabela5[[#This Row],[przedstawiciel]]="P03", "Południe",IF(Tabela5[[#This Row],[przedstawiciel]]="P02","Zachód","Centrum"))</f>
        <v>Centrum</v>
      </c>
      <c r="N12" t="str">
        <f>VLOOKUP(Tabela5[[#This Row],[przedstawiciel]],Tabela6[],5,FALSE)</f>
        <v>Łódzkie</v>
      </c>
      <c r="O12" t="str">
        <f>VLOOKUP(Tabela5[[#This Row],[przedstawiciel]],Tabela6[],3,FALSE)</f>
        <v>Łódź</v>
      </c>
    </row>
    <row r="13" spans="1:24" x14ac:dyDescent="0.2">
      <c r="A13" s="2">
        <v>5</v>
      </c>
      <c r="B13">
        <v>2</v>
      </c>
      <c r="C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3">
        <v>64</v>
      </c>
      <c r="E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3" s="3" t="s">
        <v>13</v>
      </c>
      <c r="G13" s="1">
        <v>41515</v>
      </c>
      <c r="H13">
        <f>DAY(Tabela5[[#This Row],[data rozmowy]])</f>
        <v>29</v>
      </c>
      <c r="I13">
        <f>MONTH(Tabela5[[#This Row],[data rozmowy]])</f>
        <v>8</v>
      </c>
      <c r="J13">
        <f>YEAR(Tabela5[[#This Row],[data rozmowy]])</f>
        <v>2013</v>
      </c>
      <c r="K13" s="31">
        <f>Tabela5[[#This Row],[kwota zakupu]]/Tabela5[[#This Row],[czas rozmowy]]</f>
        <v>32</v>
      </c>
      <c r="L1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3" t="str">
        <f>IF(Tabela5[[#This Row],[przedstawiciel]]="P03", "Południe",IF(Tabela5[[#This Row],[przedstawiciel]]="P02","Zachód","Centrum"))</f>
        <v>Zachód</v>
      </c>
      <c r="N13" t="str">
        <f>VLOOKUP(Tabela5[[#This Row],[przedstawiciel]],Tabela6[],5,FALSE)</f>
        <v>Dolnośląskie</v>
      </c>
      <c r="O13" t="str">
        <f>VLOOKUP(Tabela5[[#This Row],[przedstawiciel]],Tabela6[],3,FALSE)</f>
        <v>Wrocław</v>
      </c>
    </row>
    <row r="14" spans="1:24" x14ac:dyDescent="0.2">
      <c r="A14" s="2">
        <v>11</v>
      </c>
      <c r="B14">
        <v>39</v>
      </c>
      <c r="C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4">
        <v>47</v>
      </c>
      <c r="E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4" s="3" t="s">
        <v>9</v>
      </c>
      <c r="G14" s="1">
        <v>41490</v>
      </c>
      <c r="H14">
        <f>DAY(Tabela5[[#This Row],[data rozmowy]])</f>
        <v>4</v>
      </c>
      <c r="I14">
        <f>MONTH(Tabela5[[#This Row],[data rozmowy]])</f>
        <v>8</v>
      </c>
      <c r="J14">
        <f>YEAR(Tabela5[[#This Row],[data rozmowy]])</f>
        <v>2013</v>
      </c>
      <c r="K14" s="31">
        <f>Tabela5[[#This Row],[kwota zakupu]]/Tabela5[[#This Row],[czas rozmowy]]</f>
        <v>1.2051282051282051</v>
      </c>
      <c r="L1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4" t="str">
        <f>IF(Tabela5[[#This Row],[przedstawiciel]]="P03", "Południe",IF(Tabela5[[#This Row],[przedstawiciel]]="P02","Zachód","Centrum"))</f>
        <v>Centrum</v>
      </c>
      <c r="N14" t="str">
        <f>VLOOKUP(Tabela5[[#This Row],[przedstawiciel]],Tabela6[],5,FALSE)</f>
        <v>Mazowieckie</v>
      </c>
      <c r="O14" t="str">
        <f>VLOOKUP(Tabela5[[#This Row],[przedstawiciel]],Tabela6[],3,FALSE)</f>
        <v>Warszawa</v>
      </c>
    </row>
    <row r="15" spans="1:24" x14ac:dyDescent="0.2">
      <c r="A15" s="2">
        <v>11</v>
      </c>
      <c r="B15">
        <v>150</v>
      </c>
      <c r="C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5">
        <v>135</v>
      </c>
      <c r="E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5" s="3" t="s">
        <v>21</v>
      </c>
      <c r="G15" s="1">
        <v>41560</v>
      </c>
      <c r="H15">
        <f>DAY(Tabela5[[#This Row],[data rozmowy]])</f>
        <v>13</v>
      </c>
      <c r="I15">
        <f>MONTH(Tabela5[[#This Row],[data rozmowy]])</f>
        <v>10</v>
      </c>
      <c r="J15">
        <f>YEAR(Tabela5[[#This Row],[data rozmowy]])</f>
        <v>2013</v>
      </c>
      <c r="K15" s="31">
        <f>Tabela5[[#This Row],[kwota zakupu]]/Tabela5[[#This Row],[czas rozmowy]]</f>
        <v>0.9</v>
      </c>
      <c r="L1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" t="str">
        <f>IF(Tabela5[[#This Row],[przedstawiciel]]="P03", "Południe",IF(Tabela5[[#This Row],[przedstawiciel]]="P02","Zachód","Centrum"))</f>
        <v>Centrum</v>
      </c>
      <c r="N15" t="str">
        <f>VLOOKUP(Tabela5[[#This Row],[przedstawiciel]],Tabela6[],5,FALSE)</f>
        <v>Mazowieckie</v>
      </c>
      <c r="O15" t="str">
        <f>VLOOKUP(Tabela5[[#This Row],[przedstawiciel]],Tabela6[],3,FALSE)</f>
        <v>Warszawa</v>
      </c>
    </row>
    <row r="16" spans="1:24" x14ac:dyDescent="0.2">
      <c r="A16" s="2">
        <v>11</v>
      </c>
      <c r="B16">
        <v>104</v>
      </c>
      <c r="C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6">
        <v>118</v>
      </c>
      <c r="E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6" s="3" t="s">
        <v>8</v>
      </c>
      <c r="G16" s="1">
        <v>41523</v>
      </c>
      <c r="H16">
        <f>DAY(Tabela5[[#This Row],[data rozmowy]])</f>
        <v>6</v>
      </c>
      <c r="I16">
        <f>MONTH(Tabela5[[#This Row],[data rozmowy]])</f>
        <v>9</v>
      </c>
      <c r="J16">
        <f>YEAR(Tabela5[[#This Row],[data rozmowy]])</f>
        <v>2013</v>
      </c>
      <c r="K16" s="31">
        <f>Tabela5[[#This Row],[kwota zakupu]]/Tabela5[[#This Row],[czas rozmowy]]</f>
        <v>1.1346153846153846</v>
      </c>
      <c r="L1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" t="str">
        <f>IF(Tabela5[[#This Row],[przedstawiciel]]="P03", "Południe",IF(Tabela5[[#This Row],[przedstawiciel]]="P02","Zachód","Centrum"))</f>
        <v>Południe</v>
      </c>
      <c r="N16" t="str">
        <f>VLOOKUP(Tabela5[[#This Row],[przedstawiciel]],Tabela6[],5,FALSE)</f>
        <v>Podkarpackie</v>
      </c>
      <c r="O16" t="str">
        <f>VLOOKUP(Tabela5[[#This Row],[przedstawiciel]],Tabela6[],3,FALSE)</f>
        <v>Rzeszów</v>
      </c>
    </row>
    <row r="17" spans="1:15" x14ac:dyDescent="0.2">
      <c r="A17" s="2">
        <v>10</v>
      </c>
      <c r="B17">
        <v>144</v>
      </c>
      <c r="C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7">
        <v>147</v>
      </c>
      <c r="E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7" s="3" t="s">
        <v>8</v>
      </c>
      <c r="G17" s="1">
        <v>41522</v>
      </c>
      <c r="H17">
        <f>DAY(Tabela5[[#This Row],[data rozmowy]])</f>
        <v>5</v>
      </c>
      <c r="I17">
        <f>MONTH(Tabela5[[#This Row],[data rozmowy]])</f>
        <v>9</v>
      </c>
      <c r="J17">
        <f>YEAR(Tabela5[[#This Row],[data rozmowy]])</f>
        <v>2013</v>
      </c>
      <c r="K17" s="31">
        <f>Tabela5[[#This Row],[kwota zakupu]]/Tabela5[[#This Row],[czas rozmowy]]</f>
        <v>1.0208333333333333</v>
      </c>
      <c r="L1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" t="str">
        <f>IF(Tabela5[[#This Row],[przedstawiciel]]="P03", "Południe",IF(Tabela5[[#This Row],[przedstawiciel]]="P02","Zachód","Centrum"))</f>
        <v>Południe</v>
      </c>
      <c r="N17" t="str">
        <f>VLOOKUP(Tabela5[[#This Row],[przedstawiciel]],Tabela6[],5,FALSE)</f>
        <v>Podkarpackie</v>
      </c>
      <c r="O17" t="str">
        <f>VLOOKUP(Tabela5[[#This Row],[przedstawiciel]],Tabela6[],3,FALSE)</f>
        <v>Rzeszów</v>
      </c>
    </row>
    <row r="18" spans="1:15" x14ac:dyDescent="0.2">
      <c r="A18" s="2">
        <v>9</v>
      </c>
      <c r="B18">
        <v>108</v>
      </c>
      <c r="C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8">
        <v>209</v>
      </c>
      <c r="E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8" s="3" t="s">
        <v>13</v>
      </c>
      <c r="G18" s="1">
        <v>41505</v>
      </c>
      <c r="H18">
        <f>DAY(Tabela5[[#This Row],[data rozmowy]])</f>
        <v>19</v>
      </c>
      <c r="I18">
        <f>MONTH(Tabela5[[#This Row],[data rozmowy]])</f>
        <v>8</v>
      </c>
      <c r="J18">
        <f>YEAR(Tabela5[[#This Row],[data rozmowy]])</f>
        <v>2013</v>
      </c>
      <c r="K18" s="31">
        <f>Tabela5[[#This Row],[kwota zakupu]]/Tabela5[[#This Row],[czas rozmowy]]</f>
        <v>1.9351851851851851</v>
      </c>
      <c r="L1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" t="str">
        <f>IF(Tabela5[[#This Row],[przedstawiciel]]="P03", "Południe",IF(Tabela5[[#This Row],[przedstawiciel]]="P02","Zachód","Centrum"))</f>
        <v>Zachód</v>
      </c>
      <c r="N18" t="str">
        <f>VLOOKUP(Tabela5[[#This Row],[przedstawiciel]],Tabela6[],5,FALSE)</f>
        <v>Dolnośląskie</v>
      </c>
      <c r="O18" t="str">
        <f>VLOOKUP(Tabela5[[#This Row],[przedstawiciel]],Tabela6[],3,FALSE)</f>
        <v>Wrocław</v>
      </c>
    </row>
    <row r="19" spans="1:15" x14ac:dyDescent="0.2">
      <c r="A19" s="2">
        <v>1</v>
      </c>
      <c r="B19">
        <v>129</v>
      </c>
      <c r="C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9">
        <v>50</v>
      </c>
      <c r="E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9" s="3" t="s">
        <v>20</v>
      </c>
      <c r="G19" s="1">
        <v>41495</v>
      </c>
      <c r="H19">
        <f>DAY(Tabela5[[#This Row],[data rozmowy]])</f>
        <v>9</v>
      </c>
      <c r="I19">
        <f>MONTH(Tabela5[[#This Row],[data rozmowy]])</f>
        <v>8</v>
      </c>
      <c r="J19">
        <f>YEAR(Tabela5[[#This Row],[data rozmowy]])</f>
        <v>2013</v>
      </c>
      <c r="K19" s="31">
        <f>Tabela5[[#This Row],[kwota zakupu]]/Tabela5[[#This Row],[czas rozmowy]]</f>
        <v>0.38759689922480622</v>
      </c>
      <c r="L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" t="str">
        <f>IF(Tabela5[[#This Row],[przedstawiciel]]="P03", "Południe",IF(Tabela5[[#This Row],[przedstawiciel]]="P02","Zachód","Centrum"))</f>
        <v>Centrum</v>
      </c>
      <c r="N19" t="str">
        <f>VLOOKUP(Tabela5[[#This Row],[przedstawiciel]],Tabela6[],5,FALSE)</f>
        <v>Łódzkie</v>
      </c>
      <c r="O19" t="str">
        <f>VLOOKUP(Tabela5[[#This Row],[przedstawiciel]],Tabela6[],3,FALSE)</f>
        <v>Łódź</v>
      </c>
    </row>
    <row r="20" spans="1:15" x14ac:dyDescent="0.2">
      <c r="A20" s="2">
        <v>8</v>
      </c>
      <c r="B20">
        <v>31</v>
      </c>
      <c r="C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0">
        <v>141</v>
      </c>
      <c r="E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0" s="3" t="s">
        <v>21</v>
      </c>
      <c r="G20" s="1">
        <v>41531</v>
      </c>
      <c r="H20">
        <f>DAY(Tabela5[[#This Row],[data rozmowy]])</f>
        <v>14</v>
      </c>
      <c r="I20">
        <f>MONTH(Tabela5[[#This Row],[data rozmowy]])</f>
        <v>9</v>
      </c>
      <c r="J20">
        <f>YEAR(Tabela5[[#This Row],[data rozmowy]])</f>
        <v>2013</v>
      </c>
      <c r="K20" s="31">
        <f>Tabela5[[#This Row],[kwota zakupu]]/Tabela5[[#This Row],[czas rozmowy]]</f>
        <v>4.5483870967741939</v>
      </c>
      <c r="L2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0" t="str">
        <f>IF(Tabela5[[#This Row],[przedstawiciel]]="P03", "Południe",IF(Tabela5[[#This Row],[przedstawiciel]]="P02","Zachód","Centrum"))</f>
        <v>Centrum</v>
      </c>
      <c r="N20" t="str">
        <f>VLOOKUP(Tabela5[[#This Row],[przedstawiciel]],Tabela6[],5,FALSE)</f>
        <v>Mazowieckie</v>
      </c>
      <c r="O20" t="str">
        <f>VLOOKUP(Tabela5[[#This Row],[przedstawiciel]],Tabela6[],3,FALSE)</f>
        <v>Warszawa</v>
      </c>
    </row>
    <row r="21" spans="1:15" x14ac:dyDescent="0.2">
      <c r="A21" s="2">
        <v>9</v>
      </c>
      <c r="B21">
        <v>153</v>
      </c>
      <c r="C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1">
        <v>131</v>
      </c>
      <c r="E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1" s="3" t="s">
        <v>20</v>
      </c>
      <c r="G21" s="1">
        <v>41530</v>
      </c>
      <c r="H21">
        <f>DAY(Tabela5[[#This Row],[data rozmowy]])</f>
        <v>13</v>
      </c>
      <c r="I21">
        <f>MONTH(Tabela5[[#This Row],[data rozmowy]])</f>
        <v>9</v>
      </c>
      <c r="J21">
        <f>YEAR(Tabela5[[#This Row],[data rozmowy]])</f>
        <v>2013</v>
      </c>
      <c r="K21" s="31">
        <f>Tabela5[[#This Row],[kwota zakupu]]/Tabela5[[#This Row],[czas rozmowy]]</f>
        <v>0.85620915032679734</v>
      </c>
      <c r="L2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" t="str">
        <f>IF(Tabela5[[#This Row],[przedstawiciel]]="P03", "Południe",IF(Tabela5[[#This Row],[przedstawiciel]]="P02","Zachód","Centrum"))</f>
        <v>Centrum</v>
      </c>
      <c r="N21" t="str">
        <f>VLOOKUP(Tabela5[[#This Row],[przedstawiciel]],Tabela6[],5,FALSE)</f>
        <v>Łódzkie</v>
      </c>
      <c r="O21" t="str">
        <f>VLOOKUP(Tabela5[[#This Row],[przedstawiciel]],Tabela6[],3,FALSE)</f>
        <v>Łódź</v>
      </c>
    </row>
    <row r="22" spans="1:15" x14ac:dyDescent="0.2">
      <c r="A22" s="2">
        <v>4</v>
      </c>
      <c r="B22">
        <v>24</v>
      </c>
      <c r="C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2">
        <v>153</v>
      </c>
      <c r="E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2" s="3" t="s">
        <v>9</v>
      </c>
      <c r="G22" s="1">
        <v>41547</v>
      </c>
      <c r="H22">
        <f>DAY(Tabela5[[#This Row],[data rozmowy]])</f>
        <v>30</v>
      </c>
      <c r="I22">
        <f>MONTH(Tabela5[[#This Row],[data rozmowy]])</f>
        <v>9</v>
      </c>
      <c r="J22">
        <f>YEAR(Tabela5[[#This Row],[data rozmowy]])</f>
        <v>2013</v>
      </c>
      <c r="K22" s="31">
        <f>Tabela5[[#This Row],[kwota zakupu]]/Tabela5[[#This Row],[czas rozmowy]]</f>
        <v>6.375</v>
      </c>
      <c r="L2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2" t="str">
        <f>IF(Tabela5[[#This Row],[przedstawiciel]]="P03", "Południe",IF(Tabela5[[#This Row],[przedstawiciel]]="P02","Zachód","Centrum"))</f>
        <v>Centrum</v>
      </c>
      <c r="N22" t="str">
        <f>VLOOKUP(Tabela5[[#This Row],[przedstawiciel]],Tabela6[],5,FALSE)</f>
        <v>Mazowieckie</v>
      </c>
      <c r="O22" t="str">
        <f>VLOOKUP(Tabela5[[#This Row],[przedstawiciel]],Tabela6[],3,FALSE)</f>
        <v>Warszawa</v>
      </c>
    </row>
    <row r="23" spans="1:15" x14ac:dyDescent="0.2">
      <c r="A23" s="2">
        <v>8</v>
      </c>
      <c r="B23">
        <v>107</v>
      </c>
      <c r="C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3">
        <v>157</v>
      </c>
      <c r="E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3" s="3" t="s">
        <v>21</v>
      </c>
      <c r="G23" s="1">
        <v>41504</v>
      </c>
      <c r="H23">
        <f>DAY(Tabela5[[#This Row],[data rozmowy]])</f>
        <v>18</v>
      </c>
      <c r="I23">
        <f>MONTH(Tabela5[[#This Row],[data rozmowy]])</f>
        <v>8</v>
      </c>
      <c r="J23">
        <f>YEAR(Tabela5[[#This Row],[data rozmowy]])</f>
        <v>2013</v>
      </c>
      <c r="K23" s="31">
        <f>Tabela5[[#This Row],[kwota zakupu]]/Tabela5[[#This Row],[czas rozmowy]]</f>
        <v>1.4672897196261683</v>
      </c>
      <c r="L2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3" t="str">
        <f>IF(Tabela5[[#This Row],[przedstawiciel]]="P03", "Południe",IF(Tabela5[[#This Row],[przedstawiciel]]="P02","Zachód","Centrum"))</f>
        <v>Centrum</v>
      </c>
      <c r="N23" t="str">
        <f>VLOOKUP(Tabela5[[#This Row],[przedstawiciel]],Tabela6[],5,FALSE)</f>
        <v>Mazowieckie</v>
      </c>
      <c r="O23" t="str">
        <f>VLOOKUP(Tabela5[[#This Row],[przedstawiciel]],Tabela6[],3,FALSE)</f>
        <v>Warszawa</v>
      </c>
    </row>
    <row r="24" spans="1:15" x14ac:dyDescent="0.2">
      <c r="A24" s="2">
        <v>10</v>
      </c>
      <c r="B24">
        <v>90</v>
      </c>
      <c r="C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4">
        <v>204</v>
      </c>
      <c r="E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4" s="3" t="s">
        <v>20</v>
      </c>
      <c r="G24" s="1">
        <v>41553</v>
      </c>
      <c r="H24">
        <f>DAY(Tabela5[[#This Row],[data rozmowy]])</f>
        <v>6</v>
      </c>
      <c r="I24">
        <f>MONTH(Tabela5[[#This Row],[data rozmowy]])</f>
        <v>10</v>
      </c>
      <c r="J24">
        <f>YEAR(Tabela5[[#This Row],[data rozmowy]])</f>
        <v>2013</v>
      </c>
      <c r="K24" s="31">
        <f>Tabela5[[#This Row],[kwota zakupu]]/Tabela5[[#This Row],[czas rozmowy]]</f>
        <v>2.2666666666666666</v>
      </c>
      <c r="L2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4" t="str">
        <f>IF(Tabela5[[#This Row],[przedstawiciel]]="P03", "Południe",IF(Tabela5[[#This Row],[przedstawiciel]]="P02","Zachód","Centrum"))</f>
        <v>Centrum</v>
      </c>
      <c r="N24" t="str">
        <f>VLOOKUP(Tabela5[[#This Row],[przedstawiciel]],Tabela6[],5,FALSE)</f>
        <v>Łódzkie</v>
      </c>
      <c r="O24" t="str">
        <f>VLOOKUP(Tabela5[[#This Row],[przedstawiciel]],Tabela6[],3,FALSE)</f>
        <v>Łódź</v>
      </c>
    </row>
    <row r="25" spans="1:15" x14ac:dyDescent="0.2">
      <c r="A25" s="2">
        <v>4</v>
      </c>
      <c r="B25">
        <v>118</v>
      </c>
      <c r="C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5">
        <v>174</v>
      </c>
      <c r="E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5" s="3" t="s">
        <v>13</v>
      </c>
      <c r="G25" s="1">
        <v>41511</v>
      </c>
      <c r="H25">
        <f>DAY(Tabela5[[#This Row],[data rozmowy]])</f>
        <v>25</v>
      </c>
      <c r="I25">
        <f>MONTH(Tabela5[[#This Row],[data rozmowy]])</f>
        <v>8</v>
      </c>
      <c r="J25">
        <f>YEAR(Tabela5[[#This Row],[data rozmowy]])</f>
        <v>2013</v>
      </c>
      <c r="K25" s="31">
        <f>Tabela5[[#This Row],[kwota zakupu]]/Tabela5[[#This Row],[czas rozmowy]]</f>
        <v>1.4745762711864407</v>
      </c>
      <c r="L2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5" t="str">
        <f>IF(Tabela5[[#This Row],[przedstawiciel]]="P03", "Południe",IF(Tabela5[[#This Row],[przedstawiciel]]="P02","Zachód","Centrum"))</f>
        <v>Zachód</v>
      </c>
      <c r="N25" t="str">
        <f>VLOOKUP(Tabela5[[#This Row],[przedstawiciel]],Tabela6[],5,FALSE)</f>
        <v>Dolnośląskie</v>
      </c>
      <c r="O25" t="str">
        <f>VLOOKUP(Tabela5[[#This Row],[przedstawiciel]],Tabela6[],3,FALSE)</f>
        <v>Wrocław</v>
      </c>
    </row>
    <row r="26" spans="1:15" x14ac:dyDescent="0.2">
      <c r="A26" s="2">
        <v>2</v>
      </c>
      <c r="B26">
        <v>74</v>
      </c>
      <c r="C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6">
        <v>164</v>
      </c>
      <c r="E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6" s="3" t="s">
        <v>20</v>
      </c>
      <c r="G26" s="1">
        <v>41545</v>
      </c>
      <c r="H26">
        <f>DAY(Tabela5[[#This Row],[data rozmowy]])</f>
        <v>28</v>
      </c>
      <c r="I26">
        <f>MONTH(Tabela5[[#This Row],[data rozmowy]])</f>
        <v>9</v>
      </c>
      <c r="J26">
        <f>YEAR(Tabela5[[#This Row],[data rozmowy]])</f>
        <v>2013</v>
      </c>
      <c r="K26" s="31">
        <f>Tabela5[[#This Row],[kwota zakupu]]/Tabela5[[#This Row],[czas rozmowy]]</f>
        <v>2.2162162162162162</v>
      </c>
      <c r="L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" t="str">
        <f>IF(Tabela5[[#This Row],[przedstawiciel]]="P03", "Południe",IF(Tabela5[[#This Row],[przedstawiciel]]="P02","Zachód","Centrum"))</f>
        <v>Centrum</v>
      </c>
      <c r="N26" t="str">
        <f>VLOOKUP(Tabela5[[#This Row],[przedstawiciel]],Tabela6[],5,FALSE)</f>
        <v>Łódzkie</v>
      </c>
      <c r="O26" t="str">
        <f>VLOOKUP(Tabela5[[#This Row],[przedstawiciel]],Tabela6[],3,FALSE)</f>
        <v>Łódź</v>
      </c>
    </row>
    <row r="27" spans="1:15" x14ac:dyDescent="0.2">
      <c r="A27" s="2">
        <v>1</v>
      </c>
      <c r="B27">
        <v>171</v>
      </c>
      <c r="C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7">
        <v>103</v>
      </c>
      <c r="E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7" s="3" t="s">
        <v>9</v>
      </c>
      <c r="G27" s="1">
        <v>41504</v>
      </c>
      <c r="H27">
        <f>DAY(Tabela5[[#This Row],[data rozmowy]])</f>
        <v>18</v>
      </c>
      <c r="I27">
        <f>MONTH(Tabela5[[#This Row],[data rozmowy]])</f>
        <v>8</v>
      </c>
      <c r="J27">
        <f>YEAR(Tabela5[[#This Row],[data rozmowy]])</f>
        <v>2013</v>
      </c>
      <c r="K27" s="31">
        <f>Tabela5[[#This Row],[kwota zakupu]]/Tabela5[[#This Row],[czas rozmowy]]</f>
        <v>0.60233918128654973</v>
      </c>
      <c r="L2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7" t="str">
        <f>IF(Tabela5[[#This Row],[przedstawiciel]]="P03", "Południe",IF(Tabela5[[#This Row],[przedstawiciel]]="P02","Zachód","Centrum"))</f>
        <v>Centrum</v>
      </c>
      <c r="N27" t="str">
        <f>VLOOKUP(Tabela5[[#This Row],[przedstawiciel]],Tabela6[],5,FALSE)</f>
        <v>Mazowieckie</v>
      </c>
      <c r="O27" t="str">
        <f>VLOOKUP(Tabela5[[#This Row],[przedstawiciel]],Tabela6[],3,FALSE)</f>
        <v>Warszawa</v>
      </c>
    </row>
    <row r="28" spans="1:15" x14ac:dyDescent="0.2">
      <c r="A28" s="2">
        <v>4</v>
      </c>
      <c r="B28">
        <v>171</v>
      </c>
      <c r="C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8">
        <v>166</v>
      </c>
      <c r="E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8" s="3" t="s">
        <v>9</v>
      </c>
      <c r="G28" s="1">
        <v>41573</v>
      </c>
      <c r="H28">
        <f>DAY(Tabela5[[#This Row],[data rozmowy]])</f>
        <v>26</v>
      </c>
      <c r="I28">
        <f>MONTH(Tabela5[[#This Row],[data rozmowy]])</f>
        <v>10</v>
      </c>
      <c r="J28">
        <f>YEAR(Tabela5[[#This Row],[data rozmowy]])</f>
        <v>2013</v>
      </c>
      <c r="K28" s="31">
        <f>Tabela5[[#This Row],[kwota zakupu]]/Tabela5[[#This Row],[czas rozmowy]]</f>
        <v>0.9707602339181286</v>
      </c>
      <c r="L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8" t="str">
        <f>IF(Tabela5[[#This Row],[przedstawiciel]]="P03", "Południe",IF(Tabela5[[#This Row],[przedstawiciel]]="P02","Zachód","Centrum"))</f>
        <v>Centrum</v>
      </c>
      <c r="N28" t="str">
        <f>VLOOKUP(Tabela5[[#This Row],[przedstawiciel]],Tabela6[],5,FALSE)</f>
        <v>Mazowieckie</v>
      </c>
      <c r="O28" t="str">
        <f>VLOOKUP(Tabela5[[#This Row],[przedstawiciel]],Tabela6[],3,FALSE)</f>
        <v>Warszawa</v>
      </c>
    </row>
    <row r="29" spans="1:15" x14ac:dyDescent="0.2">
      <c r="A29" s="2">
        <v>15</v>
      </c>
      <c r="B29">
        <v>48</v>
      </c>
      <c r="C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9">
        <v>124</v>
      </c>
      <c r="E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9" s="3" t="s">
        <v>20</v>
      </c>
      <c r="G29" s="1">
        <v>41564</v>
      </c>
      <c r="H29">
        <f>DAY(Tabela5[[#This Row],[data rozmowy]])</f>
        <v>17</v>
      </c>
      <c r="I29">
        <f>MONTH(Tabela5[[#This Row],[data rozmowy]])</f>
        <v>10</v>
      </c>
      <c r="J29">
        <f>YEAR(Tabela5[[#This Row],[data rozmowy]])</f>
        <v>2013</v>
      </c>
      <c r="K29" s="31">
        <f>Tabela5[[#This Row],[kwota zakupu]]/Tabela5[[#This Row],[czas rozmowy]]</f>
        <v>2.5833333333333335</v>
      </c>
      <c r="L29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29" t="str">
        <f>IF(Tabela5[[#This Row],[przedstawiciel]]="P03", "Południe",IF(Tabela5[[#This Row],[przedstawiciel]]="P02","Zachód","Centrum"))</f>
        <v>Centrum</v>
      </c>
      <c r="N29" t="str">
        <f>VLOOKUP(Tabela5[[#This Row],[przedstawiciel]],Tabela6[],5,FALSE)</f>
        <v>Łódzkie</v>
      </c>
      <c r="O29" t="str">
        <f>VLOOKUP(Tabela5[[#This Row],[przedstawiciel]],Tabela6[],3,FALSE)</f>
        <v>Łódź</v>
      </c>
    </row>
    <row r="30" spans="1:15" x14ac:dyDescent="0.2">
      <c r="A30" s="2">
        <v>12</v>
      </c>
      <c r="B30">
        <v>150</v>
      </c>
      <c r="C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0">
        <v>165</v>
      </c>
      <c r="E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0" s="3" t="s">
        <v>9</v>
      </c>
      <c r="G30" s="1">
        <v>41544</v>
      </c>
      <c r="H30">
        <f>DAY(Tabela5[[#This Row],[data rozmowy]])</f>
        <v>27</v>
      </c>
      <c r="I30">
        <f>MONTH(Tabela5[[#This Row],[data rozmowy]])</f>
        <v>9</v>
      </c>
      <c r="J30">
        <f>YEAR(Tabela5[[#This Row],[data rozmowy]])</f>
        <v>2013</v>
      </c>
      <c r="K30" s="31">
        <f>Tabela5[[#This Row],[kwota zakupu]]/Tabela5[[#This Row],[czas rozmowy]]</f>
        <v>1.1000000000000001</v>
      </c>
      <c r="L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0" t="str">
        <f>IF(Tabela5[[#This Row],[przedstawiciel]]="P03", "Południe",IF(Tabela5[[#This Row],[przedstawiciel]]="P02","Zachód","Centrum"))</f>
        <v>Centrum</v>
      </c>
      <c r="N30" t="str">
        <f>VLOOKUP(Tabela5[[#This Row],[przedstawiciel]],Tabela6[],5,FALSE)</f>
        <v>Mazowieckie</v>
      </c>
      <c r="O30" t="str">
        <f>VLOOKUP(Tabela5[[#This Row],[przedstawiciel]],Tabela6[],3,FALSE)</f>
        <v>Warszawa</v>
      </c>
    </row>
    <row r="31" spans="1:15" x14ac:dyDescent="0.2">
      <c r="A31" s="2">
        <v>3</v>
      </c>
      <c r="B31">
        <v>85</v>
      </c>
      <c r="C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1">
        <v>78</v>
      </c>
      <c r="E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1" s="3" t="s">
        <v>13</v>
      </c>
      <c r="G31" s="1">
        <v>41574</v>
      </c>
      <c r="H31">
        <f>DAY(Tabela5[[#This Row],[data rozmowy]])</f>
        <v>27</v>
      </c>
      <c r="I31">
        <f>MONTH(Tabela5[[#This Row],[data rozmowy]])</f>
        <v>10</v>
      </c>
      <c r="J31">
        <f>YEAR(Tabela5[[#This Row],[data rozmowy]])</f>
        <v>2013</v>
      </c>
      <c r="K31" s="31">
        <f>Tabela5[[#This Row],[kwota zakupu]]/Tabela5[[#This Row],[czas rozmowy]]</f>
        <v>0.91764705882352937</v>
      </c>
      <c r="L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1" t="str">
        <f>IF(Tabela5[[#This Row],[przedstawiciel]]="P03", "Południe",IF(Tabela5[[#This Row],[przedstawiciel]]="P02","Zachód","Centrum"))</f>
        <v>Zachód</v>
      </c>
      <c r="N31" t="str">
        <f>VLOOKUP(Tabela5[[#This Row],[przedstawiciel]],Tabela6[],5,FALSE)</f>
        <v>Dolnośląskie</v>
      </c>
      <c r="O31" t="str">
        <f>VLOOKUP(Tabela5[[#This Row],[przedstawiciel]],Tabela6[],3,FALSE)</f>
        <v>Wrocław</v>
      </c>
    </row>
    <row r="32" spans="1:15" x14ac:dyDescent="0.2">
      <c r="A32" s="2">
        <v>3</v>
      </c>
      <c r="B32">
        <v>65</v>
      </c>
      <c r="C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2">
        <v>76</v>
      </c>
      <c r="E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2" s="3" t="s">
        <v>9</v>
      </c>
      <c r="G32" s="1">
        <v>41496</v>
      </c>
      <c r="H32">
        <f>DAY(Tabela5[[#This Row],[data rozmowy]])</f>
        <v>10</v>
      </c>
      <c r="I32">
        <f>MONTH(Tabela5[[#This Row],[data rozmowy]])</f>
        <v>8</v>
      </c>
      <c r="J32">
        <f>YEAR(Tabela5[[#This Row],[data rozmowy]])</f>
        <v>2013</v>
      </c>
      <c r="K32" s="31">
        <f>Tabela5[[#This Row],[kwota zakupu]]/Tabela5[[#This Row],[czas rozmowy]]</f>
        <v>1.1692307692307693</v>
      </c>
      <c r="L3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2" t="str">
        <f>IF(Tabela5[[#This Row],[przedstawiciel]]="P03", "Południe",IF(Tabela5[[#This Row],[przedstawiciel]]="P02","Zachód","Centrum"))</f>
        <v>Centrum</v>
      </c>
      <c r="N32" t="str">
        <f>VLOOKUP(Tabela5[[#This Row],[przedstawiciel]],Tabela6[],5,FALSE)</f>
        <v>Mazowieckie</v>
      </c>
      <c r="O32" t="str">
        <f>VLOOKUP(Tabela5[[#This Row],[przedstawiciel]],Tabela6[],3,FALSE)</f>
        <v>Warszawa</v>
      </c>
    </row>
    <row r="33" spans="1:15" x14ac:dyDescent="0.2">
      <c r="A33" s="2">
        <v>10</v>
      </c>
      <c r="B33">
        <v>117</v>
      </c>
      <c r="C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3">
        <v>133</v>
      </c>
      <c r="E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3" s="3" t="s">
        <v>13</v>
      </c>
      <c r="G33" s="1">
        <v>41507</v>
      </c>
      <c r="H33">
        <f>DAY(Tabela5[[#This Row],[data rozmowy]])</f>
        <v>21</v>
      </c>
      <c r="I33">
        <f>MONTH(Tabela5[[#This Row],[data rozmowy]])</f>
        <v>8</v>
      </c>
      <c r="J33">
        <f>YEAR(Tabela5[[#This Row],[data rozmowy]])</f>
        <v>2013</v>
      </c>
      <c r="K33" s="31">
        <f>Tabela5[[#This Row],[kwota zakupu]]/Tabela5[[#This Row],[czas rozmowy]]</f>
        <v>1.1367521367521367</v>
      </c>
      <c r="L3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" t="str">
        <f>IF(Tabela5[[#This Row],[przedstawiciel]]="P03", "Południe",IF(Tabela5[[#This Row],[przedstawiciel]]="P02","Zachód","Centrum"))</f>
        <v>Zachód</v>
      </c>
      <c r="N33" t="str">
        <f>VLOOKUP(Tabela5[[#This Row],[przedstawiciel]],Tabela6[],5,FALSE)</f>
        <v>Dolnośląskie</v>
      </c>
      <c r="O33" t="str">
        <f>VLOOKUP(Tabela5[[#This Row],[przedstawiciel]],Tabela6[],3,FALSE)</f>
        <v>Wrocław</v>
      </c>
    </row>
    <row r="34" spans="1:15" x14ac:dyDescent="0.2">
      <c r="A34" s="2">
        <v>9</v>
      </c>
      <c r="B34">
        <v>49</v>
      </c>
      <c r="C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4">
        <v>198</v>
      </c>
      <c r="E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4" s="3" t="s">
        <v>20</v>
      </c>
      <c r="G34" s="1">
        <v>41514</v>
      </c>
      <c r="H34">
        <f>DAY(Tabela5[[#This Row],[data rozmowy]])</f>
        <v>28</v>
      </c>
      <c r="I34">
        <f>MONTH(Tabela5[[#This Row],[data rozmowy]])</f>
        <v>8</v>
      </c>
      <c r="J34">
        <f>YEAR(Tabela5[[#This Row],[data rozmowy]])</f>
        <v>2013</v>
      </c>
      <c r="K34" s="31">
        <f>Tabela5[[#This Row],[kwota zakupu]]/Tabela5[[#This Row],[czas rozmowy]]</f>
        <v>4.0408163265306118</v>
      </c>
      <c r="L3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4" t="str">
        <f>IF(Tabela5[[#This Row],[przedstawiciel]]="P03", "Południe",IF(Tabela5[[#This Row],[przedstawiciel]]="P02","Zachód","Centrum"))</f>
        <v>Centrum</v>
      </c>
      <c r="N34" t="str">
        <f>VLOOKUP(Tabela5[[#This Row],[przedstawiciel]],Tabela6[],5,FALSE)</f>
        <v>Łódzkie</v>
      </c>
      <c r="O34" t="str">
        <f>VLOOKUP(Tabela5[[#This Row],[przedstawiciel]],Tabela6[],3,FALSE)</f>
        <v>Łódź</v>
      </c>
    </row>
    <row r="35" spans="1:15" x14ac:dyDescent="0.2">
      <c r="A35" s="2">
        <v>11</v>
      </c>
      <c r="B35">
        <v>128</v>
      </c>
      <c r="C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5">
        <v>209</v>
      </c>
      <c r="E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5" s="3" t="s">
        <v>21</v>
      </c>
      <c r="G35" s="1">
        <v>41511</v>
      </c>
      <c r="H35">
        <f>DAY(Tabela5[[#This Row],[data rozmowy]])</f>
        <v>25</v>
      </c>
      <c r="I35">
        <f>MONTH(Tabela5[[#This Row],[data rozmowy]])</f>
        <v>8</v>
      </c>
      <c r="J35">
        <f>YEAR(Tabela5[[#This Row],[data rozmowy]])</f>
        <v>2013</v>
      </c>
      <c r="K35" s="31">
        <f>Tabela5[[#This Row],[kwota zakupu]]/Tabela5[[#This Row],[czas rozmowy]]</f>
        <v>1.6328125</v>
      </c>
      <c r="L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5" t="str">
        <f>IF(Tabela5[[#This Row],[przedstawiciel]]="P03", "Południe",IF(Tabela5[[#This Row],[przedstawiciel]]="P02","Zachód","Centrum"))</f>
        <v>Centrum</v>
      </c>
      <c r="N35" t="str">
        <f>VLOOKUP(Tabela5[[#This Row],[przedstawiciel]],Tabela6[],5,FALSE)</f>
        <v>Mazowieckie</v>
      </c>
      <c r="O35" t="str">
        <f>VLOOKUP(Tabela5[[#This Row],[przedstawiciel]],Tabela6[],3,FALSE)</f>
        <v>Warszawa</v>
      </c>
    </row>
    <row r="36" spans="1:15" x14ac:dyDescent="0.2">
      <c r="A36" s="2">
        <v>11</v>
      </c>
      <c r="B36">
        <v>137</v>
      </c>
      <c r="C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6">
        <v>92</v>
      </c>
      <c r="E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6" s="3" t="s">
        <v>8</v>
      </c>
      <c r="G36" s="1">
        <v>41534</v>
      </c>
      <c r="H36">
        <f>DAY(Tabela5[[#This Row],[data rozmowy]])</f>
        <v>17</v>
      </c>
      <c r="I36">
        <f>MONTH(Tabela5[[#This Row],[data rozmowy]])</f>
        <v>9</v>
      </c>
      <c r="J36">
        <f>YEAR(Tabela5[[#This Row],[data rozmowy]])</f>
        <v>2013</v>
      </c>
      <c r="K36" s="31">
        <f>Tabela5[[#This Row],[kwota zakupu]]/Tabela5[[#This Row],[czas rozmowy]]</f>
        <v>0.67153284671532842</v>
      </c>
      <c r="L3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" t="str">
        <f>IF(Tabela5[[#This Row],[przedstawiciel]]="P03", "Południe",IF(Tabela5[[#This Row],[przedstawiciel]]="P02","Zachód","Centrum"))</f>
        <v>Południe</v>
      </c>
      <c r="N36" t="str">
        <f>VLOOKUP(Tabela5[[#This Row],[przedstawiciel]],Tabela6[],5,FALSE)</f>
        <v>Podkarpackie</v>
      </c>
      <c r="O36" t="str">
        <f>VLOOKUP(Tabela5[[#This Row],[przedstawiciel]],Tabela6[],3,FALSE)</f>
        <v>Rzeszów</v>
      </c>
    </row>
    <row r="37" spans="1:15" x14ac:dyDescent="0.2">
      <c r="A37" s="2">
        <v>11</v>
      </c>
      <c r="B37">
        <v>75</v>
      </c>
      <c r="C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7">
        <v>43</v>
      </c>
      <c r="E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7" s="3" t="s">
        <v>20</v>
      </c>
      <c r="G37" s="1">
        <v>41543</v>
      </c>
      <c r="H37">
        <f>DAY(Tabela5[[#This Row],[data rozmowy]])</f>
        <v>26</v>
      </c>
      <c r="I37">
        <f>MONTH(Tabela5[[#This Row],[data rozmowy]])</f>
        <v>9</v>
      </c>
      <c r="J37">
        <f>YEAR(Tabela5[[#This Row],[data rozmowy]])</f>
        <v>2013</v>
      </c>
      <c r="K37" s="31">
        <f>Tabela5[[#This Row],[kwota zakupu]]/Tabela5[[#This Row],[czas rozmowy]]</f>
        <v>0.57333333333333336</v>
      </c>
      <c r="L3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7" t="str">
        <f>IF(Tabela5[[#This Row],[przedstawiciel]]="P03", "Południe",IF(Tabela5[[#This Row],[przedstawiciel]]="P02","Zachód","Centrum"))</f>
        <v>Centrum</v>
      </c>
      <c r="N37" t="str">
        <f>VLOOKUP(Tabela5[[#This Row],[przedstawiciel]],Tabela6[],5,FALSE)</f>
        <v>Łódzkie</v>
      </c>
      <c r="O37" t="str">
        <f>VLOOKUP(Tabela5[[#This Row],[przedstawiciel]],Tabela6[],3,FALSE)</f>
        <v>Łódź</v>
      </c>
    </row>
    <row r="38" spans="1:15" x14ac:dyDescent="0.2">
      <c r="A38" s="2">
        <v>6</v>
      </c>
      <c r="B38">
        <v>42</v>
      </c>
      <c r="C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8">
        <v>161</v>
      </c>
      <c r="E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8" s="3" t="s">
        <v>21</v>
      </c>
      <c r="G38" s="1">
        <v>41517</v>
      </c>
      <c r="H38">
        <f>DAY(Tabela5[[#This Row],[data rozmowy]])</f>
        <v>31</v>
      </c>
      <c r="I38">
        <f>MONTH(Tabela5[[#This Row],[data rozmowy]])</f>
        <v>8</v>
      </c>
      <c r="J38">
        <f>YEAR(Tabela5[[#This Row],[data rozmowy]])</f>
        <v>2013</v>
      </c>
      <c r="K38" s="31">
        <f>Tabela5[[#This Row],[kwota zakupu]]/Tabela5[[#This Row],[czas rozmowy]]</f>
        <v>3.8333333333333335</v>
      </c>
      <c r="L38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38" t="str">
        <f>IF(Tabela5[[#This Row],[przedstawiciel]]="P03", "Południe",IF(Tabela5[[#This Row],[przedstawiciel]]="P02","Zachód","Centrum"))</f>
        <v>Centrum</v>
      </c>
      <c r="N38" t="str">
        <f>VLOOKUP(Tabela5[[#This Row],[przedstawiciel]],Tabela6[],5,FALSE)</f>
        <v>Mazowieckie</v>
      </c>
      <c r="O38" t="str">
        <f>VLOOKUP(Tabela5[[#This Row],[przedstawiciel]],Tabela6[],3,FALSE)</f>
        <v>Warszawa</v>
      </c>
    </row>
    <row r="39" spans="1:15" x14ac:dyDescent="0.2">
      <c r="A39" s="2">
        <v>2</v>
      </c>
      <c r="B39">
        <v>174</v>
      </c>
      <c r="C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9">
        <v>182</v>
      </c>
      <c r="E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9" s="3" t="s">
        <v>8</v>
      </c>
      <c r="G39" s="1">
        <v>41557</v>
      </c>
      <c r="H39">
        <f>DAY(Tabela5[[#This Row],[data rozmowy]])</f>
        <v>10</v>
      </c>
      <c r="I39">
        <f>MONTH(Tabela5[[#This Row],[data rozmowy]])</f>
        <v>10</v>
      </c>
      <c r="J39">
        <f>YEAR(Tabela5[[#This Row],[data rozmowy]])</f>
        <v>2013</v>
      </c>
      <c r="K39" s="31">
        <f>Tabela5[[#This Row],[kwota zakupu]]/Tabela5[[#This Row],[czas rozmowy]]</f>
        <v>1.0459770114942528</v>
      </c>
      <c r="L3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" t="str">
        <f>IF(Tabela5[[#This Row],[przedstawiciel]]="P03", "Południe",IF(Tabela5[[#This Row],[przedstawiciel]]="P02","Zachód","Centrum"))</f>
        <v>Południe</v>
      </c>
      <c r="N39" t="str">
        <f>VLOOKUP(Tabela5[[#This Row],[przedstawiciel]],Tabela6[],5,FALSE)</f>
        <v>Podkarpackie</v>
      </c>
      <c r="O39" t="str">
        <f>VLOOKUP(Tabela5[[#This Row],[przedstawiciel]],Tabela6[],3,FALSE)</f>
        <v>Rzeszów</v>
      </c>
    </row>
    <row r="40" spans="1:15" x14ac:dyDescent="0.2">
      <c r="A40" s="2">
        <v>11</v>
      </c>
      <c r="B40">
        <v>141</v>
      </c>
      <c r="C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0">
        <v>108</v>
      </c>
      <c r="E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0" s="3" t="s">
        <v>20</v>
      </c>
      <c r="G40" s="1">
        <v>41561</v>
      </c>
      <c r="H40">
        <f>DAY(Tabela5[[#This Row],[data rozmowy]])</f>
        <v>14</v>
      </c>
      <c r="I40">
        <f>MONTH(Tabela5[[#This Row],[data rozmowy]])</f>
        <v>10</v>
      </c>
      <c r="J40">
        <f>YEAR(Tabela5[[#This Row],[data rozmowy]])</f>
        <v>2013</v>
      </c>
      <c r="K40" s="31">
        <f>Tabela5[[#This Row],[kwota zakupu]]/Tabela5[[#This Row],[czas rozmowy]]</f>
        <v>0.76595744680851063</v>
      </c>
      <c r="L4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" t="str">
        <f>IF(Tabela5[[#This Row],[przedstawiciel]]="P03", "Południe",IF(Tabela5[[#This Row],[przedstawiciel]]="P02","Zachód","Centrum"))</f>
        <v>Centrum</v>
      </c>
      <c r="N40" t="str">
        <f>VLOOKUP(Tabela5[[#This Row],[przedstawiciel]],Tabela6[],5,FALSE)</f>
        <v>Łódzkie</v>
      </c>
      <c r="O40" t="str">
        <f>VLOOKUP(Tabela5[[#This Row],[przedstawiciel]],Tabela6[],3,FALSE)</f>
        <v>Łódź</v>
      </c>
    </row>
    <row r="41" spans="1:15" x14ac:dyDescent="0.2">
      <c r="A41" s="2">
        <v>6</v>
      </c>
      <c r="B41">
        <v>58</v>
      </c>
      <c r="C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1">
        <v>88</v>
      </c>
      <c r="E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1" s="3" t="s">
        <v>20</v>
      </c>
      <c r="G41" s="1">
        <v>41576</v>
      </c>
      <c r="H41">
        <f>DAY(Tabela5[[#This Row],[data rozmowy]])</f>
        <v>29</v>
      </c>
      <c r="I41">
        <f>MONTH(Tabela5[[#This Row],[data rozmowy]])</f>
        <v>10</v>
      </c>
      <c r="J41">
        <f>YEAR(Tabela5[[#This Row],[data rozmowy]])</f>
        <v>2013</v>
      </c>
      <c r="K41" s="31">
        <f>Tabela5[[#This Row],[kwota zakupu]]/Tabela5[[#This Row],[czas rozmowy]]</f>
        <v>1.5172413793103448</v>
      </c>
      <c r="L4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" t="str">
        <f>IF(Tabela5[[#This Row],[przedstawiciel]]="P03", "Południe",IF(Tabela5[[#This Row],[przedstawiciel]]="P02","Zachód","Centrum"))</f>
        <v>Centrum</v>
      </c>
      <c r="N41" t="str">
        <f>VLOOKUP(Tabela5[[#This Row],[przedstawiciel]],Tabela6[],5,FALSE)</f>
        <v>Łódzkie</v>
      </c>
      <c r="O41" t="str">
        <f>VLOOKUP(Tabela5[[#This Row],[przedstawiciel]],Tabela6[],3,FALSE)</f>
        <v>Łódź</v>
      </c>
    </row>
    <row r="42" spans="1:15" x14ac:dyDescent="0.2">
      <c r="A42" s="2">
        <v>10</v>
      </c>
      <c r="B42">
        <v>60</v>
      </c>
      <c r="C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2">
        <v>128</v>
      </c>
      <c r="E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2" s="3" t="s">
        <v>20</v>
      </c>
      <c r="G42" s="1">
        <v>41502</v>
      </c>
      <c r="H42">
        <f>DAY(Tabela5[[#This Row],[data rozmowy]])</f>
        <v>16</v>
      </c>
      <c r="I42">
        <f>MONTH(Tabela5[[#This Row],[data rozmowy]])</f>
        <v>8</v>
      </c>
      <c r="J42">
        <f>YEAR(Tabela5[[#This Row],[data rozmowy]])</f>
        <v>2013</v>
      </c>
      <c r="K42" s="31">
        <f>Tabela5[[#This Row],[kwota zakupu]]/Tabela5[[#This Row],[czas rozmowy]]</f>
        <v>2.1333333333333333</v>
      </c>
      <c r="L4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" t="str">
        <f>IF(Tabela5[[#This Row],[przedstawiciel]]="P03", "Południe",IF(Tabela5[[#This Row],[przedstawiciel]]="P02","Zachód","Centrum"))</f>
        <v>Centrum</v>
      </c>
      <c r="N42" t="str">
        <f>VLOOKUP(Tabela5[[#This Row],[przedstawiciel]],Tabela6[],5,FALSE)</f>
        <v>Łódzkie</v>
      </c>
      <c r="O42" t="str">
        <f>VLOOKUP(Tabela5[[#This Row],[przedstawiciel]],Tabela6[],3,FALSE)</f>
        <v>Łódź</v>
      </c>
    </row>
    <row r="43" spans="1:15" x14ac:dyDescent="0.2">
      <c r="A43" s="2">
        <v>8</v>
      </c>
      <c r="B43">
        <v>2</v>
      </c>
      <c r="C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3">
        <v>157</v>
      </c>
      <c r="E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3" s="3" t="s">
        <v>9</v>
      </c>
      <c r="G43" s="1">
        <v>41506</v>
      </c>
      <c r="H43">
        <f>DAY(Tabela5[[#This Row],[data rozmowy]])</f>
        <v>20</v>
      </c>
      <c r="I43">
        <f>MONTH(Tabela5[[#This Row],[data rozmowy]])</f>
        <v>8</v>
      </c>
      <c r="J43">
        <f>YEAR(Tabela5[[#This Row],[data rozmowy]])</f>
        <v>2013</v>
      </c>
      <c r="K43" s="31">
        <f>Tabela5[[#This Row],[kwota zakupu]]/Tabela5[[#This Row],[czas rozmowy]]</f>
        <v>78.5</v>
      </c>
      <c r="L4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3" t="str">
        <f>IF(Tabela5[[#This Row],[przedstawiciel]]="P03", "Południe",IF(Tabela5[[#This Row],[przedstawiciel]]="P02","Zachód","Centrum"))</f>
        <v>Centrum</v>
      </c>
      <c r="N43" t="str">
        <f>VLOOKUP(Tabela5[[#This Row],[przedstawiciel]],Tabela6[],5,FALSE)</f>
        <v>Mazowieckie</v>
      </c>
      <c r="O43" t="str">
        <f>VLOOKUP(Tabela5[[#This Row],[przedstawiciel]],Tabela6[],3,FALSE)</f>
        <v>Warszawa</v>
      </c>
    </row>
    <row r="44" spans="1:15" x14ac:dyDescent="0.2">
      <c r="A44" s="2">
        <v>4</v>
      </c>
      <c r="B44">
        <v>13</v>
      </c>
      <c r="C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4">
        <v>41</v>
      </c>
      <c r="E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4" s="3" t="s">
        <v>21</v>
      </c>
      <c r="G44" s="1">
        <v>41551</v>
      </c>
      <c r="H44">
        <f>DAY(Tabela5[[#This Row],[data rozmowy]])</f>
        <v>4</v>
      </c>
      <c r="I44">
        <f>MONTH(Tabela5[[#This Row],[data rozmowy]])</f>
        <v>10</v>
      </c>
      <c r="J44">
        <f>YEAR(Tabela5[[#This Row],[data rozmowy]])</f>
        <v>2013</v>
      </c>
      <c r="K44" s="31">
        <f>Tabela5[[#This Row],[kwota zakupu]]/Tabela5[[#This Row],[czas rozmowy]]</f>
        <v>3.1538461538461537</v>
      </c>
      <c r="L44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44" t="str">
        <f>IF(Tabela5[[#This Row],[przedstawiciel]]="P03", "Południe",IF(Tabela5[[#This Row],[przedstawiciel]]="P02","Zachód","Centrum"))</f>
        <v>Centrum</v>
      </c>
      <c r="N44" t="str">
        <f>VLOOKUP(Tabela5[[#This Row],[przedstawiciel]],Tabela6[],5,FALSE)</f>
        <v>Mazowieckie</v>
      </c>
      <c r="O44" t="str">
        <f>VLOOKUP(Tabela5[[#This Row],[przedstawiciel]],Tabela6[],3,FALSE)</f>
        <v>Warszawa</v>
      </c>
    </row>
    <row r="45" spans="1:15" x14ac:dyDescent="0.2">
      <c r="A45" s="2">
        <v>8</v>
      </c>
      <c r="B45">
        <v>175</v>
      </c>
      <c r="C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5">
        <v>47</v>
      </c>
      <c r="E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5" s="3" t="s">
        <v>13</v>
      </c>
      <c r="G45" s="1">
        <v>41540</v>
      </c>
      <c r="H45">
        <f>DAY(Tabela5[[#This Row],[data rozmowy]])</f>
        <v>23</v>
      </c>
      <c r="I45">
        <f>MONTH(Tabela5[[#This Row],[data rozmowy]])</f>
        <v>9</v>
      </c>
      <c r="J45">
        <f>YEAR(Tabela5[[#This Row],[data rozmowy]])</f>
        <v>2013</v>
      </c>
      <c r="K45" s="31">
        <f>Tabela5[[#This Row],[kwota zakupu]]/Tabela5[[#This Row],[czas rozmowy]]</f>
        <v>0.26857142857142857</v>
      </c>
      <c r="L4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5" t="str">
        <f>IF(Tabela5[[#This Row],[przedstawiciel]]="P03", "Południe",IF(Tabela5[[#This Row],[przedstawiciel]]="P02","Zachód","Centrum"))</f>
        <v>Zachód</v>
      </c>
      <c r="N45" t="str">
        <f>VLOOKUP(Tabela5[[#This Row],[przedstawiciel]],Tabela6[],5,FALSE)</f>
        <v>Dolnośląskie</v>
      </c>
      <c r="O45" t="str">
        <f>VLOOKUP(Tabela5[[#This Row],[przedstawiciel]],Tabela6[],3,FALSE)</f>
        <v>Wrocław</v>
      </c>
    </row>
    <row r="46" spans="1:15" x14ac:dyDescent="0.2">
      <c r="A46" s="2">
        <v>7</v>
      </c>
      <c r="B46">
        <v>169</v>
      </c>
      <c r="C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6">
        <v>211</v>
      </c>
      <c r="E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6" s="3" t="s">
        <v>20</v>
      </c>
      <c r="G46" s="1">
        <v>41488</v>
      </c>
      <c r="H46">
        <f>DAY(Tabela5[[#This Row],[data rozmowy]])</f>
        <v>2</v>
      </c>
      <c r="I46">
        <f>MONTH(Tabela5[[#This Row],[data rozmowy]])</f>
        <v>8</v>
      </c>
      <c r="J46">
        <f>YEAR(Tabela5[[#This Row],[data rozmowy]])</f>
        <v>2013</v>
      </c>
      <c r="K46" s="31">
        <f>Tabela5[[#This Row],[kwota zakupu]]/Tabela5[[#This Row],[czas rozmowy]]</f>
        <v>1.2485207100591715</v>
      </c>
      <c r="L4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" t="str">
        <f>IF(Tabela5[[#This Row],[przedstawiciel]]="P03", "Południe",IF(Tabela5[[#This Row],[przedstawiciel]]="P02","Zachód","Centrum"))</f>
        <v>Centrum</v>
      </c>
      <c r="N46" t="str">
        <f>VLOOKUP(Tabela5[[#This Row],[przedstawiciel]],Tabela6[],5,FALSE)</f>
        <v>Łódzkie</v>
      </c>
      <c r="O46" t="str">
        <f>VLOOKUP(Tabela5[[#This Row],[przedstawiciel]],Tabela6[],3,FALSE)</f>
        <v>Łódź</v>
      </c>
    </row>
    <row r="47" spans="1:15" x14ac:dyDescent="0.2">
      <c r="A47" s="2">
        <v>7</v>
      </c>
      <c r="B47">
        <v>126</v>
      </c>
      <c r="C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7">
        <v>44</v>
      </c>
      <c r="E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7" s="3" t="s">
        <v>9</v>
      </c>
      <c r="G47" s="1">
        <v>41545</v>
      </c>
      <c r="H47">
        <f>DAY(Tabela5[[#This Row],[data rozmowy]])</f>
        <v>28</v>
      </c>
      <c r="I47">
        <f>MONTH(Tabela5[[#This Row],[data rozmowy]])</f>
        <v>9</v>
      </c>
      <c r="J47">
        <f>YEAR(Tabela5[[#This Row],[data rozmowy]])</f>
        <v>2013</v>
      </c>
      <c r="K47" s="31">
        <f>Tabela5[[#This Row],[kwota zakupu]]/Tabela5[[#This Row],[czas rozmowy]]</f>
        <v>0.34920634920634919</v>
      </c>
      <c r="L4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7" t="str">
        <f>IF(Tabela5[[#This Row],[przedstawiciel]]="P03", "Południe",IF(Tabela5[[#This Row],[przedstawiciel]]="P02","Zachód","Centrum"))</f>
        <v>Centrum</v>
      </c>
      <c r="N47" t="str">
        <f>VLOOKUP(Tabela5[[#This Row],[przedstawiciel]],Tabela6[],5,FALSE)</f>
        <v>Mazowieckie</v>
      </c>
      <c r="O47" t="str">
        <f>VLOOKUP(Tabela5[[#This Row],[przedstawiciel]],Tabela6[],3,FALSE)</f>
        <v>Warszawa</v>
      </c>
    </row>
    <row r="48" spans="1:15" x14ac:dyDescent="0.2">
      <c r="A48" s="2">
        <v>6</v>
      </c>
      <c r="B48">
        <v>96</v>
      </c>
      <c r="C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8">
        <v>126</v>
      </c>
      <c r="E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8" s="3" t="s">
        <v>21</v>
      </c>
      <c r="G48" s="1">
        <v>41513</v>
      </c>
      <c r="H48">
        <f>DAY(Tabela5[[#This Row],[data rozmowy]])</f>
        <v>27</v>
      </c>
      <c r="I48">
        <f>MONTH(Tabela5[[#This Row],[data rozmowy]])</f>
        <v>8</v>
      </c>
      <c r="J48">
        <f>YEAR(Tabela5[[#This Row],[data rozmowy]])</f>
        <v>2013</v>
      </c>
      <c r="K48" s="31">
        <f>Tabela5[[#This Row],[kwota zakupu]]/Tabela5[[#This Row],[czas rozmowy]]</f>
        <v>1.3125</v>
      </c>
      <c r="L4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8" t="str">
        <f>IF(Tabela5[[#This Row],[przedstawiciel]]="P03", "Południe",IF(Tabela5[[#This Row],[przedstawiciel]]="P02","Zachód","Centrum"))</f>
        <v>Centrum</v>
      </c>
      <c r="N48" t="str">
        <f>VLOOKUP(Tabela5[[#This Row],[przedstawiciel]],Tabela6[],5,FALSE)</f>
        <v>Mazowieckie</v>
      </c>
      <c r="O48" t="str">
        <f>VLOOKUP(Tabela5[[#This Row],[przedstawiciel]],Tabela6[],3,FALSE)</f>
        <v>Warszawa</v>
      </c>
    </row>
    <row r="49" spans="1:15" x14ac:dyDescent="0.2">
      <c r="A49" s="2">
        <v>6</v>
      </c>
      <c r="B49">
        <v>136</v>
      </c>
      <c r="C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9">
        <v>88</v>
      </c>
      <c r="E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9" s="3" t="s">
        <v>9</v>
      </c>
      <c r="G49" s="1">
        <v>41499</v>
      </c>
      <c r="H49">
        <f>DAY(Tabela5[[#This Row],[data rozmowy]])</f>
        <v>13</v>
      </c>
      <c r="I49">
        <f>MONTH(Tabela5[[#This Row],[data rozmowy]])</f>
        <v>8</v>
      </c>
      <c r="J49">
        <f>YEAR(Tabela5[[#This Row],[data rozmowy]])</f>
        <v>2013</v>
      </c>
      <c r="K49" s="31">
        <f>Tabela5[[#This Row],[kwota zakupu]]/Tabela5[[#This Row],[czas rozmowy]]</f>
        <v>0.6470588235294118</v>
      </c>
      <c r="L4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9" t="str">
        <f>IF(Tabela5[[#This Row],[przedstawiciel]]="P03", "Południe",IF(Tabela5[[#This Row],[przedstawiciel]]="P02","Zachód","Centrum"))</f>
        <v>Centrum</v>
      </c>
      <c r="N49" t="str">
        <f>VLOOKUP(Tabela5[[#This Row],[przedstawiciel]],Tabela6[],5,FALSE)</f>
        <v>Mazowieckie</v>
      </c>
      <c r="O49" t="str">
        <f>VLOOKUP(Tabela5[[#This Row],[przedstawiciel]],Tabela6[],3,FALSE)</f>
        <v>Warszawa</v>
      </c>
    </row>
    <row r="50" spans="1:15" x14ac:dyDescent="0.2">
      <c r="A50" s="2">
        <v>5</v>
      </c>
      <c r="B50">
        <v>23</v>
      </c>
      <c r="C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0">
        <v>116</v>
      </c>
      <c r="E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0" s="3" t="s">
        <v>8</v>
      </c>
      <c r="G50" s="1">
        <v>41566</v>
      </c>
      <c r="H50">
        <f>DAY(Tabela5[[#This Row],[data rozmowy]])</f>
        <v>19</v>
      </c>
      <c r="I50">
        <f>MONTH(Tabela5[[#This Row],[data rozmowy]])</f>
        <v>10</v>
      </c>
      <c r="J50">
        <f>YEAR(Tabela5[[#This Row],[data rozmowy]])</f>
        <v>2013</v>
      </c>
      <c r="K50" s="31">
        <f>Tabela5[[#This Row],[kwota zakupu]]/Tabela5[[#This Row],[czas rozmowy]]</f>
        <v>5.0434782608695654</v>
      </c>
      <c r="L5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0" t="str">
        <f>IF(Tabela5[[#This Row],[przedstawiciel]]="P03", "Południe",IF(Tabela5[[#This Row],[przedstawiciel]]="P02","Zachód","Centrum"))</f>
        <v>Południe</v>
      </c>
      <c r="N50" t="str">
        <f>VLOOKUP(Tabela5[[#This Row],[przedstawiciel]],Tabela6[],5,FALSE)</f>
        <v>Podkarpackie</v>
      </c>
      <c r="O50" t="str">
        <f>VLOOKUP(Tabela5[[#This Row],[przedstawiciel]],Tabela6[],3,FALSE)</f>
        <v>Rzeszów</v>
      </c>
    </row>
    <row r="51" spans="1:15" x14ac:dyDescent="0.2">
      <c r="A51" s="2">
        <v>11</v>
      </c>
      <c r="B51">
        <v>40</v>
      </c>
      <c r="C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1">
        <v>65</v>
      </c>
      <c r="E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1" s="3" t="s">
        <v>13</v>
      </c>
      <c r="G51" s="1">
        <v>41550</v>
      </c>
      <c r="H51">
        <f>DAY(Tabela5[[#This Row],[data rozmowy]])</f>
        <v>3</v>
      </c>
      <c r="I51">
        <f>MONTH(Tabela5[[#This Row],[data rozmowy]])</f>
        <v>10</v>
      </c>
      <c r="J51">
        <f>YEAR(Tabela5[[#This Row],[data rozmowy]])</f>
        <v>2013</v>
      </c>
      <c r="K51" s="31">
        <f>Tabela5[[#This Row],[kwota zakupu]]/Tabela5[[#This Row],[czas rozmowy]]</f>
        <v>1.625</v>
      </c>
      <c r="L5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" t="str">
        <f>IF(Tabela5[[#This Row],[przedstawiciel]]="P03", "Południe",IF(Tabela5[[#This Row],[przedstawiciel]]="P02","Zachód","Centrum"))</f>
        <v>Zachód</v>
      </c>
      <c r="N51" t="str">
        <f>VLOOKUP(Tabela5[[#This Row],[przedstawiciel]],Tabela6[],5,FALSE)</f>
        <v>Dolnośląskie</v>
      </c>
      <c r="O51" t="str">
        <f>VLOOKUP(Tabela5[[#This Row],[przedstawiciel]],Tabela6[],3,FALSE)</f>
        <v>Wrocław</v>
      </c>
    </row>
    <row r="52" spans="1:15" x14ac:dyDescent="0.2">
      <c r="A52" s="2">
        <v>9</v>
      </c>
      <c r="B52">
        <v>158</v>
      </c>
      <c r="C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2">
        <v>70</v>
      </c>
      <c r="E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2" s="3" t="s">
        <v>8</v>
      </c>
      <c r="G52" s="1">
        <v>41562</v>
      </c>
      <c r="H52">
        <f>DAY(Tabela5[[#This Row],[data rozmowy]])</f>
        <v>15</v>
      </c>
      <c r="I52">
        <f>MONTH(Tabela5[[#This Row],[data rozmowy]])</f>
        <v>10</v>
      </c>
      <c r="J52">
        <f>YEAR(Tabela5[[#This Row],[data rozmowy]])</f>
        <v>2013</v>
      </c>
      <c r="K52" s="31">
        <f>Tabela5[[#This Row],[kwota zakupu]]/Tabela5[[#This Row],[czas rozmowy]]</f>
        <v>0.44303797468354428</v>
      </c>
      <c r="L5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2" t="str">
        <f>IF(Tabela5[[#This Row],[przedstawiciel]]="P03", "Południe",IF(Tabela5[[#This Row],[przedstawiciel]]="P02","Zachód","Centrum"))</f>
        <v>Południe</v>
      </c>
      <c r="N52" t="str">
        <f>VLOOKUP(Tabela5[[#This Row],[przedstawiciel]],Tabela6[],5,FALSE)</f>
        <v>Podkarpackie</v>
      </c>
      <c r="O52" t="str">
        <f>VLOOKUP(Tabela5[[#This Row],[przedstawiciel]],Tabela6[],3,FALSE)</f>
        <v>Rzeszów</v>
      </c>
    </row>
    <row r="53" spans="1:15" x14ac:dyDescent="0.2">
      <c r="A53" s="2">
        <v>4</v>
      </c>
      <c r="B53">
        <v>14</v>
      </c>
      <c r="C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3">
        <v>179</v>
      </c>
      <c r="E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3" s="3" t="s">
        <v>20</v>
      </c>
      <c r="G53" s="1">
        <v>41526</v>
      </c>
      <c r="H53">
        <f>DAY(Tabela5[[#This Row],[data rozmowy]])</f>
        <v>9</v>
      </c>
      <c r="I53">
        <f>MONTH(Tabela5[[#This Row],[data rozmowy]])</f>
        <v>9</v>
      </c>
      <c r="J53">
        <f>YEAR(Tabela5[[#This Row],[data rozmowy]])</f>
        <v>2013</v>
      </c>
      <c r="K53" s="31">
        <f>Tabela5[[#This Row],[kwota zakupu]]/Tabela5[[#This Row],[czas rozmowy]]</f>
        <v>12.785714285714286</v>
      </c>
      <c r="L5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3" t="str">
        <f>IF(Tabela5[[#This Row],[przedstawiciel]]="P03", "Południe",IF(Tabela5[[#This Row],[przedstawiciel]]="P02","Zachód","Centrum"))</f>
        <v>Centrum</v>
      </c>
      <c r="N53" t="str">
        <f>VLOOKUP(Tabela5[[#This Row],[przedstawiciel]],Tabela6[],5,FALSE)</f>
        <v>Łódzkie</v>
      </c>
      <c r="O53" t="str">
        <f>VLOOKUP(Tabela5[[#This Row],[przedstawiciel]],Tabela6[],3,FALSE)</f>
        <v>Łódź</v>
      </c>
    </row>
    <row r="54" spans="1:15" x14ac:dyDescent="0.2">
      <c r="A54" s="2">
        <v>11</v>
      </c>
      <c r="B54">
        <v>137</v>
      </c>
      <c r="C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4">
        <v>94</v>
      </c>
      <c r="E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4" s="3" t="s">
        <v>13</v>
      </c>
      <c r="G54" s="1">
        <v>41540</v>
      </c>
      <c r="H54">
        <f>DAY(Tabela5[[#This Row],[data rozmowy]])</f>
        <v>23</v>
      </c>
      <c r="I54">
        <f>MONTH(Tabela5[[#This Row],[data rozmowy]])</f>
        <v>9</v>
      </c>
      <c r="J54">
        <f>YEAR(Tabela5[[#This Row],[data rozmowy]])</f>
        <v>2013</v>
      </c>
      <c r="K54" s="31">
        <f>Tabela5[[#This Row],[kwota zakupu]]/Tabela5[[#This Row],[czas rozmowy]]</f>
        <v>0.68613138686131392</v>
      </c>
      <c r="L5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4" t="str">
        <f>IF(Tabela5[[#This Row],[przedstawiciel]]="P03", "Południe",IF(Tabela5[[#This Row],[przedstawiciel]]="P02","Zachód","Centrum"))</f>
        <v>Zachód</v>
      </c>
      <c r="N54" t="str">
        <f>VLOOKUP(Tabela5[[#This Row],[przedstawiciel]],Tabela6[],5,FALSE)</f>
        <v>Dolnośląskie</v>
      </c>
      <c r="O54" t="str">
        <f>VLOOKUP(Tabela5[[#This Row],[przedstawiciel]],Tabela6[],3,FALSE)</f>
        <v>Wrocław</v>
      </c>
    </row>
    <row r="55" spans="1:15" x14ac:dyDescent="0.2">
      <c r="A55" s="2">
        <v>4</v>
      </c>
      <c r="B55">
        <v>168</v>
      </c>
      <c r="C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5">
        <v>125</v>
      </c>
      <c r="E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5" s="3" t="s">
        <v>13</v>
      </c>
      <c r="G55" s="1">
        <v>41555</v>
      </c>
      <c r="H55">
        <f>DAY(Tabela5[[#This Row],[data rozmowy]])</f>
        <v>8</v>
      </c>
      <c r="I55">
        <f>MONTH(Tabela5[[#This Row],[data rozmowy]])</f>
        <v>10</v>
      </c>
      <c r="J55">
        <f>YEAR(Tabela5[[#This Row],[data rozmowy]])</f>
        <v>2013</v>
      </c>
      <c r="K55" s="31">
        <f>Tabela5[[#This Row],[kwota zakupu]]/Tabela5[[#This Row],[czas rozmowy]]</f>
        <v>0.74404761904761907</v>
      </c>
      <c r="L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5" t="str">
        <f>IF(Tabela5[[#This Row],[przedstawiciel]]="P03", "Południe",IF(Tabela5[[#This Row],[przedstawiciel]]="P02","Zachód","Centrum"))</f>
        <v>Zachód</v>
      </c>
      <c r="N55" t="str">
        <f>VLOOKUP(Tabela5[[#This Row],[przedstawiciel]],Tabela6[],5,FALSE)</f>
        <v>Dolnośląskie</v>
      </c>
      <c r="O55" t="str">
        <f>VLOOKUP(Tabela5[[#This Row],[przedstawiciel]],Tabela6[],3,FALSE)</f>
        <v>Wrocław</v>
      </c>
    </row>
    <row r="56" spans="1:15" x14ac:dyDescent="0.2">
      <c r="A56" s="2">
        <v>5</v>
      </c>
      <c r="B56">
        <v>111</v>
      </c>
      <c r="C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6">
        <v>105</v>
      </c>
      <c r="E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6" s="3" t="s">
        <v>9</v>
      </c>
      <c r="G56" s="1">
        <v>41530</v>
      </c>
      <c r="H56">
        <f>DAY(Tabela5[[#This Row],[data rozmowy]])</f>
        <v>13</v>
      </c>
      <c r="I56">
        <f>MONTH(Tabela5[[#This Row],[data rozmowy]])</f>
        <v>9</v>
      </c>
      <c r="J56">
        <f>YEAR(Tabela5[[#This Row],[data rozmowy]])</f>
        <v>2013</v>
      </c>
      <c r="K56" s="31">
        <f>Tabela5[[#This Row],[kwota zakupu]]/Tabela5[[#This Row],[czas rozmowy]]</f>
        <v>0.94594594594594594</v>
      </c>
      <c r="L5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6" t="str">
        <f>IF(Tabela5[[#This Row],[przedstawiciel]]="P03", "Południe",IF(Tabela5[[#This Row],[przedstawiciel]]="P02","Zachód","Centrum"))</f>
        <v>Centrum</v>
      </c>
      <c r="N56" t="str">
        <f>VLOOKUP(Tabela5[[#This Row],[przedstawiciel]],Tabela6[],5,FALSE)</f>
        <v>Mazowieckie</v>
      </c>
      <c r="O56" t="str">
        <f>VLOOKUP(Tabela5[[#This Row],[przedstawiciel]],Tabela6[],3,FALSE)</f>
        <v>Warszawa</v>
      </c>
    </row>
    <row r="57" spans="1:15" x14ac:dyDescent="0.2">
      <c r="A57" s="2">
        <v>6</v>
      </c>
      <c r="B57">
        <v>61</v>
      </c>
      <c r="C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7">
        <v>115</v>
      </c>
      <c r="E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7" s="3" t="s">
        <v>8</v>
      </c>
      <c r="G57" s="1">
        <v>41515</v>
      </c>
      <c r="H57">
        <f>DAY(Tabela5[[#This Row],[data rozmowy]])</f>
        <v>29</v>
      </c>
      <c r="I57">
        <f>MONTH(Tabela5[[#This Row],[data rozmowy]])</f>
        <v>8</v>
      </c>
      <c r="J57">
        <f>YEAR(Tabela5[[#This Row],[data rozmowy]])</f>
        <v>2013</v>
      </c>
      <c r="K57" s="31">
        <f>Tabela5[[#This Row],[kwota zakupu]]/Tabela5[[#This Row],[czas rozmowy]]</f>
        <v>1.8852459016393444</v>
      </c>
      <c r="L5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7" t="str">
        <f>IF(Tabela5[[#This Row],[przedstawiciel]]="P03", "Południe",IF(Tabela5[[#This Row],[przedstawiciel]]="P02","Zachód","Centrum"))</f>
        <v>Południe</v>
      </c>
      <c r="N57" t="str">
        <f>VLOOKUP(Tabela5[[#This Row],[przedstawiciel]],Tabela6[],5,FALSE)</f>
        <v>Podkarpackie</v>
      </c>
      <c r="O57" t="str">
        <f>VLOOKUP(Tabela5[[#This Row],[przedstawiciel]],Tabela6[],3,FALSE)</f>
        <v>Rzeszów</v>
      </c>
    </row>
    <row r="58" spans="1:15" x14ac:dyDescent="0.2">
      <c r="A58" s="2">
        <v>7</v>
      </c>
      <c r="B58">
        <v>139</v>
      </c>
      <c r="C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8">
        <v>139</v>
      </c>
      <c r="E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8" s="3" t="s">
        <v>13</v>
      </c>
      <c r="G58" s="1">
        <v>41529</v>
      </c>
      <c r="H58">
        <f>DAY(Tabela5[[#This Row],[data rozmowy]])</f>
        <v>12</v>
      </c>
      <c r="I58">
        <f>MONTH(Tabela5[[#This Row],[data rozmowy]])</f>
        <v>9</v>
      </c>
      <c r="J58">
        <f>YEAR(Tabela5[[#This Row],[data rozmowy]])</f>
        <v>2013</v>
      </c>
      <c r="K58" s="31">
        <f>Tabela5[[#This Row],[kwota zakupu]]/Tabela5[[#This Row],[czas rozmowy]]</f>
        <v>1</v>
      </c>
      <c r="L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8" t="str">
        <f>IF(Tabela5[[#This Row],[przedstawiciel]]="P03", "Południe",IF(Tabela5[[#This Row],[przedstawiciel]]="P02","Zachód","Centrum"))</f>
        <v>Zachód</v>
      </c>
      <c r="N58" t="str">
        <f>VLOOKUP(Tabela5[[#This Row],[przedstawiciel]],Tabela6[],5,FALSE)</f>
        <v>Dolnośląskie</v>
      </c>
      <c r="O58" t="str">
        <f>VLOOKUP(Tabela5[[#This Row],[przedstawiciel]],Tabela6[],3,FALSE)</f>
        <v>Wrocław</v>
      </c>
    </row>
    <row r="59" spans="1:15" x14ac:dyDescent="0.2">
      <c r="A59" s="2">
        <v>5</v>
      </c>
      <c r="B59">
        <v>138</v>
      </c>
      <c r="C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9">
        <v>99</v>
      </c>
      <c r="E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9" s="3" t="s">
        <v>20</v>
      </c>
      <c r="G59" s="1">
        <v>41570</v>
      </c>
      <c r="H59">
        <f>DAY(Tabela5[[#This Row],[data rozmowy]])</f>
        <v>23</v>
      </c>
      <c r="I59">
        <f>MONTH(Tabela5[[#This Row],[data rozmowy]])</f>
        <v>10</v>
      </c>
      <c r="J59">
        <f>YEAR(Tabela5[[#This Row],[data rozmowy]])</f>
        <v>2013</v>
      </c>
      <c r="K59" s="31">
        <f>Tabela5[[#This Row],[kwota zakupu]]/Tabela5[[#This Row],[czas rozmowy]]</f>
        <v>0.71739130434782605</v>
      </c>
      <c r="L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9" t="str">
        <f>IF(Tabela5[[#This Row],[przedstawiciel]]="P03", "Południe",IF(Tabela5[[#This Row],[przedstawiciel]]="P02","Zachód","Centrum"))</f>
        <v>Centrum</v>
      </c>
      <c r="N59" t="str">
        <f>VLOOKUP(Tabela5[[#This Row],[przedstawiciel]],Tabela6[],5,FALSE)</f>
        <v>Łódzkie</v>
      </c>
      <c r="O59" t="str">
        <f>VLOOKUP(Tabela5[[#This Row],[przedstawiciel]],Tabela6[],3,FALSE)</f>
        <v>Łódź</v>
      </c>
    </row>
    <row r="60" spans="1:15" x14ac:dyDescent="0.2">
      <c r="A60" s="2">
        <v>10</v>
      </c>
      <c r="B60">
        <v>63</v>
      </c>
      <c r="C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0">
        <v>90</v>
      </c>
      <c r="E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0" s="3" t="s">
        <v>20</v>
      </c>
      <c r="G60" s="1">
        <v>41502</v>
      </c>
      <c r="H60">
        <f>DAY(Tabela5[[#This Row],[data rozmowy]])</f>
        <v>16</v>
      </c>
      <c r="I60">
        <f>MONTH(Tabela5[[#This Row],[data rozmowy]])</f>
        <v>8</v>
      </c>
      <c r="J60">
        <f>YEAR(Tabela5[[#This Row],[data rozmowy]])</f>
        <v>2013</v>
      </c>
      <c r="K60" s="31">
        <f>Tabela5[[#This Row],[kwota zakupu]]/Tabela5[[#This Row],[czas rozmowy]]</f>
        <v>1.4285714285714286</v>
      </c>
      <c r="L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" t="str">
        <f>IF(Tabela5[[#This Row],[przedstawiciel]]="P03", "Południe",IF(Tabela5[[#This Row],[przedstawiciel]]="P02","Zachód","Centrum"))</f>
        <v>Centrum</v>
      </c>
      <c r="N60" t="str">
        <f>VLOOKUP(Tabela5[[#This Row],[przedstawiciel]],Tabela6[],5,FALSE)</f>
        <v>Łódzkie</v>
      </c>
      <c r="O60" t="str">
        <f>VLOOKUP(Tabela5[[#This Row],[przedstawiciel]],Tabela6[],3,FALSE)</f>
        <v>Łódź</v>
      </c>
    </row>
    <row r="61" spans="1:15" x14ac:dyDescent="0.2">
      <c r="A61" s="2">
        <v>10</v>
      </c>
      <c r="B61">
        <v>54</v>
      </c>
      <c r="C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1">
        <v>71</v>
      </c>
      <c r="E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1" s="3" t="s">
        <v>13</v>
      </c>
      <c r="G61" s="1">
        <v>41533</v>
      </c>
      <c r="H61">
        <f>DAY(Tabela5[[#This Row],[data rozmowy]])</f>
        <v>16</v>
      </c>
      <c r="I61">
        <f>MONTH(Tabela5[[#This Row],[data rozmowy]])</f>
        <v>9</v>
      </c>
      <c r="J61">
        <f>YEAR(Tabela5[[#This Row],[data rozmowy]])</f>
        <v>2013</v>
      </c>
      <c r="K61" s="31">
        <f>Tabela5[[#This Row],[kwota zakupu]]/Tabela5[[#This Row],[czas rozmowy]]</f>
        <v>1.3148148148148149</v>
      </c>
      <c r="L6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1" t="str">
        <f>IF(Tabela5[[#This Row],[przedstawiciel]]="P03", "Południe",IF(Tabela5[[#This Row],[przedstawiciel]]="P02","Zachód","Centrum"))</f>
        <v>Zachód</v>
      </c>
      <c r="N61" t="str">
        <f>VLOOKUP(Tabela5[[#This Row],[przedstawiciel]],Tabela6[],5,FALSE)</f>
        <v>Dolnośląskie</v>
      </c>
      <c r="O61" t="str">
        <f>VLOOKUP(Tabela5[[#This Row],[przedstawiciel]],Tabela6[],3,FALSE)</f>
        <v>Wrocław</v>
      </c>
    </row>
    <row r="62" spans="1:15" x14ac:dyDescent="0.2">
      <c r="A62" s="2">
        <v>3</v>
      </c>
      <c r="B62">
        <v>36</v>
      </c>
      <c r="C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2">
        <v>106</v>
      </c>
      <c r="E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2" s="3" t="s">
        <v>8</v>
      </c>
      <c r="G62" s="1">
        <v>41511</v>
      </c>
      <c r="H62">
        <f>DAY(Tabela5[[#This Row],[data rozmowy]])</f>
        <v>25</v>
      </c>
      <c r="I62">
        <f>MONTH(Tabela5[[#This Row],[data rozmowy]])</f>
        <v>8</v>
      </c>
      <c r="J62">
        <f>YEAR(Tabela5[[#This Row],[data rozmowy]])</f>
        <v>2013</v>
      </c>
      <c r="K62" s="31">
        <f>Tabela5[[#This Row],[kwota zakupu]]/Tabela5[[#This Row],[czas rozmowy]]</f>
        <v>2.9444444444444446</v>
      </c>
      <c r="L62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62" t="str">
        <f>IF(Tabela5[[#This Row],[przedstawiciel]]="P03", "Południe",IF(Tabela5[[#This Row],[przedstawiciel]]="P02","Zachód","Centrum"))</f>
        <v>Południe</v>
      </c>
      <c r="N62" t="str">
        <f>VLOOKUP(Tabela5[[#This Row],[przedstawiciel]],Tabela6[],5,FALSE)</f>
        <v>Podkarpackie</v>
      </c>
      <c r="O62" t="str">
        <f>VLOOKUP(Tabela5[[#This Row],[przedstawiciel]],Tabela6[],3,FALSE)</f>
        <v>Rzeszów</v>
      </c>
    </row>
    <row r="63" spans="1:15" x14ac:dyDescent="0.2">
      <c r="A63" s="2">
        <v>4</v>
      </c>
      <c r="B63">
        <v>8</v>
      </c>
      <c r="C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3">
        <v>139</v>
      </c>
      <c r="E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3" s="3" t="s">
        <v>20</v>
      </c>
      <c r="G63" s="1">
        <v>41492</v>
      </c>
      <c r="H63">
        <f>DAY(Tabela5[[#This Row],[data rozmowy]])</f>
        <v>6</v>
      </c>
      <c r="I63">
        <f>MONTH(Tabela5[[#This Row],[data rozmowy]])</f>
        <v>8</v>
      </c>
      <c r="J63">
        <f>YEAR(Tabela5[[#This Row],[data rozmowy]])</f>
        <v>2013</v>
      </c>
      <c r="K63" s="31">
        <f>Tabela5[[#This Row],[kwota zakupu]]/Tabela5[[#This Row],[czas rozmowy]]</f>
        <v>17.375</v>
      </c>
      <c r="L6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3" t="str">
        <f>IF(Tabela5[[#This Row],[przedstawiciel]]="P03", "Południe",IF(Tabela5[[#This Row],[przedstawiciel]]="P02","Zachód","Centrum"))</f>
        <v>Centrum</v>
      </c>
      <c r="N63" t="str">
        <f>VLOOKUP(Tabela5[[#This Row],[przedstawiciel]],Tabela6[],5,FALSE)</f>
        <v>Łódzkie</v>
      </c>
      <c r="O63" t="str">
        <f>VLOOKUP(Tabela5[[#This Row],[przedstawiciel]],Tabela6[],3,FALSE)</f>
        <v>Łódź</v>
      </c>
    </row>
    <row r="64" spans="1:15" x14ac:dyDescent="0.2">
      <c r="A64" s="2">
        <v>2</v>
      </c>
      <c r="B64">
        <v>106</v>
      </c>
      <c r="C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4">
        <v>77</v>
      </c>
      <c r="E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4" s="3" t="s">
        <v>9</v>
      </c>
      <c r="G64" s="1">
        <v>41571</v>
      </c>
      <c r="H64">
        <f>DAY(Tabela5[[#This Row],[data rozmowy]])</f>
        <v>24</v>
      </c>
      <c r="I64">
        <f>MONTH(Tabela5[[#This Row],[data rozmowy]])</f>
        <v>10</v>
      </c>
      <c r="J64">
        <f>YEAR(Tabela5[[#This Row],[data rozmowy]])</f>
        <v>2013</v>
      </c>
      <c r="K64" s="31">
        <f>Tabela5[[#This Row],[kwota zakupu]]/Tabela5[[#This Row],[czas rozmowy]]</f>
        <v>0.72641509433962259</v>
      </c>
      <c r="L6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4" t="str">
        <f>IF(Tabela5[[#This Row],[przedstawiciel]]="P03", "Południe",IF(Tabela5[[#This Row],[przedstawiciel]]="P02","Zachód","Centrum"))</f>
        <v>Centrum</v>
      </c>
      <c r="N64" t="str">
        <f>VLOOKUP(Tabela5[[#This Row],[przedstawiciel]],Tabela6[],5,FALSE)</f>
        <v>Mazowieckie</v>
      </c>
      <c r="O64" t="str">
        <f>VLOOKUP(Tabela5[[#This Row],[przedstawiciel]],Tabela6[],3,FALSE)</f>
        <v>Warszawa</v>
      </c>
    </row>
    <row r="65" spans="1:15" x14ac:dyDescent="0.2">
      <c r="A65" s="2">
        <v>11</v>
      </c>
      <c r="B65">
        <v>124</v>
      </c>
      <c r="C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5">
        <v>42</v>
      </c>
      <c r="E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5" s="3" t="s">
        <v>8</v>
      </c>
      <c r="G65" s="1">
        <v>41537</v>
      </c>
      <c r="H65">
        <f>DAY(Tabela5[[#This Row],[data rozmowy]])</f>
        <v>20</v>
      </c>
      <c r="I65">
        <f>MONTH(Tabela5[[#This Row],[data rozmowy]])</f>
        <v>9</v>
      </c>
      <c r="J65">
        <f>YEAR(Tabela5[[#This Row],[data rozmowy]])</f>
        <v>2013</v>
      </c>
      <c r="K65" s="31">
        <f>Tabela5[[#This Row],[kwota zakupu]]/Tabela5[[#This Row],[czas rozmowy]]</f>
        <v>0.33870967741935482</v>
      </c>
      <c r="L6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" t="str">
        <f>IF(Tabela5[[#This Row],[przedstawiciel]]="P03", "Południe",IF(Tabela5[[#This Row],[przedstawiciel]]="P02","Zachód","Centrum"))</f>
        <v>Południe</v>
      </c>
      <c r="N65" t="str">
        <f>VLOOKUP(Tabela5[[#This Row],[przedstawiciel]],Tabela6[],5,FALSE)</f>
        <v>Podkarpackie</v>
      </c>
      <c r="O65" t="str">
        <f>VLOOKUP(Tabela5[[#This Row],[przedstawiciel]],Tabela6[],3,FALSE)</f>
        <v>Rzeszów</v>
      </c>
    </row>
    <row r="66" spans="1:15" x14ac:dyDescent="0.2">
      <c r="A66" s="2">
        <v>5</v>
      </c>
      <c r="B66">
        <v>116</v>
      </c>
      <c r="C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6">
        <v>145</v>
      </c>
      <c r="E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6" s="3" t="s">
        <v>20</v>
      </c>
      <c r="G66" s="1">
        <v>41506</v>
      </c>
      <c r="H66">
        <f>DAY(Tabela5[[#This Row],[data rozmowy]])</f>
        <v>20</v>
      </c>
      <c r="I66">
        <f>MONTH(Tabela5[[#This Row],[data rozmowy]])</f>
        <v>8</v>
      </c>
      <c r="J66">
        <f>YEAR(Tabela5[[#This Row],[data rozmowy]])</f>
        <v>2013</v>
      </c>
      <c r="K66" s="31">
        <f>Tabela5[[#This Row],[kwota zakupu]]/Tabela5[[#This Row],[czas rozmowy]]</f>
        <v>1.25</v>
      </c>
      <c r="L6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" t="str">
        <f>IF(Tabela5[[#This Row],[przedstawiciel]]="P03", "Południe",IF(Tabela5[[#This Row],[przedstawiciel]]="P02","Zachód","Centrum"))</f>
        <v>Centrum</v>
      </c>
      <c r="N66" t="str">
        <f>VLOOKUP(Tabela5[[#This Row],[przedstawiciel]],Tabela6[],5,FALSE)</f>
        <v>Łódzkie</v>
      </c>
      <c r="O66" t="str">
        <f>VLOOKUP(Tabela5[[#This Row],[przedstawiciel]],Tabela6[],3,FALSE)</f>
        <v>Łódź</v>
      </c>
    </row>
    <row r="67" spans="1:15" x14ac:dyDescent="0.2">
      <c r="A67" s="2">
        <v>9</v>
      </c>
      <c r="B67">
        <v>5</v>
      </c>
      <c r="C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7">
        <v>93</v>
      </c>
      <c r="E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7" s="3" t="s">
        <v>13</v>
      </c>
      <c r="G67" s="1">
        <v>41563</v>
      </c>
      <c r="H67">
        <f>DAY(Tabela5[[#This Row],[data rozmowy]])</f>
        <v>16</v>
      </c>
      <c r="I67">
        <f>MONTH(Tabela5[[#This Row],[data rozmowy]])</f>
        <v>10</v>
      </c>
      <c r="J67">
        <f>YEAR(Tabela5[[#This Row],[data rozmowy]])</f>
        <v>2013</v>
      </c>
      <c r="K67" s="31">
        <f>Tabela5[[#This Row],[kwota zakupu]]/Tabela5[[#This Row],[czas rozmowy]]</f>
        <v>18.600000000000001</v>
      </c>
      <c r="L6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7" t="str">
        <f>IF(Tabela5[[#This Row],[przedstawiciel]]="P03", "Południe",IF(Tabela5[[#This Row],[przedstawiciel]]="P02","Zachód","Centrum"))</f>
        <v>Zachód</v>
      </c>
      <c r="N67" t="str">
        <f>VLOOKUP(Tabela5[[#This Row],[przedstawiciel]],Tabela6[],5,FALSE)</f>
        <v>Dolnośląskie</v>
      </c>
      <c r="O67" t="str">
        <f>VLOOKUP(Tabela5[[#This Row],[przedstawiciel]],Tabela6[],3,FALSE)</f>
        <v>Wrocław</v>
      </c>
    </row>
    <row r="68" spans="1:15" x14ac:dyDescent="0.2">
      <c r="A68" s="2">
        <v>7</v>
      </c>
      <c r="B68">
        <v>73</v>
      </c>
      <c r="C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8">
        <v>178</v>
      </c>
      <c r="E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8" s="3" t="s">
        <v>13</v>
      </c>
      <c r="G68" s="1">
        <v>41528</v>
      </c>
      <c r="H68">
        <f>DAY(Tabela5[[#This Row],[data rozmowy]])</f>
        <v>11</v>
      </c>
      <c r="I68">
        <f>MONTH(Tabela5[[#This Row],[data rozmowy]])</f>
        <v>9</v>
      </c>
      <c r="J68">
        <f>YEAR(Tabela5[[#This Row],[data rozmowy]])</f>
        <v>2013</v>
      </c>
      <c r="K68" s="31">
        <f>Tabela5[[#This Row],[kwota zakupu]]/Tabela5[[#This Row],[czas rozmowy]]</f>
        <v>2.4383561643835616</v>
      </c>
      <c r="L6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8" t="str">
        <f>IF(Tabela5[[#This Row],[przedstawiciel]]="P03", "Południe",IF(Tabela5[[#This Row],[przedstawiciel]]="P02","Zachód","Centrum"))</f>
        <v>Zachód</v>
      </c>
      <c r="N68" t="str">
        <f>VLOOKUP(Tabela5[[#This Row],[przedstawiciel]],Tabela6[],5,FALSE)</f>
        <v>Dolnośląskie</v>
      </c>
      <c r="O68" t="str">
        <f>VLOOKUP(Tabela5[[#This Row],[przedstawiciel]],Tabela6[],3,FALSE)</f>
        <v>Wrocław</v>
      </c>
    </row>
    <row r="69" spans="1:15" x14ac:dyDescent="0.2">
      <c r="A69" s="2">
        <v>10</v>
      </c>
      <c r="B69">
        <v>84</v>
      </c>
      <c r="C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9">
        <v>54</v>
      </c>
      <c r="E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9" s="3" t="s">
        <v>21</v>
      </c>
      <c r="G69" s="1">
        <v>41502</v>
      </c>
      <c r="H69">
        <f>DAY(Tabela5[[#This Row],[data rozmowy]])</f>
        <v>16</v>
      </c>
      <c r="I69">
        <f>MONTH(Tabela5[[#This Row],[data rozmowy]])</f>
        <v>8</v>
      </c>
      <c r="J69">
        <f>YEAR(Tabela5[[#This Row],[data rozmowy]])</f>
        <v>2013</v>
      </c>
      <c r="K69" s="31">
        <f>Tabela5[[#This Row],[kwota zakupu]]/Tabela5[[#This Row],[czas rozmowy]]</f>
        <v>0.6428571428571429</v>
      </c>
      <c r="L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" t="str">
        <f>IF(Tabela5[[#This Row],[przedstawiciel]]="P03", "Południe",IF(Tabela5[[#This Row],[przedstawiciel]]="P02","Zachód","Centrum"))</f>
        <v>Centrum</v>
      </c>
      <c r="N69" t="str">
        <f>VLOOKUP(Tabela5[[#This Row],[przedstawiciel]],Tabela6[],5,FALSE)</f>
        <v>Mazowieckie</v>
      </c>
      <c r="O69" t="str">
        <f>VLOOKUP(Tabela5[[#This Row],[przedstawiciel]],Tabela6[],3,FALSE)</f>
        <v>Warszawa</v>
      </c>
    </row>
    <row r="70" spans="1:15" x14ac:dyDescent="0.2">
      <c r="A70" s="2">
        <v>10</v>
      </c>
      <c r="B70">
        <v>69</v>
      </c>
      <c r="C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0">
        <v>39</v>
      </c>
      <c r="E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0" s="3" t="s">
        <v>8</v>
      </c>
      <c r="G70" s="1">
        <v>41537</v>
      </c>
      <c r="H70">
        <f>DAY(Tabela5[[#This Row],[data rozmowy]])</f>
        <v>20</v>
      </c>
      <c r="I70">
        <f>MONTH(Tabela5[[#This Row],[data rozmowy]])</f>
        <v>9</v>
      </c>
      <c r="J70">
        <f>YEAR(Tabela5[[#This Row],[data rozmowy]])</f>
        <v>2013</v>
      </c>
      <c r="K70" s="31">
        <f>Tabela5[[#This Row],[kwota zakupu]]/Tabela5[[#This Row],[czas rozmowy]]</f>
        <v>0.56521739130434778</v>
      </c>
      <c r="L7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" t="str">
        <f>IF(Tabela5[[#This Row],[przedstawiciel]]="P03", "Południe",IF(Tabela5[[#This Row],[przedstawiciel]]="P02","Zachód","Centrum"))</f>
        <v>Południe</v>
      </c>
      <c r="N70" t="str">
        <f>VLOOKUP(Tabela5[[#This Row],[przedstawiciel]],Tabela6[],5,FALSE)</f>
        <v>Podkarpackie</v>
      </c>
      <c r="O70" t="str">
        <f>VLOOKUP(Tabela5[[#This Row],[przedstawiciel]],Tabela6[],3,FALSE)</f>
        <v>Rzeszów</v>
      </c>
    </row>
    <row r="71" spans="1:15" x14ac:dyDescent="0.2">
      <c r="A71" s="2">
        <v>7</v>
      </c>
      <c r="B71">
        <v>132</v>
      </c>
      <c r="C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1">
        <v>163</v>
      </c>
      <c r="E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1" s="3" t="s">
        <v>13</v>
      </c>
      <c r="G71" s="1">
        <v>41490</v>
      </c>
      <c r="H71">
        <f>DAY(Tabela5[[#This Row],[data rozmowy]])</f>
        <v>4</v>
      </c>
      <c r="I71">
        <f>MONTH(Tabela5[[#This Row],[data rozmowy]])</f>
        <v>8</v>
      </c>
      <c r="J71">
        <f>YEAR(Tabela5[[#This Row],[data rozmowy]])</f>
        <v>2013</v>
      </c>
      <c r="K71" s="31">
        <f>Tabela5[[#This Row],[kwota zakupu]]/Tabela5[[#This Row],[czas rozmowy]]</f>
        <v>1.2348484848484849</v>
      </c>
      <c r="L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1" t="str">
        <f>IF(Tabela5[[#This Row],[przedstawiciel]]="P03", "Południe",IF(Tabela5[[#This Row],[przedstawiciel]]="P02","Zachód","Centrum"))</f>
        <v>Zachód</v>
      </c>
      <c r="N71" t="str">
        <f>VLOOKUP(Tabela5[[#This Row],[przedstawiciel]],Tabela6[],5,FALSE)</f>
        <v>Dolnośląskie</v>
      </c>
      <c r="O71" t="str">
        <f>VLOOKUP(Tabela5[[#This Row],[przedstawiciel]],Tabela6[],3,FALSE)</f>
        <v>Wrocław</v>
      </c>
    </row>
    <row r="72" spans="1:15" x14ac:dyDescent="0.2">
      <c r="A72" s="2">
        <v>3</v>
      </c>
      <c r="B72">
        <v>66</v>
      </c>
      <c r="C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2">
        <v>216</v>
      </c>
      <c r="E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2" s="3" t="s">
        <v>13</v>
      </c>
      <c r="G72" s="1">
        <v>41495</v>
      </c>
      <c r="H72">
        <f>DAY(Tabela5[[#This Row],[data rozmowy]])</f>
        <v>9</v>
      </c>
      <c r="I72">
        <f>MONTH(Tabela5[[#This Row],[data rozmowy]])</f>
        <v>8</v>
      </c>
      <c r="J72">
        <f>YEAR(Tabela5[[#This Row],[data rozmowy]])</f>
        <v>2013</v>
      </c>
      <c r="K72" s="31">
        <f>Tabela5[[#This Row],[kwota zakupu]]/Tabela5[[#This Row],[czas rozmowy]]</f>
        <v>3.2727272727272729</v>
      </c>
      <c r="L72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2" t="str">
        <f>IF(Tabela5[[#This Row],[przedstawiciel]]="P03", "Południe",IF(Tabela5[[#This Row],[przedstawiciel]]="P02","Zachód","Centrum"))</f>
        <v>Zachód</v>
      </c>
      <c r="N72" t="str">
        <f>VLOOKUP(Tabela5[[#This Row],[przedstawiciel]],Tabela6[],5,FALSE)</f>
        <v>Dolnośląskie</v>
      </c>
      <c r="O72" t="str">
        <f>VLOOKUP(Tabela5[[#This Row],[przedstawiciel]],Tabela6[],3,FALSE)</f>
        <v>Wrocław</v>
      </c>
    </row>
    <row r="73" spans="1:15" x14ac:dyDescent="0.2">
      <c r="A73" s="2">
        <v>5</v>
      </c>
      <c r="B73">
        <v>124</v>
      </c>
      <c r="C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3">
        <v>183</v>
      </c>
      <c r="E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3" s="3" t="s">
        <v>13</v>
      </c>
      <c r="G73" s="1">
        <v>41569</v>
      </c>
      <c r="H73">
        <f>DAY(Tabela5[[#This Row],[data rozmowy]])</f>
        <v>22</v>
      </c>
      <c r="I73">
        <f>MONTH(Tabela5[[#This Row],[data rozmowy]])</f>
        <v>10</v>
      </c>
      <c r="J73">
        <f>YEAR(Tabela5[[#This Row],[data rozmowy]])</f>
        <v>2013</v>
      </c>
      <c r="K73" s="31">
        <f>Tabela5[[#This Row],[kwota zakupu]]/Tabela5[[#This Row],[czas rozmowy]]</f>
        <v>1.4758064516129032</v>
      </c>
      <c r="L7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" t="str">
        <f>IF(Tabela5[[#This Row],[przedstawiciel]]="P03", "Południe",IF(Tabela5[[#This Row],[przedstawiciel]]="P02","Zachód","Centrum"))</f>
        <v>Zachód</v>
      </c>
      <c r="N73" t="str">
        <f>VLOOKUP(Tabela5[[#This Row],[przedstawiciel]],Tabela6[],5,FALSE)</f>
        <v>Dolnośląskie</v>
      </c>
      <c r="O73" t="str">
        <f>VLOOKUP(Tabela5[[#This Row],[przedstawiciel]],Tabela6[],3,FALSE)</f>
        <v>Wrocław</v>
      </c>
    </row>
    <row r="74" spans="1:15" x14ac:dyDescent="0.2">
      <c r="A74" s="2">
        <v>6</v>
      </c>
      <c r="B74">
        <v>64</v>
      </c>
      <c r="C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4">
        <v>216</v>
      </c>
      <c r="E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4" s="3" t="s">
        <v>9</v>
      </c>
      <c r="G74" s="1">
        <v>41564</v>
      </c>
      <c r="H74">
        <f>DAY(Tabela5[[#This Row],[data rozmowy]])</f>
        <v>17</v>
      </c>
      <c r="I74">
        <f>MONTH(Tabela5[[#This Row],[data rozmowy]])</f>
        <v>10</v>
      </c>
      <c r="J74">
        <f>YEAR(Tabela5[[#This Row],[data rozmowy]])</f>
        <v>2013</v>
      </c>
      <c r="K74" s="31">
        <f>Tabela5[[#This Row],[kwota zakupu]]/Tabela5[[#This Row],[czas rozmowy]]</f>
        <v>3.375</v>
      </c>
      <c r="L74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4" t="str">
        <f>IF(Tabela5[[#This Row],[przedstawiciel]]="P03", "Południe",IF(Tabela5[[#This Row],[przedstawiciel]]="P02","Zachód","Centrum"))</f>
        <v>Centrum</v>
      </c>
      <c r="N74" t="str">
        <f>VLOOKUP(Tabela5[[#This Row],[przedstawiciel]],Tabela6[],5,FALSE)</f>
        <v>Mazowieckie</v>
      </c>
      <c r="O74" t="str">
        <f>VLOOKUP(Tabela5[[#This Row],[przedstawiciel]],Tabela6[],3,FALSE)</f>
        <v>Warszawa</v>
      </c>
    </row>
    <row r="75" spans="1:15" x14ac:dyDescent="0.2">
      <c r="A75" s="2">
        <v>10</v>
      </c>
      <c r="B75">
        <v>92</v>
      </c>
      <c r="C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5">
        <v>128</v>
      </c>
      <c r="E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5" s="3" t="s">
        <v>9</v>
      </c>
      <c r="G75" s="1">
        <v>41577</v>
      </c>
      <c r="H75">
        <f>DAY(Tabela5[[#This Row],[data rozmowy]])</f>
        <v>30</v>
      </c>
      <c r="I75">
        <f>MONTH(Tabela5[[#This Row],[data rozmowy]])</f>
        <v>10</v>
      </c>
      <c r="J75">
        <f>YEAR(Tabela5[[#This Row],[data rozmowy]])</f>
        <v>2013</v>
      </c>
      <c r="K75" s="31">
        <f>Tabela5[[#This Row],[kwota zakupu]]/Tabela5[[#This Row],[czas rozmowy]]</f>
        <v>1.3913043478260869</v>
      </c>
      <c r="L7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" t="str">
        <f>IF(Tabela5[[#This Row],[przedstawiciel]]="P03", "Południe",IF(Tabela5[[#This Row],[przedstawiciel]]="P02","Zachód","Centrum"))</f>
        <v>Centrum</v>
      </c>
      <c r="N75" t="str">
        <f>VLOOKUP(Tabela5[[#This Row],[przedstawiciel]],Tabela6[],5,FALSE)</f>
        <v>Mazowieckie</v>
      </c>
      <c r="O75" t="str">
        <f>VLOOKUP(Tabela5[[#This Row],[przedstawiciel]],Tabela6[],3,FALSE)</f>
        <v>Warszawa</v>
      </c>
    </row>
    <row r="76" spans="1:15" x14ac:dyDescent="0.2">
      <c r="A76" s="2">
        <v>2</v>
      </c>
      <c r="B76">
        <v>167</v>
      </c>
      <c r="C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6">
        <v>59</v>
      </c>
      <c r="E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6" s="3" t="s">
        <v>8</v>
      </c>
      <c r="G76" s="1">
        <v>41491</v>
      </c>
      <c r="H76">
        <f>DAY(Tabela5[[#This Row],[data rozmowy]])</f>
        <v>5</v>
      </c>
      <c r="I76">
        <f>MONTH(Tabela5[[#This Row],[data rozmowy]])</f>
        <v>8</v>
      </c>
      <c r="J76">
        <f>YEAR(Tabela5[[#This Row],[data rozmowy]])</f>
        <v>2013</v>
      </c>
      <c r="K76" s="31">
        <f>Tabela5[[#This Row],[kwota zakupu]]/Tabela5[[#This Row],[czas rozmowy]]</f>
        <v>0.3532934131736527</v>
      </c>
      <c r="L7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6" t="str">
        <f>IF(Tabela5[[#This Row],[przedstawiciel]]="P03", "Południe",IF(Tabela5[[#This Row],[przedstawiciel]]="P02","Zachód","Centrum"))</f>
        <v>Południe</v>
      </c>
      <c r="N76" t="str">
        <f>VLOOKUP(Tabela5[[#This Row],[przedstawiciel]],Tabela6[],5,FALSE)</f>
        <v>Podkarpackie</v>
      </c>
      <c r="O76" t="str">
        <f>VLOOKUP(Tabela5[[#This Row],[przedstawiciel]],Tabela6[],3,FALSE)</f>
        <v>Rzeszów</v>
      </c>
    </row>
    <row r="77" spans="1:15" x14ac:dyDescent="0.2">
      <c r="A77" s="2">
        <v>6</v>
      </c>
      <c r="B77">
        <v>23</v>
      </c>
      <c r="C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7">
        <v>162</v>
      </c>
      <c r="E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7" s="3" t="s">
        <v>9</v>
      </c>
      <c r="G77" s="1">
        <v>41509</v>
      </c>
      <c r="H77">
        <f>DAY(Tabela5[[#This Row],[data rozmowy]])</f>
        <v>23</v>
      </c>
      <c r="I77">
        <f>MONTH(Tabela5[[#This Row],[data rozmowy]])</f>
        <v>8</v>
      </c>
      <c r="J77">
        <f>YEAR(Tabela5[[#This Row],[data rozmowy]])</f>
        <v>2013</v>
      </c>
      <c r="K77" s="31">
        <f>Tabela5[[#This Row],[kwota zakupu]]/Tabela5[[#This Row],[czas rozmowy]]</f>
        <v>7.0434782608695654</v>
      </c>
      <c r="L7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7" t="str">
        <f>IF(Tabela5[[#This Row],[przedstawiciel]]="P03", "Południe",IF(Tabela5[[#This Row],[przedstawiciel]]="P02","Zachód","Centrum"))</f>
        <v>Centrum</v>
      </c>
      <c r="N77" t="str">
        <f>VLOOKUP(Tabela5[[#This Row],[przedstawiciel]],Tabela6[],5,FALSE)</f>
        <v>Mazowieckie</v>
      </c>
      <c r="O77" t="str">
        <f>VLOOKUP(Tabela5[[#This Row],[przedstawiciel]],Tabela6[],3,FALSE)</f>
        <v>Warszawa</v>
      </c>
    </row>
    <row r="78" spans="1:15" x14ac:dyDescent="0.2">
      <c r="A78" s="2">
        <v>4</v>
      </c>
      <c r="B78">
        <v>38</v>
      </c>
      <c r="C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8">
        <v>131</v>
      </c>
      <c r="E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8" s="3" t="s">
        <v>20</v>
      </c>
      <c r="G78" s="1">
        <v>41520</v>
      </c>
      <c r="H78">
        <f>DAY(Tabela5[[#This Row],[data rozmowy]])</f>
        <v>3</v>
      </c>
      <c r="I78">
        <f>MONTH(Tabela5[[#This Row],[data rozmowy]])</f>
        <v>9</v>
      </c>
      <c r="J78">
        <f>YEAR(Tabela5[[#This Row],[data rozmowy]])</f>
        <v>2013</v>
      </c>
      <c r="K78" s="31">
        <f>Tabela5[[#This Row],[kwota zakupu]]/Tabela5[[#This Row],[czas rozmowy]]</f>
        <v>3.4473684210526314</v>
      </c>
      <c r="L78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8" t="str">
        <f>IF(Tabela5[[#This Row],[przedstawiciel]]="P03", "Południe",IF(Tabela5[[#This Row],[przedstawiciel]]="P02","Zachód","Centrum"))</f>
        <v>Centrum</v>
      </c>
      <c r="N78" t="str">
        <f>VLOOKUP(Tabela5[[#This Row],[przedstawiciel]],Tabela6[],5,FALSE)</f>
        <v>Łódzkie</v>
      </c>
      <c r="O78" t="str">
        <f>VLOOKUP(Tabela5[[#This Row],[przedstawiciel]],Tabela6[],3,FALSE)</f>
        <v>Łódź</v>
      </c>
    </row>
    <row r="79" spans="1:15" x14ac:dyDescent="0.2">
      <c r="A79" s="2">
        <v>5</v>
      </c>
      <c r="B79">
        <v>28</v>
      </c>
      <c r="C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9">
        <v>121</v>
      </c>
      <c r="E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9" s="3" t="s">
        <v>13</v>
      </c>
      <c r="G79" s="1">
        <v>41519</v>
      </c>
      <c r="H79">
        <f>DAY(Tabela5[[#This Row],[data rozmowy]])</f>
        <v>2</v>
      </c>
      <c r="I79">
        <f>MONTH(Tabela5[[#This Row],[data rozmowy]])</f>
        <v>9</v>
      </c>
      <c r="J79">
        <f>YEAR(Tabela5[[#This Row],[data rozmowy]])</f>
        <v>2013</v>
      </c>
      <c r="K79" s="31">
        <f>Tabela5[[#This Row],[kwota zakupu]]/Tabela5[[#This Row],[czas rozmowy]]</f>
        <v>4.3214285714285712</v>
      </c>
      <c r="L7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9" t="str">
        <f>IF(Tabela5[[#This Row],[przedstawiciel]]="P03", "Południe",IF(Tabela5[[#This Row],[przedstawiciel]]="P02","Zachód","Centrum"))</f>
        <v>Zachód</v>
      </c>
      <c r="N79" t="str">
        <f>VLOOKUP(Tabela5[[#This Row],[przedstawiciel]],Tabela6[],5,FALSE)</f>
        <v>Dolnośląskie</v>
      </c>
      <c r="O79" t="str">
        <f>VLOOKUP(Tabela5[[#This Row],[przedstawiciel]],Tabela6[],3,FALSE)</f>
        <v>Wrocław</v>
      </c>
    </row>
    <row r="80" spans="1:15" x14ac:dyDescent="0.2">
      <c r="A80" s="2">
        <v>6</v>
      </c>
      <c r="B80">
        <v>23</v>
      </c>
      <c r="C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0">
        <v>62</v>
      </c>
      <c r="E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0" s="3" t="s">
        <v>20</v>
      </c>
      <c r="G80" s="1">
        <v>41538</v>
      </c>
      <c r="H80">
        <f>DAY(Tabela5[[#This Row],[data rozmowy]])</f>
        <v>21</v>
      </c>
      <c r="I80">
        <f>MONTH(Tabela5[[#This Row],[data rozmowy]])</f>
        <v>9</v>
      </c>
      <c r="J80">
        <f>YEAR(Tabela5[[#This Row],[data rozmowy]])</f>
        <v>2013</v>
      </c>
      <c r="K80" s="31">
        <f>Tabela5[[#This Row],[kwota zakupu]]/Tabela5[[#This Row],[czas rozmowy]]</f>
        <v>2.6956521739130435</v>
      </c>
      <c r="L80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80" t="str">
        <f>IF(Tabela5[[#This Row],[przedstawiciel]]="P03", "Południe",IF(Tabela5[[#This Row],[przedstawiciel]]="P02","Zachód","Centrum"))</f>
        <v>Centrum</v>
      </c>
      <c r="N80" t="str">
        <f>VLOOKUP(Tabela5[[#This Row],[przedstawiciel]],Tabela6[],5,FALSE)</f>
        <v>Łódzkie</v>
      </c>
      <c r="O80" t="str">
        <f>VLOOKUP(Tabela5[[#This Row],[przedstawiciel]],Tabela6[],3,FALSE)</f>
        <v>Łódź</v>
      </c>
    </row>
    <row r="81" spans="1:15" x14ac:dyDescent="0.2">
      <c r="A81" s="2">
        <v>6</v>
      </c>
      <c r="B81">
        <v>109</v>
      </c>
      <c r="C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1">
        <v>30</v>
      </c>
      <c r="E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1" s="3" t="s">
        <v>8</v>
      </c>
      <c r="G81" s="1">
        <v>41512</v>
      </c>
      <c r="H81">
        <f>DAY(Tabela5[[#This Row],[data rozmowy]])</f>
        <v>26</v>
      </c>
      <c r="I81">
        <f>MONTH(Tabela5[[#This Row],[data rozmowy]])</f>
        <v>8</v>
      </c>
      <c r="J81">
        <f>YEAR(Tabela5[[#This Row],[data rozmowy]])</f>
        <v>2013</v>
      </c>
      <c r="K81" s="31">
        <f>Tabela5[[#This Row],[kwota zakupu]]/Tabela5[[#This Row],[czas rozmowy]]</f>
        <v>0.27522935779816515</v>
      </c>
      <c r="L8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1" t="str">
        <f>IF(Tabela5[[#This Row],[przedstawiciel]]="P03", "Południe",IF(Tabela5[[#This Row],[przedstawiciel]]="P02","Zachód","Centrum"))</f>
        <v>Południe</v>
      </c>
      <c r="N81" t="str">
        <f>VLOOKUP(Tabela5[[#This Row],[przedstawiciel]],Tabela6[],5,FALSE)</f>
        <v>Podkarpackie</v>
      </c>
      <c r="O81" t="str">
        <f>VLOOKUP(Tabela5[[#This Row],[przedstawiciel]],Tabela6[],3,FALSE)</f>
        <v>Rzeszów</v>
      </c>
    </row>
    <row r="82" spans="1:15" x14ac:dyDescent="0.2">
      <c r="A82" s="2">
        <v>3</v>
      </c>
      <c r="B82">
        <v>19</v>
      </c>
      <c r="C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2">
        <v>200</v>
      </c>
      <c r="E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2" s="3" t="s">
        <v>20</v>
      </c>
      <c r="G82" s="1">
        <v>41527</v>
      </c>
      <c r="H82">
        <f>DAY(Tabela5[[#This Row],[data rozmowy]])</f>
        <v>10</v>
      </c>
      <c r="I82">
        <f>MONTH(Tabela5[[#This Row],[data rozmowy]])</f>
        <v>9</v>
      </c>
      <c r="J82">
        <f>YEAR(Tabela5[[#This Row],[data rozmowy]])</f>
        <v>2013</v>
      </c>
      <c r="K82" s="31">
        <f>Tabela5[[#This Row],[kwota zakupu]]/Tabela5[[#This Row],[czas rozmowy]]</f>
        <v>10.526315789473685</v>
      </c>
      <c r="L8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2" t="str">
        <f>IF(Tabela5[[#This Row],[przedstawiciel]]="P03", "Południe",IF(Tabela5[[#This Row],[przedstawiciel]]="P02","Zachód","Centrum"))</f>
        <v>Centrum</v>
      </c>
      <c r="N82" t="str">
        <f>VLOOKUP(Tabela5[[#This Row],[przedstawiciel]],Tabela6[],5,FALSE)</f>
        <v>Łódzkie</v>
      </c>
      <c r="O82" t="str">
        <f>VLOOKUP(Tabela5[[#This Row],[przedstawiciel]],Tabela6[],3,FALSE)</f>
        <v>Łódź</v>
      </c>
    </row>
    <row r="83" spans="1:15" x14ac:dyDescent="0.2">
      <c r="A83" s="2">
        <v>3</v>
      </c>
      <c r="B83">
        <v>59</v>
      </c>
      <c r="C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3">
        <v>91</v>
      </c>
      <c r="E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3" s="3" t="s">
        <v>8</v>
      </c>
      <c r="G83" s="1">
        <v>41542</v>
      </c>
      <c r="H83">
        <f>DAY(Tabela5[[#This Row],[data rozmowy]])</f>
        <v>25</v>
      </c>
      <c r="I83">
        <f>MONTH(Tabela5[[#This Row],[data rozmowy]])</f>
        <v>9</v>
      </c>
      <c r="J83">
        <f>YEAR(Tabela5[[#This Row],[data rozmowy]])</f>
        <v>2013</v>
      </c>
      <c r="K83" s="31">
        <f>Tabela5[[#This Row],[kwota zakupu]]/Tabela5[[#This Row],[czas rozmowy]]</f>
        <v>1.5423728813559323</v>
      </c>
      <c r="L8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" t="str">
        <f>IF(Tabela5[[#This Row],[przedstawiciel]]="P03", "Południe",IF(Tabela5[[#This Row],[przedstawiciel]]="P02","Zachód","Centrum"))</f>
        <v>Południe</v>
      </c>
      <c r="N83" t="str">
        <f>VLOOKUP(Tabela5[[#This Row],[przedstawiciel]],Tabela6[],5,FALSE)</f>
        <v>Podkarpackie</v>
      </c>
      <c r="O83" t="str">
        <f>VLOOKUP(Tabela5[[#This Row],[przedstawiciel]],Tabela6[],3,FALSE)</f>
        <v>Rzeszów</v>
      </c>
    </row>
    <row r="84" spans="1:15" x14ac:dyDescent="0.2">
      <c r="A84" s="2">
        <v>7</v>
      </c>
      <c r="B84">
        <v>36</v>
      </c>
      <c r="C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4">
        <v>81</v>
      </c>
      <c r="E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4" s="3" t="s">
        <v>13</v>
      </c>
      <c r="G84" s="1">
        <v>41523</v>
      </c>
      <c r="H84">
        <f>DAY(Tabela5[[#This Row],[data rozmowy]])</f>
        <v>6</v>
      </c>
      <c r="I84">
        <f>MONTH(Tabela5[[#This Row],[data rozmowy]])</f>
        <v>9</v>
      </c>
      <c r="J84">
        <f>YEAR(Tabela5[[#This Row],[data rozmowy]])</f>
        <v>2013</v>
      </c>
      <c r="K84" s="31">
        <f>Tabela5[[#This Row],[kwota zakupu]]/Tabela5[[#This Row],[czas rozmowy]]</f>
        <v>2.25</v>
      </c>
      <c r="L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" t="str">
        <f>IF(Tabela5[[#This Row],[przedstawiciel]]="P03", "Południe",IF(Tabela5[[#This Row],[przedstawiciel]]="P02","Zachód","Centrum"))</f>
        <v>Zachód</v>
      </c>
      <c r="N84" t="str">
        <f>VLOOKUP(Tabela5[[#This Row],[przedstawiciel]],Tabela6[],5,FALSE)</f>
        <v>Dolnośląskie</v>
      </c>
      <c r="O84" t="str">
        <f>VLOOKUP(Tabela5[[#This Row],[przedstawiciel]],Tabela6[],3,FALSE)</f>
        <v>Wrocław</v>
      </c>
    </row>
    <row r="85" spans="1:15" x14ac:dyDescent="0.2">
      <c r="A85" s="2">
        <v>7</v>
      </c>
      <c r="B85">
        <v>27</v>
      </c>
      <c r="C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5">
        <v>87</v>
      </c>
      <c r="E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5" s="3" t="s">
        <v>21</v>
      </c>
      <c r="G85" s="1">
        <v>41557</v>
      </c>
      <c r="H85">
        <f>DAY(Tabela5[[#This Row],[data rozmowy]])</f>
        <v>10</v>
      </c>
      <c r="I85">
        <f>MONTH(Tabela5[[#This Row],[data rozmowy]])</f>
        <v>10</v>
      </c>
      <c r="J85">
        <f>YEAR(Tabela5[[#This Row],[data rozmowy]])</f>
        <v>2013</v>
      </c>
      <c r="K85" s="31">
        <f>Tabela5[[#This Row],[kwota zakupu]]/Tabela5[[#This Row],[czas rozmowy]]</f>
        <v>3.2222222222222223</v>
      </c>
      <c r="L85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85" t="str">
        <f>IF(Tabela5[[#This Row],[przedstawiciel]]="P03", "Południe",IF(Tabela5[[#This Row],[przedstawiciel]]="P02","Zachód","Centrum"))</f>
        <v>Centrum</v>
      </c>
      <c r="N85" t="str">
        <f>VLOOKUP(Tabela5[[#This Row],[przedstawiciel]],Tabela6[],5,FALSE)</f>
        <v>Mazowieckie</v>
      </c>
      <c r="O85" t="str">
        <f>VLOOKUP(Tabela5[[#This Row],[przedstawiciel]],Tabela6[],3,FALSE)</f>
        <v>Warszawa</v>
      </c>
    </row>
    <row r="86" spans="1:15" x14ac:dyDescent="0.2">
      <c r="A86" s="2">
        <v>2</v>
      </c>
      <c r="B86">
        <v>174</v>
      </c>
      <c r="C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6">
        <v>157</v>
      </c>
      <c r="E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6" s="3" t="s">
        <v>9</v>
      </c>
      <c r="G86" s="1">
        <v>41553</v>
      </c>
      <c r="H86">
        <f>DAY(Tabela5[[#This Row],[data rozmowy]])</f>
        <v>6</v>
      </c>
      <c r="I86">
        <f>MONTH(Tabela5[[#This Row],[data rozmowy]])</f>
        <v>10</v>
      </c>
      <c r="J86">
        <f>YEAR(Tabela5[[#This Row],[data rozmowy]])</f>
        <v>2013</v>
      </c>
      <c r="K86" s="31">
        <f>Tabela5[[#This Row],[kwota zakupu]]/Tabela5[[#This Row],[czas rozmowy]]</f>
        <v>0.9022988505747126</v>
      </c>
      <c r="L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6" t="str">
        <f>IF(Tabela5[[#This Row],[przedstawiciel]]="P03", "Południe",IF(Tabela5[[#This Row],[przedstawiciel]]="P02","Zachód","Centrum"))</f>
        <v>Centrum</v>
      </c>
      <c r="N86" t="str">
        <f>VLOOKUP(Tabela5[[#This Row],[przedstawiciel]],Tabela6[],5,FALSE)</f>
        <v>Mazowieckie</v>
      </c>
      <c r="O86" t="str">
        <f>VLOOKUP(Tabela5[[#This Row],[przedstawiciel]],Tabela6[],3,FALSE)</f>
        <v>Warszawa</v>
      </c>
    </row>
    <row r="87" spans="1:15" x14ac:dyDescent="0.2">
      <c r="A87" s="2">
        <v>10</v>
      </c>
      <c r="B87">
        <v>14</v>
      </c>
      <c r="C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7">
        <v>94</v>
      </c>
      <c r="E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7" s="3" t="s">
        <v>8</v>
      </c>
      <c r="G87" s="1">
        <v>41533</v>
      </c>
      <c r="H87">
        <f>DAY(Tabela5[[#This Row],[data rozmowy]])</f>
        <v>16</v>
      </c>
      <c r="I87">
        <f>MONTH(Tabela5[[#This Row],[data rozmowy]])</f>
        <v>9</v>
      </c>
      <c r="J87">
        <f>YEAR(Tabela5[[#This Row],[data rozmowy]])</f>
        <v>2013</v>
      </c>
      <c r="K87" s="31">
        <f>Tabela5[[#This Row],[kwota zakupu]]/Tabela5[[#This Row],[czas rozmowy]]</f>
        <v>6.7142857142857144</v>
      </c>
      <c r="L8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7" t="str">
        <f>IF(Tabela5[[#This Row],[przedstawiciel]]="P03", "Południe",IF(Tabela5[[#This Row],[przedstawiciel]]="P02","Zachód","Centrum"))</f>
        <v>Południe</v>
      </c>
      <c r="N87" t="str">
        <f>VLOOKUP(Tabela5[[#This Row],[przedstawiciel]],Tabela6[],5,FALSE)</f>
        <v>Podkarpackie</v>
      </c>
      <c r="O87" t="str">
        <f>VLOOKUP(Tabela5[[#This Row],[przedstawiciel]],Tabela6[],3,FALSE)</f>
        <v>Rzeszów</v>
      </c>
    </row>
    <row r="88" spans="1:15" x14ac:dyDescent="0.2">
      <c r="A88" s="2">
        <v>11</v>
      </c>
      <c r="B88">
        <v>5</v>
      </c>
      <c r="C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8">
        <v>204</v>
      </c>
      <c r="E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8" s="3" t="s">
        <v>9</v>
      </c>
      <c r="G88" s="1">
        <v>41549</v>
      </c>
      <c r="H88">
        <f>DAY(Tabela5[[#This Row],[data rozmowy]])</f>
        <v>2</v>
      </c>
      <c r="I88">
        <f>MONTH(Tabela5[[#This Row],[data rozmowy]])</f>
        <v>10</v>
      </c>
      <c r="J88">
        <f>YEAR(Tabela5[[#This Row],[data rozmowy]])</f>
        <v>2013</v>
      </c>
      <c r="K88" s="31">
        <f>Tabela5[[#This Row],[kwota zakupu]]/Tabela5[[#This Row],[czas rozmowy]]</f>
        <v>40.799999999999997</v>
      </c>
      <c r="L8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8" t="str">
        <f>IF(Tabela5[[#This Row],[przedstawiciel]]="P03", "Południe",IF(Tabela5[[#This Row],[przedstawiciel]]="P02","Zachód","Centrum"))</f>
        <v>Centrum</v>
      </c>
      <c r="N88" t="str">
        <f>VLOOKUP(Tabela5[[#This Row],[przedstawiciel]],Tabela6[],5,FALSE)</f>
        <v>Mazowieckie</v>
      </c>
      <c r="O88" t="str">
        <f>VLOOKUP(Tabela5[[#This Row],[przedstawiciel]],Tabela6[],3,FALSE)</f>
        <v>Warszawa</v>
      </c>
    </row>
    <row r="89" spans="1:15" x14ac:dyDescent="0.2">
      <c r="A89" s="2">
        <v>7</v>
      </c>
      <c r="B89">
        <v>47</v>
      </c>
      <c r="C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9">
        <v>97</v>
      </c>
      <c r="E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9" s="3" t="s">
        <v>20</v>
      </c>
      <c r="G89" s="1">
        <v>41568</v>
      </c>
      <c r="H89">
        <f>DAY(Tabela5[[#This Row],[data rozmowy]])</f>
        <v>21</v>
      </c>
      <c r="I89">
        <f>MONTH(Tabela5[[#This Row],[data rozmowy]])</f>
        <v>10</v>
      </c>
      <c r="J89">
        <f>YEAR(Tabela5[[#This Row],[data rozmowy]])</f>
        <v>2013</v>
      </c>
      <c r="K89" s="31">
        <f>Tabela5[[#This Row],[kwota zakupu]]/Tabela5[[#This Row],[czas rozmowy]]</f>
        <v>2.0638297872340425</v>
      </c>
      <c r="L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" t="str">
        <f>IF(Tabela5[[#This Row],[przedstawiciel]]="P03", "Południe",IF(Tabela5[[#This Row],[przedstawiciel]]="P02","Zachód","Centrum"))</f>
        <v>Centrum</v>
      </c>
      <c r="N89" t="str">
        <f>VLOOKUP(Tabela5[[#This Row],[przedstawiciel]],Tabela6[],5,FALSE)</f>
        <v>Łódzkie</v>
      </c>
      <c r="O89" t="str">
        <f>VLOOKUP(Tabela5[[#This Row],[przedstawiciel]],Tabela6[],3,FALSE)</f>
        <v>Łódź</v>
      </c>
    </row>
    <row r="90" spans="1:15" x14ac:dyDescent="0.2">
      <c r="A90" s="2">
        <v>7</v>
      </c>
      <c r="B90">
        <v>33</v>
      </c>
      <c r="C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0">
        <v>61</v>
      </c>
      <c r="E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0" s="3" t="s">
        <v>13</v>
      </c>
      <c r="G90" s="1">
        <v>41543</v>
      </c>
      <c r="H90">
        <f>DAY(Tabela5[[#This Row],[data rozmowy]])</f>
        <v>26</v>
      </c>
      <c r="I90">
        <f>MONTH(Tabela5[[#This Row],[data rozmowy]])</f>
        <v>9</v>
      </c>
      <c r="J90">
        <f>YEAR(Tabela5[[#This Row],[data rozmowy]])</f>
        <v>2013</v>
      </c>
      <c r="K90" s="31">
        <f>Tabela5[[#This Row],[kwota zakupu]]/Tabela5[[#This Row],[czas rozmowy]]</f>
        <v>1.8484848484848484</v>
      </c>
      <c r="L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0" t="str">
        <f>IF(Tabela5[[#This Row],[przedstawiciel]]="P03", "Południe",IF(Tabela5[[#This Row],[przedstawiciel]]="P02","Zachód","Centrum"))</f>
        <v>Zachód</v>
      </c>
      <c r="N90" t="str">
        <f>VLOOKUP(Tabela5[[#This Row],[przedstawiciel]],Tabela6[],5,FALSE)</f>
        <v>Dolnośląskie</v>
      </c>
      <c r="O90" t="str">
        <f>VLOOKUP(Tabela5[[#This Row],[przedstawiciel]],Tabela6[],3,FALSE)</f>
        <v>Wrocław</v>
      </c>
    </row>
    <row r="91" spans="1:15" x14ac:dyDescent="0.2">
      <c r="A91" s="2">
        <v>2</v>
      </c>
      <c r="B91">
        <v>32</v>
      </c>
      <c r="C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1">
        <v>120</v>
      </c>
      <c r="E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1" s="3" t="s">
        <v>20</v>
      </c>
      <c r="G91" s="1">
        <v>41573</v>
      </c>
      <c r="H91">
        <f>DAY(Tabela5[[#This Row],[data rozmowy]])</f>
        <v>26</v>
      </c>
      <c r="I91">
        <f>MONTH(Tabela5[[#This Row],[data rozmowy]])</f>
        <v>10</v>
      </c>
      <c r="J91">
        <f>YEAR(Tabela5[[#This Row],[data rozmowy]])</f>
        <v>2013</v>
      </c>
      <c r="K91" s="31">
        <f>Tabela5[[#This Row],[kwota zakupu]]/Tabela5[[#This Row],[czas rozmowy]]</f>
        <v>3.75</v>
      </c>
      <c r="L91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91" t="str">
        <f>IF(Tabela5[[#This Row],[przedstawiciel]]="P03", "Południe",IF(Tabela5[[#This Row],[przedstawiciel]]="P02","Zachód","Centrum"))</f>
        <v>Centrum</v>
      </c>
      <c r="N91" t="str">
        <f>VLOOKUP(Tabela5[[#This Row],[przedstawiciel]],Tabela6[],5,FALSE)</f>
        <v>Łódzkie</v>
      </c>
      <c r="O91" t="str">
        <f>VLOOKUP(Tabela5[[#This Row],[przedstawiciel]],Tabela6[],3,FALSE)</f>
        <v>Łódź</v>
      </c>
    </row>
    <row r="92" spans="1:15" x14ac:dyDescent="0.2">
      <c r="A92" s="2">
        <v>3</v>
      </c>
      <c r="B92">
        <v>92</v>
      </c>
      <c r="C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2">
        <v>43</v>
      </c>
      <c r="E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2" s="3" t="s">
        <v>8</v>
      </c>
      <c r="G92" s="1">
        <v>41502</v>
      </c>
      <c r="H92">
        <f>DAY(Tabela5[[#This Row],[data rozmowy]])</f>
        <v>16</v>
      </c>
      <c r="I92">
        <f>MONTH(Tabela5[[#This Row],[data rozmowy]])</f>
        <v>8</v>
      </c>
      <c r="J92">
        <f>YEAR(Tabela5[[#This Row],[data rozmowy]])</f>
        <v>2013</v>
      </c>
      <c r="K92" s="31">
        <f>Tabela5[[#This Row],[kwota zakupu]]/Tabela5[[#This Row],[czas rozmowy]]</f>
        <v>0.46739130434782611</v>
      </c>
      <c r="L9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2" t="str">
        <f>IF(Tabela5[[#This Row],[przedstawiciel]]="P03", "Południe",IF(Tabela5[[#This Row],[przedstawiciel]]="P02","Zachód","Centrum"))</f>
        <v>Południe</v>
      </c>
      <c r="N92" t="str">
        <f>VLOOKUP(Tabela5[[#This Row],[przedstawiciel]],Tabela6[],5,FALSE)</f>
        <v>Podkarpackie</v>
      </c>
      <c r="O92" t="str">
        <f>VLOOKUP(Tabela5[[#This Row],[przedstawiciel]],Tabela6[],3,FALSE)</f>
        <v>Rzeszów</v>
      </c>
    </row>
    <row r="93" spans="1:15" x14ac:dyDescent="0.2">
      <c r="A93" s="2">
        <v>5</v>
      </c>
      <c r="B93">
        <v>86</v>
      </c>
      <c r="C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3">
        <v>201</v>
      </c>
      <c r="E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3" s="3" t="s">
        <v>21</v>
      </c>
      <c r="G93" s="1">
        <v>41508</v>
      </c>
      <c r="H93">
        <f>DAY(Tabela5[[#This Row],[data rozmowy]])</f>
        <v>22</v>
      </c>
      <c r="I93">
        <f>MONTH(Tabela5[[#This Row],[data rozmowy]])</f>
        <v>8</v>
      </c>
      <c r="J93">
        <f>YEAR(Tabela5[[#This Row],[data rozmowy]])</f>
        <v>2013</v>
      </c>
      <c r="K93" s="31">
        <f>Tabela5[[#This Row],[kwota zakupu]]/Tabela5[[#This Row],[czas rozmowy]]</f>
        <v>2.3372093023255816</v>
      </c>
      <c r="L9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3" t="str">
        <f>IF(Tabela5[[#This Row],[przedstawiciel]]="P03", "Południe",IF(Tabela5[[#This Row],[przedstawiciel]]="P02","Zachód","Centrum"))</f>
        <v>Centrum</v>
      </c>
      <c r="N93" t="str">
        <f>VLOOKUP(Tabela5[[#This Row],[przedstawiciel]],Tabela6[],5,FALSE)</f>
        <v>Mazowieckie</v>
      </c>
      <c r="O93" t="str">
        <f>VLOOKUP(Tabela5[[#This Row],[przedstawiciel]],Tabela6[],3,FALSE)</f>
        <v>Warszawa</v>
      </c>
    </row>
    <row r="94" spans="1:15" x14ac:dyDescent="0.2">
      <c r="A94" s="2">
        <v>7</v>
      </c>
      <c r="B94">
        <v>73</v>
      </c>
      <c r="C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4">
        <v>76</v>
      </c>
      <c r="E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4" s="3" t="s">
        <v>20</v>
      </c>
      <c r="G94" s="1">
        <v>41555</v>
      </c>
      <c r="H94">
        <f>DAY(Tabela5[[#This Row],[data rozmowy]])</f>
        <v>8</v>
      </c>
      <c r="I94">
        <f>MONTH(Tabela5[[#This Row],[data rozmowy]])</f>
        <v>10</v>
      </c>
      <c r="J94">
        <f>YEAR(Tabela5[[#This Row],[data rozmowy]])</f>
        <v>2013</v>
      </c>
      <c r="K94" s="31">
        <f>Tabela5[[#This Row],[kwota zakupu]]/Tabela5[[#This Row],[czas rozmowy]]</f>
        <v>1.0410958904109588</v>
      </c>
      <c r="L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4" t="str">
        <f>IF(Tabela5[[#This Row],[przedstawiciel]]="P03", "Południe",IF(Tabela5[[#This Row],[przedstawiciel]]="P02","Zachód","Centrum"))</f>
        <v>Centrum</v>
      </c>
      <c r="N94" t="str">
        <f>VLOOKUP(Tabela5[[#This Row],[przedstawiciel]],Tabela6[],5,FALSE)</f>
        <v>Łódzkie</v>
      </c>
      <c r="O94" t="str">
        <f>VLOOKUP(Tabela5[[#This Row],[przedstawiciel]],Tabela6[],3,FALSE)</f>
        <v>Łódź</v>
      </c>
    </row>
    <row r="95" spans="1:15" x14ac:dyDescent="0.2">
      <c r="A95" s="2">
        <v>10</v>
      </c>
      <c r="B95">
        <v>167</v>
      </c>
      <c r="C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5">
        <v>62</v>
      </c>
      <c r="E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5" s="3" t="s">
        <v>21</v>
      </c>
      <c r="G95" s="1">
        <v>41525</v>
      </c>
      <c r="H95">
        <f>DAY(Tabela5[[#This Row],[data rozmowy]])</f>
        <v>8</v>
      </c>
      <c r="I95">
        <f>MONTH(Tabela5[[#This Row],[data rozmowy]])</f>
        <v>9</v>
      </c>
      <c r="J95">
        <f>YEAR(Tabela5[[#This Row],[data rozmowy]])</f>
        <v>2013</v>
      </c>
      <c r="K95" s="31">
        <f>Tabela5[[#This Row],[kwota zakupu]]/Tabela5[[#This Row],[czas rozmowy]]</f>
        <v>0.3712574850299401</v>
      </c>
      <c r="L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5" t="str">
        <f>IF(Tabela5[[#This Row],[przedstawiciel]]="P03", "Południe",IF(Tabela5[[#This Row],[przedstawiciel]]="P02","Zachód","Centrum"))</f>
        <v>Centrum</v>
      </c>
      <c r="N95" t="str">
        <f>VLOOKUP(Tabela5[[#This Row],[przedstawiciel]],Tabela6[],5,FALSE)</f>
        <v>Mazowieckie</v>
      </c>
      <c r="O95" t="str">
        <f>VLOOKUP(Tabela5[[#This Row],[przedstawiciel]],Tabela6[],3,FALSE)</f>
        <v>Warszawa</v>
      </c>
    </row>
    <row r="96" spans="1:15" x14ac:dyDescent="0.2">
      <c r="A96" s="2">
        <v>10</v>
      </c>
      <c r="B96">
        <v>108</v>
      </c>
      <c r="C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6">
        <v>64</v>
      </c>
      <c r="E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6" s="3" t="s">
        <v>20</v>
      </c>
      <c r="G96" s="1">
        <v>41506</v>
      </c>
      <c r="H96">
        <f>DAY(Tabela5[[#This Row],[data rozmowy]])</f>
        <v>20</v>
      </c>
      <c r="I96">
        <f>MONTH(Tabela5[[#This Row],[data rozmowy]])</f>
        <v>8</v>
      </c>
      <c r="J96">
        <f>YEAR(Tabela5[[#This Row],[data rozmowy]])</f>
        <v>2013</v>
      </c>
      <c r="K96" s="31">
        <f>Tabela5[[#This Row],[kwota zakupu]]/Tabela5[[#This Row],[czas rozmowy]]</f>
        <v>0.59259259259259256</v>
      </c>
      <c r="L9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" t="str">
        <f>IF(Tabela5[[#This Row],[przedstawiciel]]="P03", "Południe",IF(Tabela5[[#This Row],[przedstawiciel]]="P02","Zachód","Centrum"))</f>
        <v>Centrum</v>
      </c>
      <c r="N96" t="str">
        <f>VLOOKUP(Tabela5[[#This Row],[przedstawiciel]],Tabela6[],5,FALSE)</f>
        <v>Łódzkie</v>
      </c>
      <c r="O96" t="str">
        <f>VLOOKUP(Tabela5[[#This Row],[przedstawiciel]],Tabela6[],3,FALSE)</f>
        <v>Łódź</v>
      </c>
    </row>
    <row r="97" spans="1:15" x14ac:dyDescent="0.2">
      <c r="A97" s="2">
        <v>5</v>
      </c>
      <c r="B97">
        <v>45</v>
      </c>
      <c r="C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7">
        <v>96</v>
      </c>
      <c r="E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7" s="3" t="s">
        <v>8</v>
      </c>
      <c r="G97" s="1">
        <v>41575</v>
      </c>
      <c r="H97">
        <f>DAY(Tabela5[[#This Row],[data rozmowy]])</f>
        <v>28</v>
      </c>
      <c r="I97">
        <f>MONTH(Tabela5[[#This Row],[data rozmowy]])</f>
        <v>10</v>
      </c>
      <c r="J97">
        <f>YEAR(Tabela5[[#This Row],[data rozmowy]])</f>
        <v>2013</v>
      </c>
      <c r="K97" s="31">
        <f>Tabela5[[#This Row],[kwota zakupu]]/Tabela5[[#This Row],[czas rozmowy]]</f>
        <v>2.1333333333333333</v>
      </c>
      <c r="L9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" t="str">
        <f>IF(Tabela5[[#This Row],[przedstawiciel]]="P03", "Południe",IF(Tabela5[[#This Row],[przedstawiciel]]="P02","Zachód","Centrum"))</f>
        <v>Południe</v>
      </c>
      <c r="N97" t="str">
        <f>VLOOKUP(Tabela5[[#This Row],[przedstawiciel]],Tabela6[],5,FALSE)</f>
        <v>Podkarpackie</v>
      </c>
      <c r="O97" t="str">
        <f>VLOOKUP(Tabela5[[#This Row],[przedstawiciel]],Tabela6[],3,FALSE)</f>
        <v>Rzeszów</v>
      </c>
    </row>
    <row r="98" spans="1:15" x14ac:dyDescent="0.2">
      <c r="A98" s="2">
        <v>6</v>
      </c>
      <c r="B98">
        <v>105</v>
      </c>
      <c r="C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8">
        <v>191</v>
      </c>
      <c r="E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8" s="3" t="s">
        <v>21</v>
      </c>
      <c r="G98" s="1">
        <v>41498</v>
      </c>
      <c r="H98">
        <f>DAY(Tabela5[[#This Row],[data rozmowy]])</f>
        <v>12</v>
      </c>
      <c r="I98">
        <f>MONTH(Tabela5[[#This Row],[data rozmowy]])</f>
        <v>8</v>
      </c>
      <c r="J98">
        <f>YEAR(Tabela5[[#This Row],[data rozmowy]])</f>
        <v>2013</v>
      </c>
      <c r="K98" s="31">
        <f>Tabela5[[#This Row],[kwota zakupu]]/Tabela5[[#This Row],[czas rozmowy]]</f>
        <v>1.819047619047619</v>
      </c>
      <c r="L9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" t="str">
        <f>IF(Tabela5[[#This Row],[przedstawiciel]]="P03", "Południe",IF(Tabela5[[#This Row],[przedstawiciel]]="P02","Zachód","Centrum"))</f>
        <v>Centrum</v>
      </c>
      <c r="N98" t="str">
        <f>VLOOKUP(Tabela5[[#This Row],[przedstawiciel]],Tabela6[],5,FALSE)</f>
        <v>Mazowieckie</v>
      </c>
      <c r="O98" t="str">
        <f>VLOOKUP(Tabela5[[#This Row],[przedstawiciel]],Tabela6[],3,FALSE)</f>
        <v>Warszawa</v>
      </c>
    </row>
    <row r="99" spans="1:15" x14ac:dyDescent="0.2">
      <c r="A99" s="2">
        <v>7</v>
      </c>
      <c r="B99">
        <v>37</v>
      </c>
      <c r="C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9">
        <v>61</v>
      </c>
      <c r="E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9" s="3" t="s">
        <v>21</v>
      </c>
      <c r="G99" s="1">
        <v>41518</v>
      </c>
      <c r="H99">
        <f>DAY(Tabela5[[#This Row],[data rozmowy]])</f>
        <v>1</v>
      </c>
      <c r="I99">
        <f>MONTH(Tabela5[[#This Row],[data rozmowy]])</f>
        <v>9</v>
      </c>
      <c r="J99">
        <f>YEAR(Tabela5[[#This Row],[data rozmowy]])</f>
        <v>2013</v>
      </c>
      <c r="K99" s="31">
        <f>Tabela5[[#This Row],[kwota zakupu]]/Tabela5[[#This Row],[czas rozmowy]]</f>
        <v>1.6486486486486487</v>
      </c>
      <c r="L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" t="str">
        <f>IF(Tabela5[[#This Row],[przedstawiciel]]="P03", "Południe",IF(Tabela5[[#This Row],[przedstawiciel]]="P02","Zachód","Centrum"))</f>
        <v>Centrum</v>
      </c>
      <c r="N99" t="str">
        <f>VLOOKUP(Tabela5[[#This Row],[przedstawiciel]],Tabela6[],5,FALSE)</f>
        <v>Mazowieckie</v>
      </c>
      <c r="O99" t="str">
        <f>VLOOKUP(Tabela5[[#This Row],[przedstawiciel]],Tabela6[],3,FALSE)</f>
        <v>Warszawa</v>
      </c>
    </row>
    <row r="100" spans="1:15" x14ac:dyDescent="0.2">
      <c r="A100" s="2">
        <v>6</v>
      </c>
      <c r="B100">
        <v>144</v>
      </c>
      <c r="C1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00">
        <v>128</v>
      </c>
      <c r="E1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00" s="3" t="s">
        <v>13</v>
      </c>
      <c r="G100" s="1">
        <v>41537</v>
      </c>
      <c r="H100">
        <f>DAY(Tabela5[[#This Row],[data rozmowy]])</f>
        <v>20</v>
      </c>
      <c r="I100">
        <f>MONTH(Tabela5[[#This Row],[data rozmowy]])</f>
        <v>9</v>
      </c>
      <c r="J100">
        <f>YEAR(Tabela5[[#This Row],[data rozmowy]])</f>
        <v>2013</v>
      </c>
      <c r="K100" s="31">
        <f>Tabela5[[#This Row],[kwota zakupu]]/Tabela5[[#This Row],[czas rozmowy]]</f>
        <v>0.88888888888888884</v>
      </c>
      <c r="L10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0" t="str">
        <f>IF(Tabela5[[#This Row],[przedstawiciel]]="P03", "Południe",IF(Tabela5[[#This Row],[przedstawiciel]]="P02","Zachód","Centrum"))</f>
        <v>Zachód</v>
      </c>
      <c r="N100" t="str">
        <f>VLOOKUP(Tabela5[[#This Row],[przedstawiciel]],Tabela6[],5,FALSE)</f>
        <v>Dolnośląskie</v>
      </c>
      <c r="O100" t="str">
        <f>VLOOKUP(Tabela5[[#This Row],[przedstawiciel]],Tabela6[],3,FALSE)</f>
        <v>Wrocław</v>
      </c>
    </row>
    <row r="101" spans="1:15" x14ac:dyDescent="0.2">
      <c r="A101" s="2">
        <v>2</v>
      </c>
      <c r="B101">
        <v>142</v>
      </c>
      <c r="C1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01">
        <v>161</v>
      </c>
      <c r="E1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01" s="3" t="s">
        <v>9</v>
      </c>
      <c r="G101" s="1">
        <v>41517</v>
      </c>
      <c r="H101">
        <f>DAY(Tabela5[[#This Row],[data rozmowy]])</f>
        <v>31</v>
      </c>
      <c r="I101">
        <f>MONTH(Tabela5[[#This Row],[data rozmowy]])</f>
        <v>8</v>
      </c>
      <c r="J101">
        <f>YEAR(Tabela5[[#This Row],[data rozmowy]])</f>
        <v>2013</v>
      </c>
      <c r="K101" s="31">
        <f>Tabela5[[#This Row],[kwota zakupu]]/Tabela5[[#This Row],[czas rozmowy]]</f>
        <v>1.1338028169014085</v>
      </c>
      <c r="L10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1" t="str">
        <f>IF(Tabela5[[#This Row],[przedstawiciel]]="P03", "Południe",IF(Tabela5[[#This Row],[przedstawiciel]]="P02","Zachód","Centrum"))</f>
        <v>Centrum</v>
      </c>
      <c r="N101" t="str">
        <f>VLOOKUP(Tabela5[[#This Row],[przedstawiciel]],Tabela6[],5,FALSE)</f>
        <v>Mazowieckie</v>
      </c>
      <c r="O101" t="str">
        <f>VLOOKUP(Tabela5[[#This Row],[przedstawiciel]],Tabela6[],3,FALSE)</f>
        <v>Warszawa</v>
      </c>
    </row>
    <row r="102" spans="1:15" x14ac:dyDescent="0.2">
      <c r="A102" s="2">
        <v>3</v>
      </c>
      <c r="B102">
        <v>107</v>
      </c>
      <c r="C1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02">
        <v>81</v>
      </c>
      <c r="E1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02" s="3" t="s">
        <v>21</v>
      </c>
      <c r="G102" s="1">
        <v>41532</v>
      </c>
      <c r="H102">
        <f>DAY(Tabela5[[#This Row],[data rozmowy]])</f>
        <v>15</v>
      </c>
      <c r="I102">
        <f>MONTH(Tabela5[[#This Row],[data rozmowy]])</f>
        <v>9</v>
      </c>
      <c r="J102">
        <f>YEAR(Tabela5[[#This Row],[data rozmowy]])</f>
        <v>2013</v>
      </c>
      <c r="K102" s="31">
        <f>Tabela5[[#This Row],[kwota zakupu]]/Tabela5[[#This Row],[czas rozmowy]]</f>
        <v>0.7570093457943925</v>
      </c>
      <c r="L1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2" t="str">
        <f>IF(Tabela5[[#This Row],[przedstawiciel]]="P03", "Południe",IF(Tabela5[[#This Row],[przedstawiciel]]="P02","Zachód","Centrum"))</f>
        <v>Centrum</v>
      </c>
      <c r="N102" t="str">
        <f>VLOOKUP(Tabela5[[#This Row],[przedstawiciel]],Tabela6[],5,FALSE)</f>
        <v>Mazowieckie</v>
      </c>
      <c r="O102" t="str">
        <f>VLOOKUP(Tabela5[[#This Row],[przedstawiciel]],Tabela6[],3,FALSE)</f>
        <v>Warszawa</v>
      </c>
    </row>
    <row r="103" spans="1:15" x14ac:dyDescent="0.2">
      <c r="A103" s="2">
        <v>2</v>
      </c>
      <c r="B103">
        <v>98</v>
      </c>
      <c r="C1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03">
        <v>134</v>
      </c>
      <c r="E1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03" s="3" t="s">
        <v>13</v>
      </c>
      <c r="G103" s="1">
        <v>41527</v>
      </c>
      <c r="H103">
        <f>DAY(Tabela5[[#This Row],[data rozmowy]])</f>
        <v>10</v>
      </c>
      <c r="I103">
        <f>MONTH(Tabela5[[#This Row],[data rozmowy]])</f>
        <v>9</v>
      </c>
      <c r="J103">
        <f>YEAR(Tabela5[[#This Row],[data rozmowy]])</f>
        <v>2013</v>
      </c>
      <c r="K103" s="31">
        <f>Tabela5[[#This Row],[kwota zakupu]]/Tabela5[[#This Row],[czas rozmowy]]</f>
        <v>1.3673469387755102</v>
      </c>
      <c r="L10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3" t="str">
        <f>IF(Tabela5[[#This Row],[przedstawiciel]]="P03", "Południe",IF(Tabela5[[#This Row],[przedstawiciel]]="P02","Zachód","Centrum"))</f>
        <v>Zachód</v>
      </c>
      <c r="N103" t="str">
        <f>VLOOKUP(Tabela5[[#This Row],[przedstawiciel]],Tabela6[],5,FALSE)</f>
        <v>Dolnośląskie</v>
      </c>
      <c r="O103" t="str">
        <f>VLOOKUP(Tabela5[[#This Row],[przedstawiciel]],Tabela6[],3,FALSE)</f>
        <v>Wrocław</v>
      </c>
    </row>
    <row r="104" spans="1:15" x14ac:dyDescent="0.2">
      <c r="A104" s="2">
        <v>3</v>
      </c>
      <c r="B104">
        <v>30</v>
      </c>
      <c r="C1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04">
        <v>59</v>
      </c>
      <c r="E1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04" s="3" t="s">
        <v>20</v>
      </c>
      <c r="G104" s="1">
        <v>41512</v>
      </c>
      <c r="H104">
        <f>DAY(Tabela5[[#This Row],[data rozmowy]])</f>
        <v>26</v>
      </c>
      <c r="I104">
        <f>MONTH(Tabela5[[#This Row],[data rozmowy]])</f>
        <v>8</v>
      </c>
      <c r="J104">
        <f>YEAR(Tabela5[[#This Row],[data rozmowy]])</f>
        <v>2013</v>
      </c>
      <c r="K104" s="31">
        <f>Tabela5[[#This Row],[kwota zakupu]]/Tabela5[[#This Row],[czas rozmowy]]</f>
        <v>1.9666666666666666</v>
      </c>
      <c r="L1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4" t="str">
        <f>IF(Tabela5[[#This Row],[przedstawiciel]]="P03", "Południe",IF(Tabela5[[#This Row],[przedstawiciel]]="P02","Zachód","Centrum"))</f>
        <v>Centrum</v>
      </c>
      <c r="N104" t="str">
        <f>VLOOKUP(Tabela5[[#This Row],[przedstawiciel]],Tabela6[],5,FALSE)</f>
        <v>Łódzkie</v>
      </c>
      <c r="O104" t="str">
        <f>VLOOKUP(Tabela5[[#This Row],[przedstawiciel]],Tabela6[],3,FALSE)</f>
        <v>Łódź</v>
      </c>
    </row>
    <row r="105" spans="1:15" x14ac:dyDescent="0.2">
      <c r="A105" s="2">
        <v>4</v>
      </c>
      <c r="B105">
        <v>23</v>
      </c>
      <c r="C1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05">
        <v>166</v>
      </c>
      <c r="E1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05" s="3" t="s">
        <v>21</v>
      </c>
      <c r="G105" s="1">
        <v>41574</v>
      </c>
      <c r="H105">
        <f>DAY(Tabela5[[#This Row],[data rozmowy]])</f>
        <v>27</v>
      </c>
      <c r="I105">
        <f>MONTH(Tabela5[[#This Row],[data rozmowy]])</f>
        <v>10</v>
      </c>
      <c r="J105">
        <f>YEAR(Tabela5[[#This Row],[data rozmowy]])</f>
        <v>2013</v>
      </c>
      <c r="K105" s="31">
        <f>Tabela5[[#This Row],[kwota zakupu]]/Tabela5[[#This Row],[czas rozmowy]]</f>
        <v>7.2173913043478262</v>
      </c>
      <c r="L10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05" t="str">
        <f>IF(Tabela5[[#This Row],[przedstawiciel]]="P03", "Południe",IF(Tabela5[[#This Row],[przedstawiciel]]="P02","Zachód","Centrum"))</f>
        <v>Centrum</v>
      </c>
      <c r="N105" t="str">
        <f>VLOOKUP(Tabela5[[#This Row],[przedstawiciel]],Tabela6[],5,FALSE)</f>
        <v>Mazowieckie</v>
      </c>
      <c r="O105" t="str">
        <f>VLOOKUP(Tabela5[[#This Row],[przedstawiciel]],Tabela6[],3,FALSE)</f>
        <v>Warszawa</v>
      </c>
    </row>
    <row r="106" spans="1:15" x14ac:dyDescent="0.2">
      <c r="A106" s="2">
        <v>9</v>
      </c>
      <c r="B106">
        <v>126</v>
      </c>
      <c r="C1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06">
        <v>53</v>
      </c>
      <c r="E1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06" s="3" t="s">
        <v>21</v>
      </c>
      <c r="G106" s="1">
        <v>41510</v>
      </c>
      <c r="H106">
        <f>DAY(Tabela5[[#This Row],[data rozmowy]])</f>
        <v>24</v>
      </c>
      <c r="I106">
        <f>MONTH(Tabela5[[#This Row],[data rozmowy]])</f>
        <v>8</v>
      </c>
      <c r="J106">
        <f>YEAR(Tabela5[[#This Row],[data rozmowy]])</f>
        <v>2013</v>
      </c>
      <c r="K106" s="31">
        <f>Tabela5[[#This Row],[kwota zakupu]]/Tabela5[[#This Row],[czas rozmowy]]</f>
        <v>0.42063492063492064</v>
      </c>
      <c r="L10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6" t="str">
        <f>IF(Tabela5[[#This Row],[przedstawiciel]]="P03", "Południe",IF(Tabela5[[#This Row],[przedstawiciel]]="P02","Zachód","Centrum"))</f>
        <v>Centrum</v>
      </c>
      <c r="N106" t="str">
        <f>VLOOKUP(Tabela5[[#This Row],[przedstawiciel]],Tabela6[],5,FALSE)</f>
        <v>Mazowieckie</v>
      </c>
      <c r="O106" t="str">
        <f>VLOOKUP(Tabela5[[#This Row],[przedstawiciel]],Tabela6[],3,FALSE)</f>
        <v>Warszawa</v>
      </c>
    </row>
    <row r="107" spans="1:15" x14ac:dyDescent="0.2">
      <c r="A107" s="2">
        <v>2</v>
      </c>
      <c r="B107">
        <v>94</v>
      </c>
      <c r="C1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07">
        <v>103</v>
      </c>
      <c r="E1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07" s="3" t="s">
        <v>8</v>
      </c>
      <c r="G107" s="1">
        <v>41572</v>
      </c>
      <c r="H107">
        <f>DAY(Tabela5[[#This Row],[data rozmowy]])</f>
        <v>25</v>
      </c>
      <c r="I107">
        <f>MONTH(Tabela5[[#This Row],[data rozmowy]])</f>
        <v>10</v>
      </c>
      <c r="J107">
        <f>YEAR(Tabela5[[#This Row],[data rozmowy]])</f>
        <v>2013</v>
      </c>
      <c r="K107" s="31">
        <f>Tabela5[[#This Row],[kwota zakupu]]/Tabela5[[#This Row],[czas rozmowy]]</f>
        <v>1.0957446808510638</v>
      </c>
      <c r="L10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7" t="str">
        <f>IF(Tabela5[[#This Row],[przedstawiciel]]="P03", "Południe",IF(Tabela5[[#This Row],[przedstawiciel]]="P02","Zachód","Centrum"))</f>
        <v>Południe</v>
      </c>
      <c r="N107" t="str">
        <f>VLOOKUP(Tabela5[[#This Row],[przedstawiciel]],Tabela6[],5,FALSE)</f>
        <v>Podkarpackie</v>
      </c>
      <c r="O107" t="str">
        <f>VLOOKUP(Tabela5[[#This Row],[przedstawiciel]],Tabela6[],3,FALSE)</f>
        <v>Rzeszów</v>
      </c>
    </row>
    <row r="108" spans="1:15" x14ac:dyDescent="0.2">
      <c r="A108" s="2">
        <v>10</v>
      </c>
      <c r="B108">
        <v>21</v>
      </c>
      <c r="C1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08">
        <v>49</v>
      </c>
      <c r="E1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08" s="3" t="s">
        <v>8</v>
      </c>
      <c r="G108" s="1">
        <v>41488</v>
      </c>
      <c r="H108">
        <f>DAY(Tabela5[[#This Row],[data rozmowy]])</f>
        <v>2</v>
      </c>
      <c r="I108">
        <f>MONTH(Tabela5[[#This Row],[data rozmowy]])</f>
        <v>8</v>
      </c>
      <c r="J108">
        <f>YEAR(Tabela5[[#This Row],[data rozmowy]])</f>
        <v>2013</v>
      </c>
      <c r="K108" s="31">
        <f>Tabela5[[#This Row],[kwota zakupu]]/Tabela5[[#This Row],[czas rozmowy]]</f>
        <v>2.3333333333333335</v>
      </c>
      <c r="L10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8" t="str">
        <f>IF(Tabela5[[#This Row],[przedstawiciel]]="P03", "Południe",IF(Tabela5[[#This Row],[przedstawiciel]]="P02","Zachód","Centrum"))</f>
        <v>Południe</v>
      </c>
      <c r="N108" t="str">
        <f>VLOOKUP(Tabela5[[#This Row],[przedstawiciel]],Tabela6[],5,FALSE)</f>
        <v>Podkarpackie</v>
      </c>
      <c r="O108" t="str">
        <f>VLOOKUP(Tabela5[[#This Row],[przedstawiciel]],Tabela6[],3,FALSE)</f>
        <v>Rzeszów</v>
      </c>
    </row>
    <row r="109" spans="1:15" x14ac:dyDescent="0.2">
      <c r="A109" s="2">
        <v>2</v>
      </c>
      <c r="B109">
        <v>14</v>
      </c>
      <c r="C1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09">
        <v>60</v>
      </c>
      <c r="E1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09" s="3" t="s">
        <v>20</v>
      </c>
      <c r="G109" s="1">
        <v>41555</v>
      </c>
      <c r="H109">
        <f>DAY(Tabela5[[#This Row],[data rozmowy]])</f>
        <v>8</v>
      </c>
      <c r="I109">
        <f>MONTH(Tabela5[[#This Row],[data rozmowy]])</f>
        <v>10</v>
      </c>
      <c r="J109">
        <f>YEAR(Tabela5[[#This Row],[data rozmowy]])</f>
        <v>2013</v>
      </c>
      <c r="K109" s="31">
        <f>Tabela5[[#This Row],[kwota zakupu]]/Tabela5[[#This Row],[czas rozmowy]]</f>
        <v>4.2857142857142856</v>
      </c>
      <c r="L10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09" t="str">
        <f>IF(Tabela5[[#This Row],[przedstawiciel]]="P03", "Południe",IF(Tabela5[[#This Row],[przedstawiciel]]="P02","Zachód","Centrum"))</f>
        <v>Centrum</v>
      </c>
      <c r="N109" t="str">
        <f>VLOOKUP(Tabela5[[#This Row],[przedstawiciel]],Tabela6[],5,FALSE)</f>
        <v>Łódzkie</v>
      </c>
      <c r="O109" t="str">
        <f>VLOOKUP(Tabela5[[#This Row],[przedstawiciel]],Tabela6[],3,FALSE)</f>
        <v>Łódź</v>
      </c>
    </row>
    <row r="110" spans="1:15" x14ac:dyDescent="0.2">
      <c r="A110" s="2">
        <v>5</v>
      </c>
      <c r="B110">
        <v>147</v>
      </c>
      <c r="C1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10">
        <v>70</v>
      </c>
      <c r="E1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10" s="3" t="s">
        <v>8</v>
      </c>
      <c r="G110" s="1">
        <v>41567</v>
      </c>
      <c r="H110">
        <f>DAY(Tabela5[[#This Row],[data rozmowy]])</f>
        <v>20</v>
      </c>
      <c r="I110">
        <f>MONTH(Tabela5[[#This Row],[data rozmowy]])</f>
        <v>10</v>
      </c>
      <c r="J110">
        <f>YEAR(Tabela5[[#This Row],[data rozmowy]])</f>
        <v>2013</v>
      </c>
      <c r="K110" s="31">
        <f>Tabela5[[#This Row],[kwota zakupu]]/Tabela5[[#This Row],[czas rozmowy]]</f>
        <v>0.47619047619047616</v>
      </c>
      <c r="L11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0" t="str">
        <f>IF(Tabela5[[#This Row],[przedstawiciel]]="P03", "Południe",IF(Tabela5[[#This Row],[przedstawiciel]]="P02","Zachód","Centrum"))</f>
        <v>Południe</v>
      </c>
      <c r="N110" t="str">
        <f>VLOOKUP(Tabela5[[#This Row],[przedstawiciel]],Tabela6[],5,FALSE)</f>
        <v>Podkarpackie</v>
      </c>
      <c r="O110" t="str">
        <f>VLOOKUP(Tabela5[[#This Row],[przedstawiciel]],Tabela6[],3,FALSE)</f>
        <v>Rzeszów</v>
      </c>
    </row>
    <row r="111" spans="1:15" x14ac:dyDescent="0.2">
      <c r="A111" s="2">
        <v>3</v>
      </c>
      <c r="B111">
        <v>78</v>
      </c>
      <c r="C1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11">
        <v>175</v>
      </c>
      <c r="E1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11" s="3" t="s">
        <v>9</v>
      </c>
      <c r="G111" s="1">
        <v>41548</v>
      </c>
      <c r="H111">
        <f>DAY(Tabela5[[#This Row],[data rozmowy]])</f>
        <v>1</v>
      </c>
      <c r="I111">
        <f>MONTH(Tabela5[[#This Row],[data rozmowy]])</f>
        <v>10</v>
      </c>
      <c r="J111">
        <f>YEAR(Tabela5[[#This Row],[data rozmowy]])</f>
        <v>2013</v>
      </c>
      <c r="K111" s="31">
        <f>Tabela5[[#This Row],[kwota zakupu]]/Tabela5[[#This Row],[czas rozmowy]]</f>
        <v>2.2435897435897436</v>
      </c>
      <c r="L11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1" t="str">
        <f>IF(Tabela5[[#This Row],[przedstawiciel]]="P03", "Południe",IF(Tabela5[[#This Row],[przedstawiciel]]="P02","Zachód","Centrum"))</f>
        <v>Centrum</v>
      </c>
      <c r="N111" t="str">
        <f>VLOOKUP(Tabela5[[#This Row],[przedstawiciel]],Tabela6[],5,FALSE)</f>
        <v>Mazowieckie</v>
      </c>
      <c r="O111" t="str">
        <f>VLOOKUP(Tabela5[[#This Row],[przedstawiciel]],Tabela6[],3,FALSE)</f>
        <v>Warszawa</v>
      </c>
    </row>
    <row r="112" spans="1:15" x14ac:dyDescent="0.2">
      <c r="A112" s="2">
        <v>10</v>
      </c>
      <c r="B112">
        <v>131</v>
      </c>
      <c r="C1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12">
        <v>217</v>
      </c>
      <c r="E1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12" s="3" t="s">
        <v>20</v>
      </c>
      <c r="G112" s="1">
        <v>41520</v>
      </c>
      <c r="H112">
        <f>DAY(Tabela5[[#This Row],[data rozmowy]])</f>
        <v>3</v>
      </c>
      <c r="I112">
        <f>MONTH(Tabela5[[#This Row],[data rozmowy]])</f>
        <v>9</v>
      </c>
      <c r="J112">
        <f>YEAR(Tabela5[[#This Row],[data rozmowy]])</f>
        <v>2013</v>
      </c>
      <c r="K112" s="31">
        <f>Tabela5[[#This Row],[kwota zakupu]]/Tabela5[[#This Row],[czas rozmowy]]</f>
        <v>1.6564885496183206</v>
      </c>
      <c r="L11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2" t="str">
        <f>IF(Tabela5[[#This Row],[przedstawiciel]]="P03", "Południe",IF(Tabela5[[#This Row],[przedstawiciel]]="P02","Zachód","Centrum"))</f>
        <v>Centrum</v>
      </c>
      <c r="N112" t="str">
        <f>VLOOKUP(Tabela5[[#This Row],[przedstawiciel]],Tabela6[],5,FALSE)</f>
        <v>Łódzkie</v>
      </c>
      <c r="O112" t="str">
        <f>VLOOKUP(Tabela5[[#This Row],[przedstawiciel]],Tabela6[],3,FALSE)</f>
        <v>Łódź</v>
      </c>
    </row>
    <row r="113" spans="1:15" x14ac:dyDescent="0.2">
      <c r="A113" s="2">
        <v>8</v>
      </c>
      <c r="B113">
        <v>166</v>
      </c>
      <c r="C1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13">
        <v>168</v>
      </c>
      <c r="E1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13" s="3" t="s">
        <v>20</v>
      </c>
      <c r="G113" s="1">
        <v>41546</v>
      </c>
      <c r="H113">
        <f>DAY(Tabela5[[#This Row],[data rozmowy]])</f>
        <v>29</v>
      </c>
      <c r="I113">
        <f>MONTH(Tabela5[[#This Row],[data rozmowy]])</f>
        <v>9</v>
      </c>
      <c r="J113">
        <f>YEAR(Tabela5[[#This Row],[data rozmowy]])</f>
        <v>2013</v>
      </c>
      <c r="K113" s="31">
        <f>Tabela5[[#This Row],[kwota zakupu]]/Tabela5[[#This Row],[czas rozmowy]]</f>
        <v>1.0120481927710843</v>
      </c>
      <c r="L11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3" t="str">
        <f>IF(Tabela5[[#This Row],[przedstawiciel]]="P03", "Południe",IF(Tabela5[[#This Row],[przedstawiciel]]="P02","Zachód","Centrum"))</f>
        <v>Centrum</v>
      </c>
      <c r="N113" t="str">
        <f>VLOOKUP(Tabela5[[#This Row],[przedstawiciel]],Tabela6[],5,FALSE)</f>
        <v>Łódzkie</v>
      </c>
      <c r="O113" t="str">
        <f>VLOOKUP(Tabela5[[#This Row],[przedstawiciel]],Tabela6[],3,FALSE)</f>
        <v>Łódź</v>
      </c>
    </row>
    <row r="114" spans="1:15" x14ac:dyDescent="0.2">
      <c r="A114" s="2">
        <v>2</v>
      </c>
      <c r="B114">
        <v>56</v>
      </c>
      <c r="C1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14">
        <v>135</v>
      </c>
      <c r="E1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14" s="3" t="s">
        <v>13</v>
      </c>
      <c r="G114" s="1">
        <v>41503</v>
      </c>
      <c r="H114">
        <f>DAY(Tabela5[[#This Row],[data rozmowy]])</f>
        <v>17</v>
      </c>
      <c r="I114">
        <f>MONTH(Tabela5[[#This Row],[data rozmowy]])</f>
        <v>8</v>
      </c>
      <c r="J114">
        <f>YEAR(Tabela5[[#This Row],[data rozmowy]])</f>
        <v>2013</v>
      </c>
      <c r="K114" s="31">
        <f>Tabela5[[#This Row],[kwota zakupu]]/Tabela5[[#This Row],[czas rozmowy]]</f>
        <v>2.4107142857142856</v>
      </c>
      <c r="L11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4" t="str">
        <f>IF(Tabela5[[#This Row],[przedstawiciel]]="P03", "Południe",IF(Tabela5[[#This Row],[przedstawiciel]]="P02","Zachód","Centrum"))</f>
        <v>Zachód</v>
      </c>
      <c r="N114" t="str">
        <f>VLOOKUP(Tabela5[[#This Row],[przedstawiciel]],Tabela6[],5,FALSE)</f>
        <v>Dolnośląskie</v>
      </c>
      <c r="O114" t="str">
        <f>VLOOKUP(Tabela5[[#This Row],[przedstawiciel]],Tabela6[],3,FALSE)</f>
        <v>Wrocław</v>
      </c>
    </row>
    <row r="115" spans="1:15" x14ac:dyDescent="0.2">
      <c r="A115" s="2">
        <v>6</v>
      </c>
      <c r="B115">
        <v>7</v>
      </c>
      <c r="C1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15">
        <v>89</v>
      </c>
      <c r="E1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15" s="3" t="s">
        <v>13</v>
      </c>
      <c r="G115" s="1">
        <v>41518</v>
      </c>
      <c r="H115">
        <f>DAY(Tabela5[[#This Row],[data rozmowy]])</f>
        <v>1</v>
      </c>
      <c r="I115">
        <f>MONTH(Tabela5[[#This Row],[data rozmowy]])</f>
        <v>9</v>
      </c>
      <c r="J115">
        <f>YEAR(Tabela5[[#This Row],[data rozmowy]])</f>
        <v>2013</v>
      </c>
      <c r="K115" s="31">
        <f>Tabela5[[#This Row],[kwota zakupu]]/Tabela5[[#This Row],[czas rozmowy]]</f>
        <v>12.714285714285714</v>
      </c>
      <c r="L11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15" t="str">
        <f>IF(Tabela5[[#This Row],[przedstawiciel]]="P03", "Południe",IF(Tabela5[[#This Row],[przedstawiciel]]="P02","Zachód","Centrum"))</f>
        <v>Zachód</v>
      </c>
      <c r="N115" t="str">
        <f>VLOOKUP(Tabela5[[#This Row],[przedstawiciel]],Tabela6[],5,FALSE)</f>
        <v>Dolnośląskie</v>
      </c>
      <c r="O115" t="str">
        <f>VLOOKUP(Tabela5[[#This Row],[przedstawiciel]],Tabela6[],3,FALSE)</f>
        <v>Wrocław</v>
      </c>
    </row>
    <row r="116" spans="1:15" x14ac:dyDescent="0.2">
      <c r="A116" s="2">
        <v>5</v>
      </c>
      <c r="B116">
        <v>75</v>
      </c>
      <c r="C1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16">
        <v>197</v>
      </c>
      <c r="E1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16" s="3" t="s">
        <v>8</v>
      </c>
      <c r="G116" s="1">
        <v>41558</v>
      </c>
      <c r="H116">
        <f>DAY(Tabela5[[#This Row],[data rozmowy]])</f>
        <v>11</v>
      </c>
      <c r="I116">
        <f>MONTH(Tabela5[[#This Row],[data rozmowy]])</f>
        <v>10</v>
      </c>
      <c r="J116">
        <f>YEAR(Tabela5[[#This Row],[data rozmowy]])</f>
        <v>2013</v>
      </c>
      <c r="K116" s="31">
        <f>Tabela5[[#This Row],[kwota zakupu]]/Tabela5[[#This Row],[czas rozmowy]]</f>
        <v>2.6266666666666665</v>
      </c>
      <c r="L116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116" t="str">
        <f>IF(Tabela5[[#This Row],[przedstawiciel]]="P03", "Południe",IF(Tabela5[[#This Row],[przedstawiciel]]="P02","Zachód","Centrum"))</f>
        <v>Południe</v>
      </c>
      <c r="N116" t="str">
        <f>VLOOKUP(Tabela5[[#This Row],[przedstawiciel]],Tabela6[],5,FALSE)</f>
        <v>Podkarpackie</v>
      </c>
      <c r="O116" t="str">
        <f>VLOOKUP(Tabela5[[#This Row],[przedstawiciel]],Tabela6[],3,FALSE)</f>
        <v>Rzeszów</v>
      </c>
    </row>
    <row r="117" spans="1:15" x14ac:dyDescent="0.2">
      <c r="A117" s="2">
        <v>10</v>
      </c>
      <c r="B117">
        <v>100</v>
      </c>
      <c r="C1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17">
        <v>173</v>
      </c>
      <c r="E1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17" s="3" t="s">
        <v>8</v>
      </c>
      <c r="G117" s="1">
        <v>41567</v>
      </c>
      <c r="H117">
        <f>DAY(Tabela5[[#This Row],[data rozmowy]])</f>
        <v>20</v>
      </c>
      <c r="I117">
        <f>MONTH(Tabela5[[#This Row],[data rozmowy]])</f>
        <v>10</v>
      </c>
      <c r="J117">
        <f>YEAR(Tabela5[[#This Row],[data rozmowy]])</f>
        <v>2013</v>
      </c>
      <c r="K117" s="31">
        <f>Tabela5[[#This Row],[kwota zakupu]]/Tabela5[[#This Row],[czas rozmowy]]</f>
        <v>1.73</v>
      </c>
      <c r="L11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7" t="str">
        <f>IF(Tabela5[[#This Row],[przedstawiciel]]="P03", "Południe",IF(Tabela5[[#This Row],[przedstawiciel]]="P02","Zachód","Centrum"))</f>
        <v>Południe</v>
      </c>
      <c r="N117" t="str">
        <f>VLOOKUP(Tabela5[[#This Row],[przedstawiciel]],Tabela6[],5,FALSE)</f>
        <v>Podkarpackie</v>
      </c>
      <c r="O117" t="str">
        <f>VLOOKUP(Tabela5[[#This Row],[przedstawiciel]],Tabela6[],3,FALSE)</f>
        <v>Rzeszów</v>
      </c>
    </row>
    <row r="118" spans="1:15" x14ac:dyDescent="0.2">
      <c r="A118" s="2">
        <v>7</v>
      </c>
      <c r="B118">
        <v>149</v>
      </c>
      <c r="C1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18">
        <v>189</v>
      </c>
      <c r="E1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18" s="3" t="s">
        <v>20</v>
      </c>
      <c r="G118" s="1">
        <v>41491</v>
      </c>
      <c r="H118">
        <f>DAY(Tabela5[[#This Row],[data rozmowy]])</f>
        <v>5</v>
      </c>
      <c r="I118">
        <f>MONTH(Tabela5[[#This Row],[data rozmowy]])</f>
        <v>8</v>
      </c>
      <c r="J118">
        <f>YEAR(Tabela5[[#This Row],[data rozmowy]])</f>
        <v>2013</v>
      </c>
      <c r="K118" s="31">
        <f>Tabela5[[#This Row],[kwota zakupu]]/Tabela5[[#This Row],[czas rozmowy]]</f>
        <v>1.2684563758389262</v>
      </c>
      <c r="L11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8" t="str">
        <f>IF(Tabela5[[#This Row],[przedstawiciel]]="P03", "Południe",IF(Tabela5[[#This Row],[przedstawiciel]]="P02","Zachód","Centrum"))</f>
        <v>Centrum</v>
      </c>
      <c r="N118" t="str">
        <f>VLOOKUP(Tabela5[[#This Row],[przedstawiciel]],Tabela6[],5,FALSE)</f>
        <v>Łódzkie</v>
      </c>
      <c r="O118" t="str">
        <f>VLOOKUP(Tabela5[[#This Row],[przedstawiciel]],Tabela6[],3,FALSE)</f>
        <v>Łódź</v>
      </c>
    </row>
    <row r="119" spans="1:15" x14ac:dyDescent="0.2">
      <c r="A119" s="2">
        <v>9</v>
      </c>
      <c r="B119">
        <v>29</v>
      </c>
      <c r="C1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19">
        <v>45</v>
      </c>
      <c r="E1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19" s="3" t="s">
        <v>20</v>
      </c>
      <c r="G119" s="1">
        <v>41539</v>
      </c>
      <c r="H119">
        <f>DAY(Tabela5[[#This Row],[data rozmowy]])</f>
        <v>22</v>
      </c>
      <c r="I119">
        <f>MONTH(Tabela5[[#This Row],[data rozmowy]])</f>
        <v>9</v>
      </c>
      <c r="J119">
        <f>YEAR(Tabela5[[#This Row],[data rozmowy]])</f>
        <v>2013</v>
      </c>
      <c r="K119" s="31">
        <f>Tabela5[[#This Row],[kwota zakupu]]/Tabela5[[#This Row],[czas rozmowy]]</f>
        <v>1.5517241379310345</v>
      </c>
      <c r="L1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19" t="str">
        <f>IF(Tabela5[[#This Row],[przedstawiciel]]="P03", "Południe",IF(Tabela5[[#This Row],[przedstawiciel]]="P02","Zachód","Centrum"))</f>
        <v>Centrum</v>
      </c>
      <c r="N119" t="str">
        <f>VLOOKUP(Tabela5[[#This Row],[przedstawiciel]],Tabela6[],5,FALSE)</f>
        <v>Łódzkie</v>
      </c>
      <c r="O119" t="str">
        <f>VLOOKUP(Tabela5[[#This Row],[przedstawiciel]],Tabela6[],3,FALSE)</f>
        <v>Łódź</v>
      </c>
    </row>
    <row r="120" spans="1:15" x14ac:dyDescent="0.2">
      <c r="A120" s="2">
        <v>4</v>
      </c>
      <c r="B120">
        <v>119</v>
      </c>
      <c r="C1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20">
        <v>117</v>
      </c>
      <c r="E1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20" s="3" t="s">
        <v>20</v>
      </c>
      <c r="G120" s="1">
        <v>41514</v>
      </c>
      <c r="H120">
        <f>DAY(Tabela5[[#This Row],[data rozmowy]])</f>
        <v>28</v>
      </c>
      <c r="I120">
        <f>MONTH(Tabela5[[#This Row],[data rozmowy]])</f>
        <v>8</v>
      </c>
      <c r="J120">
        <f>YEAR(Tabela5[[#This Row],[data rozmowy]])</f>
        <v>2013</v>
      </c>
      <c r="K120" s="31">
        <f>Tabela5[[#This Row],[kwota zakupu]]/Tabela5[[#This Row],[czas rozmowy]]</f>
        <v>0.98319327731092432</v>
      </c>
      <c r="L12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0" t="str">
        <f>IF(Tabela5[[#This Row],[przedstawiciel]]="P03", "Południe",IF(Tabela5[[#This Row],[przedstawiciel]]="P02","Zachód","Centrum"))</f>
        <v>Centrum</v>
      </c>
      <c r="N120" t="str">
        <f>VLOOKUP(Tabela5[[#This Row],[przedstawiciel]],Tabela6[],5,FALSE)</f>
        <v>Łódzkie</v>
      </c>
      <c r="O120" t="str">
        <f>VLOOKUP(Tabela5[[#This Row],[przedstawiciel]],Tabela6[],3,FALSE)</f>
        <v>Łódź</v>
      </c>
    </row>
    <row r="121" spans="1:15" x14ac:dyDescent="0.2">
      <c r="A121" s="2">
        <v>7</v>
      </c>
      <c r="B121">
        <v>101</v>
      </c>
      <c r="C1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21">
        <v>60</v>
      </c>
      <c r="E1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21" s="3" t="s">
        <v>9</v>
      </c>
      <c r="G121" s="1">
        <v>41558</v>
      </c>
      <c r="H121">
        <f>DAY(Tabela5[[#This Row],[data rozmowy]])</f>
        <v>11</v>
      </c>
      <c r="I121">
        <f>MONTH(Tabela5[[#This Row],[data rozmowy]])</f>
        <v>10</v>
      </c>
      <c r="J121">
        <f>YEAR(Tabela5[[#This Row],[data rozmowy]])</f>
        <v>2013</v>
      </c>
      <c r="K121" s="31">
        <f>Tabela5[[#This Row],[kwota zakupu]]/Tabela5[[#This Row],[czas rozmowy]]</f>
        <v>0.59405940594059403</v>
      </c>
      <c r="L12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1" t="str">
        <f>IF(Tabela5[[#This Row],[przedstawiciel]]="P03", "Południe",IF(Tabela5[[#This Row],[przedstawiciel]]="P02","Zachód","Centrum"))</f>
        <v>Centrum</v>
      </c>
      <c r="N121" t="str">
        <f>VLOOKUP(Tabela5[[#This Row],[przedstawiciel]],Tabela6[],5,FALSE)</f>
        <v>Mazowieckie</v>
      </c>
      <c r="O121" t="str">
        <f>VLOOKUP(Tabela5[[#This Row],[przedstawiciel]],Tabela6[],3,FALSE)</f>
        <v>Warszawa</v>
      </c>
    </row>
    <row r="122" spans="1:15" x14ac:dyDescent="0.2">
      <c r="A122" s="2">
        <v>6</v>
      </c>
      <c r="B122">
        <v>162</v>
      </c>
      <c r="C1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22">
        <v>57</v>
      </c>
      <c r="E1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22" s="3" t="s">
        <v>20</v>
      </c>
      <c r="G122" s="1">
        <v>41516</v>
      </c>
      <c r="H122">
        <f>DAY(Tabela5[[#This Row],[data rozmowy]])</f>
        <v>30</v>
      </c>
      <c r="I122">
        <f>MONTH(Tabela5[[#This Row],[data rozmowy]])</f>
        <v>8</v>
      </c>
      <c r="J122">
        <f>YEAR(Tabela5[[#This Row],[data rozmowy]])</f>
        <v>2013</v>
      </c>
      <c r="K122" s="31">
        <f>Tabela5[[#This Row],[kwota zakupu]]/Tabela5[[#This Row],[czas rozmowy]]</f>
        <v>0.35185185185185186</v>
      </c>
      <c r="L1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2" t="str">
        <f>IF(Tabela5[[#This Row],[przedstawiciel]]="P03", "Południe",IF(Tabela5[[#This Row],[przedstawiciel]]="P02","Zachód","Centrum"))</f>
        <v>Centrum</v>
      </c>
      <c r="N122" t="str">
        <f>VLOOKUP(Tabela5[[#This Row],[przedstawiciel]],Tabela6[],5,FALSE)</f>
        <v>Łódzkie</v>
      </c>
      <c r="O122" t="str">
        <f>VLOOKUP(Tabela5[[#This Row],[przedstawiciel]],Tabela6[],3,FALSE)</f>
        <v>Łódź</v>
      </c>
    </row>
    <row r="123" spans="1:15" x14ac:dyDescent="0.2">
      <c r="A123" s="2">
        <v>10</v>
      </c>
      <c r="B123">
        <v>147</v>
      </c>
      <c r="C1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23">
        <v>192</v>
      </c>
      <c r="E1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23" s="3" t="s">
        <v>9</v>
      </c>
      <c r="G123" s="1">
        <v>41527</v>
      </c>
      <c r="H123">
        <f>DAY(Tabela5[[#This Row],[data rozmowy]])</f>
        <v>10</v>
      </c>
      <c r="I123">
        <f>MONTH(Tabela5[[#This Row],[data rozmowy]])</f>
        <v>9</v>
      </c>
      <c r="J123">
        <f>YEAR(Tabela5[[#This Row],[data rozmowy]])</f>
        <v>2013</v>
      </c>
      <c r="K123" s="31">
        <f>Tabela5[[#This Row],[kwota zakupu]]/Tabela5[[#This Row],[czas rozmowy]]</f>
        <v>1.3061224489795917</v>
      </c>
      <c r="L12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3" t="str">
        <f>IF(Tabela5[[#This Row],[przedstawiciel]]="P03", "Południe",IF(Tabela5[[#This Row],[przedstawiciel]]="P02","Zachód","Centrum"))</f>
        <v>Centrum</v>
      </c>
      <c r="N123" t="str">
        <f>VLOOKUP(Tabela5[[#This Row],[przedstawiciel]],Tabela6[],5,FALSE)</f>
        <v>Mazowieckie</v>
      </c>
      <c r="O123" t="str">
        <f>VLOOKUP(Tabela5[[#This Row],[przedstawiciel]],Tabela6[],3,FALSE)</f>
        <v>Warszawa</v>
      </c>
    </row>
    <row r="124" spans="1:15" x14ac:dyDescent="0.2">
      <c r="A124" s="2">
        <v>8</v>
      </c>
      <c r="B124">
        <v>2</v>
      </c>
      <c r="C1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24">
        <v>188</v>
      </c>
      <c r="E1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24" s="3" t="s">
        <v>20</v>
      </c>
      <c r="G124" s="1">
        <v>41511</v>
      </c>
      <c r="H124">
        <f>DAY(Tabela5[[#This Row],[data rozmowy]])</f>
        <v>25</v>
      </c>
      <c r="I124">
        <f>MONTH(Tabela5[[#This Row],[data rozmowy]])</f>
        <v>8</v>
      </c>
      <c r="J124">
        <f>YEAR(Tabela5[[#This Row],[data rozmowy]])</f>
        <v>2013</v>
      </c>
      <c r="K124" s="31">
        <f>Tabela5[[#This Row],[kwota zakupu]]/Tabela5[[#This Row],[czas rozmowy]]</f>
        <v>94</v>
      </c>
      <c r="L12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24" t="str">
        <f>IF(Tabela5[[#This Row],[przedstawiciel]]="P03", "Południe",IF(Tabela5[[#This Row],[przedstawiciel]]="P02","Zachód","Centrum"))</f>
        <v>Centrum</v>
      </c>
      <c r="N124" t="str">
        <f>VLOOKUP(Tabela5[[#This Row],[przedstawiciel]],Tabela6[],5,FALSE)</f>
        <v>Łódzkie</v>
      </c>
      <c r="O124" t="str">
        <f>VLOOKUP(Tabela5[[#This Row],[przedstawiciel]],Tabela6[],3,FALSE)</f>
        <v>Łódź</v>
      </c>
    </row>
    <row r="125" spans="1:15" x14ac:dyDescent="0.2">
      <c r="A125" s="2">
        <v>2</v>
      </c>
      <c r="B125">
        <v>105</v>
      </c>
      <c r="C1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25">
        <v>88</v>
      </c>
      <c r="E1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25" s="3" t="s">
        <v>20</v>
      </c>
      <c r="G125" s="1">
        <v>41512</v>
      </c>
      <c r="H125">
        <f>DAY(Tabela5[[#This Row],[data rozmowy]])</f>
        <v>26</v>
      </c>
      <c r="I125">
        <f>MONTH(Tabela5[[#This Row],[data rozmowy]])</f>
        <v>8</v>
      </c>
      <c r="J125">
        <f>YEAR(Tabela5[[#This Row],[data rozmowy]])</f>
        <v>2013</v>
      </c>
      <c r="K125" s="31">
        <f>Tabela5[[#This Row],[kwota zakupu]]/Tabela5[[#This Row],[czas rozmowy]]</f>
        <v>0.83809523809523812</v>
      </c>
      <c r="L12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5" t="str">
        <f>IF(Tabela5[[#This Row],[przedstawiciel]]="P03", "Południe",IF(Tabela5[[#This Row],[przedstawiciel]]="P02","Zachód","Centrum"))</f>
        <v>Centrum</v>
      </c>
      <c r="N125" t="str">
        <f>VLOOKUP(Tabela5[[#This Row],[przedstawiciel]],Tabela6[],5,FALSE)</f>
        <v>Łódzkie</v>
      </c>
      <c r="O125" t="str">
        <f>VLOOKUP(Tabela5[[#This Row],[przedstawiciel]],Tabela6[],3,FALSE)</f>
        <v>Łódź</v>
      </c>
    </row>
    <row r="126" spans="1:15" x14ac:dyDescent="0.2">
      <c r="A126" s="2">
        <v>7</v>
      </c>
      <c r="B126">
        <v>84</v>
      </c>
      <c r="C1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26">
        <v>93</v>
      </c>
      <c r="E1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26" s="3" t="s">
        <v>21</v>
      </c>
      <c r="G126" s="1">
        <v>41556</v>
      </c>
      <c r="H126">
        <f>DAY(Tabela5[[#This Row],[data rozmowy]])</f>
        <v>9</v>
      </c>
      <c r="I126">
        <f>MONTH(Tabela5[[#This Row],[data rozmowy]])</f>
        <v>10</v>
      </c>
      <c r="J126">
        <f>YEAR(Tabela5[[#This Row],[data rozmowy]])</f>
        <v>2013</v>
      </c>
      <c r="K126" s="31">
        <f>Tabela5[[#This Row],[kwota zakupu]]/Tabela5[[#This Row],[czas rozmowy]]</f>
        <v>1.1071428571428572</v>
      </c>
      <c r="L1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6" t="str">
        <f>IF(Tabela5[[#This Row],[przedstawiciel]]="P03", "Południe",IF(Tabela5[[#This Row],[przedstawiciel]]="P02","Zachód","Centrum"))</f>
        <v>Centrum</v>
      </c>
      <c r="N126" t="str">
        <f>VLOOKUP(Tabela5[[#This Row],[przedstawiciel]],Tabela6[],5,FALSE)</f>
        <v>Mazowieckie</v>
      </c>
      <c r="O126" t="str">
        <f>VLOOKUP(Tabela5[[#This Row],[przedstawiciel]],Tabela6[],3,FALSE)</f>
        <v>Warszawa</v>
      </c>
    </row>
    <row r="127" spans="1:15" x14ac:dyDescent="0.2">
      <c r="A127" s="2">
        <v>2</v>
      </c>
      <c r="B127">
        <v>179</v>
      </c>
      <c r="C1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27">
        <v>37</v>
      </c>
      <c r="E1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27" s="3" t="s">
        <v>20</v>
      </c>
      <c r="G127" s="1">
        <v>41490</v>
      </c>
      <c r="H127">
        <f>DAY(Tabela5[[#This Row],[data rozmowy]])</f>
        <v>4</v>
      </c>
      <c r="I127">
        <f>MONTH(Tabela5[[#This Row],[data rozmowy]])</f>
        <v>8</v>
      </c>
      <c r="J127">
        <f>YEAR(Tabela5[[#This Row],[data rozmowy]])</f>
        <v>2013</v>
      </c>
      <c r="K127" s="31">
        <f>Tabela5[[#This Row],[kwota zakupu]]/Tabela5[[#This Row],[czas rozmowy]]</f>
        <v>0.20670391061452514</v>
      </c>
      <c r="L12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7" t="str">
        <f>IF(Tabela5[[#This Row],[przedstawiciel]]="P03", "Południe",IF(Tabela5[[#This Row],[przedstawiciel]]="P02","Zachód","Centrum"))</f>
        <v>Centrum</v>
      </c>
      <c r="N127" t="str">
        <f>VLOOKUP(Tabela5[[#This Row],[przedstawiciel]],Tabela6[],5,FALSE)</f>
        <v>Łódzkie</v>
      </c>
      <c r="O127" t="str">
        <f>VLOOKUP(Tabela5[[#This Row],[przedstawiciel]],Tabela6[],3,FALSE)</f>
        <v>Łódź</v>
      </c>
    </row>
    <row r="128" spans="1:15" x14ac:dyDescent="0.2">
      <c r="A128" s="2">
        <v>8</v>
      </c>
      <c r="B128">
        <v>93</v>
      </c>
      <c r="C1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28">
        <v>88</v>
      </c>
      <c r="E1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28" s="3" t="s">
        <v>9</v>
      </c>
      <c r="G128" s="1">
        <v>41496</v>
      </c>
      <c r="H128">
        <f>DAY(Tabela5[[#This Row],[data rozmowy]])</f>
        <v>10</v>
      </c>
      <c r="I128">
        <f>MONTH(Tabela5[[#This Row],[data rozmowy]])</f>
        <v>8</v>
      </c>
      <c r="J128">
        <f>YEAR(Tabela5[[#This Row],[data rozmowy]])</f>
        <v>2013</v>
      </c>
      <c r="K128" s="31">
        <f>Tabela5[[#This Row],[kwota zakupu]]/Tabela5[[#This Row],[czas rozmowy]]</f>
        <v>0.94623655913978499</v>
      </c>
      <c r="L1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28" t="str">
        <f>IF(Tabela5[[#This Row],[przedstawiciel]]="P03", "Południe",IF(Tabela5[[#This Row],[przedstawiciel]]="P02","Zachód","Centrum"))</f>
        <v>Centrum</v>
      </c>
      <c r="N128" t="str">
        <f>VLOOKUP(Tabela5[[#This Row],[przedstawiciel]],Tabela6[],5,FALSE)</f>
        <v>Mazowieckie</v>
      </c>
      <c r="O128" t="str">
        <f>VLOOKUP(Tabela5[[#This Row],[przedstawiciel]],Tabela6[],3,FALSE)</f>
        <v>Warszawa</v>
      </c>
    </row>
    <row r="129" spans="1:15" x14ac:dyDescent="0.2">
      <c r="A129" s="2">
        <v>5</v>
      </c>
      <c r="B129">
        <v>41</v>
      </c>
      <c r="C1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29">
        <v>114</v>
      </c>
      <c r="E1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29" s="3" t="s">
        <v>9</v>
      </c>
      <c r="G129" s="1">
        <v>41563</v>
      </c>
      <c r="H129">
        <f>DAY(Tabela5[[#This Row],[data rozmowy]])</f>
        <v>16</v>
      </c>
      <c r="I129">
        <f>MONTH(Tabela5[[#This Row],[data rozmowy]])</f>
        <v>10</v>
      </c>
      <c r="J129">
        <f>YEAR(Tabela5[[#This Row],[data rozmowy]])</f>
        <v>2013</v>
      </c>
      <c r="K129" s="31">
        <f>Tabela5[[#This Row],[kwota zakupu]]/Tabela5[[#This Row],[czas rozmowy]]</f>
        <v>2.7804878048780486</v>
      </c>
      <c r="L129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129" t="str">
        <f>IF(Tabela5[[#This Row],[przedstawiciel]]="P03", "Południe",IF(Tabela5[[#This Row],[przedstawiciel]]="P02","Zachód","Centrum"))</f>
        <v>Centrum</v>
      </c>
      <c r="N129" t="str">
        <f>VLOOKUP(Tabela5[[#This Row],[przedstawiciel]],Tabela6[],5,FALSE)</f>
        <v>Mazowieckie</v>
      </c>
      <c r="O129" t="str">
        <f>VLOOKUP(Tabela5[[#This Row],[przedstawiciel]],Tabela6[],3,FALSE)</f>
        <v>Warszawa</v>
      </c>
    </row>
    <row r="130" spans="1:15" x14ac:dyDescent="0.2">
      <c r="A130" s="2">
        <v>11</v>
      </c>
      <c r="B130">
        <v>32</v>
      </c>
      <c r="C1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30">
        <v>177</v>
      </c>
      <c r="E1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30" s="3" t="s">
        <v>13</v>
      </c>
      <c r="G130" s="1">
        <v>41504</v>
      </c>
      <c r="H130">
        <f>DAY(Tabela5[[#This Row],[data rozmowy]])</f>
        <v>18</v>
      </c>
      <c r="I130">
        <f>MONTH(Tabela5[[#This Row],[data rozmowy]])</f>
        <v>8</v>
      </c>
      <c r="J130">
        <f>YEAR(Tabela5[[#This Row],[data rozmowy]])</f>
        <v>2013</v>
      </c>
      <c r="K130" s="31">
        <f>Tabela5[[#This Row],[kwota zakupu]]/Tabela5[[#This Row],[czas rozmowy]]</f>
        <v>5.53125</v>
      </c>
      <c r="L13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30" t="str">
        <f>IF(Tabela5[[#This Row],[przedstawiciel]]="P03", "Południe",IF(Tabela5[[#This Row],[przedstawiciel]]="P02","Zachód","Centrum"))</f>
        <v>Zachód</v>
      </c>
      <c r="N130" t="str">
        <f>VLOOKUP(Tabela5[[#This Row],[przedstawiciel]],Tabela6[],5,FALSE)</f>
        <v>Dolnośląskie</v>
      </c>
      <c r="O130" t="str">
        <f>VLOOKUP(Tabela5[[#This Row],[przedstawiciel]],Tabela6[],3,FALSE)</f>
        <v>Wrocław</v>
      </c>
    </row>
    <row r="131" spans="1:15" x14ac:dyDescent="0.2">
      <c r="A131" s="2">
        <v>7</v>
      </c>
      <c r="B131">
        <v>148</v>
      </c>
      <c r="C1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31">
        <v>60</v>
      </c>
      <c r="E1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31" s="3" t="s">
        <v>9</v>
      </c>
      <c r="G131" s="1">
        <v>41566</v>
      </c>
      <c r="H131">
        <f>DAY(Tabela5[[#This Row],[data rozmowy]])</f>
        <v>19</v>
      </c>
      <c r="I131">
        <f>MONTH(Tabela5[[#This Row],[data rozmowy]])</f>
        <v>10</v>
      </c>
      <c r="J131">
        <f>YEAR(Tabela5[[#This Row],[data rozmowy]])</f>
        <v>2013</v>
      </c>
      <c r="K131" s="31">
        <f>Tabela5[[#This Row],[kwota zakupu]]/Tabela5[[#This Row],[czas rozmowy]]</f>
        <v>0.40540540540540543</v>
      </c>
      <c r="L1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31" t="str">
        <f>IF(Tabela5[[#This Row],[przedstawiciel]]="P03", "Południe",IF(Tabela5[[#This Row],[przedstawiciel]]="P02","Zachód","Centrum"))</f>
        <v>Centrum</v>
      </c>
      <c r="N131" t="str">
        <f>VLOOKUP(Tabela5[[#This Row],[przedstawiciel]],Tabela6[],5,FALSE)</f>
        <v>Mazowieckie</v>
      </c>
      <c r="O131" t="str">
        <f>VLOOKUP(Tabela5[[#This Row],[przedstawiciel]],Tabela6[],3,FALSE)</f>
        <v>Warszawa</v>
      </c>
    </row>
    <row r="132" spans="1:15" x14ac:dyDescent="0.2">
      <c r="A132" s="2">
        <v>11</v>
      </c>
      <c r="B132">
        <v>118</v>
      </c>
      <c r="C1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32">
        <v>64</v>
      </c>
      <c r="E1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32" s="3" t="s">
        <v>13</v>
      </c>
      <c r="G132" s="1">
        <v>41543</v>
      </c>
      <c r="H132">
        <f>DAY(Tabela5[[#This Row],[data rozmowy]])</f>
        <v>26</v>
      </c>
      <c r="I132">
        <f>MONTH(Tabela5[[#This Row],[data rozmowy]])</f>
        <v>9</v>
      </c>
      <c r="J132">
        <f>YEAR(Tabela5[[#This Row],[data rozmowy]])</f>
        <v>2013</v>
      </c>
      <c r="K132" s="31">
        <f>Tabela5[[#This Row],[kwota zakupu]]/Tabela5[[#This Row],[czas rozmowy]]</f>
        <v>0.5423728813559322</v>
      </c>
      <c r="L13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32" t="str">
        <f>IF(Tabela5[[#This Row],[przedstawiciel]]="P03", "Południe",IF(Tabela5[[#This Row],[przedstawiciel]]="P02","Zachód","Centrum"))</f>
        <v>Zachód</v>
      </c>
      <c r="N132" t="str">
        <f>VLOOKUP(Tabela5[[#This Row],[przedstawiciel]],Tabela6[],5,FALSE)</f>
        <v>Dolnośląskie</v>
      </c>
      <c r="O132" t="str">
        <f>VLOOKUP(Tabela5[[#This Row],[przedstawiciel]],Tabela6[],3,FALSE)</f>
        <v>Wrocław</v>
      </c>
    </row>
    <row r="133" spans="1:15" x14ac:dyDescent="0.2">
      <c r="A133" s="2">
        <v>10</v>
      </c>
      <c r="B133">
        <v>89</v>
      </c>
      <c r="C1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33">
        <v>159</v>
      </c>
      <c r="E1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33" s="3" t="s">
        <v>13</v>
      </c>
      <c r="G133" s="1">
        <v>41566</v>
      </c>
      <c r="H133">
        <f>DAY(Tabela5[[#This Row],[data rozmowy]])</f>
        <v>19</v>
      </c>
      <c r="I133">
        <f>MONTH(Tabela5[[#This Row],[data rozmowy]])</f>
        <v>10</v>
      </c>
      <c r="J133">
        <f>YEAR(Tabela5[[#This Row],[data rozmowy]])</f>
        <v>2013</v>
      </c>
      <c r="K133" s="31">
        <f>Tabela5[[#This Row],[kwota zakupu]]/Tabela5[[#This Row],[czas rozmowy]]</f>
        <v>1.7865168539325842</v>
      </c>
      <c r="L13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33" t="str">
        <f>IF(Tabela5[[#This Row],[przedstawiciel]]="P03", "Południe",IF(Tabela5[[#This Row],[przedstawiciel]]="P02","Zachód","Centrum"))</f>
        <v>Zachód</v>
      </c>
      <c r="N133" t="str">
        <f>VLOOKUP(Tabela5[[#This Row],[przedstawiciel]],Tabela6[],5,FALSE)</f>
        <v>Dolnośląskie</v>
      </c>
      <c r="O133" t="str">
        <f>VLOOKUP(Tabela5[[#This Row],[przedstawiciel]],Tabela6[],3,FALSE)</f>
        <v>Wrocław</v>
      </c>
    </row>
    <row r="134" spans="1:15" x14ac:dyDescent="0.2">
      <c r="A134" s="2">
        <v>6</v>
      </c>
      <c r="B134">
        <v>15</v>
      </c>
      <c r="C1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34">
        <v>67</v>
      </c>
      <c r="E1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34" s="3" t="s">
        <v>20</v>
      </c>
      <c r="G134" s="1">
        <v>41489</v>
      </c>
      <c r="H134">
        <f>DAY(Tabela5[[#This Row],[data rozmowy]])</f>
        <v>3</v>
      </c>
      <c r="I134">
        <f>MONTH(Tabela5[[#This Row],[data rozmowy]])</f>
        <v>8</v>
      </c>
      <c r="J134">
        <f>YEAR(Tabela5[[#This Row],[data rozmowy]])</f>
        <v>2013</v>
      </c>
      <c r="K134" s="31">
        <f>Tabela5[[#This Row],[kwota zakupu]]/Tabela5[[#This Row],[czas rozmowy]]</f>
        <v>4.4666666666666668</v>
      </c>
      <c r="L13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34" t="str">
        <f>IF(Tabela5[[#This Row],[przedstawiciel]]="P03", "Południe",IF(Tabela5[[#This Row],[przedstawiciel]]="P02","Zachód","Centrum"))</f>
        <v>Centrum</v>
      </c>
      <c r="N134" t="str">
        <f>VLOOKUP(Tabela5[[#This Row],[przedstawiciel]],Tabela6[],5,FALSE)</f>
        <v>Łódzkie</v>
      </c>
      <c r="O134" t="str">
        <f>VLOOKUP(Tabela5[[#This Row],[przedstawiciel]],Tabela6[],3,FALSE)</f>
        <v>Łódź</v>
      </c>
    </row>
    <row r="135" spans="1:15" x14ac:dyDescent="0.2">
      <c r="A135" s="2">
        <v>10</v>
      </c>
      <c r="B135">
        <v>178</v>
      </c>
      <c r="C1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35">
        <v>126</v>
      </c>
      <c r="E1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35" s="3" t="s">
        <v>21</v>
      </c>
      <c r="G135" s="1">
        <v>41558</v>
      </c>
      <c r="H135">
        <f>DAY(Tabela5[[#This Row],[data rozmowy]])</f>
        <v>11</v>
      </c>
      <c r="I135">
        <f>MONTH(Tabela5[[#This Row],[data rozmowy]])</f>
        <v>10</v>
      </c>
      <c r="J135">
        <f>YEAR(Tabela5[[#This Row],[data rozmowy]])</f>
        <v>2013</v>
      </c>
      <c r="K135" s="31">
        <f>Tabela5[[#This Row],[kwota zakupu]]/Tabela5[[#This Row],[czas rozmowy]]</f>
        <v>0.7078651685393258</v>
      </c>
      <c r="L1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35" t="str">
        <f>IF(Tabela5[[#This Row],[przedstawiciel]]="P03", "Południe",IF(Tabela5[[#This Row],[przedstawiciel]]="P02","Zachód","Centrum"))</f>
        <v>Centrum</v>
      </c>
      <c r="N135" t="str">
        <f>VLOOKUP(Tabela5[[#This Row],[przedstawiciel]],Tabela6[],5,FALSE)</f>
        <v>Mazowieckie</v>
      </c>
      <c r="O135" t="str">
        <f>VLOOKUP(Tabela5[[#This Row],[przedstawiciel]],Tabela6[],3,FALSE)</f>
        <v>Warszawa</v>
      </c>
    </row>
    <row r="136" spans="1:15" x14ac:dyDescent="0.2">
      <c r="A136" s="2">
        <v>3</v>
      </c>
      <c r="B136">
        <v>45</v>
      </c>
      <c r="C1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36">
        <v>112</v>
      </c>
      <c r="E1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36" s="3" t="s">
        <v>21</v>
      </c>
      <c r="G136" s="1">
        <v>41553</v>
      </c>
      <c r="H136">
        <f>DAY(Tabela5[[#This Row],[data rozmowy]])</f>
        <v>6</v>
      </c>
      <c r="I136">
        <f>MONTH(Tabela5[[#This Row],[data rozmowy]])</f>
        <v>10</v>
      </c>
      <c r="J136">
        <f>YEAR(Tabela5[[#This Row],[data rozmowy]])</f>
        <v>2013</v>
      </c>
      <c r="K136" s="31">
        <f>Tabela5[[#This Row],[kwota zakupu]]/Tabela5[[#This Row],[czas rozmowy]]</f>
        <v>2.4888888888888889</v>
      </c>
      <c r="L13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36" t="str">
        <f>IF(Tabela5[[#This Row],[przedstawiciel]]="P03", "Południe",IF(Tabela5[[#This Row],[przedstawiciel]]="P02","Zachód","Centrum"))</f>
        <v>Centrum</v>
      </c>
      <c r="N136" t="str">
        <f>VLOOKUP(Tabela5[[#This Row],[przedstawiciel]],Tabela6[],5,FALSE)</f>
        <v>Mazowieckie</v>
      </c>
      <c r="O136" t="str">
        <f>VLOOKUP(Tabela5[[#This Row],[przedstawiciel]],Tabela6[],3,FALSE)</f>
        <v>Warszawa</v>
      </c>
    </row>
    <row r="137" spans="1:15" x14ac:dyDescent="0.2">
      <c r="A137" s="2">
        <v>4</v>
      </c>
      <c r="B137">
        <v>116</v>
      </c>
      <c r="C1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37">
        <v>53</v>
      </c>
      <c r="E1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37" s="3" t="s">
        <v>8</v>
      </c>
      <c r="G137" s="1">
        <v>41547</v>
      </c>
      <c r="H137">
        <f>DAY(Tabela5[[#This Row],[data rozmowy]])</f>
        <v>30</v>
      </c>
      <c r="I137">
        <f>MONTH(Tabela5[[#This Row],[data rozmowy]])</f>
        <v>9</v>
      </c>
      <c r="J137">
        <f>YEAR(Tabela5[[#This Row],[data rozmowy]])</f>
        <v>2013</v>
      </c>
      <c r="K137" s="31">
        <f>Tabela5[[#This Row],[kwota zakupu]]/Tabela5[[#This Row],[czas rozmowy]]</f>
        <v>0.45689655172413796</v>
      </c>
      <c r="L13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37" t="str">
        <f>IF(Tabela5[[#This Row],[przedstawiciel]]="P03", "Południe",IF(Tabela5[[#This Row],[przedstawiciel]]="P02","Zachód","Centrum"))</f>
        <v>Południe</v>
      </c>
      <c r="N137" t="str">
        <f>VLOOKUP(Tabela5[[#This Row],[przedstawiciel]],Tabela6[],5,FALSE)</f>
        <v>Podkarpackie</v>
      </c>
      <c r="O137" t="str">
        <f>VLOOKUP(Tabela5[[#This Row],[przedstawiciel]],Tabela6[],3,FALSE)</f>
        <v>Rzeszów</v>
      </c>
    </row>
    <row r="138" spans="1:15" x14ac:dyDescent="0.2">
      <c r="A138" s="2">
        <v>5</v>
      </c>
      <c r="B138">
        <v>33</v>
      </c>
      <c r="C1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38">
        <v>80</v>
      </c>
      <c r="E1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38" s="3" t="s">
        <v>9</v>
      </c>
      <c r="G138" s="1">
        <v>41536</v>
      </c>
      <c r="H138">
        <f>DAY(Tabela5[[#This Row],[data rozmowy]])</f>
        <v>19</v>
      </c>
      <c r="I138">
        <f>MONTH(Tabela5[[#This Row],[data rozmowy]])</f>
        <v>9</v>
      </c>
      <c r="J138">
        <f>YEAR(Tabela5[[#This Row],[data rozmowy]])</f>
        <v>2013</v>
      </c>
      <c r="K138" s="31">
        <f>Tabela5[[#This Row],[kwota zakupu]]/Tabela5[[#This Row],[czas rozmowy]]</f>
        <v>2.4242424242424243</v>
      </c>
      <c r="L13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38" t="str">
        <f>IF(Tabela5[[#This Row],[przedstawiciel]]="P03", "Południe",IF(Tabela5[[#This Row],[przedstawiciel]]="P02","Zachód","Centrum"))</f>
        <v>Centrum</v>
      </c>
      <c r="N138" t="str">
        <f>VLOOKUP(Tabela5[[#This Row],[przedstawiciel]],Tabela6[],5,FALSE)</f>
        <v>Mazowieckie</v>
      </c>
      <c r="O138" t="str">
        <f>VLOOKUP(Tabela5[[#This Row],[przedstawiciel]],Tabela6[],3,FALSE)</f>
        <v>Warszawa</v>
      </c>
    </row>
    <row r="139" spans="1:15" x14ac:dyDescent="0.2">
      <c r="A139" s="2">
        <v>7</v>
      </c>
      <c r="B139">
        <v>42</v>
      </c>
      <c r="C1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39">
        <v>192</v>
      </c>
      <c r="E1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39" s="3" t="s">
        <v>20</v>
      </c>
      <c r="G139" s="1">
        <v>41553</v>
      </c>
      <c r="H139">
        <f>DAY(Tabela5[[#This Row],[data rozmowy]])</f>
        <v>6</v>
      </c>
      <c r="I139">
        <f>MONTH(Tabela5[[#This Row],[data rozmowy]])</f>
        <v>10</v>
      </c>
      <c r="J139">
        <f>YEAR(Tabela5[[#This Row],[data rozmowy]])</f>
        <v>2013</v>
      </c>
      <c r="K139" s="31">
        <f>Tabela5[[#This Row],[kwota zakupu]]/Tabela5[[#This Row],[czas rozmowy]]</f>
        <v>4.5714285714285712</v>
      </c>
      <c r="L13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39" t="str">
        <f>IF(Tabela5[[#This Row],[przedstawiciel]]="P03", "Południe",IF(Tabela5[[#This Row],[przedstawiciel]]="P02","Zachód","Centrum"))</f>
        <v>Centrum</v>
      </c>
      <c r="N139" t="str">
        <f>VLOOKUP(Tabela5[[#This Row],[przedstawiciel]],Tabela6[],5,FALSE)</f>
        <v>Łódzkie</v>
      </c>
      <c r="O139" t="str">
        <f>VLOOKUP(Tabela5[[#This Row],[przedstawiciel]],Tabela6[],3,FALSE)</f>
        <v>Łódź</v>
      </c>
    </row>
    <row r="140" spans="1:15" x14ac:dyDescent="0.2">
      <c r="A140" s="2">
        <v>2</v>
      </c>
      <c r="B140">
        <v>69</v>
      </c>
      <c r="C1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40">
        <v>198</v>
      </c>
      <c r="E1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40" s="3" t="s">
        <v>9</v>
      </c>
      <c r="G140" s="1">
        <v>41550</v>
      </c>
      <c r="H140">
        <f>DAY(Tabela5[[#This Row],[data rozmowy]])</f>
        <v>3</v>
      </c>
      <c r="I140">
        <f>MONTH(Tabela5[[#This Row],[data rozmowy]])</f>
        <v>10</v>
      </c>
      <c r="J140">
        <f>YEAR(Tabela5[[#This Row],[data rozmowy]])</f>
        <v>2013</v>
      </c>
      <c r="K140" s="31">
        <f>Tabela5[[#This Row],[kwota zakupu]]/Tabela5[[#This Row],[czas rozmowy]]</f>
        <v>2.8695652173913042</v>
      </c>
      <c r="L140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140" t="str">
        <f>IF(Tabela5[[#This Row],[przedstawiciel]]="P03", "Południe",IF(Tabela5[[#This Row],[przedstawiciel]]="P02","Zachód","Centrum"))</f>
        <v>Centrum</v>
      </c>
      <c r="N140" t="str">
        <f>VLOOKUP(Tabela5[[#This Row],[przedstawiciel]],Tabela6[],5,FALSE)</f>
        <v>Mazowieckie</v>
      </c>
      <c r="O140" t="str">
        <f>VLOOKUP(Tabela5[[#This Row],[przedstawiciel]],Tabela6[],3,FALSE)</f>
        <v>Warszawa</v>
      </c>
    </row>
    <row r="141" spans="1:15" x14ac:dyDescent="0.2">
      <c r="A141" s="2">
        <v>4</v>
      </c>
      <c r="B141">
        <v>97</v>
      </c>
      <c r="C1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41">
        <v>130</v>
      </c>
      <c r="E1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41" s="3" t="s">
        <v>21</v>
      </c>
      <c r="G141" s="1">
        <v>41557</v>
      </c>
      <c r="H141">
        <f>DAY(Tabela5[[#This Row],[data rozmowy]])</f>
        <v>10</v>
      </c>
      <c r="I141">
        <f>MONTH(Tabela5[[#This Row],[data rozmowy]])</f>
        <v>10</v>
      </c>
      <c r="J141">
        <f>YEAR(Tabela5[[#This Row],[data rozmowy]])</f>
        <v>2013</v>
      </c>
      <c r="K141" s="31">
        <f>Tabela5[[#This Row],[kwota zakupu]]/Tabela5[[#This Row],[czas rozmowy]]</f>
        <v>1.3402061855670102</v>
      </c>
      <c r="L14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41" t="str">
        <f>IF(Tabela5[[#This Row],[przedstawiciel]]="P03", "Południe",IF(Tabela5[[#This Row],[przedstawiciel]]="P02","Zachód","Centrum"))</f>
        <v>Centrum</v>
      </c>
      <c r="N141" t="str">
        <f>VLOOKUP(Tabela5[[#This Row],[przedstawiciel]],Tabela6[],5,FALSE)</f>
        <v>Mazowieckie</v>
      </c>
      <c r="O141" t="str">
        <f>VLOOKUP(Tabela5[[#This Row],[przedstawiciel]],Tabela6[],3,FALSE)</f>
        <v>Warszawa</v>
      </c>
    </row>
    <row r="142" spans="1:15" x14ac:dyDescent="0.2">
      <c r="A142" s="2">
        <v>7</v>
      </c>
      <c r="B142">
        <v>156</v>
      </c>
      <c r="C1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42">
        <v>70</v>
      </c>
      <c r="E1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42" s="3" t="s">
        <v>13</v>
      </c>
      <c r="G142" s="1">
        <v>41513</v>
      </c>
      <c r="H142">
        <f>DAY(Tabela5[[#This Row],[data rozmowy]])</f>
        <v>27</v>
      </c>
      <c r="I142">
        <f>MONTH(Tabela5[[#This Row],[data rozmowy]])</f>
        <v>8</v>
      </c>
      <c r="J142">
        <f>YEAR(Tabela5[[#This Row],[data rozmowy]])</f>
        <v>2013</v>
      </c>
      <c r="K142" s="31">
        <f>Tabela5[[#This Row],[kwota zakupu]]/Tabela5[[#This Row],[czas rozmowy]]</f>
        <v>0.44871794871794873</v>
      </c>
      <c r="L14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42" t="str">
        <f>IF(Tabela5[[#This Row],[przedstawiciel]]="P03", "Południe",IF(Tabela5[[#This Row],[przedstawiciel]]="P02","Zachód","Centrum"))</f>
        <v>Zachód</v>
      </c>
      <c r="N142" t="str">
        <f>VLOOKUP(Tabela5[[#This Row],[przedstawiciel]],Tabela6[],5,FALSE)</f>
        <v>Dolnośląskie</v>
      </c>
      <c r="O142" t="str">
        <f>VLOOKUP(Tabela5[[#This Row],[przedstawiciel]],Tabela6[],3,FALSE)</f>
        <v>Wrocław</v>
      </c>
    </row>
    <row r="143" spans="1:15" x14ac:dyDescent="0.2">
      <c r="A143" s="2">
        <v>2</v>
      </c>
      <c r="B143">
        <v>17</v>
      </c>
      <c r="C1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43">
        <v>150</v>
      </c>
      <c r="E1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43" s="3" t="s">
        <v>9</v>
      </c>
      <c r="G143" s="1">
        <v>41516</v>
      </c>
      <c r="H143">
        <f>DAY(Tabela5[[#This Row],[data rozmowy]])</f>
        <v>30</v>
      </c>
      <c r="I143">
        <f>MONTH(Tabela5[[#This Row],[data rozmowy]])</f>
        <v>8</v>
      </c>
      <c r="J143">
        <f>YEAR(Tabela5[[#This Row],[data rozmowy]])</f>
        <v>2013</v>
      </c>
      <c r="K143" s="31">
        <f>Tabela5[[#This Row],[kwota zakupu]]/Tabela5[[#This Row],[czas rozmowy]]</f>
        <v>8.8235294117647065</v>
      </c>
      <c r="L14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43" t="str">
        <f>IF(Tabela5[[#This Row],[przedstawiciel]]="P03", "Południe",IF(Tabela5[[#This Row],[przedstawiciel]]="P02","Zachód","Centrum"))</f>
        <v>Centrum</v>
      </c>
      <c r="N143" t="str">
        <f>VLOOKUP(Tabela5[[#This Row],[przedstawiciel]],Tabela6[],5,FALSE)</f>
        <v>Mazowieckie</v>
      </c>
      <c r="O143" t="str">
        <f>VLOOKUP(Tabela5[[#This Row],[przedstawiciel]],Tabela6[],3,FALSE)</f>
        <v>Warszawa</v>
      </c>
    </row>
    <row r="144" spans="1:15" x14ac:dyDescent="0.2">
      <c r="A144" s="2">
        <v>3</v>
      </c>
      <c r="B144">
        <v>152</v>
      </c>
      <c r="C1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44">
        <v>149</v>
      </c>
      <c r="E1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44" s="3" t="s">
        <v>9</v>
      </c>
      <c r="G144" s="1">
        <v>41540</v>
      </c>
      <c r="H144">
        <f>DAY(Tabela5[[#This Row],[data rozmowy]])</f>
        <v>23</v>
      </c>
      <c r="I144">
        <f>MONTH(Tabela5[[#This Row],[data rozmowy]])</f>
        <v>9</v>
      </c>
      <c r="J144">
        <f>YEAR(Tabela5[[#This Row],[data rozmowy]])</f>
        <v>2013</v>
      </c>
      <c r="K144" s="31">
        <f>Tabela5[[#This Row],[kwota zakupu]]/Tabela5[[#This Row],[czas rozmowy]]</f>
        <v>0.98026315789473684</v>
      </c>
      <c r="L14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44" t="str">
        <f>IF(Tabela5[[#This Row],[przedstawiciel]]="P03", "Południe",IF(Tabela5[[#This Row],[przedstawiciel]]="P02","Zachód","Centrum"))</f>
        <v>Centrum</v>
      </c>
      <c r="N144" t="str">
        <f>VLOOKUP(Tabela5[[#This Row],[przedstawiciel]],Tabela6[],5,FALSE)</f>
        <v>Mazowieckie</v>
      </c>
      <c r="O144" t="str">
        <f>VLOOKUP(Tabela5[[#This Row],[przedstawiciel]],Tabela6[],3,FALSE)</f>
        <v>Warszawa</v>
      </c>
    </row>
    <row r="145" spans="1:15" x14ac:dyDescent="0.2">
      <c r="A145" s="2">
        <v>8</v>
      </c>
      <c r="B145">
        <v>100</v>
      </c>
      <c r="C1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45">
        <v>134</v>
      </c>
      <c r="E1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45" s="3" t="s">
        <v>20</v>
      </c>
      <c r="G145" s="1">
        <v>41528</v>
      </c>
      <c r="H145">
        <f>DAY(Tabela5[[#This Row],[data rozmowy]])</f>
        <v>11</v>
      </c>
      <c r="I145">
        <f>MONTH(Tabela5[[#This Row],[data rozmowy]])</f>
        <v>9</v>
      </c>
      <c r="J145">
        <f>YEAR(Tabela5[[#This Row],[data rozmowy]])</f>
        <v>2013</v>
      </c>
      <c r="K145" s="31">
        <f>Tabela5[[#This Row],[kwota zakupu]]/Tabela5[[#This Row],[czas rozmowy]]</f>
        <v>1.34</v>
      </c>
      <c r="L14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45" t="str">
        <f>IF(Tabela5[[#This Row],[przedstawiciel]]="P03", "Południe",IF(Tabela5[[#This Row],[przedstawiciel]]="P02","Zachód","Centrum"))</f>
        <v>Centrum</v>
      </c>
      <c r="N145" t="str">
        <f>VLOOKUP(Tabela5[[#This Row],[przedstawiciel]],Tabela6[],5,FALSE)</f>
        <v>Łódzkie</v>
      </c>
      <c r="O145" t="str">
        <f>VLOOKUP(Tabela5[[#This Row],[przedstawiciel]],Tabela6[],3,FALSE)</f>
        <v>Łódź</v>
      </c>
    </row>
    <row r="146" spans="1:15" x14ac:dyDescent="0.2">
      <c r="A146" s="2">
        <v>10</v>
      </c>
      <c r="B146">
        <v>17</v>
      </c>
      <c r="C1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46">
        <v>92</v>
      </c>
      <c r="E1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46" s="3" t="s">
        <v>8</v>
      </c>
      <c r="G146" s="1">
        <v>41545</v>
      </c>
      <c r="H146">
        <f>DAY(Tabela5[[#This Row],[data rozmowy]])</f>
        <v>28</v>
      </c>
      <c r="I146">
        <f>MONTH(Tabela5[[#This Row],[data rozmowy]])</f>
        <v>9</v>
      </c>
      <c r="J146">
        <f>YEAR(Tabela5[[#This Row],[data rozmowy]])</f>
        <v>2013</v>
      </c>
      <c r="K146" s="31">
        <f>Tabela5[[#This Row],[kwota zakupu]]/Tabela5[[#This Row],[czas rozmowy]]</f>
        <v>5.4117647058823533</v>
      </c>
      <c r="L14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46" t="str">
        <f>IF(Tabela5[[#This Row],[przedstawiciel]]="P03", "Południe",IF(Tabela5[[#This Row],[przedstawiciel]]="P02","Zachód","Centrum"))</f>
        <v>Południe</v>
      </c>
      <c r="N146" t="str">
        <f>VLOOKUP(Tabela5[[#This Row],[przedstawiciel]],Tabela6[],5,FALSE)</f>
        <v>Podkarpackie</v>
      </c>
      <c r="O146" t="str">
        <f>VLOOKUP(Tabela5[[#This Row],[przedstawiciel]],Tabela6[],3,FALSE)</f>
        <v>Rzeszów</v>
      </c>
    </row>
    <row r="147" spans="1:15" x14ac:dyDescent="0.2">
      <c r="A147" s="2">
        <v>8</v>
      </c>
      <c r="B147">
        <v>61</v>
      </c>
      <c r="C1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47">
        <v>160</v>
      </c>
      <c r="E1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47" s="3" t="s">
        <v>9</v>
      </c>
      <c r="G147" s="1">
        <v>41522</v>
      </c>
      <c r="H147">
        <f>DAY(Tabela5[[#This Row],[data rozmowy]])</f>
        <v>5</v>
      </c>
      <c r="I147">
        <f>MONTH(Tabela5[[#This Row],[data rozmowy]])</f>
        <v>9</v>
      </c>
      <c r="J147">
        <f>YEAR(Tabela5[[#This Row],[data rozmowy]])</f>
        <v>2013</v>
      </c>
      <c r="K147" s="31">
        <f>Tabela5[[#This Row],[kwota zakupu]]/Tabela5[[#This Row],[czas rozmowy]]</f>
        <v>2.622950819672131</v>
      </c>
      <c r="L147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147" t="str">
        <f>IF(Tabela5[[#This Row],[przedstawiciel]]="P03", "Południe",IF(Tabela5[[#This Row],[przedstawiciel]]="P02","Zachód","Centrum"))</f>
        <v>Centrum</v>
      </c>
      <c r="N147" t="str">
        <f>VLOOKUP(Tabela5[[#This Row],[przedstawiciel]],Tabela6[],5,FALSE)</f>
        <v>Mazowieckie</v>
      </c>
      <c r="O147" t="str">
        <f>VLOOKUP(Tabela5[[#This Row],[przedstawiciel]],Tabela6[],3,FALSE)</f>
        <v>Warszawa</v>
      </c>
    </row>
    <row r="148" spans="1:15" x14ac:dyDescent="0.2">
      <c r="A148" s="2">
        <v>9</v>
      </c>
      <c r="B148">
        <v>157</v>
      </c>
      <c r="C1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48">
        <v>223</v>
      </c>
      <c r="E1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48" s="3" t="s">
        <v>13</v>
      </c>
      <c r="G148" s="1">
        <v>41536</v>
      </c>
      <c r="H148">
        <f>DAY(Tabela5[[#This Row],[data rozmowy]])</f>
        <v>19</v>
      </c>
      <c r="I148">
        <f>MONTH(Tabela5[[#This Row],[data rozmowy]])</f>
        <v>9</v>
      </c>
      <c r="J148">
        <f>YEAR(Tabela5[[#This Row],[data rozmowy]])</f>
        <v>2013</v>
      </c>
      <c r="K148" s="31">
        <f>Tabela5[[#This Row],[kwota zakupu]]/Tabela5[[#This Row],[czas rozmowy]]</f>
        <v>1.4203821656050954</v>
      </c>
      <c r="L14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48" t="str">
        <f>IF(Tabela5[[#This Row],[przedstawiciel]]="P03", "Południe",IF(Tabela5[[#This Row],[przedstawiciel]]="P02","Zachód","Centrum"))</f>
        <v>Zachód</v>
      </c>
      <c r="N148" t="str">
        <f>VLOOKUP(Tabela5[[#This Row],[przedstawiciel]],Tabela6[],5,FALSE)</f>
        <v>Dolnośląskie</v>
      </c>
      <c r="O148" t="str">
        <f>VLOOKUP(Tabela5[[#This Row],[przedstawiciel]],Tabela6[],3,FALSE)</f>
        <v>Wrocław</v>
      </c>
    </row>
    <row r="149" spans="1:15" x14ac:dyDescent="0.2">
      <c r="A149" s="2">
        <v>4</v>
      </c>
      <c r="B149">
        <v>105</v>
      </c>
      <c r="C1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49">
        <v>86</v>
      </c>
      <c r="E1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49" s="3" t="s">
        <v>9</v>
      </c>
      <c r="G149" s="1">
        <v>41540</v>
      </c>
      <c r="H149">
        <f>DAY(Tabela5[[#This Row],[data rozmowy]])</f>
        <v>23</v>
      </c>
      <c r="I149">
        <f>MONTH(Tabela5[[#This Row],[data rozmowy]])</f>
        <v>9</v>
      </c>
      <c r="J149">
        <f>YEAR(Tabela5[[#This Row],[data rozmowy]])</f>
        <v>2013</v>
      </c>
      <c r="K149" s="31">
        <f>Tabela5[[#This Row],[kwota zakupu]]/Tabela5[[#This Row],[czas rozmowy]]</f>
        <v>0.81904761904761902</v>
      </c>
      <c r="L14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49" t="str">
        <f>IF(Tabela5[[#This Row],[przedstawiciel]]="P03", "Południe",IF(Tabela5[[#This Row],[przedstawiciel]]="P02","Zachód","Centrum"))</f>
        <v>Centrum</v>
      </c>
      <c r="N149" t="str">
        <f>VLOOKUP(Tabela5[[#This Row],[przedstawiciel]],Tabela6[],5,FALSE)</f>
        <v>Mazowieckie</v>
      </c>
      <c r="O149" t="str">
        <f>VLOOKUP(Tabela5[[#This Row],[przedstawiciel]],Tabela6[],3,FALSE)</f>
        <v>Warszawa</v>
      </c>
    </row>
    <row r="150" spans="1:15" x14ac:dyDescent="0.2">
      <c r="A150" s="2">
        <v>11</v>
      </c>
      <c r="B150">
        <v>43</v>
      </c>
      <c r="C1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50">
        <v>45</v>
      </c>
      <c r="E1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50" s="3" t="s">
        <v>8</v>
      </c>
      <c r="G150" s="1">
        <v>41491</v>
      </c>
      <c r="H150">
        <f>DAY(Tabela5[[#This Row],[data rozmowy]])</f>
        <v>5</v>
      </c>
      <c r="I150">
        <f>MONTH(Tabela5[[#This Row],[data rozmowy]])</f>
        <v>8</v>
      </c>
      <c r="J150">
        <f>YEAR(Tabela5[[#This Row],[data rozmowy]])</f>
        <v>2013</v>
      </c>
      <c r="K150" s="31">
        <f>Tabela5[[#This Row],[kwota zakupu]]/Tabela5[[#This Row],[czas rozmowy]]</f>
        <v>1.0465116279069768</v>
      </c>
      <c r="L15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0" t="str">
        <f>IF(Tabela5[[#This Row],[przedstawiciel]]="P03", "Południe",IF(Tabela5[[#This Row],[przedstawiciel]]="P02","Zachód","Centrum"))</f>
        <v>Południe</v>
      </c>
      <c r="N150" t="str">
        <f>VLOOKUP(Tabela5[[#This Row],[przedstawiciel]],Tabela6[],5,FALSE)</f>
        <v>Podkarpackie</v>
      </c>
      <c r="O150" t="str">
        <f>VLOOKUP(Tabela5[[#This Row],[przedstawiciel]],Tabela6[],3,FALSE)</f>
        <v>Rzeszów</v>
      </c>
    </row>
    <row r="151" spans="1:15" x14ac:dyDescent="0.2">
      <c r="A151" s="2">
        <v>9</v>
      </c>
      <c r="B151">
        <v>42</v>
      </c>
      <c r="C1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51">
        <v>171</v>
      </c>
      <c r="E1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51" s="3" t="s">
        <v>20</v>
      </c>
      <c r="G151" s="1">
        <v>41536</v>
      </c>
      <c r="H151">
        <f>DAY(Tabela5[[#This Row],[data rozmowy]])</f>
        <v>19</v>
      </c>
      <c r="I151">
        <f>MONTH(Tabela5[[#This Row],[data rozmowy]])</f>
        <v>9</v>
      </c>
      <c r="J151">
        <f>YEAR(Tabela5[[#This Row],[data rozmowy]])</f>
        <v>2013</v>
      </c>
      <c r="K151" s="31">
        <f>Tabela5[[#This Row],[kwota zakupu]]/Tabela5[[#This Row],[czas rozmowy]]</f>
        <v>4.0714285714285712</v>
      </c>
      <c r="L15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51" t="str">
        <f>IF(Tabela5[[#This Row],[przedstawiciel]]="P03", "Południe",IF(Tabela5[[#This Row],[przedstawiciel]]="P02","Zachód","Centrum"))</f>
        <v>Centrum</v>
      </c>
      <c r="N151" t="str">
        <f>VLOOKUP(Tabela5[[#This Row],[przedstawiciel]],Tabela6[],5,FALSE)</f>
        <v>Łódzkie</v>
      </c>
      <c r="O151" t="str">
        <f>VLOOKUP(Tabela5[[#This Row],[przedstawiciel]],Tabela6[],3,FALSE)</f>
        <v>Łódź</v>
      </c>
    </row>
    <row r="152" spans="1:15" x14ac:dyDescent="0.2">
      <c r="A152" s="2">
        <v>10</v>
      </c>
      <c r="B152">
        <v>112</v>
      </c>
      <c r="C1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52">
        <v>173</v>
      </c>
      <c r="E1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52" s="3" t="s">
        <v>9</v>
      </c>
      <c r="G152" s="1">
        <v>41515</v>
      </c>
      <c r="H152">
        <f>DAY(Tabela5[[#This Row],[data rozmowy]])</f>
        <v>29</v>
      </c>
      <c r="I152">
        <f>MONTH(Tabela5[[#This Row],[data rozmowy]])</f>
        <v>8</v>
      </c>
      <c r="J152">
        <f>YEAR(Tabela5[[#This Row],[data rozmowy]])</f>
        <v>2013</v>
      </c>
      <c r="K152" s="31">
        <f>Tabela5[[#This Row],[kwota zakupu]]/Tabela5[[#This Row],[czas rozmowy]]</f>
        <v>1.5446428571428572</v>
      </c>
      <c r="L15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2" t="str">
        <f>IF(Tabela5[[#This Row],[przedstawiciel]]="P03", "Południe",IF(Tabela5[[#This Row],[przedstawiciel]]="P02","Zachód","Centrum"))</f>
        <v>Centrum</v>
      </c>
      <c r="N152" t="str">
        <f>VLOOKUP(Tabela5[[#This Row],[przedstawiciel]],Tabela6[],5,FALSE)</f>
        <v>Mazowieckie</v>
      </c>
      <c r="O152" t="str">
        <f>VLOOKUP(Tabela5[[#This Row],[przedstawiciel]],Tabela6[],3,FALSE)</f>
        <v>Warszawa</v>
      </c>
    </row>
    <row r="153" spans="1:15" x14ac:dyDescent="0.2">
      <c r="A153" s="2">
        <v>5</v>
      </c>
      <c r="B153">
        <v>41</v>
      </c>
      <c r="C1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53">
        <v>174</v>
      </c>
      <c r="E1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53" s="3" t="s">
        <v>21</v>
      </c>
      <c r="G153" s="1">
        <v>41569</v>
      </c>
      <c r="H153">
        <f>DAY(Tabela5[[#This Row],[data rozmowy]])</f>
        <v>22</v>
      </c>
      <c r="I153">
        <f>MONTH(Tabela5[[#This Row],[data rozmowy]])</f>
        <v>10</v>
      </c>
      <c r="J153">
        <f>YEAR(Tabela5[[#This Row],[data rozmowy]])</f>
        <v>2013</v>
      </c>
      <c r="K153" s="31">
        <f>Tabela5[[#This Row],[kwota zakupu]]/Tabela5[[#This Row],[czas rozmowy]]</f>
        <v>4.2439024390243905</v>
      </c>
      <c r="L15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53" t="str">
        <f>IF(Tabela5[[#This Row],[przedstawiciel]]="P03", "Południe",IF(Tabela5[[#This Row],[przedstawiciel]]="P02","Zachód","Centrum"))</f>
        <v>Centrum</v>
      </c>
      <c r="N153" t="str">
        <f>VLOOKUP(Tabela5[[#This Row],[przedstawiciel]],Tabela6[],5,FALSE)</f>
        <v>Mazowieckie</v>
      </c>
      <c r="O153" t="str">
        <f>VLOOKUP(Tabela5[[#This Row],[przedstawiciel]],Tabela6[],3,FALSE)</f>
        <v>Warszawa</v>
      </c>
    </row>
    <row r="154" spans="1:15" x14ac:dyDescent="0.2">
      <c r="A154" s="2">
        <v>5</v>
      </c>
      <c r="B154">
        <v>140</v>
      </c>
      <c r="C1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54">
        <v>107</v>
      </c>
      <c r="E1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54" s="3" t="s">
        <v>8</v>
      </c>
      <c r="G154" s="1">
        <v>41562</v>
      </c>
      <c r="H154">
        <f>DAY(Tabela5[[#This Row],[data rozmowy]])</f>
        <v>15</v>
      </c>
      <c r="I154">
        <f>MONTH(Tabela5[[#This Row],[data rozmowy]])</f>
        <v>10</v>
      </c>
      <c r="J154">
        <f>YEAR(Tabela5[[#This Row],[data rozmowy]])</f>
        <v>2013</v>
      </c>
      <c r="K154" s="31">
        <f>Tabela5[[#This Row],[kwota zakupu]]/Tabela5[[#This Row],[czas rozmowy]]</f>
        <v>0.76428571428571423</v>
      </c>
      <c r="L15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4" t="str">
        <f>IF(Tabela5[[#This Row],[przedstawiciel]]="P03", "Południe",IF(Tabela5[[#This Row],[przedstawiciel]]="P02","Zachód","Centrum"))</f>
        <v>Południe</v>
      </c>
      <c r="N154" t="str">
        <f>VLOOKUP(Tabela5[[#This Row],[przedstawiciel]],Tabela6[],5,FALSE)</f>
        <v>Podkarpackie</v>
      </c>
      <c r="O154" t="str">
        <f>VLOOKUP(Tabela5[[#This Row],[przedstawiciel]],Tabela6[],3,FALSE)</f>
        <v>Rzeszów</v>
      </c>
    </row>
    <row r="155" spans="1:15" x14ac:dyDescent="0.2">
      <c r="A155" s="2">
        <v>8</v>
      </c>
      <c r="B155">
        <v>106</v>
      </c>
      <c r="C1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55">
        <v>163</v>
      </c>
      <c r="E1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55" s="3" t="s">
        <v>13</v>
      </c>
      <c r="G155" s="1">
        <v>41501</v>
      </c>
      <c r="H155">
        <f>DAY(Tabela5[[#This Row],[data rozmowy]])</f>
        <v>15</v>
      </c>
      <c r="I155">
        <f>MONTH(Tabela5[[#This Row],[data rozmowy]])</f>
        <v>8</v>
      </c>
      <c r="J155">
        <f>YEAR(Tabela5[[#This Row],[data rozmowy]])</f>
        <v>2013</v>
      </c>
      <c r="K155" s="31">
        <f>Tabela5[[#This Row],[kwota zakupu]]/Tabela5[[#This Row],[czas rozmowy]]</f>
        <v>1.5377358490566038</v>
      </c>
      <c r="L1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5" t="str">
        <f>IF(Tabela5[[#This Row],[przedstawiciel]]="P03", "Południe",IF(Tabela5[[#This Row],[przedstawiciel]]="P02","Zachód","Centrum"))</f>
        <v>Zachód</v>
      </c>
      <c r="N155" t="str">
        <f>VLOOKUP(Tabela5[[#This Row],[przedstawiciel]],Tabela6[],5,FALSE)</f>
        <v>Dolnośląskie</v>
      </c>
      <c r="O155" t="str">
        <f>VLOOKUP(Tabela5[[#This Row],[przedstawiciel]],Tabela6[],3,FALSE)</f>
        <v>Wrocław</v>
      </c>
    </row>
    <row r="156" spans="1:15" x14ac:dyDescent="0.2">
      <c r="A156" s="2">
        <v>8</v>
      </c>
      <c r="B156">
        <v>116</v>
      </c>
      <c r="C1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56">
        <v>134</v>
      </c>
      <c r="E1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56" s="3" t="s">
        <v>9</v>
      </c>
      <c r="G156" s="1">
        <v>41571</v>
      </c>
      <c r="H156">
        <f>DAY(Tabela5[[#This Row],[data rozmowy]])</f>
        <v>24</v>
      </c>
      <c r="I156">
        <f>MONTH(Tabela5[[#This Row],[data rozmowy]])</f>
        <v>10</v>
      </c>
      <c r="J156">
        <f>YEAR(Tabela5[[#This Row],[data rozmowy]])</f>
        <v>2013</v>
      </c>
      <c r="K156" s="31">
        <f>Tabela5[[#This Row],[kwota zakupu]]/Tabela5[[#This Row],[czas rozmowy]]</f>
        <v>1.1551724137931034</v>
      </c>
      <c r="L15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6" t="str">
        <f>IF(Tabela5[[#This Row],[przedstawiciel]]="P03", "Południe",IF(Tabela5[[#This Row],[przedstawiciel]]="P02","Zachód","Centrum"))</f>
        <v>Centrum</v>
      </c>
      <c r="N156" t="str">
        <f>VLOOKUP(Tabela5[[#This Row],[przedstawiciel]],Tabela6[],5,FALSE)</f>
        <v>Mazowieckie</v>
      </c>
      <c r="O156" t="str">
        <f>VLOOKUP(Tabela5[[#This Row],[przedstawiciel]],Tabela6[],3,FALSE)</f>
        <v>Warszawa</v>
      </c>
    </row>
    <row r="157" spans="1:15" x14ac:dyDescent="0.2">
      <c r="A157" s="2">
        <v>5</v>
      </c>
      <c r="B157">
        <v>113</v>
      </c>
      <c r="C1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57">
        <v>215</v>
      </c>
      <c r="E1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57" s="3" t="s">
        <v>9</v>
      </c>
      <c r="G157" s="1">
        <v>41554</v>
      </c>
      <c r="H157">
        <f>DAY(Tabela5[[#This Row],[data rozmowy]])</f>
        <v>7</v>
      </c>
      <c r="I157">
        <f>MONTH(Tabela5[[#This Row],[data rozmowy]])</f>
        <v>10</v>
      </c>
      <c r="J157">
        <f>YEAR(Tabela5[[#This Row],[data rozmowy]])</f>
        <v>2013</v>
      </c>
      <c r="K157" s="31">
        <f>Tabela5[[#This Row],[kwota zakupu]]/Tabela5[[#This Row],[czas rozmowy]]</f>
        <v>1.9026548672566372</v>
      </c>
      <c r="L15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7" t="str">
        <f>IF(Tabela5[[#This Row],[przedstawiciel]]="P03", "Południe",IF(Tabela5[[#This Row],[przedstawiciel]]="P02","Zachód","Centrum"))</f>
        <v>Centrum</v>
      </c>
      <c r="N157" t="str">
        <f>VLOOKUP(Tabela5[[#This Row],[przedstawiciel]],Tabela6[],5,FALSE)</f>
        <v>Mazowieckie</v>
      </c>
      <c r="O157" t="str">
        <f>VLOOKUP(Tabela5[[#This Row],[przedstawiciel]],Tabela6[],3,FALSE)</f>
        <v>Warszawa</v>
      </c>
    </row>
    <row r="158" spans="1:15" x14ac:dyDescent="0.2">
      <c r="A158" s="2">
        <v>9</v>
      </c>
      <c r="B158">
        <v>149</v>
      </c>
      <c r="C1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58">
        <v>143</v>
      </c>
      <c r="E1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58" s="3" t="s">
        <v>8</v>
      </c>
      <c r="G158" s="1">
        <v>41554</v>
      </c>
      <c r="H158">
        <f>DAY(Tabela5[[#This Row],[data rozmowy]])</f>
        <v>7</v>
      </c>
      <c r="I158">
        <f>MONTH(Tabela5[[#This Row],[data rozmowy]])</f>
        <v>10</v>
      </c>
      <c r="J158">
        <f>YEAR(Tabela5[[#This Row],[data rozmowy]])</f>
        <v>2013</v>
      </c>
      <c r="K158" s="31">
        <f>Tabela5[[#This Row],[kwota zakupu]]/Tabela5[[#This Row],[czas rozmowy]]</f>
        <v>0.95973154362416102</v>
      </c>
      <c r="L1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8" t="str">
        <f>IF(Tabela5[[#This Row],[przedstawiciel]]="P03", "Południe",IF(Tabela5[[#This Row],[przedstawiciel]]="P02","Zachód","Centrum"))</f>
        <v>Południe</v>
      </c>
      <c r="N158" t="str">
        <f>VLOOKUP(Tabela5[[#This Row],[przedstawiciel]],Tabela6[],5,FALSE)</f>
        <v>Podkarpackie</v>
      </c>
      <c r="O158" t="str">
        <f>VLOOKUP(Tabela5[[#This Row],[przedstawiciel]],Tabela6[],3,FALSE)</f>
        <v>Rzeszów</v>
      </c>
    </row>
    <row r="159" spans="1:15" x14ac:dyDescent="0.2">
      <c r="A159" s="2">
        <v>4</v>
      </c>
      <c r="B159">
        <v>117</v>
      </c>
      <c r="C1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59">
        <v>208</v>
      </c>
      <c r="E1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59" s="3" t="s">
        <v>21</v>
      </c>
      <c r="G159" s="1">
        <v>41505</v>
      </c>
      <c r="H159">
        <f>DAY(Tabela5[[#This Row],[data rozmowy]])</f>
        <v>19</v>
      </c>
      <c r="I159">
        <f>MONTH(Tabela5[[#This Row],[data rozmowy]])</f>
        <v>8</v>
      </c>
      <c r="J159">
        <f>YEAR(Tabela5[[#This Row],[data rozmowy]])</f>
        <v>2013</v>
      </c>
      <c r="K159" s="31">
        <f>Tabela5[[#This Row],[kwota zakupu]]/Tabela5[[#This Row],[czas rozmowy]]</f>
        <v>1.7777777777777777</v>
      </c>
      <c r="L1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59" t="str">
        <f>IF(Tabela5[[#This Row],[przedstawiciel]]="P03", "Południe",IF(Tabela5[[#This Row],[przedstawiciel]]="P02","Zachód","Centrum"))</f>
        <v>Centrum</v>
      </c>
      <c r="N159" t="str">
        <f>VLOOKUP(Tabela5[[#This Row],[przedstawiciel]],Tabela6[],5,FALSE)</f>
        <v>Mazowieckie</v>
      </c>
      <c r="O159" t="str">
        <f>VLOOKUP(Tabela5[[#This Row],[przedstawiciel]],Tabela6[],3,FALSE)</f>
        <v>Warszawa</v>
      </c>
    </row>
    <row r="160" spans="1:15" x14ac:dyDescent="0.2">
      <c r="A160" s="2">
        <v>9</v>
      </c>
      <c r="B160">
        <v>171</v>
      </c>
      <c r="C1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60">
        <v>127</v>
      </c>
      <c r="E1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60" s="3" t="s">
        <v>20</v>
      </c>
      <c r="G160" s="1">
        <v>41547</v>
      </c>
      <c r="H160">
        <f>DAY(Tabela5[[#This Row],[data rozmowy]])</f>
        <v>30</v>
      </c>
      <c r="I160">
        <f>MONTH(Tabela5[[#This Row],[data rozmowy]])</f>
        <v>9</v>
      </c>
      <c r="J160">
        <f>YEAR(Tabela5[[#This Row],[data rozmowy]])</f>
        <v>2013</v>
      </c>
      <c r="K160" s="31">
        <f>Tabela5[[#This Row],[kwota zakupu]]/Tabela5[[#This Row],[czas rozmowy]]</f>
        <v>0.74269005847953218</v>
      </c>
      <c r="L1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0" t="str">
        <f>IF(Tabela5[[#This Row],[przedstawiciel]]="P03", "Południe",IF(Tabela5[[#This Row],[przedstawiciel]]="P02","Zachód","Centrum"))</f>
        <v>Centrum</v>
      </c>
      <c r="N160" t="str">
        <f>VLOOKUP(Tabela5[[#This Row],[przedstawiciel]],Tabela6[],5,FALSE)</f>
        <v>Łódzkie</v>
      </c>
      <c r="O160" t="str">
        <f>VLOOKUP(Tabela5[[#This Row],[przedstawiciel]],Tabela6[],3,FALSE)</f>
        <v>Łódź</v>
      </c>
    </row>
    <row r="161" spans="1:15" x14ac:dyDescent="0.2">
      <c r="A161" s="2">
        <v>2</v>
      </c>
      <c r="B161">
        <v>72</v>
      </c>
      <c r="C1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61">
        <v>156</v>
      </c>
      <c r="E1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61" s="3" t="s">
        <v>13</v>
      </c>
      <c r="G161" s="1">
        <v>41511</v>
      </c>
      <c r="H161">
        <f>DAY(Tabela5[[#This Row],[data rozmowy]])</f>
        <v>25</v>
      </c>
      <c r="I161">
        <f>MONTH(Tabela5[[#This Row],[data rozmowy]])</f>
        <v>8</v>
      </c>
      <c r="J161">
        <f>YEAR(Tabela5[[#This Row],[data rozmowy]])</f>
        <v>2013</v>
      </c>
      <c r="K161" s="31">
        <f>Tabela5[[#This Row],[kwota zakupu]]/Tabela5[[#This Row],[czas rozmowy]]</f>
        <v>2.1666666666666665</v>
      </c>
      <c r="L16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1" t="str">
        <f>IF(Tabela5[[#This Row],[przedstawiciel]]="P03", "Południe",IF(Tabela5[[#This Row],[przedstawiciel]]="P02","Zachód","Centrum"))</f>
        <v>Zachód</v>
      </c>
      <c r="N161" t="str">
        <f>VLOOKUP(Tabela5[[#This Row],[przedstawiciel]],Tabela6[],5,FALSE)</f>
        <v>Dolnośląskie</v>
      </c>
      <c r="O161" t="str">
        <f>VLOOKUP(Tabela5[[#This Row],[przedstawiciel]],Tabela6[],3,FALSE)</f>
        <v>Wrocław</v>
      </c>
    </row>
    <row r="162" spans="1:15" x14ac:dyDescent="0.2">
      <c r="A162" s="2">
        <v>10</v>
      </c>
      <c r="B162">
        <v>97</v>
      </c>
      <c r="C1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62">
        <v>182</v>
      </c>
      <c r="E1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62" s="3" t="s">
        <v>9</v>
      </c>
      <c r="G162" s="1">
        <v>41501</v>
      </c>
      <c r="H162">
        <f>DAY(Tabela5[[#This Row],[data rozmowy]])</f>
        <v>15</v>
      </c>
      <c r="I162">
        <f>MONTH(Tabela5[[#This Row],[data rozmowy]])</f>
        <v>8</v>
      </c>
      <c r="J162">
        <f>YEAR(Tabela5[[#This Row],[data rozmowy]])</f>
        <v>2013</v>
      </c>
      <c r="K162" s="31">
        <f>Tabela5[[#This Row],[kwota zakupu]]/Tabela5[[#This Row],[czas rozmowy]]</f>
        <v>1.8762886597938144</v>
      </c>
      <c r="L1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2" t="str">
        <f>IF(Tabela5[[#This Row],[przedstawiciel]]="P03", "Południe",IF(Tabela5[[#This Row],[przedstawiciel]]="P02","Zachód","Centrum"))</f>
        <v>Centrum</v>
      </c>
      <c r="N162" t="str">
        <f>VLOOKUP(Tabela5[[#This Row],[przedstawiciel]],Tabela6[],5,FALSE)</f>
        <v>Mazowieckie</v>
      </c>
      <c r="O162" t="str">
        <f>VLOOKUP(Tabela5[[#This Row],[przedstawiciel]],Tabela6[],3,FALSE)</f>
        <v>Warszawa</v>
      </c>
    </row>
    <row r="163" spans="1:15" x14ac:dyDescent="0.2">
      <c r="A163" s="2">
        <v>11</v>
      </c>
      <c r="B163">
        <v>94</v>
      </c>
      <c r="C1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63">
        <v>140</v>
      </c>
      <c r="E1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63" s="3" t="s">
        <v>21</v>
      </c>
      <c r="G163" s="1">
        <v>41529</v>
      </c>
      <c r="H163">
        <f>DAY(Tabela5[[#This Row],[data rozmowy]])</f>
        <v>12</v>
      </c>
      <c r="I163">
        <f>MONTH(Tabela5[[#This Row],[data rozmowy]])</f>
        <v>9</v>
      </c>
      <c r="J163">
        <f>YEAR(Tabela5[[#This Row],[data rozmowy]])</f>
        <v>2013</v>
      </c>
      <c r="K163" s="31">
        <f>Tabela5[[#This Row],[kwota zakupu]]/Tabela5[[#This Row],[czas rozmowy]]</f>
        <v>1.4893617021276595</v>
      </c>
      <c r="L16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3" t="str">
        <f>IF(Tabela5[[#This Row],[przedstawiciel]]="P03", "Południe",IF(Tabela5[[#This Row],[przedstawiciel]]="P02","Zachód","Centrum"))</f>
        <v>Centrum</v>
      </c>
      <c r="N163" t="str">
        <f>VLOOKUP(Tabela5[[#This Row],[przedstawiciel]],Tabela6[],5,FALSE)</f>
        <v>Mazowieckie</v>
      </c>
      <c r="O163" t="str">
        <f>VLOOKUP(Tabela5[[#This Row],[przedstawiciel]],Tabela6[],3,FALSE)</f>
        <v>Warszawa</v>
      </c>
    </row>
    <row r="164" spans="1:15" x14ac:dyDescent="0.2">
      <c r="A164" s="2">
        <v>10</v>
      </c>
      <c r="B164">
        <v>39</v>
      </c>
      <c r="C1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64">
        <v>193</v>
      </c>
      <c r="E1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64" s="3" t="s">
        <v>13</v>
      </c>
      <c r="G164" s="1">
        <v>41522</v>
      </c>
      <c r="H164">
        <f>DAY(Tabela5[[#This Row],[data rozmowy]])</f>
        <v>5</v>
      </c>
      <c r="I164">
        <f>MONTH(Tabela5[[#This Row],[data rozmowy]])</f>
        <v>9</v>
      </c>
      <c r="J164">
        <f>YEAR(Tabela5[[#This Row],[data rozmowy]])</f>
        <v>2013</v>
      </c>
      <c r="K164" s="31">
        <f>Tabela5[[#This Row],[kwota zakupu]]/Tabela5[[#This Row],[czas rozmowy]]</f>
        <v>4.9487179487179489</v>
      </c>
      <c r="L16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64" t="str">
        <f>IF(Tabela5[[#This Row],[przedstawiciel]]="P03", "Południe",IF(Tabela5[[#This Row],[przedstawiciel]]="P02","Zachód","Centrum"))</f>
        <v>Zachód</v>
      </c>
      <c r="N164" t="str">
        <f>VLOOKUP(Tabela5[[#This Row],[przedstawiciel]],Tabela6[],5,FALSE)</f>
        <v>Dolnośląskie</v>
      </c>
      <c r="O164" t="str">
        <f>VLOOKUP(Tabela5[[#This Row],[przedstawiciel]],Tabela6[],3,FALSE)</f>
        <v>Wrocław</v>
      </c>
    </row>
    <row r="165" spans="1:15" x14ac:dyDescent="0.2">
      <c r="A165" s="2">
        <v>7</v>
      </c>
      <c r="B165">
        <v>68</v>
      </c>
      <c r="C1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65">
        <v>138</v>
      </c>
      <c r="E1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65" s="3" t="s">
        <v>21</v>
      </c>
      <c r="G165" s="1">
        <v>41534</v>
      </c>
      <c r="H165">
        <f>DAY(Tabela5[[#This Row],[data rozmowy]])</f>
        <v>17</v>
      </c>
      <c r="I165">
        <f>MONTH(Tabela5[[#This Row],[data rozmowy]])</f>
        <v>9</v>
      </c>
      <c r="J165">
        <f>YEAR(Tabela5[[#This Row],[data rozmowy]])</f>
        <v>2013</v>
      </c>
      <c r="K165" s="31">
        <f>Tabela5[[#This Row],[kwota zakupu]]/Tabela5[[#This Row],[czas rozmowy]]</f>
        <v>2.0294117647058822</v>
      </c>
      <c r="L16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5" t="str">
        <f>IF(Tabela5[[#This Row],[przedstawiciel]]="P03", "Południe",IF(Tabela5[[#This Row],[przedstawiciel]]="P02","Zachód","Centrum"))</f>
        <v>Centrum</v>
      </c>
      <c r="N165" t="str">
        <f>VLOOKUP(Tabela5[[#This Row],[przedstawiciel]],Tabela6[],5,FALSE)</f>
        <v>Mazowieckie</v>
      </c>
      <c r="O165" t="str">
        <f>VLOOKUP(Tabela5[[#This Row],[przedstawiciel]],Tabela6[],3,FALSE)</f>
        <v>Warszawa</v>
      </c>
    </row>
    <row r="166" spans="1:15" x14ac:dyDescent="0.2">
      <c r="A166" s="2">
        <v>11</v>
      </c>
      <c r="B166">
        <v>23</v>
      </c>
      <c r="C1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66">
        <v>49</v>
      </c>
      <c r="E1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66" s="3" t="s">
        <v>9</v>
      </c>
      <c r="G166" s="1">
        <v>41516</v>
      </c>
      <c r="H166">
        <f>DAY(Tabela5[[#This Row],[data rozmowy]])</f>
        <v>30</v>
      </c>
      <c r="I166">
        <f>MONTH(Tabela5[[#This Row],[data rozmowy]])</f>
        <v>8</v>
      </c>
      <c r="J166">
        <f>YEAR(Tabela5[[#This Row],[data rozmowy]])</f>
        <v>2013</v>
      </c>
      <c r="K166" s="31">
        <f>Tabela5[[#This Row],[kwota zakupu]]/Tabela5[[#This Row],[czas rozmowy]]</f>
        <v>2.1304347826086958</v>
      </c>
      <c r="L16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6" t="str">
        <f>IF(Tabela5[[#This Row],[przedstawiciel]]="P03", "Południe",IF(Tabela5[[#This Row],[przedstawiciel]]="P02","Zachód","Centrum"))</f>
        <v>Centrum</v>
      </c>
      <c r="N166" t="str">
        <f>VLOOKUP(Tabela5[[#This Row],[przedstawiciel]],Tabela6[],5,FALSE)</f>
        <v>Mazowieckie</v>
      </c>
      <c r="O166" t="str">
        <f>VLOOKUP(Tabela5[[#This Row],[przedstawiciel]],Tabela6[],3,FALSE)</f>
        <v>Warszawa</v>
      </c>
    </row>
    <row r="167" spans="1:15" x14ac:dyDescent="0.2">
      <c r="A167" s="2">
        <v>3</v>
      </c>
      <c r="B167">
        <v>38</v>
      </c>
      <c r="C1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67">
        <v>53</v>
      </c>
      <c r="E1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67" s="3" t="s">
        <v>20</v>
      </c>
      <c r="G167" s="1">
        <v>41538</v>
      </c>
      <c r="H167">
        <f>DAY(Tabela5[[#This Row],[data rozmowy]])</f>
        <v>21</v>
      </c>
      <c r="I167">
        <f>MONTH(Tabela5[[#This Row],[data rozmowy]])</f>
        <v>9</v>
      </c>
      <c r="J167">
        <f>YEAR(Tabela5[[#This Row],[data rozmowy]])</f>
        <v>2013</v>
      </c>
      <c r="K167" s="31">
        <f>Tabela5[[#This Row],[kwota zakupu]]/Tabela5[[#This Row],[czas rozmowy]]</f>
        <v>1.3947368421052631</v>
      </c>
      <c r="L16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7" t="str">
        <f>IF(Tabela5[[#This Row],[przedstawiciel]]="P03", "Południe",IF(Tabela5[[#This Row],[przedstawiciel]]="P02","Zachód","Centrum"))</f>
        <v>Centrum</v>
      </c>
      <c r="N167" t="str">
        <f>VLOOKUP(Tabela5[[#This Row],[przedstawiciel]],Tabela6[],5,FALSE)</f>
        <v>Łódzkie</v>
      </c>
      <c r="O167" t="str">
        <f>VLOOKUP(Tabela5[[#This Row],[przedstawiciel]],Tabela6[],3,FALSE)</f>
        <v>Łódź</v>
      </c>
    </row>
    <row r="168" spans="1:15" x14ac:dyDescent="0.2">
      <c r="A168" s="2">
        <v>3</v>
      </c>
      <c r="B168">
        <v>80</v>
      </c>
      <c r="C1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68">
        <v>157</v>
      </c>
      <c r="E1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68" s="3" t="s">
        <v>8</v>
      </c>
      <c r="G168" s="1">
        <v>41507</v>
      </c>
      <c r="H168">
        <f>DAY(Tabela5[[#This Row],[data rozmowy]])</f>
        <v>21</v>
      </c>
      <c r="I168">
        <f>MONTH(Tabela5[[#This Row],[data rozmowy]])</f>
        <v>8</v>
      </c>
      <c r="J168">
        <f>YEAR(Tabela5[[#This Row],[data rozmowy]])</f>
        <v>2013</v>
      </c>
      <c r="K168" s="31">
        <f>Tabela5[[#This Row],[kwota zakupu]]/Tabela5[[#This Row],[czas rozmowy]]</f>
        <v>1.9624999999999999</v>
      </c>
      <c r="L16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8" t="str">
        <f>IF(Tabela5[[#This Row],[przedstawiciel]]="P03", "Południe",IF(Tabela5[[#This Row],[przedstawiciel]]="P02","Zachód","Centrum"))</f>
        <v>Południe</v>
      </c>
      <c r="N168" t="str">
        <f>VLOOKUP(Tabela5[[#This Row],[przedstawiciel]],Tabela6[],5,FALSE)</f>
        <v>Podkarpackie</v>
      </c>
      <c r="O168" t="str">
        <f>VLOOKUP(Tabela5[[#This Row],[przedstawiciel]],Tabela6[],3,FALSE)</f>
        <v>Rzeszów</v>
      </c>
    </row>
    <row r="169" spans="1:15" x14ac:dyDescent="0.2">
      <c r="A169" s="2">
        <v>8</v>
      </c>
      <c r="B169">
        <v>135</v>
      </c>
      <c r="C1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69">
        <v>218</v>
      </c>
      <c r="E1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69" s="3" t="s">
        <v>8</v>
      </c>
      <c r="G169" s="1">
        <v>41576</v>
      </c>
      <c r="H169">
        <f>DAY(Tabela5[[#This Row],[data rozmowy]])</f>
        <v>29</v>
      </c>
      <c r="I169">
        <f>MONTH(Tabela5[[#This Row],[data rozmowy]])</f>
        <v>10</v>
      </c>
      <c r="J169">
        <f>YEAR(Tabela5[[#This Row],[data rozmowy]])</f>
        <v>2013</v>
      </c>
      <c r="K169" s="31">
        <f>Tabela5[[#This Row],[kwota zakupu]]/Tabela5[[#This Row],[czas rozmowy]]</f>
        <v>1.6148148148148149</v>
      </c>
      <c r="L1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69" t="str">
        <f>IF(Tabela5[[#This Row],[przedstawiciel]]="P03", "Południe",IF(Tabela5[[#This Row],[przedstawiciel]]="P02","Zachód","Centrum"))</f>
        <v>Południe</v>
      </c>
      <c r="N169" t="str">
        <f>VLOOKUP(Tabela5[[#This Row],[przedstawiciel]],Tabela6[],5,FALSE)</f>
        <v>Podkarpackie</v>
      </c>
      <c r="O169" t="str">
        <f>VLOOKUP(Tabela5[[#This Row],[przedstawiciel]],Tabela6[],3,FALSE)</f>
        <v>Rzeszów</v>
      </c>
    </row>
    <row r="170" spans="1:15" x14ac:dyDescent="0.2">
      <c r="A170" s="2">
        <v>3</v>
      </c>
      <c r="B170">
        <v>129</v>
      </c>
      <c r="C1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70">
        <v>124</v>
      </c>
      <c r="E1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70" s="3" t="s">
        <v>20</v>
      </c>
      <c r="G170" s="1">
        <v>41503</v>
      </c>
      <c r="H170">
        <f>DAY(Tabela5[[#This Row],[data rozmowy]])</f>
        <v>17</v>
      </c>
      <c r="I170">
        <f>MONTH(Tabela5[[#This Row],[data rozmowy]])</f>
        <v>8</v>
      </c>
      <c r="J170">
        <f>YEAR(Tabela5[[#This Row],[data rozmowy]])</f>
        <v>2013</v>
      </c>
      <c r="K170" s="31">
        <f>Tabela5[[#This Row],[kwota zakupu]]/Tabela5[[#This Row],[czas rozmowy]]</f>
        <v>0.96124031007751942</v>
      </c>
      <c r="L17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0" t="str">
        <f>IF(Tabela5[[#This Row],[przedstawiciel]]="P03", "Południe",IF(Tabela5[[#This Row],[przedstawiciel]]="P02","Zachód","Centrum"))</f>
        <v>Centrum</v>
      </c>
      <c r="N170" t="str">
        <f>VLOOKUP(Tabela5[[#This Row],[przedstawiciel]],Tabela6[],5,FALSE)</f>
        <v>Łódzkie</v>
      </c>
      <c r="O170" t="str">
        <f>VLOOKUP(Tabela5[[#This Row],[przedstawiciel]],Tabela6[],3,FALSE)</f>
        <v>Łódź</v>
      </c>
    </row>
    <row r="171" spans="1:15" x14ac:dyDescent="0.2">
      <c r="A171" s="2">
        <v>5</v>
      </c>
      <c r="B171">
        <v>110</v>
      </c>
      <c r="C1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71">
        <v>28</v>
      </c>
      <c r="E1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71" s="3" t="s">
        <v>8</v>
      </c>
      <c r="G171" s="1">
        <v>41534</v>
      </c>
      <c r="H171">
        <f>DAY(Tabela5[[#This Row],[data rozmowy]])</f>
        <v>17</v>
      </c>
      <c r="I171">
        <f>MONTH(Tabela5[[#This Row],[data rozmowy]])</f>
        <v>9</v>
      </c>
      <c r="J171">
        <f>YEAR(Tabela5[[#This Row],[data rozmowy]])</f>
        <v>2013</v>
      </c>
      <c r="K171" s="31">
        <f>Tabela5[[#This Row],[kwota zakupu]]/Tabela5[[#This Row],[czas rozmowy]]</f>
        <v>0.25454545454545452</v>
      </c>
      <c r="L1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1" t="str">
        <f>IF(Tabela5[[#This Row],[przedstawiciel]]="P03", "Południe",IF(Tabela5[[#This Row],[przedstawiciel]]="P02","Zachód","Centrum"))</f>
        <v>Południe</v>
      </c>
      <c r="N171" t="str">
        <f>VLOOKUP(Tabela5[[#This Row],[przedstawiciel]],Tabela6[],5,FALSE)</f>
        <v>Podkarpackie</v>
      </c>
      <c r="O171" t="str">
        <f>VLOOKUP(Tabela5[[#This Row],[przedstawiciel]],Tabela6[],3,FALSE)</f>
        <v>Rzeszów</v>
      </c>
    </row>
    <row r="172" spans="1:15" x14ac:dyDescent="0.2">
      <c r="A172" s="2">
        <v>10</v>
      </c>
      <c r="B172">
        <v>57</v>
      </c>
      <c r="C1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72">
        <v>159</v>
      </c>
      <c r="E1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72" s="3" t="s">
        <v>13</v>
      </c>
      <c r="G172" s="1">
        <v>41561</v>
      </c>
      <c r="H172">
        <f>DAY(Tabela5[[#This Row],[data rozmowy]])</f>
        <v>14</v>
      </c>
      <c r="I172">
        <f>MONTH(Tabela5[[#This Row],[data rozmowy]])</f>
        <v>10</v>
      </c>
      <c r="J172">
        <f>YEAR(Tabela5[[#This Row],[data rozmowy]])</f>
        <v>2013</v>
      </c>
      <c r="K172" s="31">
        <f>Tabela5[[#This Row],[kwota zakupu]]/Tabela5[[#This Row],[czas rozmowy]]</f>
        <v>2.7894736842105261</v>
      </c>
      <c r="L172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172" t="str">
        <f>IF(Tabela5[[#This Row],[przedstawiciel]]="P03", "Południe",IF(Tabela5[[#This Row],[przedstawiciel]]="P02","Zachód","Centrum"))</f>
        <v>Zachód</v>
      </c>
      <c r="N172" t="str">
        <f>VLOOKUP(Tabela5[[#This Row],[przedstawiciel]],Tabela6[],5,FALSE)</f>
        <v>Dolnośląskie</v>
      </c>
      <c r="O172" t="str">
        <f>VLOOKUP(Tabela5[[#This Row],[przedstawiciel]],Tabela6[],3,FALSE)</f>
        <v>Wrocław</v>
      </c>
    </row>
    <row r="173" spans="1:15" x14ac:dyDescent="0.2">
      <c r="A173" s="2">
        <v>11</v>
      </c>
      <c r="B173">
        <v>131</v>
      </c>
      <c r="C1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73">
        <v>28</v>
      </c>
      <c r="E1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73" s="3" t="s">
        <v>21</v>
      </c>
      <c r="G173" s="1">
        <v>41522</v>
      </c>
      <c r="H173">
        <f>DAY(Tabela5[[#This Row],[data rozmowy]])</f>
        <v>5</v>
      </c>
      <c r="I173">
        <f>MONTH(Tabela5[[#This Row],[data rozmowy]])</f>
        <v>9</v>
      </c>
      <c r="J173">
        <f>YEAR(Tabela5[[#This Row],[data rozmowy]])</f>
        <v>2013</v>
      </c>
      <c r="K173" s="31">
        <f>Tabela5[[#This Row],[kwota zakupu]]/Tabela5[[#This Row],[czas rozmowy]]</f>
        <v>0.21374045801526717</v>
      </c>
      <c r="L17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3" t="str">
        <f>IF(Tabela5[[#This Row],[przedstawiciel]]="P03", "Południe",IF(Tabela5[[#This Row],[przedstawiciel]]="P02","Zachód","Centrum"))</f>
        <v>Centrum</v>
      </c>
      <c r="N173" t="str">
        <f>VLOOKUP(Tabela5[[#This Row],[przedstawiciel]],Tabela6[],5,FALSE)</f>
        <v>Mazowieckie</v>
      </c>
      <c r="O173" t="str">
        <f>VLOOKUP(Tabela5[[#This Row],[przedstawiciel]],Tabela6[],3,FALSE)</f>
        <v>Warszawa</v>
      </c>
    </row>
    <row r="174" spans="1:15" x14ac:dyDescent="0.2">
      <c r="A174" s="2">
        <v>10</v>
      </c>
      <c r="B174">
        <v>139</v>
      </c>
      <c r="C1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74">
        <v>59</v>
      </c>
      <c r="E1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74" s="3" t="s">
        <v>13</v>
      </c>
      <c r="G174" s="1">
        <v>41514</v>
      </c>
      <c r="H174">
        <f>DAY(Tabela5[[#This Row],[data rozmowy]])</f>
        <v>28</v>
      </c>
      <c r="I174">
        <f>MONTH(Tabela5[[#This Row],[data rozmowy]])</f>
        <v>8</v>
      </c>
      <c r="J174">
        <f>YEAR(Tabela5[[#This Row],[data rozmowy]])</f>
        <v>2013</v>
      </c>
      <c r="K174" s="31">
        <f>Tabela5[[#This Row],[kwota zakupu]]/Tabela5[[#This Row],[czas rozmowy]]</f>
        <v>0.42446043165467628</v>
      </c>
      <c r="L17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4" t="str">
        <f>IF(Tabela5[[#This Row],[przedstawiciel]]="P03", "Południe",IF(Tabela5[[#This Row],[przedstawiciel]]="P02","Zachód","Centrum"))</f>
        <v>Zachód</v>
      </c>
      <c r="N174" t="str">
        <f>VLOOKUP(Tabela5[[#This Row],[przedstawiciel]],Tabela6[],5,FALSE)</f>
        <v>Dolnośląskie</v>
      </c>
      <c r="O174" t="str">
        <f>VLOOKUP(Tabela5[[#This Row],[przedstawiciel]],Tabela6[],3,FALSE)</f>
        <v>Wrocław</v>
      </c>
    </row>
    <row r="175" spans="1:15" x14ac:dyDescent="0.2">
      <c r="A175" s="2">
        <v>9</v>
      </c>
      <c r="B175">
        <v>150</v>
      </c>
      <c r="C1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75">
        <v>158</v>
      </c>
      <c r="E1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75" s="3" t="s">
        <v>21</v>
      </c>
      <c r="G175" s="1">
        <v>41544</v>
      </c>
      <c r="H175">
        <f>DAY(Tabela5[[#This Row],[data rozmowy]])</f>
        <v>27</v>
      </c>
      <c r="I175">
        <f>MONTH(Tabela5[[#This Row],[data rozmowy]])</f>
        <v>9</v>
      </c>
      <c r="J175">
        <f>YEAR(Tabela5[[#This Row],[data rozmowy]])</f>
        <v>2013</v>
      </c>
      <c r="K175" s="31">
        <f>Tabela5[[#This Row],[kwota zakupu]]/Tabela5[[#This Row],[czas rozmowy]]</f>
        <v>1.0533333333333332</v>
      </c>
      <c r="L17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5" t="str">
        <f>IF(Tabela5[[#This Row],[przedstawiciel]]="P03", "Południe",IF(Tabela5[[#This Row],[przedstawiciel]]="P02","Zachód","Centrum"))</f>
        <v>Centrum</v>
      </c>
      <c r="N175" t="str">
        <f>VLOOKUP(Tabela5[[#This Row],[przedstawiciel]],Tabela6[],5,FALSE)</f>
        <v>Mazowieckie</v>
      </c>
      <c r="O175" t="str">
        <f>VLOOKUP(Tabela5[[#This Row],[przedstawiciel]],Tabela6[],3,FALSE)</f>
        <v>Warszawa</v>
      </c>
    </row>
    <row r="176" spans="1:15" x14ac:dyDescent="0.2">
      <c r="A176" s="2">
        <v>9</v>
      </c>
      <c r="B176">
        <v>15</v>
      </c>
      <c r="C1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76">
        <v>92</v>
      </c>
      <c r="E1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76" s="3" t="s">
        <v>21</v>
      </c>
      <c r="G176" s="1">
        <v>41561</v>
      </c>
      <c r="H176">
        <f>DAY(Tabela5[[#This Row],[data rozmowy]])</f>
        <v>14</v>
      </c>
      <c r="I176">
        <f>MONTH(Tabela5[[#This Row],[data rozmowy]])</f>
        <v>10</v>
      </c>
      <c r="J176">
        <f>YEAR(Tabela5[[#This Row],[data rozmowy]])</f>
        <v>2013</v>
      </c>
      <c r="K176" s="31">
        <f>Tabela5[[#This Row],[kwota zakupu]]/Tabela5[[#This Row],[czas rozmowy]]</f>
        <v>6.1333333333333337</v>
      </c>
      <c r="L17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76" t="str">
        <f>IF(Tabela5[[#This Row],[przedstawiciel]]="P03", "Południe",IF(Tabela5[[#This Row],[przedstawiciel]]="P02","Zachód","Centrum"))</f>
        <v>Centrum</v>
      </c>
      <c r="N176" t="str">
        <f>VLOOKUP(Tabela5[[#This Row],[przedstawiciel]],Tabela6[],5,FALSE)</f>
        <v>Mazowieckie</v>
      </c>
      <c r="O176" t="str">
        <f>VLOOKUP(Tabela5[[#This Row],[przedstawiciel]],Tabela6[],3,FALSE)</f>
        <v>Warszawa</v>
      </c>
    </row>
    <row r="177" spans="1:15" x14ac:dyDescent="0.2">
      <c r="A177" s="2">
        <v>3</v>
      </c>
      <c r="B177">
        <v>91</v>
      </c>
      <c r="C1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77">
        <v>102</v>
      </c>
      <c r="E1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77" s="3" t="s">
        <v>13</v>
      </c>
      <c r="G177" s="1">
        <v>41556</v>
      </c>
      <c r="H177">
        <f>DAY(Tabela5[[#This Row],[data rozmowy]])</f>
        <v>9</v>
      </c>
      <c r="I177">
        <f>MONTH(Tabela5[[#This Row],[data rozmowy]])</f>
        <v>10</v>
      </c>
      <c r="J177">
        <f>YEAR(Tabela5[[#This Row],[data rozmowy]])</f>
        <v>2013</v>
      </c>
      <c r="K177" s="31">
        <f>Tabela5[[#This Row],[kwota zakupu]]/Tabela5[[#This Row],[czas rozmowy]]</f>
        <v>1.1208791208791209</v>
      </c>
      <c r="L17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7" t="str">
        <f>IF(Tabela5[[#This Row],[przedstawiciel]]="P03", "Południe",IF(Tabela5[[#This Row],[przedstawiciel]]="P02","Zachód","Centrum"))</f>
        <v>Zachód</v>
      </c>
      <c r="N177" t="str">
        <f>VLOOKUP(Tabela5[[#This Row],[przedstawiciel]],Tabela6[],5,FALSE)</f>
        <v>Dolnośląskie</v>
      </c>
      <c r="O177" t="str">
        <f>VLOOKUP(Tabela5[[#This Row],[przedstawiciel]],Tabela6[],3,FALSE)</f>
        <v>Wrocław</v>
      </c>
    </row>
    <row r="178" spans="1:15" x14ac:dyDescent="0.2">
      <c r="A178" s="2">
        <v>4</v>
      </c>
      <c r="B178">
        <v>63</v>
      </c>
      <c r="C1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78">
        <v>148</v>
      </c>
      <c r="E1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78" s="3" t="s">
        <v>13</v>
      </c>
      <c r="G178" s="1">
        <v>41517</v>
      </c>
      <c r="H178">
        <f>DAY(Tabela5[[#This Row],[data rozmowy]])</f>
        <v>31</v>
      </c>
      <c r="I178">
        <f>MONTH(Tabela5[[#This Row],[data rozmowy]])</f>
        <v>8</v>
      </c>
      <c r="J178">
        <f>YEAR(Tabela5[[#This Row],[data rozmowy]])</f>
        <v>2013</v>
      </c>
      <c r="K178" s="31">
        <f>Tabela5[[#This Row],[kwota zakupu]]/Tabela5[[#This Row],[czas rozmowy]]</f>
        <v>2.3492063492063493</v>
      </c>
      <c r="L17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8" t="str">
        <f>IF(Tabela5[[#This Row],[przedstawiciel]]="P03", "Południe",IF(Tabela5[[#This Row],[przedstawiciel]]="P02","Zachód","Centrum"))</f>
        <v>Zachód</v>
      </c>
      <c r="N178" t="str">
        <f>VLOOKUP(Tabela5[[#This Row],[przedstawiciel]],Tabela6[],5,FALSE)</f>
        <v>Dolnośląskie</v>
      </c>
      <c r="O178" t="str">
        <f>VLOOKUP(Tabela5[[#This Row],[przedstawiciel]],Tabela6[],3,FALSE)</f>
        <v>Wrocław</v>
      </c>
    </row>
    <row r="179" spans="1:15" x14ac:dyDescent="0.2">
      <c r="A179" s="2">
        <v>10</v>
      </c>
      <c r="B179">
        <v>100</v>
      </c>
      <c r="C1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79">
        <v>199</v>
      </c>
      <c r="E1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79" s="3" t="s">
        <v>20</v>
      </c>
      <c r="G179" s="1">
        <v>41489</v>
      </c>
      <c r="H179">
        <f>DAY(Tabela5[[#This Row],[data rozmowy]])</f>
        <v>3</v>
      </c>
      <c r="I179">
        <f>MONTH(Tabela5[[#This Row],[data rozmowy]])</f>
        <v>8</v>
      </c>
      <c r="J179">
        <f>YEAR(Tabela5[[#This Row],[data rozmowy]])</f>
        <v>2013</v>
      </c>
      <c r="K179" s="31">
        <f>Tabela5[[#This Row],[kwota zakupu]]/Tabela5[[#This Row],[czas rozmowy]]</f>
        <v>1.99</v>
      </c>
      <c r="L17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79" t="str">
        <f>IF(Tabela5[[#This Row],[przedstawiciel]]="P03", "Południe",IF(Tabela5[[#This Row],[przedstawiciel]]="P02","Zachód","Centrum"))</f>
        <v>Centrum</v>
      </c>
      <c r="N179" t="str">
        <f>VLOOKUP(Tabela5[[#This Row],[przedstawiciel]],Tabela6[],5,FALSE)</f>
        <v>Łódzkie</v>
      </c>
      <c r="O179" t="str">
        <f>VLOOKUP(Tabela5[[#This Row],[przedstawiciel]],Tabela6[],3,FALSE)</f>
        <v>Łódź</v>
      </c>
    </row>
    <row r="180" spans="1:15" x14ac:dyDescent="0.2">
      <c r="A180" s="2">
        <v>7</v>
      </c>
      <c r="B180">
        <v>104</v>
      </c>
      <c r="C1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80">
        <v>97</v>
      </c>
      <c r="E1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80" s="3" t="s">
        <v>13</v>
      </c>
      <c r="G180" s="1">
        <v>41488</v>
      </c>
      <c r="H180">
        <f>DAY(Tabela5[[#This Row],[data rozmowy]])</f>
        <v>2</v>
      </c>
      <c r="I180">
        <f>MONTH(Tabela5[[#This Row],[data rozmowy]])</f>
        <v>8</v>
      </c>
      <c r="J180">
        <f>YEAR(Tabela5[[#This Row],[data rozmowy]])</f>
        <v>2013</v>
      </c>
      <c r="K180" s="31">
        <f>Tabela5[[#This Row],[kwota zakupu]]/Tabela5[[#This Row],[czas rozmowy]]</f>
        <v>0.93269230769230771</v>
      </c>
      <c r="L18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0" t="str">
        <f>IF(Tabela5[[#This Row],[przedstawiciel]]="P03", "Południe",IF(Tabela5[[#This Row],[przedstawiciel]]="P02","Zachód","Centrum"))</f>
        <v>Zachód</v>
      </c>
      <c r="N180" t="str">
        <f>VLOOKUP(Tabela5[[#This Row],[przedstawiciel]],Tabela6[],5,FALSE)</f>
        <v>Dolnośląskie</v>
      </c>
      <c r="O180" t="str">
        <f>VLOOKUP(Tabela5[[#This Row],[przedstawiciel]],Tabela6[],3,FALSE)</f>
        <v>Wrocław</v>
      </c>
    </row>
    <row r="181" spans="1:15" x14ac:dyDescent="0.2">
      <c r="A181" s="2">
        <v>5</v>
      </c>
      <c r="B181">
        <v>171</v>
      </c>
      <c r="C1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81">
        <v>104</v>
      </c>
      <c r="E1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81" s="3" t="s">
        <v>13</v>
      </c>
      <c r="G181" s="1">
        <v>41494</v>
      </c>
      <c r="H181">
        <f>DAY(Tabela5[[#This Row],[data rozmowy]])</f>
        <v>8</v>
      </c>
      <c r="I181">
        <f>MONTH(Tabela5[[#This Row],[data rozmowy]])</f>
        <v>8</v>
      </c>
      <c r="J181">
        <f>YEAR(Tabela5[[#This Row],[data rozmowy]])</f>
        <v>2013</v>
      </c>
      <c r="K181" s="31">
        <f>Tabela5[[#This Row],[kwota zakupu]]/Tabela5[[#This Row],[czas rozmowy]]</f>
        <v>0.60818713450292394</v>
      </c>
      <c r="L18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1" t="str">
        <f>IF(Tabela5[[#This Row],[przedstawiciel]]="P03", "Południe",IF(Tabela5[[#This Row],[przedstawiciel]]="P02","Zachód","Centrum"))</f>
        <v>Zachód</v>
      </c>
      <c r="N181" t="str">
        <f>VLOOKUP(Tabela5[[#This Row],[przedstawiciel]],Tabela6[],5,FALSE)</f>
        <v>Dolnośląskie</v>
      </c>
      <c r="O181" t="str">
        <f>VLOOKUP(Tabela5[[#This Row],[przedstawiciel]],Tabela6[],3,FALSE)</f>
        <v>Wrocław</v>
      </c>
    </row>
    <row r="182" spans="1:15" x14ac:dyDescent="0.2">
      <c r="A182" s="2">
        <v>7</v>
      </c>
      <c r="B182">
        <v>33</v>
      </c>
      <c r="C1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82">
        <v>58</v>
      </c>
      <c r="E1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82" s="3" t="s">
        <v>20</v>
      </c>
      <c r="G182" s="1">
        <v>41523</v>
      </c>
      <c r="H182">
        <f>DAY(Tabela5[[#This Row],[data rozmowy]])</f>
        <v>6</v>
      </c>
      <c r="I182">
        <f>MONTH(Tabela5[[#This Row],[data rozmowy]])</f>
        <v>9</v>
      </c>
      <c r="J182">
        <f>YEAR(Tabela5[[#This Row],[data rozmowy]])</f>
        <v>2013</v>
      </c>
      <c r="K182" s="31">
        <f>Tabela5[[#This Row],[kwota zakupu]]/Tabela5[[#This Row],[czas rozmowy]]</f>
        <v>1.7575757575757576</v>
      </c>
      <c r="L18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2" t="str">
        <f>IF(Tabela5[[#This Row],[przedstawiciel]]="P03", "Południe",IF(Tabela5[[#This Row],[przedstawiciel]]="P02","Zachód","Centrum"))</f>
        <v>Centrum</v>
      </c>
      <c r="N182" t="str">
        <f>VLOOKUP(Tabela5[[#This Row],[przedstawiciel]],Tabela6[],5,FALSE)</f>
        <v>Łódzkie</v>
      </c>
      <c r="O182" t="str">
        <f>VLOOKUP(Tabela5[[#This Row],[przedstawiciel]],Tabela6[],3,FALSE)</f>
        <v>Łódź</v>
      </c>
    </row>
    <row r="183" spans="1:15" x14ac:dyDescent="0.2">
      <c r="A183" s="2">
        <v>6</v>
      </c>
      <c r="B183">
        <v>32</v>
      </c>
      <c r="C1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83">
        <v>86</v>
      </c>
      <c r="E1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83" s="3" t="s">
        <v>20</v>
      </c>
      <c r="G183" s="1">
        <v>41498</v>
      </c>
      <c r="H183">
        <f>DAY(Tabela5[[#This Row],[data rozmowy]])</f>
        <v>12</v>
      </c>
      <c r="I183">
        <f>MONTH(Tabela5[[#This Row],[data rozmowy]])</f>
        <v>8</v>
      </c>
      <c r="J183">
        <f>YEAR(Tabela5[[#This Row],[data rozmowy]])</f>
        <v>2013</v>
      </c>
      <c r="K183" s="31">
        <f>Tabela5[[#This Row],[kwota zakupu]]/Tabela5[[#This Row],[czas rozmowy]]</f>
        <v>2.6875</v>
      </c>
      <c r="L183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183" t="str">
        <f>IF(Tabela5[[#This Row],[przedstawiciel]]="P03", "Południe",IF(Tabela5[[#This Row],[przedstawiciel]]="P02","Zachód","Centrum"))</f>
        <v>Centrum</v>
      </c>
      <c r="N183" t="str">
        <f>VLOOKUP(Tabela5[[#This Row],[przedstawiciel]],Tabela6[],5,FALSE)</f>
        <v>Łódzkie</v>
      </c>
      <c r="O183" t="str">
        <f>VLOOKUP(Tabela5[[#This Row],[przedstawiciel]],Tabela6[],3,FALSE)</f>
        <v>Łódź</v>
      </c>
    </row>
    <row r="184" spans="1:15" x14ac:dyDescent="0.2">
      <c r="A184" s="2">
        <v>4</v>
      </c>
      <c r="B184">
        <v>166</v>
      </c>
      <c r="C1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84">
        <v>95</v>
      </c>
      <c r="E1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84" s="3" t="s">
        <v>9</v>
      </c>
      <c r="G184" s="1">
        <v>41545</v>
      </c>
      <c r="H184">
        <f>DAY(Tabela5[[#This Row],[data rozmowy]])</f>
        <v>28</v>
      </c>
      <c r="I184">
        <f>MONTH(Tabela5[[#This Row],[data rozmowy]])</f>
        <v>9</v>
      </c>
      <c r="J184">
        <f>YEAR(Tabela5[[#This Row],[data rozmowy]])</f>
        <v>2013</v>
      </c>
      <c r="K184" s="31">
        <f>Tabela5[[#This Row],[kwota zakupu]]/Tabela5[[#This Row],[czas rozmowy]]</f>
        <v>0.57228915662650603</v>
      </c>
      <c r="L1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4" t="str">
        <f>IF(Tabela5[[#This Row],[przedstawiciel]]="P03", "Południe",IF(Tabela5[[#This Row],[przedstawiciel]]="P02","Zachód","Centrum"))</f>
        <v>Centrum</v>
      </c>
      <c r="N184" t="str">
        <f>VLOOKUP(Tabela5[[#This Row],[przedstawiciel]],Tabela6[],5,FALSE)</f>
        <v>Mazowieckie</v>
      </c>
      <c r="O184" t="str">
        <f>VLOOKUP(Tabela5[[#This Row],[przedstawiciel]],Tabela6[],3,FALSE)</f>
        <v>Warszawa</v>
      </c>
    </row>
    <row r="185" spans="1:15" x14ac:dyDescent="0.2">
      <c r="A185" s="2">
        <v>5</v>
      </c>
      <c r="B185">
        <v>156</v>
      </c>
      <c r="C1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85">
        <v>20</v>
      </c>
      <c r="E1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85" s="3" t="s">
        <v>9</v>
      </c>
      <c r="G185" s="1">
        <v>41526</v>
      </c>
      <c r="H185">
        <f>DAY(Tabela5[[#This Row],[data rozmowy]])</f>
        <v>9</v>
      </c>
      <c r="I185">
        <f>MONTH(Tabela5[[#This Row],[data rozmowy]])</f>
        <v>9</v>
      </c>
      <c r="J185">
        <f>YEAR(Tabela5[[#This Row],[data rozmowy]])</f>
        <v>2013</v>
      </c>
      <c r="K185" s="31">
        <f>Tabela5[[#This Row],[kwota zakupu]]/Tabela5[[#This Row],[czas rozmowy]]</f>
        <v>0.12820512820512819</v>
      </c>
      <c r="L18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5" t="str">
        <f>IF(Tabela5[[#This Row],[przedstawiciel]]="P03", "Południe",IF(Tabela5[[#This Row],[przedstawiciel]]="P02","Zachód","Centrum"))</f>
        <v>Centrum</v>
      </c>
      <c r="N185" t="str">
        <f>VLOOKUP(Tabela5[[#This Row],[przedstawiciel]],Tabela6[],5,FALSE)</f>
        <v>Mazowieckie</v>
      </c>
      <c r="O185" t="str">
        <f>VLOOKUP(Tabela5[[#This Row],[przedstawiciel]],Tabela6[],3,FALSE)</f>
        <v>Warszawa</v>
      </c>
    </row>
    <row r="186" spans="1:15" x14ac:dyDescent="0.2">
      <c r="A186" s="2">
        <v>3</v>
      </c>
      <c r="B186">
        <v>119</v>
      </c>
      <c r="C1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86">
        <v>56</v>
      </c>
      <c r="E1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86" s="3" t="s">
        <v>9</v>
      </c>
      <c r="G186" s="1">
        <v>41532</v>
      </c>
      <c r="H186">
        <f>DAY(Tabela5[[#This Row],[data rozmowy]])</f>
        <v>15</v>
      </c>
      <c r="I186">
        <f>MONTH(Tabela5[[#This Row],[data rozmowy]])</f>
        <v>9</v>
      </c>
      <c r="J186">
        <f>YEAR(Tabela5[[#This Row],[data rozmowy]])</f>
        <v>2013</v>
      </c>
      <c r="K186" s="31">
        <f>Tabela5[[#This Row],[kwota zakupu]]/Tabela5[[#This Row],[czas rozmowy]]</f>
        <v>0.47058823529411764</v>
      </c>
      <c r="L1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6" t="str">
        <f>IF(Tabela5[[#This Row],[przedstawiciel]]="P03", "Południe",IF(Tabela5[[#This Row],[przedstawiciel]]="P02","Zachód","Centrum"))</f>
        <v>Centrum</v>
      </c>
      <c r="N186" t="str">
        <f>VLOOKUP(Tabela5[[#This Row],[przedstawiciel]],Tabela6[],5,FALSE)</f>
        <v>Mazowieckie</v>
      </c>
      <c r="O186" t="str">
        <f>VLOOKUP(Tabela5[[#This Row],[przedstawiciel]],Tabela6[],3,FALSE)</f>
        <v>Warszawa</v>
      </c>
    </row>
    <row r="187" spans="1:15" x14ac:dyDescent="0.2">
      <c r="A187" s="2">
        <v>9</v>
      </c>
      <c r="B187">
        <v>158</v>
      </c>
      <c r="C1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87">
        <v>159</v>
      </c>
      <c r="E1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87" s="3" t="s">
        <v>9</v>
      </c>
      <c r="G187" s="1">
        <v>41519</v>
      </c>
      <c r="H187">
        <f>DAY(Tabela5[[#This Row],[data rozmowy]])</f>
        <v>2</v>
      </c>
      <c r="I187">
        <f>MONTH(Tabela5[[#This Row],[data rozmowy]])</f>
        <v>9</v>
      </c>
      <c r="J187">
        <f>YEAR(Tabela5[[#This Row],[data rozmowy]])</f>
        <v>2013</v>
      </c>
      <c r="K187" s="31">
        <f>Tabela5[[#This Row],[kwota zakupu]]/Tabela5[[#This Row],[czas rozmowy]]</f>
        <v>1.0063291139240507</v>
      </c>
      <c r="L18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7" t="str">
        <f>IF(Tabela5[[#This Row],[przedstawiciel]]="P03", "Południe",IF(Tabela5[[#This Row],[przedstawiciel]]="P02","Zachód","Centrum"))</f>
        <v>Centrum</v>
      </c>
      <c r="N187" t="str">
        <f>VLOOKUP(Tabela5[[#This Row],[przedstawiciel]],Tabela6[],5,FALSE)</f>
        <v>Mazowieckie</v>
      </c>
      <c r="O187" t="str">
        <f>VLOOKUP(Tabela5[[#This Row],[przedstawiciel]],Tabela6[],3,FALSE)</f>
        <v>Warszawa</v>
      </c>
    </row>
    <row r="188" spans="1:15" x14ac:dyDescent="0.2">
      <c r="A188" s="2">
        <v>4</v>
      </c>
      <c r="B188">
        <v>11</v>
      </c>
      <c r="C1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88">
        <v>138</v>
      </c>
      <c r="E1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88" s="3" t="s">
        <v>8</v>
      </c>
      <c r="G188" s="1">
        <v>41533</v>
      </c>
      <c r="H188">
        <f>DAY(Tabela5[[#This Row],[data rozmowy]])</f>
        <v>16</v>
      </c>
      <c r="I188">
        <f>MONTH(Tabela5[[#This Row],[data rozmowy]])</f>
        <v>9</v>
      </c>
      <c r="J188">
        <f>YEAR(Tabela5[[#This Row],[data rozmowy]])</f>
        <v>2013</v>
      </c>
      <c r="K188" s="31">
        <f>Tabela5[[#This Row],[kwota zakupu]]/Tabela5[[#This Row],[czas rozmowy]]</f>
        <v>12.545454545454545</v>
      </c>
      <c r="L18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88" t="str">
        <f>IF(Tabela5[[#This Row],[przedstawiciel]]="P03", "Południe",IF(Tabela5[[#This Row],[przedstawiciel]]="P02","Zachód","Centrum"))</f>
        <v>Południe</v>
      </c>
      <c r="N188" t="str">
        <f>VLOOKUP(Tabela5[[#This Row],[przedstawiciel]],Tabela6[],5,FALSE)</f>
        <v>Podkarpackie</v>
      </c>
      <c r="O188" t="str">
        <f>VLOOKUP(Tabela5[[#This Row],[przedstawiciel]],Tabela6[],3,FALSE)</f>
        <v>Rzeszów</v>
      </c>
    </row>
    <row r="189" spans="1:15" x14ac:dyDescent="0.2">
      <c r="A189" s="2">
        <v>9</v>
      </c>
      <c r="B189">
        <v>79</v>
      </c>
      <c r="C1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89">
        <v>195</v>
      </c>
      <c r="E1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89" s="3" t="s">
        <v>8</v>
      </c>
      <c r="G189" s="1">
        <v>41576</v>
      </c>
      <c r="H189">
        <f>DAY(Tabela5[[#This Row],[data rozmowy]])</f>
        <v>29</v>
      </c>
      <c r="I189">
        <f>MONTH(Tabela5[[#This Row],[data rozmowy]])</f>
        <v>10</v>
      </c>
      <c r="J189">
        <f>YEAR(Tabela5[[#This Row],[data rozmowy]])</f>
        <v>2013</v>
      </c>
      <c r="K189" s="31">
        <f>Tabela5[[#This Row],[kwota zakupu]]/Tabela5[[#This Row],[czas rozmowy]]</f>
        <v>2.4683544303797467</v>
      </c>
      <c r="L1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89" t="str">
        <f>IF(Tabela5[[#This Row],[przedstawiciel]]="P03", "Południe",IF(Tabela5[[#This Row],[przedstawiciel]]="P02","Zachód","Centrum"))</f>
        <v>Południe</v>
      </c>
      <c r="N189" t="str">
        <f>VLOOKUP(Tabela5[[#This Row],[przedstawiciel]],Tabela6[],5,FALSE)</f>
        <v>Podkarpackie</v>
      </c>
      <c r="O189" t="str">
        <f>VLOOKUP(Tabela5[[#This Row],[przedstawiciel]],Tabela6[],3,FALSE)</f>
        <v>Rzeszów</v>
      </c>
    </row>
    <row r="190" spans="1:15" x14ac:dyDescent="0.2">
      <c r="A190" s="2">
        <v>11</v>
      </c>
      <c r="B190">
        <v>138</v>
      </c>
      <c r="C1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90">
        <v>36</v>
      </c>
      <c r="E1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90" s="3" t="s">
        <v>20</v>
      </c>
      <c r="G190" s="1">
        <v>41543</v>
      </c>
      <c r="H190">
        <f>DAY(Tabela5[[#This Row],[data rozmowy]])</f>
        <v>26</v>
      </c>
      <c r="I190">
        <f>MONTH(Tabela5[[#This Row],[data rozmowy]])</f>
        <v>9</v>
      </c>
      <c r="J190">
        <f>YEAR(Tabela5[[#This Row],[data rozmowy]])</f>
        <v>2013</v>
      </c>
      <c r="K190" s="31">
        <f>Tabela5[[#This Row],[kwota zakupu]]/Tabela5[[#This Row],[czas rozmowy]]</f>
        <v>0.2608695652173913</v>
      </c>
      <c r="L1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0" t="str">
        <f>IF(Tabela5[[#This Row],[przedstawiciel]]="P03", "Południe",IF(Tabela5[[#This Row],[przedstawiciel]]="P02","Zachód","Centrum"))</f>
        <v>Centrum</v>
      </c>
      <c r="N190" t="str">
        <f>VLOOKUP(Tabela5[[#This Row],[przedstawiciel]],Tabela6[],5,FALSE)</f>
        <v>Łódzkie</v>
      </c>
      <c r="O190" t="str">
        <f>VLOOKUP(Tabela5[[#This Row],[przedstawiciel]],Tabela6[],3,FALSE)</f>
        <v>Łódź</v>
      </c>
    </row>
    <row r="191" spans="1:15" x14ac:dyDescent="0.2">
      <c r="A191" s="2">
        <v>9</v>
      </c>
      <c r="B191">
        <v>136</v>
      </c>
      <c r="C1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91">
        <v>71</v>
      </c>
      <c r="E1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91" s="3" t="s">
        <v>8</v>
      </c>
      <c r="G191" s="1">
        <v>41534</v>
      </c>
      <c r="H191">
        <f>DAY(Tabela5[[#This Row],[data rozmowy]])</f>
        <v>17</v>
      </c>
      <c r="I191">
        <f>MONTH(Tabela5[[#This Row],[data rozmowy]])</f>
        <v>9</v>
      </c>
      <c r="J191">
        <f>YEAR(Tabela5[[#This Row],[data rozmowy]])</f>
        <v>2013</v>
      </c>
      <c r="K191" s="31">
        <f>Tabela5[[#This Row],[kwota zakupu]]/Tabela5[[#This Row],[czas rozmowy]]</f>
        <v>0.5220588235294118</v>
      </c>
      <c r="L19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1" t="str">
        <f>IF(Tabela5[[#This Row],[przedstawiciel]]="P03", "Południe",IF(Tabela5[[#This Row],[przedstawiciel]]="P02","Zachód","Centrum"))</f>
        <v>Południe</v>
      </c>
      <c r="N191" t="str">
        <f>VLOOKUP(Tabela5[[#This Row],[przedstawiciel]],Tabela6[],5,FALSE)</f>
        <v>Podkarpackie</v>
      </c>
      <c r="O191" t="str">
        <f>VLOOKUP(Tabela5[[#This Row],[przedstawiciel]],Tabela6[],3,FALSE)</f>
        <v>Rzeszów</v>
      </c>
    </row>
    <row r="192" spans="1:15" x14ac:dyDescent="0.2">
      <c r="A192" s="2">
        <v>7</v>
      </c>
      <c r="B192">
        <v>133</v>
      </c>
      <c r="C1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92">
        <v>221</v>
      </c>
      <c r="E1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92" s="3" t="s">
        <v>20</v>
      </c>
      <c r="G192" s="1">
        <v>41507</v>
      </c>
      <c r="H192">
        <f>DAY(Tabela5[[#This Row],[data rozmowy]])</f>
        <v>21</v>
      </c>
      <c r="I192">
        <f>MONTH(Tabela5[[#This Row],[data rozmowy]])</f>
        <v>8</v>
      </c>
      <c r="J192">
        <f>YEAR(Tabela5[[#This Row],[data rozmowy]])</f>
        <v>2013</v>
      </c>
      <c r="K192" s="31">
        <f>Tabela5[[#This Row],[kwota zakupu]]/Tabela5[[#This Row],[czas rozmowy]]</f>
        <v>1.6616541353383458</v>
      </c>
      <c r="L19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2" t="str">
        <f>IF(Tabela5[[#This Row],[przedstawiciel]]="P03", "Południe",IF(Tabela5[[#This Row],[przedstawiciel]]="P02","Zachód","Centrum"))</f>
        <v>Centrum</v>
      </c>
      <c r="N192" t="str">
        <f>VLOOKUP(Tabela5[[#This Row],[przedstawiciel]],Tabela6[],5,FALSE)</f>
        <v>Łódzkie</v>
      </c>
      <c r="O192" t="str">
        <f>VLOOKUP(Tabela5[[#This Row],[przedstawiciel]],Tabela6[],3,FALSE)</f>
        <v>Łódź</v>
      </c>
    </row>
    <row r="193" spans="1:15" x14ac:dyDescent="0.2">
      <c r="A193" s="2">
        <v>9</v>
      </c>
      <c r="B193">
        <v>14</v>
      </c>
      <c r="C1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93">
        <v>101</v>
      </c>
      <c r="E1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93" s="3" t="s">
        <v>13</v>
      </c>
      <c r="G193" s="1">
        <v>41563</v>
      </c>
      <c r="H193">
        <f>DAY(Tabela5[[#This Row],[data rozmowy]])</f>
        <v>16</v>
      </c>
      <c r="I193">
        <f>MONTH(Tabela5[[#This Row],[data rozmowy]])</f>
        <v>10</v>
      </c>
      <c r="J193">
        <f>YEAR(Tabela5[[#This Row],[data rozmowy]])</f>
        <v>2013</v>
      </c>
      <c r="K193" s="31">
        <f>Tabela5[[#This Row],[kwota zakupu]]/Tabela5[[#This Row],[czas rozmowy]]</f>
        <v>7.2142857142857144</v>
      </c>
      <c r="L19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93" t="str">
        <f>IF(Tabela5[[#This Row],[przedstawiciel]]="P03", "Południe",IF(Tabela5[[#This Row],[przedstawiciel]]="P02","Zachód","Centrum"))</f>
        <v>Zachód</v>
      </c>
      <c r="N193" t="str">
        <f>VLOOKUP(Tabela5[[#This Row],[przedstawiciel]],Tabela6[],5,FALSE)</f>
        <v>Dolnośląskie</v>
      </c>
      <c r="O193" t="str">
        <f>VLOOKUP(Tabela5[[#This Row],[przedstawiciel]],Tabela6[],3,FALSE)</f>
        <v>Wrocław</v>
      </c>
    </row>
    <row r="194" spans="1:15" x14ac:dyDescent="0.2">
      <c r="A194" s="2">
        <v>7</v>
      </c>
      <c r="B194">
        <v>101</v>
      </c>
      <c r="C1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94">
        <v>216</v>
      </c>
      <c r="E1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194" s="3" t="s">
        <v>9</v>
      </c>
      <c r="G194" s="1">
        <v>41511</v>
      </c>
      <c r="H194">
        <f>DAY(Tabela5[[#This Row],[data rozmowy]])</f>
        <v>25</v>
      </c>
      <c r="I194">
        <f>MONTH(Tabela5[[#This Row],[data rozmowy]])</f>
        <v>8</v>
      </c>
      <c r="J194">
        <f>YEAR(Tabela5[[#This Row],[data rozmowy]])</f>
        <v>2013</v>
      </c>
      <c r="K194" s="31">
        <f>Tabela5[[#This Row],[kwota zakupu]]/Tabela5[[#This Row],[czas rozmowy]]</f>
        <v>2.1386138613861387</v>
      </c>
      <c r="L1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4" t="str">
        <f>IF(Tabela5[[#This Row],[przedstawiciel]]="P03", "Południe",IF(Tabela5[[#This Row],[przedstawiciel]]="P02","Zachód","Centrum"))</f>
        <v>Centrum</v>
      </c>
      <c r="N194" t="str">
        <f>VLOOKUP(Tabela5[[#This Row],[przedstawiciel]],Tabela6[],5,FALSE)</f>
        <v>Mazowieckie</v>
      </c>
      <c r="O194" t="str">
        <f>VLOOKUP(Tabela5[[#This Row],[przedstawiciel]],Tabela6[],3,FALSE)</f>
        <v>Warszawa</v>
      </c>
    </row>
    <row r="195" spans="1:15" x14ac:dyDescent="0.2">
      <c r="A195" s="2">
        <v>5</v>
      </c>
      <c r="B195">
        <v>82</v>
      </c>
      <c r="C1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95">
        <v>159</v>
      </c>
      <c r="E1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95" s="3" t="s">
        <v>9</v>
      </c>
      <c r="G195" s="1">
        <v>41490</v>
      </c>
      <c r="H195">
        <f>DAY(Tabela5[[#This Row],[data rozmowy]])</f>
        <v>4</v>
      </c>
      <c r="I195">
        <f>MONTH(Tabela5[[#This Row],[data rozmowy]])</f>
        <v>8</v>
      </c>
      <c r="J195">
        <f>YEAR(Tabela5[[#This Row],[data rozmowy]])</f>
        <v>2013</v>
      </c>
      <c r="K195" s="31">
        <f>Tabela5[[#This Row],[kwota zakupu]]/Tabela5[[#This Row],[czas rozmowy]]</f>
        <v>1.9390243902439024</v>
      </c>
      <c r="L1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5" t="str">
        <f>IF(Tabela5[[#This Row],[przedstawiciel]]="P03", "Południe",IF(Tabela5[[#This Row],[przedstawiciel]]="P02","Zachód","Centrum"))</f>
        <v>Centrum</v>
      </c>
      <c r="N195" t="str">
        <f>VLOOKUP(Tabela5[[#This Row],[przedstawiciel]],Tabela6[],5,FALSE)</f>
        <v>Mazowieckie</v>
      </c>
      <c r="O195" t="str">
        <f>VLOOKUP(Tabela5[[#This Row],[przedstawiciel]],Tabela6[],3,FALSE)</f>
        <v>Warszawa</v>
      </c>
    </row>
    <row r="196" spans="1:15" x14ac:dyDescent="0.2">
      <c r="A196" s="2">
        <v>4</v>
      </c>
      <c r="B196">
        <v>42</v>
      </c>
      <c r="C1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196">
        <v>88</v>
      </c>
      <c r="E1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196" s="3" t="s">
        <v>20</v>
      </c>
      <c r="G196" s="1">
        <v>41502</v>
      </c>
      <c r="H196">
        <f>DAY(Tabela5[[#This Row],[data rozmowy]])</f>
        <v>16</v>
      </c>
      <c r="I196">
        <f>MONTH(Tabela5[[#This Row],[data rozmowy]])</f>
        <v>8</v>
      </c>
      <c r="J196">
        <f>YEAR(Tabela5[[#This Row],[data rozmowy]])</f>
        <v>2013</v>
      </c>
      <c r="K196" s="31">
        <f>Tabela5[[#This Row],[kwota zakupu]]/Tabela5[[#This Row],[czas rozmowy]]</f>
        <v>2.0952380952380953</v>
      </c>
      <c r="L19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6" t="str">
        <f>IF(Tabela5[[#This Row],[przedstawiciel]]="P03", "Południe",IF(Tabela5[[#This Row],[przedstawiciel]]="P02","Zachód","Centrum"))</f>
        <v>Centrum</v>
      </c>
      <c r="N196" t="str">
        <f>VLOOKUP(Tabela5[[#This Row],[przedstawiciel]],Tabela6[],5,FALSE)</f>
        <v>Łódzkie</v>
      </c>
      <c r="O196" t="str">
        <f>VLOOKUP(Tabela5[[#This Row],[przedstawiciel]],Tabela6[],3,FALSE)</f>
        <v>Łódź</v>
      </c>
    </row>
    <row r="197" spans="1:15" x14ac:dyDescent="0.2">
      <c r="A197" s="2">
        <v>5</v>
      </c>
      <c r="B197">
        <v>101</v>
      </c>
      <c r="C1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197">
        <v>197</v>
      </c>
      <c r="E1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97" s="3" t="s">
        <v>13</v>
      </c>
      <c r="G197" s="1">
        <v>41529</v>
      </c>
      <c r="H197">
        <f>DAY(Tabela5[[#This Row],[data rozmowy]])</f>
        <v>12</v>
      </c>
      <c r="I197">
        <f>MONTH(Tabela5[[#This Row],[data rozmowy]])</f>
        <v>9</v>
      </c>
      <c r="J197">
        <f>YEAR(Tabela5[[#This Row],[data rozmowy]])</f>
        <v>2013</v>
      </c>
      <c r="K197" s="31">
        <f>Tabela5[[#This Row],[kwota zakupu]]/Tabela5[[#This Row],[czas rozmowy]]</f>
        <v>1.9504950495049505</v>
      </c>
      <c r="L19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7" t="str">
        <f>IF(Tabela5[[#This Row],[przedstawiciel]]="P03", "Południe",IF(Tabela5[[#This Row],[przedstawiciel]]="P02","Zachód","Centrum"))</f>
        <v>Zachód</v>
      </c>
      <c r="N197" t="str">
        <f>VLOOKUP(Tabela5[[#This Row],[przedstawiciel]],Tabela6[],5,FALSE)</f>
        <v>Dolnośląskie</v>
      </c>
      <c r="O197" t="str">
        <f>VLOOKUP(Tabela5[[#This Row],[przedstawiciel]],Tabela6[],3,FALSE)</f>
        <v>Wrocław</v>
      </c>
    </row>
    <row r="198" spans="1:15" x14ac:dyDescent="0.2">
      <c r="A198" s="2">
        <v>5</v>
      </c>
      <c r="B198">
        <v>11</v>
      </c>
      <c r="C1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198">
        <v>45</v>
      </c>
      <c r="E1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198" s="3" t="s">
        <v>13</v>
      </c>
      <c r="G198" s="1">
        <v>41542</v>
      </c>
      <c r="H198">
        <f>DAY(Tabela5[[#This Row],[data rozmowy]])</f>
        <v>25</v>
      </c>
      <c r="I198">
        <f>MONTH(Tabela5[[#This Row],[data rozmowy]])</f>
        <v>9</v>
      </c>
      <c r="J198">
        <f>YEAR(Tabela5[[#This Row],[data rozmowy]])</f>
        <v>2013</v>
      </c>
      <c r="K198" s="31">
        <f>Tabela5[[#This Row],[kwota zakupu]]/Tabela5[[#This Row],[czas rozmowy]]</f>
        <v>4.0909090909090908</v>
      </c>
      <c r="L19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198" t="str">
        <f>IF(Tabela5[[#This Row],[przedstawiciel]]="P03", "Południe",IF(Tabela5[[#This Row],[przedstawiciel]]="P02","Zachód","Centrum"))</f>
        <v>Zachód</v>
      </c>
      <c r="N198" t="str">
        <f>VLOOKUP(Tabela5[[#This Row],[przedstawiciel]],Tabela6[],5,FALSE)</f>
        <v>Dolnośląskie</v>
      </c>
      <c r="O198" t="str">
        <f>VLOOKUP(Tabela5[[#This Row],[przedstawiciel]],Tabela6[],3,FALSE)</f>
        <v>Wrocław</v>
      </c>
    </row>
    <row r="199" spans="1:15" x14ac:dyDescent="0.2">
      <c r="A199" s="2">
        <v>4</v>
      </c>
      <c r="B199">
        <v>80</v>
      </c>
      <c r="C1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199">
        <v>143</v>
      </c>
      <c r="E1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99" s="3" t="s">
        <v>8</v>
      </c>
      <c r="G199" s="1">
        <v>41565</v>
      </c>
      <c r="H199">
        <f>DAY(Tabela5[[#This Row],[data rozmowy]])</f>
        <v>18</v>
      </c>
      <c r="I199">
        <f>MONTH(Tabela5[[#This Row],[data rozmowy]])</f>
        <v>10</v>
      </c>
      <c r="J199">
        <f>YEAR(Tabela5[[#This Row],[data rozmowy]])</f>
        <v>2013</v>
      </c>
      <c r="K199" s="31">
        <f>Tabela5[[#This Row],[kwota zakupu]]/Tabela5[[#This Row],[czas rozmowy]]</f>
        <v>1.7875000000000001</v>
      </c>
      <c r="L1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99" t="str">
        <f>IF(Tabela5[[#This Row],[przedstawiciel]]="P03", "Południe",IF(Tabela5[[#This Row],[przedstawiciel]]="P02","Zachód","Centrum"))</f>
        <v>Południe</v>
      </c>
      <c r="N199" t="str">
        <f>VLOOKUP(Tabela5[[#This Row],[przedstawiciel]],Tabela6[],5,FALSE)</f>
        <v>Podkarpackie</v>
      </c>
      <c r="O199" t="str">
        <f>VLOOKUP(Tabela5[[#This Row],[przedstawiciel]],Tabela6[],3,FALSE)</f>
        <v>Rzeszów</v>
      </c>
    </row>
    <row r="200" spans="1:15" x14ac:dyDescent="0.2">
      <c r="A200" s="2">
        <v>11</v>
      </c>
      <c r="B200">
        <v>29</v>
      </c>
      <c r="C2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00">
        <v>185</v>
      </c>
      <c r="E2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00" s="3" t="s">
        <v>13</v>
      </c>
      <c r="G200" s="1">
        <v>41545</v>
      </c>
      <c r="H200">
        <f>DAY(Tabela5[[#This Row],[data rozmowy]])</f>
        <v>28</v>
      </c>
      <c r="I200">
        <f>MONTH(Tabela5[[#This Row],[data rozmowy]])</f>
        <v>9</v>
      </c>
      <c r="J200">
        <f>YEAR(Tabela5[[#This Row],[data rozmowy]])</f>
        <v>2013</v>
      </c>
      <c r="K200" s="31">
        <f>Tabela5[[#This Row],[kwota zakupu]]/Tabela5[[#This Row],[czas rozmowy]]</f>
        <v>6.3793103448275863</v>
      </c>
      <c r="L20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00" t="str">
        <f>IF(Tabela5[[#This Row],[przedstawiciel]]="P03", "Południe",IF(Tabela5[[#This Row],[przedstawiciel]]="P02","Zachód","Centrum"))</f>
        <v>Zachód</v>
      </c>
      <c r="N200" t="str">
        <f>VLOOKUP(Tabela5[[#This Row],[przedstawiciel]],Tabela6[],5,FALSE)</f>
        <v>Dolnośląskie</v>
      </c>
      <c r="O200" t="str">
        <f>VLOOKUP(Tabela5[[#This Row],[przedstawiciel]],Tabela6[],3,FALSE)</f>
        <v>Wrocław</v>
      </c>
    </row>
    <row r="201" spans="1:15" x14ac:dyDescent="0.2">
      <c r="A201" s="2">
        <v>4</v>
      </c>
      <c r="B201">
        <v>62</v>
      </c>
      <c r="C2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01">
        <v>167</v>
      </c>
      <c r="E2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01" s="3" t="s">
        <v>21</v>
      </c>
      <c r="G201" s="1">
        <v>41551</v>
      </c>
      <c r="H201">
        <f>DAY(Tabela5[[#This Row],[data rozmowy]])</f>
        <v>4</v>
      </c>
      <c r="I201">
        <f>MONTH(Tabela5[[#This Row],[data rozmowy]])</f>
        <v>10</v>
      </c>
      <c r="J201">
        <f>YEAR(Tabela5[[#This Row],[data rozmowy]])</f>
        <v>2013</v>
      </c>
      <c r="K201" s="31">
        <f>Tabela5[[#This Row],[kwota zakupu]]/Tabela5[[#This Row],[czas rozmowy]]</f>
        <v>2.693548387096774</v>
      </c>
      <c r="L201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201" t="str">
        <f>IF(Tabela5[[#This Row],[przedstawiciel]]="P03", "Południe",IF(Tabela5[[#This Row],[przedstawiciel]]="P02","Zachód","Centrum"))</f>
        <v>Centrum</v>
      </c>
      <c r="N201" t="str">
        <f>VLOOKUP(Tabela5[[#This Row],[przedstawiciel]],Tabela6[],5,FALSE)</f>
        <v>Mazowieckie</v>
      </c>
      <c r="O201" t="str">
        <f>VLOOKUP(Tabela5[[#This Row],[przedstawiciel]],Tabela6[],3,FALSE)</f>
        <v>Warszawa</v>
      </c>
    </row>
    <row r="202" spans="1:15" x14ac:dyDescent="0.2">
      <c r="A202" s="2">
        <v>6</v>
      </c>
      <c r="B202">
        <v>133</v>
      </c>
      <c r="C2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02">
        <v>218</v>
      </c>
      <c r="E2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02" s="3" t="s">
        <v>13</v>
      </c>
      <c r="G202" s="1">
        <v>41536</v>
      </c>
      <c r="H202">
        <f>DAY(Tabela5[[#This Row],[data rozmowy]])</f>
        <v>19</v>
      </c>
      <c r="I202">
        <f>MONTH(Tabela5[[#This Row],[data rozmowy]])</f>
        <v>9</v>
      </c>
      <c r="J202">
        <f>YEAR(Tabela5[[#This Row],[data rozmowy]])</f>
        <v>2013</v>
      </c>
      <c r="K202" s="31">
        <f>Tabela5[[#This Row],[kwota zakupu]]/Tabela5[[#This Row],[czas rozmowy]]</f>
        <v>1.6390977443609023</v>
      </c>
      <c r="L2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02" t="str">
        <f>IF(Tabela5[[#This Row],[przedstawiciel]]="P03", "Południe",IF(Tabela5[[#This Row],[przedstawiciel]]="P02","Zachód","Centrum"))</f>
        <v>Zachód</v>
      </c>
      <c r="N202" t="str">
        <f>VLOOKUP(Tabela5[[#This Row],[przedstawiciel]],Tabela6[],5,FALSE)</f>
        <v>Dolnośląskie</v>
      </c>
      <c r="O202" t="str">
        <f>VLOOKUP(Tabela5[[#This Row],[przedstawiciel]],Tabela6[],3,FALSE)</f>
        <v>Wrocław</v>
      </c>
    </row>
    <row r="203" spans="1:15" x14ac:dyDescent="0.2">
      <c r="A203" s="2">
        <v>9</v>
      </c>
      <c r="B203">
        <v>123</v>
      </c>
      <c r="C2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03">
        <v>175</v>
      </c>
      <c r="E2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03" s="3" t="s">
        <v>21</v>
      </c>
      <c r="G203" s="1">
        <v>41488</v>
      </c>
      <c r="H203">
        <f>DAY(Tabela5[[#This Row],[data rozmowy]])</f>
        <v>2</v>
      </c>
      <c r="I203">
        <f>MONTH(Tabela5[[#This Row],[data rozmowy]])</f>
        <v>8</v>
      </c>
      <c r="J203">
        <f>YEAR(Tabela5[[#This Row],[data rozmowy]])</f>
        <v>2013</v>
      </c>
      <c r="K203" s="31">
        <f>Tabela5[[#This Row],[kwota zakupu]]/Tabela5[[#This Row],[czas rozmowy]]</f>
        <v>1.4227642276422765</v>
      </c>
      <c r="L20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03" t="str">
        <f>IF(Tabela5[[#This Row],[przedstawiciel]]="P03", "Południe",IF(Tabela5[[#This Row],[przedstawiciel]]="P02","Zachód","Centrum"))</f>
        <v>Centrum</v>
      </c>
      <c r="N203" t="str">
        <f>VLOOKUP(Tabela5[[#This Row],[przedstawiciel]],Tabela6[],5,FALSE)</f>
        <v>Mazowieckie</v>
      </c>
      <c r="O203" t="str">
        <f>VLOOKUP(Tabela5[[#This Row],[przedstawiciel]],Tabela6[],3,FALSE)</f>
        <v>Warszawa</v>
      </c>
    </row>
    <row r="204" spans="1:15" x14ac:dyDescent="0.2">
      <c r="A204" s="2">
        <v>2</v>
      </c>
      <c r="B204">
        <v>174</v>
      </c>
      <c r="C2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04">
        <v>29</v>
      </c>
      <c r="E2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04" s="3" t="s">
        <v>13</v>
      </c>
      <c r="G204" s="1">
        <v>41571</v>
      </c>
      <c r="H204">
        <f>DAY(Tabela5[[#This Row],[data rozmowy]])</f>
        <v>24</v>
      </c>
      <c r="I204">
        <f>MONTH(Tabela5[[#This Row],[data rozmowy]])</f>
        <v>10</v>
      </c>
      <c r="J204">
        <f>YEAR(Tabela5[[#This Row],[data rozmowy]])</f>
        <v>2013</v>
      </c>
      <c r="K204" s="31">
        <f>Tabela5[[#This Row],[kwota zakupu]]/Tabela5[[#This Row],[czas rozmowy]]</f>
        <v>0.16666666666666666</v>
      </c>
      <c r="L2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04" t="str">
        <f>IF(Tabela5[[#This Row],[przedstawiciel]]="P03", "Południe",IF(Tabela5[[#This Row],[przedstawiciel]]="P02","Zachód","Centrum"))</f>
        <v>Zachód</v>
      </c>
      <c r="N204" t="str">
        <f>VLOOKUP(Tabela5[[#This Row],[przedstawiciel]],Tabela6[],5,FALSE)</f>
        <v>Dolnośląskie</v>
      </c>
      <c r="O204" t="str">
        <f>VLOOKUP(Tabela5[[#This Row],[przedstawiciel]],Tabela6[],3,FALSE)</f>
        <v>Wrocław</v>
      </c>
    </row>
    <row r="205" spans="1:15" x14ac:dyDescent="0.2">
      <c r="A205" s="2">
        <v>3</v>
      </c>
      <c r="B205">
        <v>162</v>
      </c>
      <c r="C2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05">
        <v>51</v>
      </c>
      <c r="E2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05" s="3" t="s">
        <v>9</v>
      </c>
      <c r="G205" s="1">
        <v>41544</v>
      </c>
      <c r="H205">
        <f>DAY(Tabela5[[#This Row],[data rozmowy]])</f>
        <v>27</v>
      </c>
      <c r="I205">
        <f>MONTH(Tabela5[[#This Row],[data rozmowy]])</f>
        <v>9</v>
      </c>
      <c r="J205">
        <f>YEAR(Tabela5[[#This Row],[data rozmowy]])</f>
        <v>2013</v>
      </c>
      <c r="K205" s="31">
        <f>Tabela5[[#This Row],[kwota zakupu]]/Tabela5[[#This Row],[czas rozmowy]]</f>
        <v>0.31481481481481483</v>
      </c>
      <c r="L20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05" t="str">
        <f>IF(Tabela5[[#This Row],[przedstawiciel]]="P03", "Południe",IF(Tabela5[[#This Row],[przedstawiciel]]="P02","Zachód","Centrum"))</f>
        <v>Centrum</v>
      </c>
      <c r="N205" t="str">
        <f>VLOOKUP(Tabela5[[#This Row],[przedstawiciel]],Tabela6[],5,FALSE)</f>
        <v>Mazowieckie</v>
      </c>
      <c r="O205" t="str">
        <f>VLOOKUP(Tabela5[[#This Row],[przedstawiciel]],Tabela6[],3,FALSE)</f>
        <v>Warszawa</v>
      </c>
    </row>
    <row r="206" spans="1:15" x14ac:dyDescent="0.2">
      <c r="A206" s="2">
        <v>2</v>
      </c>
      <c r="B206">
        <v>101</v>
      </c>
      <c r="C2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06">
        <v>217</v>
      </c>
      <c r="E2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06" s="3" t="s">
        <v>21</v>
      </c>
      <c r="G206" s="1">
        <v>41487</v>
      </c>
      <c r="H206">
        <f>DAY(Tabela5[[#This Row],[data rozmowy]])</f>
        <v>1</v>
      </c>
      <c r="I206">
        <f>MONTH(Tabela5[[#This Row],[data rozmowy]])</f>
        <v>8</v>
      </c>
      <c r="J206">
        <f>YEAR(Tabela5[[#This Row],[data rozmowy]])</f>
        <v>2013</v>
      </c>
      <c r="K206" s="31">
        <f>Tabela5[[#This Row],[kwota zakupu]]/Tabela5[[#This Row],[czas rozmowy]]</f>
        <v>2.1485148514851486</v>
      </c>
      <c r="L20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06" t="str">
        <f>IF(Tabela5[[#This Row],[przedstawiciel]]="P03", "Południe",IF(Tabela5[[#This Row],[przedstawiciel]]="P02","Zachód","Centrum"))</f>
        <v>Centrum</v>
      </c>
      <c r="N206" t="str">
        <f>VLOOKUP(Tabela5[[#This Row],[przedstawiciel]],Tabela6[],5,FALSE)</f>
        <v>Mazowieckie</v>
      </c>
      <c r="O206" t="str">
        <f>VLOOKUP(Tabela5[[#This Row],[przedstawiciel]],Tabela6[],3,FALSE)</f>
        <v>Warszawa</v>
      </c>
    </row>
    <row r="207" spans="1:15" x14ac:dyDescent="0.2">
      <c r="A207" s="2">
        <v>11</v>
      </c>
      <c r="B207">
        <v>17</v>
      </c>
      <c r="C2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07">
        <v>75</v>
      </c>
      <c r="E2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07" s="3" t="s">
        <v>21</v>
      </c>
      <c r="G207" s="1">
        <v>41527</v>
      </c>
      <c r="H207">
        <f>DAY(Tabela5[[#This Row],[data rozmowy]])</f>
        <v>10</v>
      </c>
      <c r="I207">
        <f>MONTH(Tabela5[[#This Row],[data rozmowy]])</f>
        <v>9</v>
      </c>
      <c r="J207">
        <f>YEAR(Tabela5[[#This Row],[data rozmowy]])</f>
        <v>2013</v>
      </c>
      <c r="K207" s="31">
        <f>Tabela5[[#This Row],[kwota zakupu]]/Tabela5[[#This Row],[czas rozmowy]]</f>
        <v>4.4117647058823533</v>
      </c>
      <c r="L20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07" t="str">
        <f>IF(Tabela5[[#This Row],[przedstawiciel]]="P03", "Południe",IF(Tabela5[[#This Row],[przedstawiciel]]="P02","Zachód","Centrum"))</f>
        <v>Centrum</v>
      </c>
      <c r="N207" t="str">
        <f>VLOOKUP(Tabela5[[#This Row],[przedstawiciel]],Tabela6[],5,FALSE)</f>
        <v>Mazowieckie</v>
      </c>
      <c r="O207" t="str">
        <f>VLOOKUP(Tabela5[[#This Row],[przedstawiciel]],Tabela6[],3,FALSE)</f>
        <v>Warszawa</v>
      </c>
    </row>
    <row r="208" spans="1:15" x14ac:dyDescent="0.2">
      <c r="A208" s="2">
        <v>8</v>
      </c>
      <c r="B208">
        <v>151</v>
      </c>
      <c r="C2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08">
        <v>165</v>
      </c>
      <c r="E2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08" s="3" t="s">
        <v>9</v>
      </c>
      <c r="G208" s="1">
        <v>41557</v>
      </c>
      <c r="H208">
        <f>DAY(Tabela5[[#This Row],[data rozmowy]])</f>
        <v>10</v>
      </c>
      <c r="I208">
        <f>MONTH(Tabela5[[#This Row],[data rozmowy]])</f>
        <v>10</v>
      </c>
      <c r="J208">
        <f>YEAR(Tabela5[[#This Row],[data rozmowy]])</f>
        <v>2013</v>
      </c>
      <c r="K208" s="31">
        <f>Tabela5[[#This Row],[kwota zakupu]]/Tabela5[[#This Row],[czas rozmowy]]</f>
        <v>1.0927152317880795</v>
      </c>
      <c r="L20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08" t="str">
        <f>IF(Tabela5[[#This Row],[przedstawiciel]]="P03", "Południe",IF(Tabela5[[#This Row],[przedstawiciel]]="P02","Zachód","Centrum"))</f>
        <v>Centrum</v>
      </c>
      <c r="N208" t="str">
        <f>VLOOKUP(Tabela5[[#This Row],[przedstawiciel]],Tabela6[],5,FALSE)</f>
        <v>Mazowieckie</v>
      </c>
      <c r="O208" t="str">
        <f>VLOOKUP(Tabela5[[#This Row],[przedstawiciel]],Tabela6[],3,FALSE)</f>
        <v>Warszawa</v>
      </c>
    </row>
    <row r="209" spans="1:15" x14ac:dyDescent="0.2">
      <c r="A209" s="2">
        <v>11</v>
      </c>
      <c r="B209">
        <v>162</v>
      </c>
      <c r="C2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09">
        <v>174</v>
      </c>
      <c r="E2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09" s="3" t="s">
        <v>20</v>
      </c>
      <c r="G209" s="1">
        <v>41503</v>
      </c>
      <c r="H209">
        <f>DAY(Tabela5[[#This Row],[data rozmowy]])</f>
        <v>17</v>
      </c>
      <c r="I209">
        <f>MONTH(Tabela5[[#This Row],[data rozmowy]])</f>
        <v>8</v>
      </c>
      <c r="J209">
        <f>YEAR(Tabela5[[#This Row],[data rozmowy]])</f>
        <v>2013</v>
      </c>
      <c r="K209" s="31">
        <f>Tabela5[[#This Row],[kwota zakupu]]/Tabela5[[#This Row],[czas rozmowy]]</f>
        <v>1.0740740740740742</v>
      </c>
      <c r="L20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09" t="str">
        <f>IF(Tabela5[[#This Row],[przedstawiciel]]="P03", "Południe",IF(Tabela5[[#This Row],[przedstawiciel]]="P02","Zachód","Centrum"))</f>
        <v>Centrum</v>
      </c>
      <c r="N209" t="str">
        <f>VLOOKUP(Tabela5[[#This Row],[przedstawiciel]],Tabela6[],5,FALSE)</f>
        <v>Łódzkie</v>
      </c>
      <c r="O209" t="str">
        <f>VLOOKUP(Tabela5[[#This Row],[przedstawiciel]],Tabela6[],3,FALSE)</f>
        <v>Łódź</v>
      </c>
    </row>
    <row r="210" spans="1:15" x14ac:dyDescent="0.2">
      <c r="A210" s="2">
        <v>2</v>
      </c>
      <c r="B210">
        <v>45</v>
      </c>
      <c r="C2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10">
        <v>86</v>
      </c>
      <c r="E2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10" s="3" t="s">
        <v>8</v>
      </c>
      <c r="G210" s="1">
        <v>41538</v>
      </c>
      <c r="H210">
        <f>DAY(Tabela5[[#This Row],[data rozmowy]])</f>
        <v>21</v>
      </c>
      <c r="I210">
        <f>MONTH(Tabela5[[#This Row],[data rozmowy]])</f>
        <v>9</v>
      </c>
      <c r="J210">
        <f>YEAR(Tabela5[[#This Row],[data rozmowy]])</f>
        <v>2013</v>
      </c>
      <c r="K210" s="31">
        <f>Tabela5[[#This Row],[kwota zakupu]]/Tabela5[[#This Row],[czas rozmowy]]</f>
        <v>1.9111111111111112</v>
      </c>
      <c r="L21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0" t="str">
        <f>IF(Tabela5[[#This Row],[przedstawiciel]]="P03", "Południe",IF(Tabela5[[#This Row],[przedstawiciel]]="P02","Zachód","Centrum"))</f>
        <v>Południe</v>
      </c>
      <c r="N210" t="str">
        <f>VLOOKUP(Tabela5[[#This Row],[przedstawiciel]],Tabela6[],5,FALSE)</f>
        <v>Podkarpackie</v>
      </c>
      <c r="O210" t="str">
        <f>VLOOKUP(Tabela5[[#This Row],[przedstawiciel]],Tabela6[],3,FALSE)</f>
        <v>Rzeszów</v>
      </c>
    </row>
    <row r="211" spans="1:15" x14ac:dyDescent="0.2">
      <c r="A211" s="2">
        <v>10</v>
      </c>
      <c r="B211">
        <v>145</v>
      </c>
      <c r="C2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11">
        <v>45</v>
      </c>
      <c r="E2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11" s="3" t="s">
        <v>13</v>
      </c>
      <c r="G211" s="1">
        <v>41512</v>
      </c>
      <c r="H211">
        <f>DAY(Tabela5[[#This Row],[data rozmowy]])</f>
        <v>26</v>
      </c>
      <c r="I211">
        <f>MONTH(Tabela5[[#This Row],[data rozmowy]])</f>
        <v>8</v>
      </c>
      <c r="J211">
        <f>YEAR(Tabela5[[#This Row],[data rozmowy]])</f>
        <v>2013</v>
      </c>
      <c r="K211" s="31">
        <f>Tabela5[[#This Row],[kwota zakupu]]/Tabela5[[#This Row],[czas rozmowy]]</f>
        <v>0.31034482758620691</v>
      </c>
      <c r="L21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1" t="str">
        <f>IF(Tabela5[[#This Row],[przedstawiciel]]="P03", "Południe",IF(Tabela5[[#This Row],[przedstawiciel]]="P02","Zachód","Centrum"))</f>
        <v>Zachód</v>
      </c>
      <c r="N211" t="str">
        <f>VLOOKUP(Tabela5[[#This Row],[przedstawiciel]],Tabela6[],5,FALSE)</f>
        <v>Dolnośląskie</v>
      </c>
      <c r="O211" t="str">
        <f>VLOOKUP(Tabela5[[#This Row],[przedstawiciel]],Tabela6[],3,FALSE)</f>
        <v>Wrocław</v>
      </c>
    </row>
    <row r="212" spans="1:15" x14ac:dyDescent="0.2">
      <c r="A212" s="2">
        <v>10</v>
      </c>
      <c r="B212">
        <v>155</v>
      </c>
      <c r="C2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12">
        <v>189</v>
      </c>
      <c r="E2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12" s="3" t="s">
        <v>8</v>
      </c>
      <c r="G212" s="1">
        <v>41575</v>
      </c>
      <c r="H212">
        <f>DAY(Tabela5[[#This Row],[data rozmowy]])</f>
        <v>28</v>
      </c>
      <c r="I212">
        <f>MONTH(Tabela5[[#This Row],[data rozmowy]])</f>
        <v>10</v>
      </c>
      <c r="J212">
        <f>YEAR(Tabela5[[#This Row],[data rozmowy]])</f>
        <v>2013</v>
      </c>
      <c r="K212" s="31">
        <f>Tabela5[[#This Row],[kwota zakupu]]/Tabela5[[#This Row],[czas rozmowy]]</f>
        <v>1.2193548387096773</v>
      </c>
      <c r="L21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2" t="str">
        <f>IF(Tabela5[[#This Row],[przedstawiciel]]="P03", "Południe",IF(Tabela5[[#This Row],[przedstawiciel]]="P02","Zachód","Centrum"))</f>
        <v>Południe</v>
      </c>
      <c r="N212" t="str">
        <f>VLOOKUP(Tabela5[[#This Row],[przedstawiciel]],Tabela6[],5,FALSE)</f>
        <v>Podkarpackie</v>
      </c>
      <c r="O212" t="str">
        <f>VLOOKUP(Tabela5[[#This Row],[przedstawiciel]],Tabela6[],3,FALSE)</f>
        <v>Rzeszów</v>
      </c>
    </row>
    <row r="213" spans="1:15" x14ac:dyDescent="0.2">
      <c r="A213" s="2">
        <v>4</v>
      </c>
      <c r="B213">
        <v>34</v>
      </c>
      <c r="C2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13">
        <v>70</v>
      </c>
      <c r="E2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13" s="3" t="s">
        <v>13</v>
      </c>
      <c r="G213" s="1">
        <v>41557</v>
      </c>
      <c r="H213">
        <f>DAY(Tabela5[[#This Row],[data rozmowy]])</f>
        <v>10</v>
      </c>
      <c r="I213">
        <f>MONTH(Tabela5[[#This Row],[data rozmowy]])</f>
        <v>10</v>
      </c>
      <c r="J213">
        <f>YEAR(Tabela5[[#This Row],[data rozmowy]])</f>
        <v>2013</v>
      </c>
      <c r="K213" s="31">
        <f>Tabela5[[#This Row],[kwota zakupu]]/Tabela5[[#This Row],[czas rozmowy]]</f>
        <v>2.0588235294117645</v>
      </c>
      <c r="L21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3" t="str">
        <f>IF(Tabela5[[#This Row],[przedstawiciel]]="P03", "Południe",IF(Tabela5[[#This Row],[przedstawiciel]]="P02","Zachód","Centrum"))</f>
        <v>Zachód</v>
      </c>
      <c r="N213" t="str">
        <f>VLOOKUP(Tabela5[[#This Row],[przedstawiciel]],Tabela6[],5,FALSE)</f>
        <v>Dolnośląskie</v>
      </c>
      <c r="O213" t="str">
        <f>VLOOKUP(Tabela5[[#This Row],[przedstawiciel]],Tabela6[],3,FALSE)</f>
        <v>Wrocław</v>
      </c>
    </row>
    <row r="214" spans="1:15" x14ac:dyDescent="0.2">
      <c r="A214" s="2">
        <v>3</v>
      </c>
      <c r="B214">
        <v>97</v>
      </c>
      <c r="C2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14">
        <v>71</v>
      </c>
      <c r="E2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14" s="3" t="s">
        <v>13</v>
      </c>
      <c r="G214" s="1">
        <v>41534</v>
      </c>
      <c r="H214">
        <f>DAY(Tabela5[[#This Row],[data rozmowy]])</f>
        <v>17</v>
      </c>
      <c r="I214">
        <f>MONTH(Tabela5[[#This Row],[data rozmowy]])</f>
        <v>9</v>
      </c>
      <c r="J214">
        <f>YEAR(Tabela5[[#This Row],[data rozmowy]])</f>
        <v>2013</v>
      </c>
      <c r="K214" s="31">
        <f>Tabela5[[#This Row],[kwota zakupu]]/Tabela5[[#This Row],[czas rozmowy]]</f>
        <v>0.73195876288659789</v>
      </c>
      <c r="L21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4" t="str">
        <f>IF(Tabela5[[#This Row],[przedstawiciel]]="P03", "Południe",IF(Tabela5[[#This Row],[przedstawiciel]]="P02","Zachód","Centrum"))</f>
        <v>Zachód</v>
      </c>
      <c r="N214" t="str">
        <f>VLOOKUP(Tabela5[[#This Row],[przedstawiciel]],Tabela6[],5,FALSE)</f>
        <v>Dolnośląskie</v>
      </c>
      <c r="O214" t="str">
        <f>VLOOKUP(Tabela5[[#This Row],[przedstawiciel]],Tabela6[],3,FALSE)</f>
        <v>Wrocław</v>
      </c>
    </row>
    <row r="215" spans="1:15" x14ac:dyDescent="0.2">
      <c r="A215" s="2">
        <v>11</v>
      </c>
      <c r="B215">
        <v>50</v>
      </c>
      <c r="C2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15">
        <v>92</v>
      </c>
      <c r="E2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15" s="3" t="s">
        <v>8</v>
      </c>
      <c r="G215" s="1">
        <v>41507</v>
      </c>
      <c r="H215">
        <f>DAY(Tabela5[[#This Row],[data rozmowy]])</f>
        <v>21</v>
      </c>
      <c r="I215">
        <f>MONTH(Tabela5[[#This Row],[data rozmowy]])</f>
        <v>8</v>
      </c>
      <c r="J215">
        <f>YEAR(Tabela5[[#This Row],[data rozmowy]])</f>
        <v>2013</v>
      </c>
      <c r="K215" s="31">
        <f>Tabela5[[#This Row],[kwota zakupu]]/Tabela5[[#This Row],[czas rozmowy]]</f>
        <v>1.84</v>
      </c>
      <c r="L21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5" t="str">
        <f>IF(Tabela5[[#This Row],[przedstawiciel]]="P03", "Południe",IF(Tabela5[[#This Row],[przedstawiciel]]="P02","Zachód","Centrum"))</f>
        <v>Południe</v>
      </c>
      <c r="N215" t="str">
        <f>VLOOKUP(Tabela5[[#This Row],[przedstawiciel]],Tabela6[],5,FALSE)</f>
        <v>Podkarpackie</v>
      </c>
      <c r="O215" t="str">
        <f>VLOOKUP(Tabela5[[#This Row],[przedstawiciel]],Tabela6[],3,FALSE)</f>
        <v>Rzeszów</v>
      </c>
    </row>
    <row r="216" spans="1:15" x14ac:dyDescent="0.2">
      <c r="A216" s="2">
        <v>3</v>
      </c>
      <c r="B216">
        <v>108</v>
      </c>
      <c r="C2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16">
        <v>121</v>
      </c>
      <c r="E2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16" s="3" t="s">
        <v>9</v>
      </c>
      <c r="G216" s="1">
        <v>41545</v>
      </c>
      <c r="H216">
        <f>DAY(Tabela5[[#This Row],[data rozmowy]])</f>
        <v>28</v>
      </c>
      <c r="I216">
        <f>MONTH(Tabela5[[#This Row],[data rozmowy]])</f>
        <v>9</v>
      </c>
      <c r="J216">
        <f>YEAR(Tabela5[[#This Row],[data rozmowy]])</f>
        <v>2013</v>
      </c>
      <c r="K216" s="31">
        <f>Tabela5[[#This Row],[kwota zakupu]]/Tabela5[[#This Row],[czas rozmowy]]</f>
        <v>1.1203703703703705</v>
      </c>
      <c r="L21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6" t="str">
        <f>IF(Tabela5[[#This Row],[przedstawiciel]]="P03", "Południe",IF(Tabela5[[#This Row],[przedstawiciel]]="P02","Zachód","Centrum"))</f>
        <v>Centrum</v>
      </c>
      <c r="N216" t="str">
        <f>VLOOKUP(Tabela5[[#This Row],[przedstawiciel]],Tabela6[],5,FALSE)</f>
        <v>Mazowieckie</v>
      </c>
      <c r="O216" t="str">
        <f>VLOOKUP(Tabela5[[#This Row],[przedstawiciel]],Tabela6[],3,FALSE)</f>
        <v>Warszawa</v>
      </c>
    </row>
    <row r="217" spans="1:15" x14ac:dyDescent="0.2">
      <c r="A217" s="2">
        <v>11</v>
      </c>
      <c r="B217">
        <v>166</v>
      </c>
      <c r="C2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17">
        <v>179</v>
      </c>
      <c r="E2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17" s="3" t="s">
        <v>20</v>
      </c>
      <c r="G217" s="1">
        <v>41548</v>
      </c>
      <c r="H217">
        <f>DAY(Tabela5[[#This Row],[data rozmowy]])</f>
        <v>1</v>
      </c>
      <c r="I217">
        <f>MONTH(Tabela5[[#This Row],[data rozmowy]])</f>
        <v>10</v>
      </c>
      <c r="J217">
        <f>YEAR(Tabela5[[#This Row],[data rozmowy]])</f>
        <v>2013</v>
      </c>
      <c r="K217" s="31">
        <f>Tabela5[[#This Row],[kwota zakupu]]/Tabela5[[#This Row],[czas rozmowy]]</f>
        <v>1.0783132530120483</v>
      </c>
      <c r="L21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7" t="str">
        <f>IF(Tabela5[[#This Row],[przedstawiciel]]="P03", "Południe",IF(Tabela5[[#This Row],[przedstawiciel]]="P02","Zachód","Centrum"))</f>
        <v>Centrum</v>
      </c>
      <c r="N217" t="str">
        <f>VLOOKUP(Tabela5[[#This Row],[przedstawiciel]],Tabela6[],5,FALSE)</f>
        <v>Łódzkie</v>
      </c>
      <c r="O217" t="str">
        <f>VLOOKUP(Tabela5[[#This Row],[przedstawiciel]],Tabela6[],3,FALSE)</f>
        <v>Łódź</v>
      </c>
    </row>
    <row r="218" spans="1:15" x14ac:dyDescent="0.2">
      <c r="A218" s="2">
        <v>8</v>
      </c>
      <c r="B218">
        <v>61</v>
      </c>
      <c r="C2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18">
        <v>67</v>
      </c>
      <c r="E2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18" s="3" t="s">
        <v>13</v>
      </c>
      <c r="G218" s="1">
        <v>41533</v>
      </c>
      <c r="H218">
        <f>DAY(Tabela5[[#This Row],[data rozmowy]])</f>
        <v>16</v>
      </c>
      <c r="I218">
        <f>MONTH(Tabela5[[#This Row],[data rozmowy]])</f>
        <v>9</v>
      </c>
      <c r="J218">
        <f>YEAR(Tabela5[[#This Row],[data rozmowy]])</f>
        <v>2013</v>
      </c>
      <c r="K218" s="31">
        <f>Tabela5[[#This Row],[kwota zakupu]]/Tabela5[[#This Row],[czas rozmowy]]</f>
        <v>1.098360655737705</v>
      </c>
      <c r="L21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8" t="str">
        <f>IF(Tabela5[[#This Row],[przedstawiciel]]="P03", "Południe",IF(Tabela5[[#This Row],[przedstawiciel]]="P02","Zachód","Centrum"))</f>
        <v>Zachód</v>
      </c>
      <c r="N218" t="str">
        <f>VLOOKUP(Tabela5[[#This Row],[przedstawiciel]],Tabela6[],5,FALSE)</f>
        <v>Dolnośląskie</v>
      </c>
      <c r="O218" t="str">
        <f>VLOOKUP(Tabela5[[#This Row],[przedstawiciel]],Tabela6[],3,FALSE)</f>
        <v>Wrocław</v>
      </c>
    </row>
    <row r="219" spans="1:15" x14ac:dyDescent="0.2">
      <c r="A219" s="2">
        <v>7</v>
      </c>
      <c r="B219">
        <v>114</v>
      </c>
      <c r="C2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19">
        <v>132</v>
      </c>
      <c r="E2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19" s="3" t="s">
        <v>13</v>
      </c>
      <c r="G219" s="1">
        <v>41504</v>
      </c>
      <c r="H219">
        <f>DAY(Tabela5[[#This Row],[data rozmowy]])</f>
        <v>18</v>
      </c>
      <c r="I219">
        <f>MONTH(Tabela5[[#This Row],[data rozmowy]])</f>
        <v>8</v>
      </c>
      <c r="J219">
        <f>YEAR(Tabela5[[#This Row],[data rozmowy]])</f>
        <v>2013</v>
      </c>
      <c r="K219" s="31">
        <f>Tabela5[[#This Row],[kwota zakupu]]/Tabela5[[#This Row],[czas rozmowy]]</f>
        <v>1.1578947368421053</v>
      </c>
      <c r="L2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19" t="str">
        <f>IF(Tabela5[[#This Row],[przedstawiciel]]="P03", "Południe",IF(Tabela5[[#This Row],[przedstawiciel]]="P02","Zachód","Centrum"))</f>
        <v>Zachód</v>
      </c>
      <c r="N219" t="str">
        <f>VLOOKUP(Tabela5[[#This Row],[przedstawiciel]],Tabela6[],5,FALSE)</f>
        <v>Dolnośląskie</v>
      </c>
      <c r="O219" t="str">
        <f>VLOOKUP(Tabela5[[#This Row],[przedstawiciel]],Tabela6[],3,FALSE)</f>
        <v>Wrocław</v>
      </c>
    </row>
    <row r="220" spans="1:15" x14ac:dyDescent="0.2">
      <c r="A220" s="2">
        <v>11</v>
      </c>
      <c r="B220">
        <v>49</v>
      </c>
      <c r="C2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20">
        <v>48</v>
      </c>
      <c r="E2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20" s="3" t="s">
        <v>8</v>
      </c>
      <c r="G220" s="1">
        <v>41529</v>
      </c>
      <c r="H220">
        <f>DAY(Tabela5[[#This Row],[data rozmowy]])</f>
        <v>12</v>
      </c>
      <c r="I220">
        <f>MONTH(Tabela5[[#This Row],[data rozmowy]])</f>
        <v>9</v>
      </c>
      <c r="J220">
        <f>YEAR(Tabela5[[#This Row],[data rozmowy]])</f>
        <v>2013</v>
      </c>
      <c r="K220" s="31">
        <f>Tabela5[[#This Row],[kwota zakupu]]/Tabela5[[#This Row],[czas rozmowy]]</f>
        <v>0.97959183673469385</v>
      </c>
      <c r="L22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20" t="str">
        <f>IF(Tabela5[[#This Row],[przedstawiciel]]="P03", "Południe",IF(Tabela5[[#This Row],[przedstawiciel]]="P02","Zachód","Centrum"))</f>
        <v>Południe</v>
      </c>
      <c r="N220" t="str">
        <f>VLOOKUP(Tabela5[[#This Row],[przedstawiciel]],Tabela6[],5,FALSE)</f>
        <v>Podkarpackie</v>
      </c>
      <c r="O220" t="str">
        <f>VLOOKUP(Tabela5[[#This Row],[przedstawiciel]],Tabela6[],3,FALSE)</f>
        <v>Rzeszów</v>
      </c>
    </row>
    <row r="221" spans="1:15" x14ac:dyDescent="0.2">
      <c r="A221" s="2">
        <v>5</v>
      </c>
      <c r="B221">
        <v>63</v>
      </c>
      <c r="C2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21">
        <v>29</v>
      </c>
      <c r="E2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21" s="3" t="s">
        <v>9</v>
      </c>
      <c r="G221" s="1">
        <v>41526</v>
      </c>
      <c r="H221">
        <f>DAY(Tabela5[[#This Row],[data rozmowy]])</f>
        <v>9</v>
      </c>
      <c r="I221">
        <f>MONTH(Tabela5[[#This Row],[data rozmowy]])</f>
        <v>9</v>
      </c>
      <c r="J221">
        <f>YEAR(Tabela5[[#This Row],[data rozmowy]])</f>
        <v>2013</v>
      </c>
      <c r="K221" s="31">
        <f>Tabela5[[#This Row],[kwota zakupu]]/Tabela5[[#This Row],[czas rozmowy]]</f>
        <v>0.46031746031746029</v>
      </c>
      <c r="L22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21" t="str">
        <f>IF(Tabela5[[#This Row],[przedstawiciel]]="P03", "Południe",IF(Tabela5[[#This Row],[przedstawiciel]]="P02","Zachód","Centrum"))</f>
        <v>Centrum</v>
      </c>
      <c r="N221" t="str">
        <f>VLOOKUP(Tabela5[[#This Row],[przedstawiciel]],Tabela6[],5,FALSE)</f>
        <v>Mazowieckie</v>
      </c>
      <c r="O221" t="str">
        <f>VLOOKUP(Tabela5[[#This Row],[przedstawiciel]],Tabela6[],3,FALSE)</f>
        <v>Warszawa</v>
      </c>
    </row>
    <row r="222" spans="1:15" x14ac:dyDescent="0.2">
      <c r="A222" s="2">
        <v>6</v>
      </c>
      <c r="B222">
        <v>79</v>
      </c>
      <c r="C2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22">
        <v>198</v>
      </c>
      <c r="E2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22" s="3" t="s">
        <v>13</v>
      </c>
      <c r="G222" s="1">
        <v>41517</v>
      </c>
      <c r="H222">
        <f>DAY(Tabela5[[#This Row],[data rozmowy]])</f>
        <v>31</v>
      </c>
      <c r="I222">
        <f>MONTH(Tabela5[[#This Row],[data rozmowy]])</f>
        <v>8</v>
      </c>
      <c r="J222">
        <f>YEAR(Tabela5[[#This Row],[data rozmowy]])</f>
        <v>2013</v>
      </c>
      <c r="K222" s="31">
        <f>Tabela5[[#This Row],[kwota zakupu]]/Tabela5[[#This Row],[czas rozmowy]]</f>
        <v>2.5063291139240507</v>
      </c>
      <c r="L2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22" t="str">
        <f>IF(Tabela5[[#This Row],[przedstawiciel]]="P03", "Południe",IF(Tabela5[[#This Row],[przedstawiciel]]="P02","Zachód","Centrum"))</f>
        <v>Zachód</v>
      </c>
      <c r="N222" t="str">
        <f>VLOOKUP(Tabela5[[#This Row],[przedstawiciel]],Tabela6[],5,FALSE)</f>
        <v>Dolnośląskie</v>
      </c>
      <c r="O222" t="str">
        <f>VLOOKUP(Tabela5[[#This Row],[przedstawiciel]],Tabela6[],3,FALSE)</f>
        <v>Wrocław</v>
      </c>
    </row>
    <row r="223" spans="1:15" x14ac:dyDescent="0.2">
      <c r="A223" s="2">
        <v>5</v>
      </c>
      <c r="B223">
        <v>168</v>
      </c>
      <c r="C2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23">
        <v>157</v>
      </c>
      <c r="E2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23" s="3" t="s">
        <v>21</v>
      </c>
      <c r="G223" s="1">
        <v>41500</v>
      </c>
      <c r="H223">
        <f>DAY(Tabela5[[#This Row],[data rozmowy]])</f>
        <v>14</v>
      </c>
      <c r="I223">
        <f>MONTH(Tabela5[[#This Row],[data rozmowy]])</f>
        <v>8</v>
      </c>
      <c r="J223">
        <f>YEAR(Tabela5[[#This Row],[data rozmowy]])</f>
        <v>2013</v>
      </c>
      <c r="K223" s="31">
        <f>Tabela5[[#This Row],[kwota zakupu]]/Tabela5[[#This Row],[czas rozmowy]]</f>
        <v>0.93452380952380953</v>
      </c>
      <c r="L22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23" t="str">
        <f>IF(Tabela5[[#This Row],[przedstawiciel]]="P03", "Południe",IF(Tabela5[[#This Row],[przedstawiciel]]="P02","Zachód","Centrum"))</f>
        <v>Centrum</v>
      </c>
      <c r="N223" t="str">
        <f>VLOOKUP(Tabela5[[#This Row],[przedstawiciel]],Tabela6[],5,FALSE)</f>
        <v>Mazowieckie</v>
      </c>
      <c r="O223" t="str">
        <f>VLOOKUP(Tabela5[[#This Row],[przedstawiciel]],Tabela6[],3,FALSE)</f>
        <v>Warszawa</v>
      </c>
    </row>
    <row r="224" spans="1:15" x14ac:dyDescent="0.2">
      <c r="A224" s="2">
        <v>2</v>
      </c>
      <c r="B224">
        <v>1</v>
      </c>
      <c r="C2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24">
        <v>61</v>
      </c>
      <c r="E2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24" s="3" t="s">
        <v>13</v>
      </c>
      <c r="G224" s="1">
        <v>41523</v>
      </c>
      <c r="H224">
        <f>DAY(Tabela5[[#This Row],[data rozmowy]])</f>
        <v>6</v>
      </c>
      <c r="I224">
        <f>MONTH(Tabela5[[#This Row],[data rozmowy]])</f>
        <v>9</v>
      </c>
      <c r="J224">
        <f>YEAR(Tabela5[[#This Row],[data rozmowy]])</f>
        <v>2013</v>
      </c>
      <c r="K224" s="31">
        <f>Tabela5[[#This Row],[kwota zakupu]]/Tabela5[[#This Row],[czas rozmowy]]</f>
        <v>61</v>
      </c>
      <c r="L22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24" t="str">
        <f>IF(Tabela5[[#This Row],[przedstawiciel]]="P03", "Południe",IF(Tabela5[[#This Row],[przedstawiciel]]="P02","Zachód","Centrum"))</f>
        <v>Zachód</v>
      </c>
      <c r="N224" t="str">
        <f>VLOOKUP(Tabela5[[#This Row],[przedstawiciel]],Tabela6[],5,FALSE)</f>
        <v>Dolnośląskie</v>
      </c>
      <c r="O224" t="str">
        <f>VLOOKUP(Tabela5[[#This Row],[przedstawiciel]],Tabela6[],3,FALSE)</f>
        <v>Wrocław</v>
      </c>
    </row>
    <row r="225" spans="1:15" x14ac:dyDescent="0.2">
      <c r="A225" s="2">
        <v>11</v>
      </c>
      <c r="B225">
        <v>56</v>
      </c>
      <c r="C2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25">
        <v>188</v>
      </c>
      <c r="E2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25" s="3" t="s">
        <v>21</v>
      </c>
      <c r="G225" s="1">
        <v>41496</v>
      </c>
      <c r="H225">
        <f>DAY(Tabela5[[#This Row],[data rozmowy]])</f>
        <v>10</v>
      </c>
      <c r="I225">
        <f>MONTH(Tabela5[[#This Row],[data rozmowy]])</f>
        <v>8</v>
      </c>
      <c r="J225">
        <f>YEAR(Tabela5[[#This Row],[data rozmowy]])</f>
        <v>2013</v>
      </c>
      <c r="K225" s="31">
        <f>Tabela5[[#This Row],[kwota zakupu]]/Tabela5[[#This Row],[czas rozmowy]]</f>
        <v>3.3571428571428572</v>
      </c>
      <c r="L225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225" t="str">
        <f>IF(Tabela5[[#This Row],[przedstawiciel]]="P03", "Południe",IF(Tabela5[[#This Row],[przedstawiciel]]="P02","Zachód","Centrum"))</f>
        <v>Centrum</v>
      </c>
      <c r="N225" t="str">
        <f>VLOOKUP(Tabela5[[#This Row],[przedstawiciel]],Tabela6[],5,FALSE)</f>
        <v>Mazowieckie</v>
      </c>
      <c r="O225" t="str">
        <f>VLOOKUP(Tabela5[[#This Row],[przedstawiciel]],Tabela6[],3,FALSE)</f>
        <v>Warszawa</v>
      </c>
    </row>
    <row r="226" spans="1:15" x14ac:dyDescent="0.2">
      <c r="A226" s="2">
        <v>7</v>
      </c>
      <c r="B226">
        <v>108</v>
      </c>
      <c r="C2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26">
        <v>109</v>
      </c>
      <c r="E2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26" s="3" t="s">
        <v>9</v>
      </c>
      <c r="G226" s="1">
        <v>41488</v>
      </c>
      <c r="H226">
        <f>DAY(Tabela5[[#This Row],[data rozmowy]])</f>
        <v>2</v>
      </c>
      <c r="I226">
        <f>MONTH(Tabela5[[#This Row],[data rozmowy]])</f>
        <v>8</v>
      </c>
      <c r="J226">
        <f>YEAR(Tabela5[[#This Row],[data rozmowy]])</f>
        <v>2013</v>
      </c>
      <c r="K226" s="31">
        <f>Tabela5[[#This Row],[kwota zakupu]]/Tabela5[[#This Row],[czas rozmowy]]</f>
        <v>1.0092592592592593</v>
      </c>
      <c r="L2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26" t="str">
        <f>IF(Tabela5[[#This Row],[przedstawiciel]]="P03", "Południe",IF(Tabela5[[#This Row],[przedstawiciel]]="P02","Zachód","Centrum"))</f>
        <v>Centrum</v>
      </c>
      <c r="N226" t="str">
        <f>VLOOKUP(Tabela5[[#This Row],[przedstawiciel]],Tabela6[],5,FALSE)</f>
        <v>Mazowieckie</v>
      </c>
      <c r="O226" t="str">
        <f>VLOOKUP(Tabela5[[#This Row],[przedstawiciel]],Tabela6[],3,FALSE)</f>
        <v>Warszawa</v>
      </c>
    </row>
    <row r="227" spans="1:15" x14ac:dyDescent="0.2">
      <c r="A227" s="2">
        <v>4</v>
      </c>
      <c r="B227">
        <v>165</v>
      </c>
      <c r="C2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27">
        <v>35</v>
      </c>
      <c r="E2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27" s="3" t="s">
        <v>13</v>
      </c>
      <c r="G227" s="1">
        <v>41526</v>
      </c>
      <c r="H227">
        <f>DAY(Tabela5[[#This Row],[data rozmowy]])</f>
        <v>9</v>
      </c>
      <c r="I227">
        <f>MONTH(Tabela5[[#This Row],[data rozmowy]])</f>
        <v>9</v>
      </c>
      <c r="J227">
        <f>YEAR(Tabela5[[#This Row],[data rozmowy]])</f>
        <v>2013</v>
      </c>
      <c r="K227" s="31">
        <f>Tabela5[[#This Row],[kwota zakupu]]/Tabela5[[#This Row],[czas rozmowy]]</f>
        <v>0.21212121212121213</v>
      </c>
      <c r="L22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27" t="str">
        <f>IF(Tabela5[[#This Row],[przedstawiciel]]="P03", "Południe",IF(Tabela5[[#This Row],[przedstawiciel]]="P02","Zachód","Centrum"))</f>
        <v>Zachód</v>
      </c>
      <c r="N227" t="str">
        <f>VLOOKUP(Tabela5[[#This Row],[przedstawiciel]],Tabela6[],5,FALSE)</f>
        <v>Dolnośląskie</v>
      </c>
      <c r="O227" t="str">
        <f>VLOOKUP(Tabela5[[#This Row],[przedstawiciel]],Tabela6[],3,FALSE)</f>
        <v>Wrocław</v>
      </c>
    </row>
    <row r="228" spans="1:15" x14ac:dyDescent="0.2">
      <c r="A228" s="2">
        <v>10</v>
      </c>
      <c r="B228">
        <v>118</v>
      </c>
      <c r="C2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28">
        <v>94</v>
      </c>
      <c r="E2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28" s="3" t="s">
        <v>21</v>
      </c>
      <c r="G228" s="1">
        <v>41520</v>
      </c>
      <c r="H228">
        <f>DAY(Tabela5[[#This Row],[data rozmowy]])</f>
        <v>3</v>
      </c>
      <c r="I228">
        <f>MONTH(Tabela5[[#This Row],[data rozmowy]])</f>
        <v>9</v>
      </c>
      <c r="J228">
        <f>YEAR(Tabela5[[#This Row],[data rozmowy]])</f>
        <v>2013</v>
      </c>
      <c r="K228" s="31">
        <f>Tabela5[[#This Row],[kwota zakupu]]/Tabela5[[#This Row],[czas rozmowy]]</f>
        <v>0.79661016949152541</v>
      </c>
      <c r="L2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28" t="str">
        <f>IF(Tabela5[[#This Row],[przedstawiciel]]="P03", "Południe",IF(Tabela5[[#This Row],[przedstawiciel]]="P02","Zachód","Centrum"))</f>
        <v>Centrum</v>
      </c>
      <c r="N228" t="str">
        <f>VLOOKUP(Tabela5[[#This Row],[przedstawiciel]],Tabela6[],5,FALSE)</f>
        <v>Mazowieckie</v>
      </c>
      <c r="O228" t="str">
        <f>VLOOKUP(Tabela5[[#This Row],[przedstawiciel]],Tabela6[],3,FALSE)</f>
        <v>Warszawa</v>
      </c>
    </row>
    <row r="229" spans="1:15" x14ac:dyDescent="0.2">
      <c r="A229" s="2">
        <v>3</v>
      </c>
      <c r="B229">
        <v>126</v>
      </c>
      <c r="C2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29">
        <v>172</v>
      </c>
      <c r="E2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29" s="3" t="s">
        <v>20</v>
      </c>
      <c r="G229" s="1">
        <v>41545</v>
      </c>
      <c r="H229">
        <f>DAY(Tabela5[[#This Row],[data rozmowy]])</f>
        <v>28</v>
      </c>
      <c r="I229">
        <f>MONTH(Tabela5[[#This Row],[data rozmowy]])</f>
        <v>9</v>
      </c>
      <c r="J229">
        <f>YEAR(Tabela5[[#This Row],[data rozmowy]])</f>
        <v>2013</v>
      </c>
      <c r="K229" s="31">
        <f>Tabela5[[#This Row],[kwota zakupu]]/Tabela5[[#This Row],[czas rozmowy]]</f>
        <v>1.3650793650793651</v>
      </c>
      <c r="L22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29" t="str">
        <f>IF(Tabela5[[#This Row],[przedstawiciel]]="P03", "Południe",IF(Tabela5[[#This Row],[przedstawiciel]]="P02","Zachód","Centrum"))</f>
        <v>Centrum</v>
      </c>
      <c r="N229" t="str">
        <f>VLOOKUP(Tabela5[[#This Row],[przedstawiciel]],Tabela6[],5,FALSE)</f>
        <v>Łódzkie</v>
      </c>
      <c r="O229" t="str">
        <f>VLOOKUP(Tabela5[[#This Row],[przedstawiciel]],Tabela6[],3,FALSE)</f>
        <v>Łódź</v>
      </c>
    </row>
    <row r="230" spans="1:15" x14ac:dyDescent="0.2">
      <c r="A230" s="2">
        <v>7</v>
      </c>
      <c r="B230">
        <v>43</v>
      </c>
      <c r="C2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30">
        <v>45</v>
      </c>
      <c r="E2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30" s="3" t="s">
        <v>9</v>
      </c>
      <c r="G230" s="1">
        <v>41534</v>
      </c>
      <c r="H230">
        <f>DAY(Tabela5[[#This Row],[data rozmowy]])</f>
        <v>17</v>
      </c>
      <c r="I230">
        <f>MONTH(Tabela5[[#This Row],[data rozmowy]])</f>
        <v>9</v>
      </c>
      <c r="J230">
        <f>YEAR(Tabela5[[#This Row],[data rozmowy]])</f>
        <v>2013</v>
      </c>
      <c r="K230" s="31">
        <f>Tabela5[[#This Row],[kwota zakupu]]/Tabela5[[#This Row],[czas rozmowy]]</f>
        <v>1.0465116279069768</v>
      </c>
      <c r="L2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30" t="str">
        <f>IF(Tabela5[[#This Row],[przedstawiciel]]="P03", "Południe",IF(Tabela5[[#This Row],[przedstawiciel]]="P02","Zachód","Centrum"))</f>
        <v>Centrum</v>
      </c>
      <c r="N230" t="str">
        <f>VLOOKUP(Tabela5[[#This Row],[przedstawiciel]],Tabela6[],5,FALSE)</f>
        <v>Mazowieckie</v>
      </c>
      <c r="O230" t="str">
        <f>VLOOKUP(Tabela5[[#This Row],[przedstawiciel]],Tabela6[],3,FALSE)</f>
        <v>Warszawa</v>
      </c>
    </row>
    <row r="231" spans="1:15" x14ac:dyDescent="0.2">
      <c r="A231" s="2">
        <v>3</v>
      </c>
      <c r="B231">
        <v>36</v>
      </c>
      <c r="C2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31">
        <v>53</v>
      </c>
      <c r="E2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31" s="3" t="s">
        <v>13</v>
      </c>
      <c r="G231" s="1">
        <v>41552</v>
      </c>
      <c r="H231">
        <f>DAY(Tabela5[[#This Row],[data rozmowy]])</f>
        <v>5</v>
      </c>
      <c r="I231">
        <f>MONTH(Tabela5[[#This Row],[data rozmowy]])</f>
        <v>10</v>
      </c>
      <c r="J231">
        <f>YEAR(Tabela5[[#This Row],[data rozmowy]])</f>
        <v>2013</v>
      </c>
      <c r="K231" s="31">
        <f>Tabela5[[#This Row],[kwota zakupu]]/Tabela5[[#This Row],[czas rozmowy]]</f>
        <v>1.4722222222222223</v>
      </c>
      <c r="L2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31" t="str">
        <f>IF(Tabela5[[#This Row],[przedstawiciel]]="P03", "Południe",IF(Tabela5[[#This Row],[przedstawiciel]]="P02","Zachód","Centrum"))</f>
        <v>Zachód</v>
      </c>
      <c r="N231" t="str">
        <f>VLOOKUP(Tabela5[[#This Row],[przedstawiciel]],Tabela6[],5,FALSE)</f>
        <v>Dolnośląskie</v>
      </c>
      <c r="O231" t="str">
        <f>VLOOKUP(Tabela5[[#This Row],[przedstawiciel]],Tabela6[],3,FALSE)</f>
        <v>Wrocław</v>
      </c>
    </row>
    <row r="232" spans="1:15" x14ac:dyDescent="0.2">
      <c r="A232" s="2">
        <v>10</v>
      </c>
      <c r="B232">
        <v>94</v>
      </c>
      <c r="C2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32">
        <v>123</v>
      </c>
      <c r="E2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32" s="3" t="s">
        <v>20</v>
      </c>
      <c r="G232" s="1">
        <v>41531</v>
      </c>
      <c r="H232">
        <f>DAY(Tabela5[[#This Row],[data rozmowy]])</f>
        <v>14</v>
      </c>
      <c r="I232">
        <f>MONTH(Tabela5[[#This Row],[data rozmowy]])</f>
        <v>9</v>
      </c>
      <c r="J232">
        <f>YEAR(Tabela5[[#This Row],[data rozmowy]])</f>
        <v>2013</v>
      </c>
      <c r="K232" s="31">
        <f>Tabela5[[#This Row],[kwota zakupu]]/Tabela5[[#This Row],[czas rozmowy]]</f>
        <v>1.3085106382978724</v>
      </c>
      <c r="L23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32" t="str">
        <f>IF(Tabela5[[#This Row],[przedstawiciel]]="P03", "Południe",IF(Tabela5[[#This Row],[przedstawiciel]]="P02","Zachód","Centrum"))</f>
        <v>Centrum</v>
      </c>
      <c r="N232" t="str">
        <f>VLOOKUP(Tabela5[[#This Row],[przedstawiciel]],Tabela6[],5,FALSE)</f>
        <v>Łódzkie</v>
      </c>
      <c r="O232" t="str">
        <f>VLOOKUP(Tabela5[[#This Row],[przedstawiciel]],Tabela6[],3,FALSE)</f>
        <v>Łódź</v>
      </c>
    </row>
    <row r="233" spans="1:15" x14ac:dyDescent="0.2">
      <c r="A233" s="2">
        <v>4</v>
      </c>
      <c r="B233">
        <v>12</v>
      </c>
      <c r="C2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33">
        <v>104</v>
      </c>
      <c r="E2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33" s="3" t="s">
        <v>13</v>
      </c>
      <c r="G233" s="1">
        <v>41537</v>
      </c>
      <c r="H233">
        <f>DAY(Tabela5[[#This Row],[data rozmowy]])</f>
        <v>20</v>
      </c>
      <c r="I233">
        <f>MONTH(Tabela5[[#This Row],[data rozmowy]])</f>
        <v>9</v>
      </c>
      <c r="J233">
        <f>YEAR(Tabela5[[#This Row],[data rozmowy]])</f>
        <v>2013</v>
      </c>
      <c r="K233" s="31">
        <f>Tabela5[[#This Row],[kwota zakupu]]/Tabela5[[#This Row],[czas rozmowy]]</f>
        <v>8.6666666666666661</v>
      </c>
      <c r="L23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33" t="str">
        <f>IF(Tabela5[[#This Row],[przedstawiciel]]="P03", "Południe",IF(Tabela5[[#This Row],[przedstawiciel]]="P02","Zachód","Centrum"))</f>
        <v>Zachód</v>
      </c>
      <c r="N233" t="str">
        <f>VLOOKUP(Tabela5[[#This Row],[przedstawiciel]],Tabela6[],5,FALSE)</f>
        <v>Dolnośląskie</v>
      </c>
      <c r="O233" t="str">
        <f>VLOOKUP(Tabela5[[#This Row],[przedstawiciel]],Tabela6[],3,FALSE)</f>
        <v>Wrocław</v>
      </c>
    </row>
    <row r="234" spans="1:15" x14ac:dyDescent="0.2">
      <c r="A234" s="2">
        <v>4</v>
      </c>
      <c r="B234">
        <v>8</v>
      </c>
      <c r="C2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34">
        <v>167</v>
      </c>
      <c r="E2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34" s="3" t="s">
        <v>20</v>
      </c>
      <c r="G234" s="1">
        <v>41507</v>
      </c>
      <c r="H234">
        <f>DAY(Tabela5[[#This Row],[data rozmowy]])</f>
        <v>21</v>
      </c>
      <c r="I234">
        <f>MONTH(Tabela5[[#This Row],[data rozmowy]])</f>
        <v>8</v>
      </c>
      <c r="J234">
        <f>YEAR(Tabela5[[#This Row],[data rozmowy]])</f>
        <v>2013</v>
      </c>
      <c r="K234" s="31">
        <f>Tabela5[[#This Row],[kwota zakupu]]/Tabela5[[#This Row],[czas rozmowy]]</f>
        <v>20.875</v>
      </c>
      <c r="L23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34" t="str">
        <f>IF(Tabela5[[#This Row],[przedstawiciel]]="P03", "Południe",IF(Tabela5[[#This Row],[przedstawiciel]]="P02","Zachód","Centrum"))</f>
        <v>Centrum</v>
      </c>
      <c r="N234" t="str">
        <f>VLOOKUP(Tabela5[[#This Row],[przedstawiciel]],Tabela6[],5,FALSE)</f>
        <v>Łódzkie</v>
      </c>
      <c r="O234" t="str">
        <f>VLOOKUP(Tabela5[[#This Row],[przedstawiciel]],Tabela6[],3,FALSE)</f>
        <v>Łódź</v>
      </c>
    </row>
    <row r="235" spans="1:15" x14ac:dyDescent="0.2">
      <c r="A235" s="2">
        <v>3</v>
      </c>
      <c r="B235">
        <v>112</v>
      </c>
      <c r="C2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35">
        <v>131</v>
      </c>
      <c r="E2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35" s="3" t="s">
        <v>20</v>
      </c>
      <c r="G235" s="1">
        <v>41536</v>
      </c>
      <c r="H235">
        <f>DAY(Tabela5[[#This Row],[data rozmowy]])</f>
        <v>19</v>
      </c>
      <c r="I235">
        <f>MONTH(Tabela5[[#This Row],[data rozmowy]])</f>
        <v>9</v>
      </c>
      <c r="J235">
        <f>YEAR(Tabela5[[#This Row],[data rozmowy]])</f>
        <v>2013</v>
      </c>
      <c r="K235" s="31">
        <f>Tabela5[[#This Row],[kwota zakupu]]/Tabela5[[#This Row],[czas rozmowy]]</f>
        <v>1.1696428571428572</v>
      </c>
      <c r="L2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35" t="str">
        <f>IF(Tabela5[[#This Row],[przedstawiciel]]="P03", "Południe",IF(Tabela5[[#This Row],[przedstawiciel]]="P02","Zachód","Centrum"))</f>
        <v>Centrum</v>
      </c>
      <c r="N235" t="str">
        <f>VLOOKUP(Tabela5[[#This Row],[przedstawiciel]],Tabela6[],5,FALSE)</f>
        <v>Łódzkie</v>
      </c>
      <c r="O235" t="str">
        <f>VLOOKUP(Tabela5[[#This Row],[przedstawiciel]],Tabela6[],3,FALSE)</f>
        <v>Łódź</v>
      </c>
    </row>
    <row r="236" spans="1:15" x14ac:dyDescent="0.2">
      <c r="A236" s="2">
        <v>8</v>
      </c>
      <c r="B236">
        <v>163</v>
      </c>
      <c r="C2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36">
        <v>152</v>
      </c>
      <c r="E2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36" s="3" t="s">
        <v>21</v>
      </c>
      <c r="G236" s="1">
        <v>41512</v>
      </c>
      <c r="H236">
        <f>DAY(Tabela5[[#This Row],[data rozmowy]])</f>
        <v>26</v>
      </c>
      <c r="I236">
        <f>MONTH(Tabela5[[#This Row],[data rozmowy]])</f>
        <v>8</v>
      </c>
      <c r="J236">
        <f>YEAR(Tabela5[[#This Row],[data rozmowy]])</f>
        <v>2013</v>
      </c>
      <c r="K236" s="31">
        <f>Tabela5[[#This Row],[kwota zakupu]]/Tabela5[[#This Row],[czas rozmowy]]</f>
        <v>0.93251533742331283</v>
      </c>
      <c r="L23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36" t="str">
        <f>IF(Tabela5[[#This Row],[przedstawiciel]]="P03", "Południe",IF(Tabela5[[#This Row],[przedstawiciel]]="P02","Zachód","Centrum"))</f>
        <v>Centrum</v>
      </c>
      <c r="N236" t="str">
        <f>VLOOKUP(Tabela5[[#This Row],[przedstawiciel]],Tabela6[],5,FALSE)</f>
        <v>Mazowieckie</v>
      </c>
      <c r="O236" t="str">
        <f>VLOOKUP(Tabela5[[#This Row],[przedstawiciel]],Tabela6[],3,FALSE)</f>
        <v>Warszawa</v>
      </c>
    </row>
    <row r="237" spans="1:15" x14ac:dyDescent="0.2">
      <c r="A237" s="2">
        <v>8</v>
      </c>
      <c r="B237">
        <v>17</v>
      </c>
      <c r="C2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37">
        <v>139</v>
      </c>
      <c r="E2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37" s="3" t="s">
        <v>21</v>
      </c>
      <c r="G237" s="1">
        <v>41554</v>
      </c>
      <c r="H237">
        <f>DAY(Tabela5[[#This Row],[data rozmowy]])</f>
        <v>7</v>
      </c>
      <c r="I237">
        <f>MONTH(Tabela5[[#This Row],[data rozmowy]])</f>
        <v>10</v>
      </c>
      <c r="J237">
        <f>YEAR(Tabela5[[#This Row],[data rozmowy]])</f>
        <v>2013</v>
      </c>
      <c r="K237" s="31">
        <f>Tabela5[[#This Row],[kwota zakupu]]/Tabela5[[#This Row],[czas rozmowy]]</f>
        <v>8.1764705882352935</v>
      </c>
      <c r="L23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37" t="str">
        <f>IF(Tabela5[[#This Row],[przedstawiciel]]="P03", "Południe",IF(Tabela5[[#This Row],[przedstawiciel]]="P02","Zachód","Centrum"))</f>
        <v>Centrum</v>
      </c>
      <c r="N237" t="str">
        <f>VLOOKUP(Tabela5[[#This Row],[przedstawiciel]],Tabela6[],5,FALSE)</f>
        <v>Mazowieckie</v>
      </c>
      <c r="O237" t="str">
        <f>VLOOKUP(Tabela5[[#This Row],[przedstawiciel]],Tabela6[],3,FALSE)</f>
        <v>Warszawa</v>
      </c>
    </row>
    <row r="238" spans="1:15" x14ac:dyDescent="0.2">
      <c r="A238" s="2">
        <v>8</v>
      </c>
      <c r="B238">
        <v>31</v>
      </c>
      <c r="C2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38">
        <v>177</v>
      </c>
      <c r="E2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38" s="3" t="s">
        <v>21</v>
      </c>
      <c r="G238" s="1">
        <v>41555</v>
      </c>
      <c r="H238">
        <f>DAY(Tabela5[[#This Row],[data rozmowy]])</f>
        <v>8</v>
      </c>
      <c r="I238">
        <f>MONTH(Tabela5[[#This Row],[data rozmowy]])</f>
        <v>10</v>
      </c>
      <c r="J238">
        <f>YEAR(Tabela5[[#This Row],[data rozmowy]])</f>
        <v>2013</v>
      </c>
      <c r="K238" s="31">
        <f>Tabela5[[#This Row],[kwota zakupu]]/Tabela5[[#This Row],[czas rozmowy]]</f>
        <v>5.709677419354839</v>
      </c>
      <c r="L23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38" t="str">
        <f>IF(Tabela5[[#This Row],[przedstawiciel]]="P03", "Południe",IF(Tabela5[[#This Row],[przedstawiciel]]="P02","Zachód","Centrum"))</f>
        <v>Centrum</v>
      </c>
      <c r="N238" t="str">
        <f>VLOOKUP(Tabela5[[#This Row],[przedstawiciel]],Tabela6[],5,FALSE)</f>
        <v>Mazowieckie</v>
      </c>
      <c r="O238" t="str">
        <f>VLOOKUP(Tabela5[[#This Row],[przedstawiciel]],Tabela6[],3,FALSE)</f>
        <v>Warszawa</v>
      </c>
    </row>
    <row r="239" spans="1:15" x14ac:dyDescent="0.2">
      <c r="A239" s="2">
        <v>9</v>
      </c>
      <c r="B239">
        <v>96</v>
      </c>
      <c r="C2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39">
        <v>168</v>
      </c>
      <c r="E2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39" s="3" t="s">
        <v>13</v>
      </c>
      <c r="G239" s="1">
        <v>41526</v>
      </c>
      <c r="H239">
        <f>DAY(Tabela5[[#This Row],[data rozmowy]])</f>
        <v>9</v>
      </c>
      <c r="I239">
        <f>MONTH(Tabela5[[#This Row],[data rozmowy]])</f>
        <v>9</v>
      </c>
      <c r="J239">
        <f>YEAR(Tabela5[[#This Row],[data rozmowy]])</f>
        <v>2013</v>
      </c>
      <c r="K239" s="31">
        <f>Tabela5[[#This Row],[kwota zakupu]]/Tabela5[[#This Row],[czas rozmowy]]</f>
        <v>1.75</v>
      </c>
      <c r="L23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39" t="str">
        <f>IF(Tabela5[[#This Row],[przedstawiciel]]="P03", "Południe",IF(Tabela5[[#This Row],[przedstawiciel]]="P02","Zachód","Centrum"))</f>
        <v>Zachód</v>
      </c>
      <c r="N239" t="str">
        <f>VLOOKUP(Tabela5[[#This Row],[przedstawiciel]],Tabela6[],5,FALSE)</f>
        <v>Dolnośląskie</v>
      </c>
      <c r="O239" t="str">
        <f>VLOOKUP(Tabela5[[#This Row],[przedstawiciel]],Tabela6[],3,FALSE)</f>
        <v>Wrocław</v>
      </c>
    </row>
    <row r="240" spans="1:15" x14ac:dyDescent="0.2">
      <c r="A240" s="2">
        <v>11</v>
      </c>
      <c r="B240">
        <v>118</v>
      </c>
      <c r="C2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40">
        <v>148</v>
      </c>
      <c r="E2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40" s="3" t="s">
        <v>13</v>
      </c>
      <c r="G240" s="1">
        <v>41494</v>
      </c>
      <c r="H240">
        <f>DAY(Tabela5[[#This Row],[data rozmowy]])</f>
        <v>8</v>
      </c>
      <c r="I240">
        <f>MONTH(Tabela5[[#This Row],[data rozmowy]])</f>
        <v>8</v>
      </c>
      <c r="J240">
        <f>YEAR(Tabela5[[#This Row],[data rozmowy]])</f>
        <v>2013</v>
      </c>
      <c r="K240" s="31">
        <f>Tabela5[[#This Row],[kwota zakupu]]/Tabela5[[#This Row],[czas rozmowy]]</f>
        <v>1.2542372881355932</v>
      </c>
      <c r="L24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40" t="str">
        <f>IF(Tabela5[[#This Row],[przedstawiciel]]="P03", "Południe",IF(Tabela5[[#This Row],[przedstawiciel]]="P02","Zachód","Centrum"))</f>
        <v>Zachód</v>
      </c>
      <c r="N240" t="str">
        <f>VLOOKUP(Tabela5[[#This Row],[przedstawiciel]],Tabela6[],5,FALSE)</f>
        <v>Dolnośląskie</v>
      </c>
      <c r="O240" t="str">
        <f>VLOOKUP(Tabela5[[#This Row],[przedstawiciel]],Tabela6[],3,FALSE)</f>
        <v>Wrocław</v>
      </c>
    </row>
    <row r="241" spans="1:15" x14ac:dyDescent="0.2">
      <c r="A241" s="2">
        <v>9</v>
      </c>
      <c r="B241">
        <v>81</v>
      </c>
      <c r="C2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41">
        <v>65</v>
      </c>
      <c r="E2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41" s="3" t="s">
        <v>20</v>
      </c>
      <c r="G241" s="1">
        <v>41521</v>
      </c>
      <c r="H241">
        <f>DAY(Tabela5[[#This Row],[data rozmowy]])</f>
        <v>4</v>
      </c>
      <c r="I241">
        <f>MONTH(Tabela5[[#This Row],[data rozmowy]])</f>
        <v>9</v>
      </c>
      <c r="J241">
        <f>YEAR(Tabela5[[#This Row],[data rozmowy]])</f>
        <v>2013</v>
      </c>
      <c r="K241" s="31">
        <f>Tabela5[[#This Row],[kwota zakupu]]/Tabela5[[#This Row],[czas rozmowy]]</f>
        <v>0.80246913580246915</v>
      </c>
      <c r="L24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41" t="str">
        <f>IF(Tabela5[[#This Row],[przedstawiciel]]="P03", "Południe",IF(Tabela5[[#This Row],[przedstawiciel]]="P02","Zachód","Centrum"))</f>
        <v>Centrum</v>
      </c>
      <c r="N241" t="str">
        <f>VLOOKUP(Tabela5[[#This Row],[przedstawiciel]],Tabela6[],5,FALSE)</f>
        <v>Łódzkie</v>
      </c>
      <c r="O241" t="str">
        <f>VLOOKUP(Tabela5[[#This Row],[przedstawiciel]],Tabela6[],3,FALSE)</f>
        <v>Łódź</v>
      </c>
    </row>
    <row r="242" spans="1:15" x14ac:dyDescent="0.2">
      <c r="A242" s="2">
        <v>4</v>
      </c>
      <c r="B242">
        <v>67</v>
      </c>
      <c r="C2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42">
        <v>177</v>
      </c>
      <c r="E2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42" s="3" t="s">
        <v>9</v>
      </c>
      <c r="G242" s="1">
        <v>41539</v>
      </c>
      <c r="H242">
        <f>DAY(Tabela5[[#This Row],[data rozmowy]])</f>
        <v>22</v>
      </c>
      <c r="I242">
        <f>MONTH(Tabela5[[#This Row],[data rozmowy]])</f>
        <v>9</v>
      </c>
      <c r="J242">
        <f>YEAR(Tabela5[[#This Row],[data rozmowy]])</f>
        <v>2013</v>
      </c>
      <c r="K242" s="31">
        <f>Tabela5[[#This Row],[kwota zakupu]]/Tabela5[[#This Row],[czas rozmowy]]</f>
        <v>2.6417910447761193</v>
      </c>
      <c r="L242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242" t="str">
        <f>IF(Tabela5[[#This Row],[przedstawiciel]]="P03", "Południe",IF(Tabela5[[#This Row],[przedstawiciel]]="P02","Zachód","Centrum"))</f>
        <v>Centrum</v>
      </c>
      <c r="N242" t="str">
        <f>VLOOKUP(Tabela5[[#This Row],[przedstawiciel]],Tabela6[],5,FALSE)</f>
        <v>Mazowieckie</v>
      </c>
      <c r="O242" t="str">
        <f>VLOOKUP(Tabela5[[#This Row],[przedstawiciel]],Tabela6[],3,FALSE)</f>
        <v>Warszawa</v>
      </c>
    </row>
    <row r="243" spans="1:15" x14ac:dyDescent="0.2">
      <c r="A243" s="2">
        <v>4</v>
      </c>
      <c r="B243">
        <v>49</v>
      </c>
      <c r="C2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43">
        <v>211</v>
      </c>
      <c r="E2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43" s="3" t="s">
        <v>8</v>
      </c>
      <c r="G243" s="1">
        <v>41538</v>
      </c>
      <c r="H243">
        <f>DAY(Tabela5[[#This Row],[data rozmowy]])</f>
        <v>21</v>
      </c>
      <c r="I243">
        <f>MONTH(Tabela5[[#This Row],[data rozmowy]])</f>
        <v>9</v>
      </c>
      <c r="J243">
        <f>YEAR(Tabela5[[#This Row],[data rozmowy]])</f>
        <v>2013</v>
      </c>
      <c r="K243" s="31">
        <f>Tabela5[[#This Row],[kwota zakupu]]/Tabela5[[#This Row],[czas rozmowy]]</f>
        <v>4.3061224489795915</v>
      </c>
      <c r="L24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43" t="str">
        <f>IF(Tabela5[[#This Row],[przedstawiciel]]="P03", "Południe",IF(Tabela5[[#This Row],[przedstawiciel]]="P02","Zachód","Centrum"))</f>
        <v>Południe</v>
      </c>
      <c r="N243" t="str">
        <f>VLOOKUP(Tabela5[[#This Row],[przedstawiciel]],Tabela6[],5,FALSE)</f>
        <v>Podkarpackie</v>
      </c>
      <c r="O243" t="str">
        <f>VLOOKUP(Tabela5[[#This Row],[przedstawiciel]],Tabela6[],3,FALSE)</f>
        <v>Rzeszów</v>
      </c>
    </row>
    <row r="244" spans="1:15" x14ac:dyDescent="0.2">
      <c r="A244" s="2">
        <v>7</v>
      </c>
      <c r="B244">
        <v>101</v>
      </c>
      <c r="C2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44">
        <v>30</v>
      </c>
      <c r="E2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44" s="3" t="s">
        <v>20</v>
      </c>
      <c r="G244" s="1">
        <v>41522</v>
      </c>
      <c r="H244">
        <f>DAY(Tabela5[[#This Row],[data rozmowy]])</f>
        <v>5</v>
      </c>
      <c r="I244">
        <f>MONTH(Tabela5[[#This Row],[data rozmowy]])</f>
        <v>9</v>
      </c>
      <c r="J244">
        <f>YEAR(Tabela5[[#This Row],[data rozmowy]])</f>
        <v>2013</v>
      </c>
      <c r="K244" s="31">
        <f>Tabela5[[#This Row],[kwota zakupu]]/Tabela5[[#This Row],[czas rozmowy]]</f>
        <v>0.29702970297029702</v>
      </c>
      <c r="L24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44" t="str">
        <f>IF(Tabela5[[#This Row],[przedstawiciel]]="P03", "Południe",IF(Tabela5[[#This Row],[przedstawiciel]]="P02","Zachód","Centrum"))</f>
        <v>Centrum</v>
      </c>
      <c r="N244" t="str">
        <f>VLOOKUP(Tabela5[[#This Row],[przedstawiciel]],Tabela6[],5,FALSE)</f>
        <v>Łódzkie</v>
      </c>
      <c r="O244" t="str">
        <f>VLOOKUP(Tabela5[[#This Row],[przedstawiciel]],Tabela6[],3,FALSE)</f>
        <v>Łódź</v>
      </c>
    </row>
    <row r="245" spans="1:15" x14ac:dyDescent="0.2">
      <c r="A245" s="2">
        <v>2</v>
      </c>
      <c r="B245">
        <v>155</v>
      </c>
      <c r="C2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45">
        <v>124</v>
      </c>
      <c r="E2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45" s="3" t="s">
        <v>21</v>
      </c>
      <c r="G245" s="1">
        <v>41515</v>
      </c>
      <c r="H245">
        <f>DAY(Tabela5[[#This Row],[data rozmowy]])</f>
        <v>29</v>
      </c>
      <c r="I245">
        <f>MONTH(Tabela5[[#This Row],[data rozmowy]])</f>
        <v>8</v>
      </c>
      <c r="J245">
        <f>YEAR(Tabela5[[#This Row],[data rozmowy]])</f>
        <v>2013</v>
      </c>
      <c r="K245" s="31">
        <f>Tabela5[[#This Row],[kwota zakupu]]/Tabela5[[#This Row],[czas rozmowy]]</f>
        <v>0.8</v>
      </c>
      <c r="L24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45" t="str">
        <f>IF(Tabela5[[#This Row],[przedstawiciel]]="P03", "Południe",IF(Tabela5[[#This Row],[przedstawiciel]]="P02","Zachód","Centrum"))</f>
        <v>Centrum</v>
      </c>
      <c r="N245" t="str">
        <f>VLOOKUP(Tabela5[[#This Row],[przedstawiciel]],Tabela6[],5,FALSE)</f>
        <v>Mazowieckie</v>
      </c>
      <c r="O245" t="str">
        <f>VLOOKUP(Tabela5[[#This Row],[przedstawiciel]],Tabela6[],3,FALSE)</f>
        <v>Warszawa</v>
      </c>
    </row>
    <row r="246" spans="1:15" x14ac:dyDescent="0.2">
      <c r="A246" s="2">
        <v>4</v>
      </c>
      <c r="B246">
        <v>6</v>
      </c>
      <c r="C2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46">
        <v>212</v>
      </c>
      <c r="E2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46" s="3" t="s">
        <v>8</v>
      </c>
      <c r="G246" s="1">
        <v>41506</v>
      </c>
      <c r="H246">
        <f>DAY(Tabela5[[#This Row],[data rozmowy]])</f>
        <v>20</v>
      </c>
      <c r="I246">
        <f>MONTH(Tabela5[[#This Row],[data rozmowy]])</f>
        <v>8</v>
      </c>
      <c r="J246">
        <f>YEAR(Tabela5[[#This Row],[data rozmowy]])</f>
        <v>2013</v>
      </c>
      <c r="K246" s="31">
        <f>Tabela5[[#This Row],[kwota zakupu]]/Tabela5[[#This Row],[czas rozmowy]]</f>
        <v>35.333333333333336</v>
      </c>
      <c r="L24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46" t="str">
        <f>IF(Tabela5[[#This Row],[przedstawiciel]]="P03", "Południe",IF(Tabela5[[#This Row],[przedstawiciel]]="P02","Zachód","Centrum"))</f>
        <v>Południe</v>
      </c>
      <c r="N246" t="str">
        <f>VLOOKUP(Tabela5[[#This Row],[przedstawiciel]],Tabela6[],5,FALSE)</f>
        <v>Podkarpackie</v>
      </c>
      <c r="O246" t="str">
        <f>VLOOKUP(Tabela5[[#This Row],[przedstawiciel]],Tabela6[],3,FALSE)</f>
        <v>Rzeszów</v>
      </c>
    </row>
    <row r="247" spans="1:15" x14ac:dyDescent="0.2">
      <c r="A247" s="2">
        <v>10</v>
      </c>
      <c r="B247">
        <v>153</v>
      </c>
      <c r="C2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47">
        <v>98</v>
      </c>
      <c r="E2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47" s="3" t="s">
        <v>20</v>
      </c>
      <c r="G247" s="1">
        <v>41500</v>
      </c>
      <c r="H247">
        <f>DAY(Tabela5[[#This Row],[data rozmowy]])</f>
        <v>14</v>
      </c>
      <c r="I247">
        <f>MONTH(Tabela5[[#This Row],[data rozmowy]])</f>
        <v>8</v>
      </c>
      <c r="J247">
        <f>YEAR(Tabela5[[#This Row],[data rozmowy]])</f>
        <v>2013</v>
      </c>
      <c r="K247" s="31">
        <f>Tabela5[[#This Row],[kwota zakupu]]/Tabela5[[#This Row],[czas rozmowy]]</f>
        <v>0.64052287581699341</v>
      </c>
      <c r="L24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47" t="str">
        <f>IF(Tabela5[[#This Row],[przedstawiciel]]="P03", "Południe",IF(Tabela5[[#This Row],[przedstawiciel]]="P02","Zachód","Centrum"))</f>
        <v>Centrum</v>
      </c>
      <c r="N247" t="str">
        <f>VLOOKUP(Tabela5[[#This Row],[przedstawiciel]],Tabela6[],5,FALSE)</f>
        <v>Łódzkie</v>
      </c>
      <c r="O247" t="str">
        <f>VLOOKUP(Tabela5[[#This Row],[przedstawiciel]],Tabela6[],3,FALSE)</f>
        <v>Łódź</v>
      </c>
    </row>
    <row r="248" spans="1:15" x14ac:dyDescent="0.2">
      <c r="A248" s="2">
        <v>6</v>
      </c>
      <c r="B248">
        <v>100</v>
      </c>
      <c r="C2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48">
        <v>55</v>
      </c>
      <c r="E2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48" s="3" t="s">
        <v>20</v>
      </c>
      <c r="G248" s="1">
        <v>41502</v>
      </c>
      <c r="H248">
        <f>DAY(Tabela5[[#This Row],[data rozmowy]])</f>
        <v>16</v>
      </c>
      <c r="I248">
        <f>MONTH(Tabela5[[#This Row],[data rozmowy]])</f>
        <v>8</v>
      </c>
      <c r="J248">
        <f>YEAR(Tabela5[[#This Row],[data rozmowy]])</f>
        <v>2013</v>
      </c>
      <c r="K248" s="31">
        <f>Tabela5[[#This Row],[kwota zakupu]]/Tabela5[[#This Row],[czas rozmowy]]</f>
        <v>0.55000000000000004</v>
      </c>
      <c r="L24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48" t="str">
        <f>IF(Tabela5[[#This Row],[przedstawiciel]]="P03", "Południe",IF(Tabela5[[#This Row],[przedstawiciel]]="P02","Zachód","Centrum"))</f>
        <v>Centrum</v>
      </c>
      <c r="N248" t="str">
        <f>VLOOKUP(Tabela5[[#This Row],[przedstawiciel]],Tabela6[],5,FALSE)</f>
        <v>Łódzkie</v>
      </c>
      <c r="O248" t="str">
        <f>VLOOKUP(Tabela5[[#This Row],[przedstawiciel]],Tabela6[],3,FALSE)</f>
        <v>Łódź</v>
      </c>
    </row>
    <row r="249" spans="1:15" x14ac:dyDescent="0.2">
      <c r="A249" s="2">
        <v>6</v>
      </c>
      <c r="B249">
        <v>63</v>
      </c>
      <c r="C2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49">
        <v>90</v>
      </c>
      <c r="E2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49" s="3" t="s">
        <v>9</v>
      </c>
      <c r="G249" s="1">
        <v>41499</v>
      </c>
      <c r="H249">
        <f>DAY(Tabela5[[#This Row],[data rozmowy]])</f>
        <v>13</v>
      </c>
      <c r="I249">
        <f>MONTH(Tabela5[[#This Row],[data rozmowy]])</f>
        <v>8</v>
      </c>
      <c r="J249">
        <f>YEAR(Tabela5[[#This Row],[data rozmowy]])</f>
        <v>2013</v>
      </c>
      <c r="K249" s="31">
        <f>Tabela5[[#This Row],[kwota zakupu]]/Tabela5[[#This Row],[czas rozmowy]]</f>
        <v>1.4285714285714286</v>
      </c>
      <c r="L24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49" t="str">
        <f>IF(Tabela5[[#This Row],[przedstawiciel]]="P03", "Południe",IF(Tabela5[[#This Row],[przedstawiciel]]="P02","Zachód","Centrum"))</f>
        <v>Centrum</v>
      </c>
      <c r="N249" t="str">
        <f>VLOOKUP(Tabela5[[#This Row],[przedstawiciel]],Tabela6[],5,FALSE)</f>
        <v>Mazowieckie</v>
      </c>
      <c r="O249" t="str">
        <f>VLOOKUP(Tabela5[[#This Row],[przedstawiciel]],Tabela6[],3,FALSE)</f>
        <v>Warszawa</v>
      </c>
    </row>
    <row r="250" spans="1:15" x14ac:dyDescent="0.2">
      <c r="A250" s="2">
        <v>2</v>
      </c>
      <c r="B250">
        <v>126</v>
      </c>
      <c r="C2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50">
        <v>181</v>
      </c>
      <c r="E2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50" s="3" t="s">
        <v>13</v>
      </c>
      <c r="G250" s="1">
        <v>41502</v>
      </c>
      <c r="H250">
        <f>DAY(Tabela5[[#This Row],[data rozmowy]])</f>
        <v>16</v>
      </c>
      <c r="I250">
        <f>MONTH(Tabela5[[#This Row],[data rozmowy]])</f>
        <v>8</v>
      </c>
      <c r="J250">
        <f>YEAR(Tabela5[[#This Row],[data rozmowy]])</f>
        <v>2013</v>
      </c>
      <c r="K250" s="31">
        <f>Tabela5[[#This Row],[kwota zakupu]]/Tabela5[[#This Row],[czas rozmowy]]</f>
        <v>1.4365079365079365</v>
      </c>
      <c r="L25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50" t="str">
        <f>IF(Tabela5[[#This Row],[przedstawiciel]]="P03", "Południe",IF(Tabela5[[#This Row],[przedstawiciel]]="P02","Zachód","Centrum"))</f>
        <v>Zachód</v>
      </c>
      <c r="N250" t="str">
        <f>VLOOKUP(Tabela5[[#This Row],[przedstawiciel]],Tabela6[],5,FALSE)</f>
        <v>Dolnośląskie</v>
      </c>
      <c r="O250" t="str">
        <f>VLOOKUP(Tabela5[[#This Row],[przedstawiciel]],Tabela6[],3,FALSE)</f>
        <v>Wrocław</v>
      </c>
    </row>
    <row r="251" spans="1:15" x14ac:dyDescent="0.2">
      <c r="A251" s="2">
        <v>5</v>
      </c>
      <c r="B251">
        <v>154</v>
      </c>
      <c r="C2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51">
        <v>34</v>
      </c>
      <c r="E2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51" s="3" t="s">
        <v>13</v>
      </c>
      <c r="G251" s="1">
        <v>41519</v>
      </c>
      <c r="H251">
        <f>DAY(Tabela5[[#This Row],[data rozmowy]])</f>
        <v>2</v>
      </c>
      <c r="I251">
        <f>MONTH(Tabela5[[#This Row],[data rozmowy]])</f>
        <v>9</v>
      </c>
      <c r="J251">
        <f>YEAR(Tabela5[[#This Row],[data rozmowy]])</f>
        <v>2013</v>
      </c>
      <c r="K251" s="31">
        <f>Tabela5[[#This Row],[kwota zakupu]]/Tabela5[[#This Row],[czas rozmowy]]</f>
        <v>0.22077922077922077</v>
      </c>
      <c r="L25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51" t="str">
        <f>IF(Tabela5[[#This Row],[przedstawiciel]]="P03", "Południe",IF(Tabela5[[#This Row],[przedstawiciel]]="P02","Zachód","Centrum"))</f>
        <v>Zachód</v>
      </c>
      <c r="N251" t="str">
        <f>VLOOKUP(Tabela5[[#This Row],[przedstawiciel]],Tabela6[],5,FALSE)</f>
        <v>Dolnośląskie</v>
      </c>
      <c r="O251" t="str">
        <f>VLOOKUP(Tabela5[[#This Row],[przedstawiciel]],Tabela6[],3,FALSE)</f>
        <v>Wrocław</v>
      </c>
    </row>
    <row r="252" spans="1:15" x14ac:dyDescent="0.2">
      <c r="A252" s="2">
        <v>3</v>
      </c>
      <c r="B252">
        <v>141</v>
      </c>
      <c r="C2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52">
        <v>155</v>
      </c>
      <c r="E2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52" s="3" t="s">
        <v>21</v>
      </c>
      <c r="G252" s="1">
        <v>41530</v>
      </c>
      <c r="H252">
        <f>DAY(Tabela5[[#This Row],[data rozmowy]])</f>
        <v>13</v>
      </c>
      <c r="I252">
        <f>MONTH(Tabela5[[#This Row],[data rozmowy]])</f>
        <v>9</v>
      </c>
      <c r="J252">
        <f>YEAR(Tabela5[[#This Row],[data rozmowy]])</f>
        <v>2013</v>
      </c>
      <c r="K252" s="31">
        <f>Tabela5[[#This Row],[kwota zakupu]]/Tabela5[[#This Row],[czas rozmowy]]</f>
        <v>1.0992907801418439</v>
      </c>
      <c r="L25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52" t="str">
        <f>IF(Tabela5[[#This Row],[przedstawiciel]]="P03", "Południe",IF(Tabela5[[#This Row],[przedstawiciel]]="P02","Zachód","Centrum"))</f>
        <v>Centrum</v>
      </c>
      <c r="N252" t="str">
        <f>VLOOKUP(Tabela5[[#This Row],[przedstawiciel]],Tabela6[],5,FALSE)</f>
        <v>Mazowieckie</v>
      </c>
      <c r="O252" t="str">
        <f>VLOOKUP(Tabela5[[#This Row],[przedstawiciel]],Tabela6[],3,FALSE)</f>
        <v>Warszawa</v>
      </c>
    </row>
    <row r="253" spans="1:15" x14ac:dyDescent="0.2">
      <c r="A253" s="2">
        <v>4</v>
      </c>
      <c r="B253">
        <v>68</v>
      </c>
      <c r="C2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53">
        <v>128</v>
      </c>
      <c r="E2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53" s="3" t="s">
        <v>8</v>
      </c>
      <c r="G253" s="1">
        <v>41493</v>
      </c>
      <c r="H253">
        <f>DAY(Tabela5[[#This Row],[data rozmowy]])</f>
        <v>7</v>
      </c>
      <c r="I253">
        <f>MONTH(Tabela5[[#This Row],[data rozmowy]])</f>
        <v>8</v>
      </c>
      <c r="J253">
        <f>YEAR(Tabela5[[#This Row],[data rozmowy]])</f>
        <v>2013</v>
      </c>
      <c r="K253" s="31">
        <f>Tabela5[[#This Row],[kwota zakupu]]/Tabela5[[#This Row],[czas rozmowy]]</f>
        <v>1.8823529411764706</v>
      </c>
      <c r="L25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53" t="str">
        <f>IF(Tabela5[[#This Row],[przedstawiciel]]="P03", "Południe",IF(Tabela5[[#This Row],[przedstawiciel]]="P02","Zachód","Centrum"))</f>
        <v>Południe</v>
      </c>
      <c r="N253" t="str">
        <f>VLOOKUP(Tabela5[[#This Row],[przedstawiciel]],Tabela6[],5,FALSE)</f>
        <v>Podkarpackie</v>
      </c>
      <c r="O253" t="str">
        <f>VLOOKUP(Tabela5[[#This Row],[przedstawiciel]],Tabela6[],3,FALSE)</f>
        <v>Rzeszów</v>
      </c>
    </row>
    <row r="254" spans="1:15" x14ac:dyDescent="0.2">
      <c r="A254" s="2">
        <v>4</v>
      </c>
      <c r="B254">
        <v>82</v>
      </c>
      <c r="C2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54">
        <v>47</v>
      </c>
      <c r="E2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54" s="3" t="s">
        <v>21</v>
      </c>
      <c r="G254" s="1">
        <v>41497</v>
      </c>
      <c r="H254">
        <f>DAY(Tabela5[[#This Row],[data rozmowy]])</f>
        <v>11</v>
      </c>
      <c r="I254">
        <f>MONTH(Tabela5[[#This Row],[data rozmowy]])</f>
        <v>8</v>
      </c>
      <c r="J254">
        <f>YEAR(Tabela5[[#This Row],[data rozmowy]])</f>
        <v>2013</v>
      </c>
      <c r="K254" s="31">
        <f>Tabela5[[#This Row],[kwota zakupu]]/Tabela5[[#This Row],[czas rozmowy]]</f>
        <v>0.57317073170731703</v>
      </c>
      <c r="L25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54" t="str">
        <f>IF(Tabela5[[#This Row],[przedstawiciel]]="P03", "Południe",IF(Tabela5[[#This Row],[przedstawiciel]]="P02","Zachód","Centrum"))</f>
        <v>Centrum</v>
      </c>
      <c r="N254" t="str">
        <f>VLOOKUP(Tabela5[[#This Row],[przedstawiciel]],Tabela6[],5,FALSE)</f>
        <v>Mazowieckie</v>
      </c>
      <c r="O254" t="str">
        <f>VLOOKUP(Tabela5[[#This Row],[przedstawiciel]],Tabela6[],3,FALSE)</f>
        <v>Warszawa</v>
      </c>
    </row>
    <row r="255" spans="1:15" x14ac:dyDescent="0.2">
      <c r="A255" s="2">
        <v>11</v>
      </c>
      <c r="B255">
        <v>73</v>
      </c>
      <c r="C2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55">
        <v>207</v>
      </c>
      <c r="E2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55" s="3" t="s">
        <v>8</v>
      </c>
      <c r="G255" s="1">
        <v>41552</v>
      </c>
      <c r="H255">
        <f>DAY(Tabela5[[#This Row],[data rozmowy]])</f>
        <v>5</v>
      </c>
      <c r="I255">
        <f>MONTH(Tabela5[[#This Row],[data rozmowy]])</f>
        <v>10</v>
      </c>
      <c r="J255">
        <f>YEAR(Tabela5[[#This Row],[data rozmowy]])</f>
        <v>2013</v>
      </c>
      <c r="K255" s="31">
        <f>Tabela5[[#This Row],[kwota zakupu]]/Tabela5[[#This Row],[czas rozmowy]]</f>
        <v>2.8356164383561642</v>
      </c>
      <c r="L255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255" t="str">
        <f>IF(Tabela5[[#This Row],[przedstawiciel]]="P03", "Południe",IF(Tabela5[[#This Row],[przedstawiciel]]="P02","Zachód","Centrum"))</f>
        <v>Południe</v>
      </c>
      <c r="N255" t="str">
        <f>VLOOKUP(Tabela5[[#This Row],[przedstawiciel]],Tabela6[],5,FALSE)</f>
        <v>Podkarpackie</v>
      </c>
      <c r="O255" t="str">
        <f>VLOOKUP(Tabela5[[#This Row],[przedstawiciel]],Tabela6[],3,FALSE)</f>
        <v>Rzeszów</v>
      </c>
    </row>
    <row r="256" spans="1:15" x14ac:dyDescent="0.2">
      <c r="A256" s="2">
        <v>9</v>
      </c>
      <c r="B256">
        <v>20</v>
      </c>
      <c r="C2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56">
        <v>177</v>
      </c>
      <c r="E2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56" s="3" t="s">
        <v>13</v>
      </c>
      <c r="G256" s="1">
        <v>41538</v>
      </c>
      <c r="H256">
        <f>DAY(Tabela5[[#This Row],[data rozmowy]])</f>
        <v>21</v>
      </c>
      <c r="I256">
        <f>MONTH(Tabela5[[#This Row],[data rozmowy]])</f>
        <v>9</v>
      </c>
      <c r="J256">
        <f>YEAR(Tabela5[[#This Row],[data rozmowy]])</f>
        <v>2013</v>
      </c>
      <c r="K256" s="31">
        <f>Tabela5[[#This Row],[kwota zakupu]]/Tabela5[[#This Row],[czas rozmowy]]</f>
        <v>8.85</v>
      </c>
      <c r="L25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56" t="str">
        <f>IF(Tabela5[[#This Row],[przedstawiciel]]="P03", "Południe",IF(Tabela5[[#This Row],[przedstawiciel]]="P02","Zachód","Centrum"))</f>
        <v>Zachód</v>
      </c>
      <c r="N256" t="str">
        <f>VLOOKUP(Tabela5[[#This Row],[przedstawiciel]],Tabela6[],5,FALSE)</f>
        <v>Dolnośląskie</v>
      </c>
      <c r="O256" t="str">
        <f>VLOOKUP(Tabela5[[#This Row],[przedstawiciel]],Tabela6[],3,FALSE)</f>
        <v>Wrocław</v>
      </c>
    </row>
    <row r="257" spans="1:15" x14ac:dyDescent="0.2">
      <c r="A257" s="2">
        <v>9</v>
      </c>
      <c r="B257">
        <v>21</v>
      </c>
      <c r="C2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57">
        <v>108</v>
      </c>
      <c r="E2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57" s="3" t="s">
        <v>13</v>
      </c>
      <c r="G257" s="1">
        <v>41569</v>
      </c>
      <c r="H257">
        <f>DAY(Tabela5[[#This Row],[data rozmowy]])</f>
        <v>22</v>
      </c>
      <c r="I257">
        <f>MONTH(Tabela5[[#This Row],[data rozmowy]])</f>
        <v>10</v>
      </c>
      <c r="J257">
        <f>YEAR(Tabela5[[#This Row],[data rozmowy]])</f>
        <v>2013</v>
      </c>
      <c r="K257" s="31">
        <f>Tabela5[[#This Row],[kwota zakupu]]/Tabela5[[#This Row],[czas rozmowy]]</f>
        <v>5.1428571428571432</v>
      </c>
      <c r="L25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57" t="str">
        <f>IF(Tabela5[[#This Row],[przedstawiciel]]="P03", "Południe",IF(Tabela5[[#This Row],[przedstawiciel]]="P02","Zachód","Centrum"))</f>
        <v>Zachód</v>
      </c>
      <c r="N257" t="str">
        <f>VLOOKUP(Tabela5[[#This Row],[przedstawiciel]],Tabela6[],5,FALSE)</f>
        <v>Dolnośląskie</v>
      </c>
      <c r="O257" t="str">
        <f>VLOOKUP(Tabela5[[#This Row],[przedstawiciel]],Tabela6[],3,FALSE)</f>
        <v>Wrocław</v>
      </c>
    </row>
    <row r="258" spans="1:15" x14ac:dyDescent="0.2">
      <c r="A258" s="2">
        <v>4</v>
      </c>
      <c r="B258">
        <v>120</v>
      </c>
      <c r="C2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58">
        <v>77</v>
      </c>
      <c r="E2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58" s="3" t="s">
        <v>13</v>
      </c>
      <c r="G258" s="1">
        <v>41550</v>
      </c>
      <c r="H258">
        <f>DAY(Tabela5[[#This Row],[data rozmowy]])</f>
        <v>3</v>
      </c>
      <c r="I258">
        <f>MONTH(Tabela5[[#This Row],[data rozmowy]])</f>
        <v>10</v>
      </c>
      <c r="J258">
        <f>YEAR(Tabela5[[#This Row],[data rozmowy]])</f>
        <v>2013</v>
      </c>
      <c r="K258" s="31">
        <f>Tabela5[[#This Row],[kwota zakupu]]/Tabela5[[#This Row],[czas rozmowy]]</f>
        <v>0.64166666666666672</v>
      </c>
      <c r="L2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58" t="str">
        <f>IF(Tabela5[[#This Row],[przedstawiciel]]="P03", "Południe",IF(Tabela5[[#This Row],[przedstawiciel]]="P02","Zachód","Centrum"))</f>
        <v>Zachód</v>
      </c>
      <c r="N258" t="str">
        <f>VLOOKUP(Tabela5[[#This Row],[przedstawiciel]],Tabela6[],5,FALSE)</f>
        <v>Dolnośląskie</v>
      </c>
      <c r="O258" t="str">
        <f>VLOOKUP(Tabela5[[#This Row],[przedstawiciel]],Tabela6[],3,FALSE)</f>
        <v>Wrocław</v>
      </c>
    </row>
    <row r="259" spans="1:15" x14ac:dyDescent="0.2">
      <c r="A259" s="2">
        <v>6</v>
      </c>
      <c r="B259">
        <v>135</v>
      </c>
      <c r="C2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59">
        <v>77</v>
      </c>
      <c r="E2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59" s="3" t="s">
        <v>9</v>
      </c>
      <c r="G259" s="1">
        <v>41518</v>
      </c>
      <c r="H259">
        <f>DAY(Tabela5[[#This Row],[data rozmowy]])</f>
        <v>1</v>
      </c>
      <c r="I259">
        <f>MONTH(Tabela5[[#This Row],[data rozmowy]])</f>
        <v>9</v>
      </c>
      <c r="J259">
        <f>YEAR(Tabela5[[#This Row],[data rozmowy]])</f>
        <v>2013</v>
      </c>
      <c r="K259" s="31">
        <f>Tabela5[[#This Row],[kwota zakupu]]/Tabela5[[#This Row],[czas rozmowy]]</f>
        <v>0.57037037037037042</v>
      </c>
      <c r="L2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59" t="str">
        <f>IF(Tabela5[[#This Row],[przedstawiciel]]="P03", "Południe",IF(Tabela5[[#This Row],[przedstawiciel]]="P02","Zachód","Centrum"))</f>
        <v>Centrum</v>
      </c>
      <c r="N259" t="str">
        <f>VLOOKUP(Tabela5[[#This Row],[przedstawiciel]],Tabela6[],5,FALSE)</f>
        <v>Mazowieckie</v>
      </c>
      <c r="O259" t="str">
        <f>VLOOKUP(Tabela5[[#This Row],[przedstawiciel]],Tabela6[],3,FALSE)</f>
        <v>Warszawa</v>
      </c>
    </row>
    <row r="260" spans="1:15" x14ac:dyDescent="0.2">
      <c r="A260" s="2">
        <v>2</v>
      </c>
      <c r="B260">
        <v>120</v>
      </c>
      <c r="C2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60">
        <v>50</v>
      </c>
      <c r="E2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60" s="3" t="s">
        <v>8</v>
      </c>
      <c r="G260" s="1">
        <v>41548</v>
      </c>
      <c r="H260">
        <f>DAY(Tabela5[[#This Row],[data rozmowy]])</f>
        <v>1</v>
      </c>
      <c r="I260">
        <f>MONTH(Tabela5[[#This Row],[data rozmowy]])</f>
        <v>10</v>
      </c>
      <c r="J260">
        <f>YEAR(Tabela5[[#This Row],[data rozmowy]])</f>
        <v>2013</v>
      </c>
      <c r="K260" s="31">
        <f>Tabela5[[#This Row],[kwota zakupu]]/Tabela5[[#This Row],[czas rozmowy]]</f>
        <v>0.41666666666666669</v>
      </c>
      <c r="L2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0" t="str">
        <f>IF(Tabela5[[#This Row],[przedstawiciel]]="P03", "Południe",IF(Tabela5[[#This Row],[przedstawiciel]]="P02","Zachód","Centrum"))</f>
        <v>Południe</v>
      </c>
      <c r="N260" t="str">
        <f>VLOOKUP(Tabela5[[#This Row],[przedstawiciel]],Tabela6[],5,FALSE)</f>
        <v>Podkarpackie</v>
      </c>
      <c r="O260" t="str">
        <f>VLOOKUP(Tabela5[[#This Row],[przedstawiciel]],Tabela6[],3,FALSE)</f>
        <v>Rzeszów</v>
      </c>
    </row>
    <row r="261" spans="1:15" x14ac:dyDescent="0.2">
      <c r="A261" s="2">
        <v>8</v>
      </c>
      <c r="B261">
        <v>43</v>
      </c>
      <c r="C2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61">
        <v>131</v>
      </c>
      <c r="E2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61" s="3" t="s">
        <v>9</v>
      </c>
      <c r="G261" s="1">
        <v>41524</v>
      </c>
      <c r="H261">
        <f>DAY(Tabela5[[#This Row],[data rozmowy]])</f>
        <v>7</v>
      </c>
      <c r="I261">
        <f>MONTH(Tabela5[[#This Row],[data rozmowy]])</f>
        <v>9</v>
      </c>
      <c r="J261">
        <f>YEAR(Tabela5[[#This Row],[data rozmowy]])</f>
        <v>2013</v>
      </c>
      <c r="K261" s="31">
        <f>Tabela5[[#This Row],[kwota zakupu]]/Tabela5[[#This Row],[czas rozmowy]]</f>
        <v>3.0465116279069768</v>
      </c>
      <c r="L261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261" t="str">
        <f>IF(Tabela5[[#This Row],[przedstawiciel]]="P03", "Południe",IF(Tabela5[[#This Row],[przedstawiciel]]="P02","Zachód","Centrum"))</f>
        <v>Centrum</v>
      </c>
      <c r="N261" t="str">
        <f>VLOOKUP(Tabela5[[#This Row],[przedstawiciel]],Tabela6[],5,FALSE)</f>
        <v>Mazowieckie</v>
      </c>
      <c r="O261" t="str">
        <f>VLOOKUP(Tabela5[[#This Row],[przedstawiciel]],Tabela6[],3,FALSE)</f>
        <v>Warszawa</v>
      </c>
    </row>
    <row r="262" spans="1:15" x14ac:dyDescent="0.2">
      <c r="A262" s="2">
        <v>11</v>
      </c>
      <c r="B262">
        <v>84</v>
      </c>
      <c r="C2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62">
        <v>119</v>
      </c>
      <c r="E2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62" s="3" t="s">
        <v>8</v>
      </c>
      <c r="G262" s="1">
        <v>41541</v>
      </c>
      <c r="H262">
        <f>DAY(Tabela5[[#This Row],[data rozmowy]])</f>
        <v>24</v>
      </c>
      <c r="I262">
        <f>MONTH(Tabela5[[#This Row],[data rozmowy]])</f>
        <v>9</v>
      </c>
      <c r="J262">
        <f>YEAR(Tabela5[[#This Row],[data rozmowy]])</f>
        <v>2013</v>
      </c>
      <c r="K262" s="31">
        <f>Tabela5[[#This Row],[kwota zakupu]]/Tabela5[[#This Row],[czas rozmowy]]</f>
        <v>1.4166666666666667</v>
      </c>
      <c r="L2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2" t="str">
        <f>IF(Tabela5[[#This Row],[przedstawiciel]]="P03", "Południe",IF(Tabela5[[#This Row],[przedstawiciel]]="P02","Zachód","Centrum"))</f>
        <v>Południe</v>
      </c>
      <c r="N262" t="str">
        <f>VLOOKUP(Tabela5[[#This Row],[przedstawiciel]],Tabela6[],5,FALSE)</f>
        <v>Podkarpackie</v>
      </c>
      <c r="O262" t="str">
        <f>VLOOKUP(Tabela5[[#This Row],[przedstawiciel]],Tabela6[],3,FALSE)</f>
        <v>Rzeszów</v>
      </c>
    </row>
    <row r="263" spans="1:15" x14ac:dyDescent="0.2">
      <c r="A263" s="2">
        <v>11</v>
      </c>
      <c r="B263">
        <v>85</v>
      </c>
      <c r="C2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63">
        <v>20</v>
      </c>
      <c r="E2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63" s="3" t="s">
        <v>13</v>
      </c>
      <c r="G263" s="1">
        <v>41517</v>
      </c>
      <c r="H263">
        <f>DAY(Tabela5[[#This Row],[data rozmowy]])</f>
        <v>31</v>
      </c>
      <c r="I263">
        <f>MONTH(Tabela5[[#This Row],[data rozmowy]])</f>
        <v>8</v>
      </c>
      <c r="J263">
        <f>YEAR(Tabela5[[#This Row],[data rozmowy]])</f>
        <v>2013</v>
      </c>
      <c r="K263" s="31">
        <f>Tabela5[[#This Row],[kwota zakupu]]/Tabela5[[#This Row],[czas rozmowy]]</f>
        <v>0.23529411764705882</v>
      </c>
      <c r="L26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3" t="str">
        <f>IF(Tabela5[[#This Row],[przedstawiciel]]="P03", "Południe",IF(Tabela5[[#This Row],[przedstawiciel]]="P02","Zachód","Centrum"))</f>
        <v>Zachód</v>
      </c>
      <c r="N263" t="str">
        <f>VLOOKUP(Tabela5[[#This Row],[przedstawiciel]],Tabela6[],5,FALSE)</f>
        <v>Dolnośląskie</v>
      </c>
      <c r="O263" t="str">
        <f>VLOOKUP(Tabela5[[#This Row],[przedstawiciel]],Tabela6[],3,FALSE)</f>
        <v>Wrocław</v>
      </c>
    </row>
    <row r="264" spans="1:15" x14ac:dyDescent="0.2">
      <c r="A264" s="2">
        <v>6</v>
      </c>
      <c r="B264">
        <v>171</v>
      </c>
      <c r="C2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64">
        <v>200</v>
      </c>
      <c r="E2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64" s="3" t="s">
        <v>21</v>
      </c>
      <c r="G264" s="1">
        <v>41492</v>
      </c>
      <c r="H264">
        <f>DAY(Tabela5[[#This Row],[data rozmowy]])</f>
        <v>6</v>
      </c>
      <c r="I264">
        <f>MONTH(Tabela5[[#This Row],[data rozmowy]])</f>
        <v>8</v>
      </c>
      <c r="J264">
        <f>YEAR(Tabela5[[#This Row],[data rozmowy]])</f>
        <v>2013</v>
      </c>
      <c r="K264" s="31">
        <f>Tabela5[[#This Row],[kwota zakupu]]/Tabela5[[#This Row],[czas rozmowy]]</f>
        <v>1.1695906432748537</v>
      </c>
      <c r="L26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4" t="str">
        <f>IF(Tabela5[[#This Row],[przedstawiciel]]="P03", "Południe",IF(Tabela5[[#This Row],[przedstawiciel]]="P02","Zachód","Centrum"))</f>
        <v>Centrum</v>
      </c>
      <c r="N264" t="str">
        <f>VLOOKUP(Tabela5[[#This Row],[przedstawiciel]],Tabela6[],5,FALSE)</f>
        <v>Mazowieckie</v>
      </c>
      <c r="O264" t="str">
        <f>VLOOKUP(Tabela5[[#This Row],[przedstawiciel]],Tabela6[],3,FALSE)</f>
        <v>Warszawa</v>
      </c>
    </row>
    <row r="265" spans="1:15" x14ac:dyDescent="0.2">
      <c r="A265" s="2">
        <v>2</v>
      </c>
      <c r="B265">
        <v>40</v>
      </c>
      <c r="C2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65">
        <v>207</v>
      </c>
      <c r="E2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65" s="3" t="s">
        <v>9</v>
      </c>
      <c r="G265" s="1">
        <v>41510</v>
      </c>
      <c r="H265">
        <f>DAY(Tabela5[[#This Row],[data rozmowy]])</f>
        <v>24</v>
      </c>
      <c r="I265">
        <f>MONTH(Tabela5[[#This Row],[data rozmowy]])</f>
        <v>8</v>
      </c>
      <c r="J265">
        <f>YEAR(Tabela5[[#This Row],[data rozmowy]])</f>
        <v>2013</v>
      </c>
      <c r="K265" s="31">
        <f>Tabela5[[#This Row],[kwota zakupu]]/Tabela5[[#This Row],[czas rozmowy]]</f>
        <v>5.1749999999999998</v>
      </c>
      <c r="L26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65" t="str">
        <f>IF(Tabela5[[#This Row],[przedstawiciel]]="P03", "Południe",IF(Tabela5[[#This Row],[przedstawiciel]]="P02","Zachód","Centrum"))</f>
        <v>Centrum</v>
      </c>
      <c r="N265" t="str">
        <f>VLOOKUP(Tabela5[[#This Row],[przedstawiciel]],Tabela6[],5,FALSE)</f>
        <v>Mazowieckie</v>
      </c>
      <c r="O265" t="str">
        <f>VLOOKUP(Tabela5[[#This Row],[przedstawiciel]],Tabela6[],3,FALSE)</f>
        <v>Warszawa</v>
      </c>
    </row>
    <row r="266" spans="1:15" x14ac:dyDescent="0.2">
      <c r="A266" s="2">
        <v>3</v>
      </c>
      <c r="B266">
        <v>78</v>
      </c>
      <c r="C2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66">
        <v>121</v>
      </c>
      <c r="E2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66" s="3" t="s">
        <v>21</v>
      </c>
      <c r="G266" s="1">
        <v>41489</v>
      </c>
      <c r="H266">
        <f>DAY(Tabela5[[#This Row],[data rozmowy]])</f>
        <v>3</v>
      </c>
      <c r="I266">
        <f>MONTH(Tabela5[[#This Row],[data rozmowy]])</f>
        <v>8</v>
      </c>
      <c r="J266">
        <f>YEAR(Tabela5[[#This Row],[data rozmowy]])</f>
        <v>2013</v>
      </c>
      <c r="K266" s="31">
        <f>Tabela5[[#This Row],[kwota zakupu]]/Tabela5[[#This Row],[czas rozmowy]]</f>
        <v>1.5512820512820513</v>
      </c>
      <c r="L26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6" t="str">
        <f>IF(Tabela5[[#This Row],[przedstawiciel]]="P03", "Południe",IF(Tabela5[[#This Row],[przedstawiciel]]="P02","Zachód","Centrum"))</f>
        <v>Centrum</v>
      </c>
      <c r="N266" t="str">
        <f>VLOOKUP(Tabela5[[#This Row],[przedstawiciel]],Tabela6[],5,FALSE)</f>
        <v>Mazowieckie</v>
      </c>
      <c r="O266" t="str">
        <f>VLOOKUP(Tabela5[[#This Row],[przedstawiciel]],Tabela6[],3,FALSE)</f>
        <v>Warszawa</v>
      </c>
    </row>
    <row r="267" spans="1:15" x14ac:dyDescent="0.2">
      <c r="A267" s="2">
        <v>4</v>
      </c>
      <c r="B267">
        <v>117</v>
      </c>
      <c r="C2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67">
        <v>122</v>
      </c>
      <c r="E2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67" s="3" t="s">
        <v>8</v>
      </c>
      <c r="G267" s="1">
        <v>41510</v>
      </c>
      <c r="H267">
        <f>DAY(Tabela5[[#This Row],[data rozmowy]])</f>
        <v>24</v>
      </c>
      <c r="I267">
        <f>MONTH(Tabela5[[#This Row],[data rozmowy]])</f>
        <v>8</v>
      </c>
      <c r="J267">
        <f>YEAR(Tabela5[[#This Row],[data rozmowy]])</f>
        <v>2013</v>
      </c>
      <c r="K267" s="31">
        <f>Tabela5[[#This Row],[kwota zakupu]]/Tabela5[[#This Row],[czas rozmowy]]</f>
        <v>1.0427350427350428</v>
      </c>
      <c r="L26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7" t="str">
        <f>IF(Tabela5[[#This Row],[przedstawiciel]]="P03", "Południe",IF(Tabela5[[#This Row],[przedstawiciel]]="P02","Zachód","Centrum"))</f>
        <v>Południe</v>
      </c>
      <c r="N267" t="str">
        <f>VLOOKUP(Tabela5[[#This Row],[przedstawiciel]],Tabela6[],5,FALSE)</f>
        <v>Podkarpackie</v>
      </c>
      <c r="O267" t="str">
        <f>VLOOKUP(Tabela5[[#This Row],[przedstawiciel]],Tabela6[],3,FALSE)</f>
        <v>Rzeszów</v>
      </c>
    </row>
    <row r="268" spans="1:15" x14ac:dyDescent="0.2">
      <c r="A268" s="2">
        <v>7</v>
      </c>
      <c r="B268">
        <v>127</v>
      </c>
      <c r="C2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68">
        <v>215</v>
      </c>
      <c r="E2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68" s="3" t="s">
        <v>20</v>
      </c>
      <c r="G268" s="1">
        <v>41521</v>
      </c>
      <c r="H268">
        <f>DAY(Tabela5[[#This Row],[data rozmowy]])</f>
        <v>4</v>
      </c>
      <c r="I268">
        <f>MONTH(Tabela5[[#This Row],[data rozmowy]])</f>
        <v>9</v>
      </c>
      <c r="J268">
        <f>YEAR(Tabela5[[#This Row],[data rozmowy]])</f>
        <v>2013</v>
      </c>
      <c r="K268" s="31">
        <f>Tabela5[[#This Row],[kwota zakupu]]/Tabela5[[#This Row],[czas rozmowy]]</f>
        <v>1.6929133858267718</v>
      </c>
      <c r="L26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8" t="str">
        <f>IF(Tabela5[[#This Row],[przedstawiciel]]="P03", "Południe",IF(Tabela5[[#This Row],[przedstawiciel]]="P02","Zachód","Centrum"))</f>
        <v>Centrum</v>
      </c>
      <c r="N268" t="str">
        <f>VLOOKUP(Tabela5[[#This Row],[przedstawiciel]],Tabela6[],5,FALSE)</f>
        <v>Łódzkie</v>
      </c>
      <c r="O268" t="str">
        <f>VLOOKUP(Tabela5[[#This Row],[przedstawiciel]],Tabela6[],3,FALSE)</f>
        <v>Łódź</v>
      </c>
    </row>
    <row r="269" spans="1:15" x14ac:dyDescent="0.2">
      <c r="A269" s="2">
        <v>9</v>
      </c>
      <c r="B269">
        <v>156</v>
      </c>
      <c r="C2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69">
        <v>64</v>
      </c>
      <c r="E2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69" s="3" t="s">
        <v>21</v>
      </c>
      <c r="G269" s="1">
        <v>41527</v>
      </c>
      <c r="H269">
        <f>DAY(Tabela5[[#This Row],[data rozmowy]])</f>
        <v>10</v>
      </c>
      <c r="I269">
        <f>MONTH(Tabela5[[#This Row],[data rozmowy]])</f>
        <v>9</v>
      </c>
      <c r="J269">
        <f>YEAR(Tabela5[[#This Row],[data rozmowy]])</f>
        <v>2013</v>
      </c>
      <c r="K269" s="31">
        <f>Tabela5[[#This Row],[kwota zakupu]]/Tabela5[[#This Row],[czas rozmowy]]</f>
        <v>0.41025641025641024</v>
      </c>
      <c r="L2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69" t="str">
        <f>IF(Tabela5[[#This Row],[przedstawiciel]]="P03", "Południe",IF(Tabela5[[#This Row],[przedstawiciel]]="P02","Zachód","Centrum"))</f>
        <v>Centrum</v>
      </c>
      <c r="N269" t="str">
        <f>VLOOKUP(Tabela5[[#This Row],[przedstawiciel]],Tabela6[],5,FALSE)</f>
        <v>Mazowieckie</v>
      </c>
      <c r="O269" t="str">
        <f>VLOOKUP(Tabela5[[#This Row],[przedstawiciel]],Tabela6[],3,FALSE)</f>
        <v>Warszawa</v>
      </c>
    </row>
    <row r="270" spans="1:15" x14ac:dyDescent="0.2">
      <c r="A270" s="2">
        <v>4</v>
      </c>
      <c r="B270">
        <v>161</v>
      </c>
      <c r="C2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70">
        <v>117</v>
      </c>
      <c r="E2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70" s="3" t="s">
        <v>13</v>
      </c>
      <c r="G270" s="1">
        <v>41520</v>
      </c>
      <c r="H270">
        <f>DAY(Tabela5[[#This Row],[data rozmowy]])</f>
        <v>3</v>
      </c>
      <c r="I270">
        <f>MONTH(Tabela5[[#This Row],[data rozmowy]])</f>
        <v>9</v>
      </c>
      <c r="J270">
        <f>YEAR(Tabela5[[#This Row],[data rozmowy]])</f>
        <v>2013</v>
      </c>
      <c r="K270" s="31">
        <f>Tabela5[[#This Row],[kwota zakupu]]/Tabela5[[#This Row],[czas rozmowy]]</f>
        <v>0.72670807453416153</v>
      </c>
      <c r="L27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70" t="str">
        <f>IF(Tabela5[[#This Row],[przedstawiciel]]="P03", "Południe",IF(Tabela5[[#This Row],[przedstawiciel]]="P02","Zachód","Centrum"))</f>
        <v>Zachód</v>
      </c>
      <c r="N270" t="str">
        <f>VLOOKUP(Tabela5[[#This Row],[przedstawiciel]],Tabela6[],5,FALSE)</f>
        <v>Dolnośląskie</v>
      </c>
      <c r="O270" t="str">
        <f>VLOOKUP(Tabela5[[#This Row],[przedstawiciel]],Tabela6[],3,FALSE)</f>
        <v>Wrocław</v>
      </c>
    </row>
    <row r="271" spans="1:15" x14ac:dyDescent="0.2">
      <c r="A271" s="2">
        <v>2</v>
      </c>
      <c r="B271">
        <v>9</v>
      </c>
      <c r="C2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71">
        <v>82</v>
      </c>
      <c r="E2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71" s="3" t="s">
        <v>8</v>
      </c>
      <c r="G271" s="1">
        <v>41533</v>
      </c>
      <c r="H271">
        <f>DAY(Tabela5[[#This Row],[data rozmowy]])</f>
        <v>16</v>
      </c>
      <c r="I271">
        <f>MONTH(Tabela5[[#This Row],[data rozmowy]])</f>
        <v>9</v>
      </c>
      <c r="J271">
        <f>YEAR(Tabela5[[#This Row],[data rozmowy]])</f>
        <v>2013</v>
      </c>
      <c r="K271" s="31">
        <f>Tabela5[[#This Row],[kwota zakupu]]/Tabela5[[#This Row],[czas rozmowy]]</f>
        <v>9.1111111111111107</v>
      </c>
      <c r="L27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71" t="str">
        <f>IF(Tabela5[[#This Row],[przedstawiciel]]="P03", "Południe",IF(Tabela5[[#This Row],[przedstawiciel]]="P02","Zachód","Centrum"))</f>
        <v>Południe</v>
      </c>
      <c r="N271" t="str">
        <f>VLOOKUP(Tabela5[[#This Row],[przedstawiciel]],Tabela6[],5,FALSE)</f>
        <v>Podkarpackie</v>
      </c>
      <c r="O271" t="str">
        <f>VLOOKUP(Tabela5[[#This Row],[przedstawiciel]],Tabela6[],3,FALSE)</f>
        <v>Rzeszów</v>
      </c>
    </row>
    <row r="272" spans="1:15" x14ac:dyDescent="0.2">
      <c r="A272" s="2">
        <v>9</v>
      </c>
      <c r="B272">
        <v>94</v>
      </c>
      <c r="C2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72">
        <v>156</v>
      </c>
      <c r="E2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72" s="3" t="s">
        <v>8</v>
      </c>
      <c r="G272" s="1">
        <v>41512</v>
      </c>
      <c r="H272">
        <f>DAY(Tabela5[[#This Row],[data rozmowy]])</f>
        <v>26</v>
      </c>
      <c r="I272">
        <f>MONTH(Tabela5[[#This Row],[data rozmowy]])</f>
        <v>8</v>
      </c>
      <c r="J272">
        <f>YEAR(Tabela5[[#This Row],[data rozmowy]])</f>
        <v>2013</v>
      </c>
      <c r="K272" s="31">
        <f>Tabela5[[#This Row],[kwota zakupu]]/Tabela5[[#This Row],[czas rozmowy]]</f>
        <v>1.6595744680851063</v>
      </c>
      <c r="L27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72" t="str">
        <f>IF(Tabela5[[#This Row],[przedstawiciel]]="P03", "Południe",IF(Tabela5[[#This Row],[przedstawiciel]]="P02","Zachód","Centrum"))</f>
        <v>Południe</v>
      </c>
      <c r="N272" t="str">
        <f>VLOOKUP(Tabela5[[#This Row],[przedstawiciel]],Tabela6[],5,FALSE)</f>
        <v>Podkarpackie</v>
      </c>
      <c r="O272" t="str">
        <f>VLOOKUP(Tabela5[[#This Row],[przedstawiciel]],Tabela6[],3,FALSE)</f>
        <v>Rzeszów</v>
      </c>
    </row>
    <row r="273" spans="1:15" x14ac:dyDescent="0.2">
      <c r="A273" s="2">
        <v>8</v>
      </c>
      <c r="B273">
        <v>110</v>
      </c>
      <c r="C2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73">
        <v>172</v>
      </c>
      <c r="E2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73" s="3" t="s">
        <v>21</v>
      </c>
      <c r="G273" s="1">
        <v>41539</v>
      </c>
      <c r="H273">
        <f>DAY(Tabela5[[#This Row],[data rozmowy]])</f>
        <v>22</v>
      </c>
      <c r="I273">
        <f>MONTH(Tabela5[[#This Row],[data rozmowy]])</f>
        <v>9</v>
      </c>
      <c r="J273">
        <f>YEAR(Tabela5[[#This Row],[data rozmowy]])</f>
        <v>2013</v>
      </c>
      <c r="K273" s="31">
        <f>Tabela5[[#This Row],[kwota zakupu]]/Tabela5[[#This Row],[czas rozmowy]]</f>
        <v>1.5636363636363637</v>
      </c>
      <c r="L27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73" t="str">
        <f>IF(Tabela5[[#This Row],[przedstawiciel]]="P03", "Południe",IF(Tabela5[[#This Row],[przedstawiciel]]="P02","Zachód","Centrum"))</f>
        <v>Centrum</v>
      </c>
      <c r="N273" t="str">
        <f>VLOOKUP(Tabela5[[#This Row],[przedstawiciel]],Tabela6[],5,FALSE)</f>
        <v>Mazowieckie</v>
      </c>
      <c r="O273" t="str">
        <f>VLOOKUP(Tabela5[[#This Row],[przedstawiciel]],Tabela6[],3,FALSE)</f>
        <v>Warszawa</v>
      </c>
    </row>
    <row r="274" spans="1:15" x14ac:dyDescent="0.2">
      <c r="A274" s="2">
        <v>11</v>
      </c>
      <c r="B274">
        <v>157</v>
      </c>
      <c r="C2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74">
        <v>161</v>
      </c>
      <c r="E2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74" s="3" t="s">
        <v>13</v>
      </c>
      <c r="G274" s="1">
        <v>41552</v>
      </c>
      <c r="H274">
        <f>DAY(Tabela5[[#This Row],[data rozmowy]])</f>
        <v>5</v>
      </c>
      <c r="I274">
        <f>MONTH(Tabela5[[#This Row],[data rozmowy]])</f>
        <v>10</v>
      </c>
      <c r="J274">
        <f>YEAR(Tabela5[[#This Row],[data rozmowy]])</f>
        <v>2013</v>
      </c>
      <c r="K274" s="31">
        <f>Tabela5[[#This Row],[kwota zakupu]]/Tabela5[[#This Row],[czas rozmowy]]</f>
        <v>1.0254777070063694</v>
      </c>
      <c r="L27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74" t="str">
        <f>IF(Tabela5[[#This Row],[przedstawiciel]]="P03", "Południe",IF(Tabela5[[#This Row],[przedstawiciel]]="P02","Zachód","Centrum"))</f>
        <v>Zachód</v>
      </c>
      <c r="N274" t="str">
        <f>VLOOKUP(Tabela5[[#This Row],[przedstawiciel]],Tabela6[],5,FALSE)</f>
        <v>Dolnośląskie</v>
      </c>
      <c r="O274" t="str">
        <f>VLOOKUP(Tabela5[[#This Row],[przedstawiciel]],Tabela6[],3,FALSE)</f>
        <v>Wrocław</v>
      </c>
    </row>
    <row r="275" spans="1:15" x14ac:dyDescent="0.2">
      <c r="A275" s="2">
        <v>7</v>
      </c>
      <c r="B275">
        <v>53</v>
      </c>
      <c r="C2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75">
        <v>122</v>
      </c>
      <c r="E2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75" s="3" t="s">
        <v>21</v>
      </c>
      <c r="G275" s="1">
        <v>41574</v>
      </c>
      <c r="H275">
        <f>DAY(Tabela5[[#This Row],[data rozmowy]])</f>
        <v>27</v>
      </c>
      <c r="I275">
        <f>MONTH(Tabela5[[#This Row],[data rozmowy]])</f>
        <v>10</v>
      </c>
      <c r="J275">
        <f>YEAR(Tabela5[[#This Row],[data rozmowy]])</f>
        <v>2013</v>
      </c>
      <c r="K275" s="31">
        <f>Tabela5[[#This Row],[kwota zakupu]]/Tabela5[[#This Row],[czas rozmowy]]</f>
        <v>2.3018867924528301</v>
      </c>
      <c r="L27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75" t="str">
        <f>IF(Tabela5[[#This Row],[przedstawiciel]]="P03", "Południe",IF(Tabela5[[#This Row],[przedstawiciel]]="P02","Zachód","Centrum"))</f>
        <v>Centrum</v>
      </c>
      <c r="N275" t="str">
        <f>VLOOKUP(Tabela5[[#This Row],[przedstawiciel]],Tabela6[],5,FALSE)</f>
        <v>Mazowieckie</v>
      </c>
      <c r="O275" t="str">
        <f>VLOOKUP(Tabela5[[#This Row],[przedstawiciel]],Tabela6[],3,FALSE)</f>
        <v>Warszawa</v>
      </c>
    </row>
    <row r="276" spans="1:15" x14ac:dyDescent="0.2">
      <c r="A276" s="2">
        <v>6</v>
      </c>
      <c r="B276">
        <v>59</v>
      </c>
      <c r="C2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76">
        <v>44</v>
      </c>
      <c r="E2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76" s="3" t="s">
        <v>20</v>
      </c>
      <c r="G276" s="1">
        <v>41566</v>
      </c>
      <c r="H276">
        <f>DAY(Tabela5[[#This Row],[data rozmowy]])</f>
        <v>19</v>
      </c>
      <c r="I276">
        <f>MONTH(Tabela5[[#This Row],[data rozmowy]])</f>
        <v>10</v>
      </c>
      <c r="J276">
        <f>YEAR(Tabela5[[#This Row],[data rozmowy]])</f>
        <v>2013</v>
      </c>
      <c r="K276" s="31">
        <f>Tabela5[[#This Row],[kwota zakupu]]/Tabela5[[#This Row],[czas rozmowy]]</f>
        <v>0.74576271186440679</v>
      </c>
      <c r="L27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76" t="str">
        <f>IF(Tabela5[[#This Row],[przedstawiciel]]="P03", "Południe",IF(Tabela5[[#This Row],[przedstawiciel]]="P02","Zachód","Centrum"))</f>
        <v>Centrum</v>
      </c>
      <c r="N276" t="str">
        <f>VLOOKUP(Tabela5[[#This Row],[przedstawiciel]],Tabela6[],5,FALSE)</f>
        <v>Łódzkie</v>
      </c>
      <c r="O276" t="str">
        <f>VLOOKUP(Tabela5[[#This Row],[przedstawiciel]],Tabela6[],3,FALSE)</f>
        <v>Łódź</v>
      </c>
    </row>
    <row r="277" spans="1:15" x14ac:dyDescent="0.2">
      <c r="A277" s="2">
        <v>4</v>
      </c>
      <c r="B277">
        <v>30</v>
      </c>
      <c r="C2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77">
        <v>127</v>
      </c>
      <c r="E2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77" s="3" t="s">
        <v>20</v>
      </c>
      <c r="G277" s="1">
        <v>41491</v>
      </c>
      <c r="H277">
        <f>DAY(Tabela5[[#This Row],[data rozmowy]])</f>
        <v>5</v>
      </c>
      <c r="I277">
        <f>MONTH(Tabela5[[#This Row],[data rozmowy]])</f>
        <v>8</v>
      </c>
      <c r="J277">
        <f>YEAR(Tabela5[[#This Row],[data rozmowy]])</f>
        <v>2013</v>
      </c>
      <c r="K277" s="31">
        <f>Tabela5[[#This Row],[kwota zakupu]]/Tabela5[[#This Row],[czas rozmowy]]</f>
        <v>4.2333333333333334</v>
      </c>
      <c r="L27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77" t="str">
        <f>IF(Tabela5[[#This Row],[przedstawiciel]]="P03", "Południe",IF(Tabela5[[#This Row],[przedstawiciel]]="P02","Zachód","Centrum"))</f>
        <v>Centrum</v>
      </c>
      <c r="N277" t="str">
        <f>VLOOKUP(Tabela5[[#This Row],[przedstawiciel]],Tabela6[],5,FALSE)</f>
        <v>Łódzkie</v>
      </c>
      <c r="O277" t="str">
        <f>VLOOKUP(Tabela5[[#This Row],[przedstawiciel]],Tabela6[],3,FALSE)</f>
        <v>Łódź</v>
      </c>
    </row>
    <row r="278" spans="1:15" x14ac:dyDescent="0.2">
      <c r="A278" s="2">
        <v>6</v>
      </c>
      <c r="B278">
        <v>38</v>
      </c>
      <c r="C2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78">
        <v>160</v>
      </c>
      <c r="E2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78" s="3" t="s">
        <v>9</v>
      </c>
      <c r="G278" s="1">
        <v>41555</v>
      </c>
      <c r="H278">
        <f>DAY(Tabela5[[#This Row],[data rozmowy]])</f>
        <v>8</v>
      </c>
      <c r="I278">
        <f>MONTH(Tabela5[[#This Row],[data rozmowy]])</f>
        <v>10</v>
      </c>
      <c r="J278">
        <f>YEAR(Tabela5[[#This Row],[data rozmowy]])</f>
        <v>2013</v>
      </c>
      <c r="K278" s="31">
        <f>Tabela5[[#This Row],[kwota zakupu]]/Tabela5[[#This Row],[czas rozmowy]]</f>
        <v>4.2105263157894735</v>
      </c>
      <c r="L27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78" t="str">
        <f>IF(Tabela5[[#This Row],[przedstawiciel]]="P03", "Południe",IF(Tabela5[[#This Row],[przedstawiciel]]="P02","Zachód","Centrum"))</f>
        <v>Centrum</v>
      </c>
      <c r="N278" t="str">
        <f>VLOOKUP(Tabela5[[#This Row],[przedstawiciel]],Tabela6[],5,FALSE)</f>
        <v>Mazowieckie</v>
      </c>
      <c r="O278" t="str">
        <f>VLOOKUP(Tabela5[[#This Row],[przedstawiciel]],Tabela6[],3,FALSE)</f>
        <v>Warszawa</v>
      </c>
    </row>
    <row r="279" spans="1:15" x14ac:dyDescent="0.2">
      <c r="A279" s="2">
        <v>4</v>
      </c>
      <c r="B279">
        <v>47</v>
      </c>
      <c r="C2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79">
        <v>145</v>
      </c>
      <c r="E2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79" s="3" t="s">
        <v>9</v>
      </c>
      <c r="G279" s="1">
        <v>41569</v>
      </c>
      <c r="H279">
        <f>DAY(Tabela5[[#This Row],[data rozmowy]])</f>
        <v>22</v>
      </c>
      <c r="I279">
        <f>MONTH(Tabela5[[#This Row],[data rozmowy]])</f>
        <v>10</v>
      </c>
      <c r="J279">
        <f>YEAR(Tabela5[[#This Row],[data rozmowy]])</f>
        <v>2013</v>
      </c>
      <c r="K279" s="31">
        <f>Tabela5[[#This Row],[kwota zakupu]]/Tabela5[[#This Row],[czas rozmowy]]</f>
        <v>3.0851063829787235</v>
      </c>
      <c r="L279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279" t="str">
        <f>IF(Tabela5[[#This Row],[przedstawiciel]]="P03", "Południe",IF(Tabela5[[#This Row],[przedstawiciel]]="P02","Zachód","Centrum"))</f>
        <v>Centrum</v>
      </c>
      <c r="N279" t="str">
        <f>VLOOKUP(Tabela5[[#This Row],[przedstawiciel]],Tabela6[],5,FALSE)</f>
        <v>Mazowieckie</v>
      </c>
      <c r="O279" t="str">
        <f>VLOOKUP(Tabela5[[#This Row],[przedstawiciel]],Tabela6[],3,FALSE)</f>
        <v>Warszawa</v>
      </c>
    </row>
    <row r="280" spans="1:15" x14ac:dyDescent="0.2">
      <c r="A280" s="2">
        <v>6</v>
      </c>
      <c r="B280">
        <v>41</v>
      </c>
      <c r="C2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80">
        <v>130</v>
      </c>
      <c r="E2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80" s="3" t="s">
        <v>21</v>
      </c>
      <c r="G280" s="1">
        <v>41528</v>
      </c>
      <c r="H280">
        <f>DAY(Tabela5[[#This Row],[data rozmowy]])</f>
        <v>11</v>
      </c>
      <c r="I280">
        <f>MONTH(Tabela5[[#This Row],[data rozmowy]])</f>
        <v>9</v>
      </c>
      <c r="J280">
        <f>YEAR(Tabela5[[#This Row],[data rozmowy]])</f>
        <v>2013</v>
      </c>
      <c r="K280" s="31">
        <f>Tabela5[[#This Row],[kwota zakupu]]/Tabela5[[#This Row],[czas rozmowy]]</f>
        <v>3.1707317073170733</v>
      </c>
      <c r="L280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280" t="str">
        <f>IF(Tabela5[[#This Row],[przedstawiciel]]="P03", "Południe",IF(Tabela5[[#This Row],[przedstawiciel]]="P02","Zachód","Centrum"))</f>
        <v>Centrum</v>
      </c>
      <c r="N280" t="str">
        <f>VLOOKUP(Tabela5[[#This Row],[przedstawiciel]],Tabela6[],5,FALSE)</f>
        <v>Mazowieckie</v>
      </c>
      <c r="O280" t="str">
        <f>VLOOKUP(Tabela5[[#This Row],[przedstawiciel]],Tabela6[],3,FALSE)</f>
        <v>Warszawa</v>
      </c>
    </row>
    <row r="281" spans="1:15" x14ac:dyDescent="0.2">
      <c r="A281" s="2">
        <v>4</v>
      </c>
      <c r="B281">
        <v>52</v>
      </c>
      <c r="C2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81">
        <v>177</v>
      </c>
      <c r="E2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81" s="3" t="s">
        <v>20</v>
      </c>
      <c r="G281" s="1">
        <v>41492</v>
      </c>
      <c r="H281">
        <f>DAY(Tabela5[[#This Row],[data rozmowy]])</f>
        <v>6</v>
      </c>
      <c r="I281">
        <f>MONTH(Tabela5[[#This Row],[data rozmowy]])</f>
        <v>8</v>
      </c>
      <c r="J281">
        <f>YEAR(Tabela5[[#This Row],[data rozmowy]])</f>
        <v>2013</v>
      </c>
      <c r="K281" s="31">
        <f>Tabela5[[#This Row],[kwota zakupu]]/Tabela5[[#This Row],[czas rozmowy]]</f>
        <v>3.4038461538461537</v>
      </c>
      <c r="L281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281" t="str">
        <f>IF(Tabela5[[#This Row],[przedstawiciel]]="P03", "Południe",IF(Tabela5[[#This Row],[przedstawiciel]]="P02","Zachód","Centrum"))</f>
        <v>Centrum</v>
      </c>
      <c r="N281" t="str">
        <f>VLOOKUP(Tabela5[[#This Row],[przedstawiciel]],Tabela6[],5,FALSE)</f>
        <v>Łódzkie</v>
      </c>
      <c r="O281" t="str">
        <f>VLOOKUP(Tabela5[[#This Row],[przedstawiciel]],Tabela6[],3,FALSE)</f>
        <v>Łódź</v>
      </c>
    </row>
    <row r="282" spans="1:15" x14ac:dyDescent="0.2">
      <c r="A282" s="2">
        <v>6</v>
      </c>
      <c r="B282">
        <v>22</v>
      </c>
      <c r="C2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282">
        <v>196</v>
      </c>
      <c r="E2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82" s="3" t="s">
        <v>8</v>
      </c>
      <c r="G282" s="1">
        <v>41538</v>
      </c>
      <c r="H282">
        <f>DAY(Tabela5[[#This Row],[data rozmowy]])</f>
        <v>21</v>
      </c>
      <c r="I282">
        <f>MONTH(Tabela5[[#This Row],[data rozmowy]])</f>
        <v>9</v>
      </c>
      <c r="J282">
        <f>YEAR(Tabela5[[#This Row],[data rozmowy]])</f>
        <v>2013</v>
      </c>
      <c r="K282" s="31">
        <f>Tabela5[[#This Row],[kwota zakupu]]/Tabela5[[#This Row],[czas rozmowy]]</f>
        <v>8.9090909090909083</v>
      </c>
      <c r="L28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82" t="str">
        <f>IF(Tabela5[[#This Row],[przedstawiciel]]="P03", "Południe",IF(Tabela5[[#This Row],[przedstawiciel]]="P02","Zachód","Centrum"))</f>
        <v>Południe</v>
      </c>
      <c r="N282" t="str">
        <f>VLOOKUP(Tabela5[[#This Row],[przedstawiciel]],Tabela6[],5,FALSE)</f>
        <v>Podkarpackie</v>
      </c>
      <c r="O282" t="str">
        <f>VLOOKUP(Tabela5[[#This Row],[przedstawiciel]],Tabela6[],3,FALSE)</f>
        <v>Rzeszów</v>
      </c>
    </row>
    <row r="283" spans="1:15" x14ac:dyDescent="0.2">
      <c r="A283" s="2">
        <v>8</v>
      </c>
      <c r="B283">
        <v>153</v>
      </c>
      <c r="C2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83">
        <v>223</v>
      </c>
      <c r="E2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83" s="3" t="s">
        <v>21</v>
      </c>
      <c r="G283" s="1">
        <v>41558</v>
      </c>
      <c r="H283">
        <f>DAY(Tabela5[[#This Row],[data rozmowy]])</f>
        <v>11</v>
      </c>
      <c r="I283">
        <f>MONTH(Tabela5[[#This Row],[data rozmowy]])</f>
        <v>10</v>
      </c>
      <c r="J283">
        <f>YEAR(Tabela5[[#This Row],[data rozmowy]])</f>
        <v>2013</v>
      </c>
      <c r="K283" s="31">
        <f>Tabela5[[#This Row],[kwota zakupu]]/Tabela5[[#This Row],[czas rozmowy]]</f>
        <v>1.457516339869281</v>
      </c>
      <c r="L28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83" t="str">
        <f>IF(Tabela5[[#This Row],[przedstawiciel]]="P03", "Południe",IF(Tabela5[[#This Row],[przedstawiciel]]="P02","Zachód","Centrum"))</f>
        <v>Centrum</v>
      </c>
      <c r="N283" t="str">
        <f>VLOOKUP(Tabela5[[#This Row],[przedstawiciel]],Tabela6[],5,FALSE)</f>
        <v>Mazowieckie</v>
      </c>
      <c r="O283" t="str">
        <f>VLOOKUP(Tabela5[[#This Row],[przedstawiciel]],Tabela6[],3,FALSE)</f>
        <v>Warszawa</v>
      </c>
    </row>
    <row r="284" spans="1:15" x14ac:dyDescent="0.2">
      <c r="A284" s="2">
        <v>11</v>
      </c>
      <c r="B284">
        <v>155</v>
      </c>
      <c r="C2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284">
        <v>166</v>
      </c>
      <c r="E2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84" s="3" t="s">
        <v>21</v>
      </c>
      <c r="G284" s="1">
        <v>41498</v>
      </c>
      <c r="H284">
        <f>DAY(Tabela5[[#This Row],[data rozmowy]])</f>
        <v>12</v>
      </c>
      <c r="I284">
        <f>MONTH(Tabela5[[#This Row],[data rozmowy]])</f>
        <v>8</v>
      </c>
      <c r="J284">
        <f>YEAR(Tabela5[[#This Row],[data rozmowy]])</f>
        <v>2013</v>
      </c>
      <c r="K284" s="31">
        <f>Tabela5[[#This Row],[kwota zakupu]]/Tabela5[[#This Row],[czas rozmowy]]</f>
        <v>1.0709677419354839</v>
      </c>
      <c r="L2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84" t="str">
        <f>IF(Tabela5[[#This Row],[przedstawiciel]]="P03", "Południe",IF(Tabela5[[#This Row],[przedstawiciel]]="P02","Zachód","Centrum"))</f>
        <v>Centrum</v>
      </c>
      <c r="N284" t="str">
        <f>VLOOKUP(Tabela5[[#This Row],[przedstawiciel]],Tabela6[],5,FALSE)</f>
        <v>Mazowieckie</v>
      </c>
      <c r="O284" t="str">
        <f>VLOOKUP(Tabela5[[#This Row],[przedstawiciel]],Tabela6[],3,FALSE)</f>
        <v>Warszawa</v>
      </c>
    </row>
    <row r="285" spans="1:15" x14ac:dyDescent="0.2">
      <c r="A285" s="2">
        <v>6</v>
      </c>
      <c r="B285">
        <v>35</v>
      </c>
      <c r="C2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85">
        <v>161</v>
      </c>
      <c r="E2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85" s="3" t="s">
        <v>20</v>
      </c>
      <c r="G285" s="1">
        <v>41559</v>
      </c>
      <c r="H285">
        <f>DAY(Tabela5[[#This Row],[data rozmowy]])</f>
        <v>12</v>
      </c>
      <c r="I285">
        <f>MONTH(Tabela5[[#This Row],[data rozmowy]])</f>
        <v>10</v>
      </c>
      <c r="J285">
        <f>YEAR(Tabela5[[#This Row],[data rozmowy]])</f>
        <v>2013</v>
      </c>
      <c r="K285" s="31">
        <f>Tabela5[[#This Row],[kwota zakupu]]/Tabela5[[#This Row],[czas rozmowy]]</f>
        <v>4.5999999999999996</v>
      </c>
      <c r="L28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85" t="str">
        <f>IF(Tabela5[[#This Row],[przedstawiciel]]="P03", "Południe",IF(Tabela5[[#This Row],[przedstawiciel]]="P02","Zachód","Centrum"))</f>
        <v>Centrum</v>
      </c>
      <c r="N285" t="str">
        <f>VLOOKUP(Tabela5[[#This Row],[przedstawiciel]],Tabela6[],5,FALSE)</f>
        <v>Łódzkie</v>
      </c>
      <c r="O285" t="str">
        <f>VLOOKUP(Tabela5[[#This Row],[przedstawiciel]],Tabela6[],3,FALSE)</f>
        <v>Łódź</v>
      </c>
    </row>
    <row r="286" spans="1:15" x14ac:dyDescent="0.2">
      <c r="A286" s="2">
        <v>9</v>
      </c>
      <c r="B286">
        <v>95</v>
      </c>
      <c r="C2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86">
        <v>150</v>
      </c>
      <c r="E2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86" s="3" t="s">
        <v>8</v>
      </c>
      <c r="G286" s="1">
        <v>41516</v>
      </c>
      <c r="H286">
        <f>DAY(Tabela5[[#This Row],[data rozmowy]])</f>
        <v>30</v>
      </c>
      <c r="I286">
        <f>MONTH(Tabela5[[#This Row],[data rozmowy]])</f>
        <v>8</v>
      </c>
      <c r="J286">
        <f>YEAR(Tabela5[[#This Row],[data rozmowy]])</f>
        <v>2013</v>
      </c>
      <c r="K286" s="31">
        <f>Tabela5[[#This Row],[kwota zakupu]]/Tabela5[[#This Row],[czas rozmowy]]</f>
        <v>1.5789473684210527</v>
      </c>
      <c r="L2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86" t="str">
        <f>IF(Tabela5[[#This Row],[przedstawiciel]]="P03", "Południe",IF(Tabela5[[#This Row],[przedstawiciel]]="P02","Zachód","Centrum"))</f>
        <v>Południe</v>
      </c>
      <c r="N286" t="str">
        <f>VLOOKUP(Tabela5[[#This Row],[przedstawiciel]],Tabela6[],5,FALSE)</f>
        <v>Podkarpackie</v>
      </c>
      <c r="O286" t="str">
        <f>VLOOKUP(Tabela5[[#This Row],[przedstawiciel]],Tabela6[],3,FALSE)</f>
        <v>Rzeszów</v>
      </c>
    </row>
    <row r="287" spans="1:15" x14ac:dyDescent="0.2">
      <c r="A287" s="2">
        <v>6</v>
      </c>
      <c r="B287">
        <v>75</v>
      </c>
      <c r="C2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87">
        <v>32</v>
      </c>
      <c r="E2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87" s="3" t="s">
        <v>13</v>
      </c>
      <c r="G287" s="1">
        <v>41494</v>
      </c>
      <c r="H287">
        <f>DAY(Tabela5[[#This Row],[data rozmowy]])</f>
        <v>8</v>
      </c>
      <c r="I287">
        <f>MONTH(Tabela5[[#This Row],[data rozmowy]])</f>
        <v>8</v>
      </c>
      <c r="J287">
        <f>YEAR(Tabela5[[#This Row],[data rozmowy]])</f>
        <v>2013</v>
      </c>
      <c r="K287" s="31">
        <f>Tabela5[[#This Row],[kwota zakupu]]/Tabela5[[#This Row],[czas rozmowy]]</f>
        <v>0.42666666666666669</v>
      </c>
      <c r="L28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87" t="str">
        <f>IF(Tabela5[[#This Row],[przedstawiciel]]="P03", "Południe",IF(Tabela5[[#This Row],[przedstawiciel]]="P02","Zachód","Centrum"))</f>
        <v>Zachód</v>
      </c>
      <c r="N287" t="str">
        <f>VLOOKUP(Tabela5[[#This Row],[przedstawiciel]],Tabela6[],5,FALSE)</f>
        <v>Dolnośląskie</v>
      </c>
      <c r="O287" t="str">
        <f>VLOOKUP(Tabela5[[#This Row],[przedstawiciel]],Tabela6[],3,FALSE)</f>
        <v>Wrocław</v>
      </c>
    </row>
    <row r="288" spans="1:15" x14ac:dyDescent="0.2">
      <c r="A288" s="2">
        <v>3</v>
      </c>
      <c r="B288">
        <v>130</v>
      </c>
      <c r="C2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88">
        <v>203</v>
      </c>
      <c r="E2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88" s="3" t="s">
        <v>20</v>
      </c>
      <c r="G288" s="1">
        <v>41524</v>
      </c>
      <c r="H288">
        <f>DAY(Tabela5[[#This Row],[data rozmowy]])</f>
        <v>7</v>
      </c>
      <c r="I288">
        <f>MONTH(Tabela5[[#This Row],[data rozmowy]])</f>
        <v>9</v>
      </c>
      <c r="J288">
        <f>YEAR(Tabela5[[#This Row],[data rozmowy]])</f>
        <v>2013</v>
      </c>
      <c r="K288" s="31">
        <f>Tabela5[[#This Row],[kwota zakupu]]/Tabela5[[#This Row],[czas rozmowy]]</f>
        <v>1.5615384615384615</v>
      </c>
      <c r="L28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88" t="str">
        <f>IF(Tabela5[[#This Row],[przedstawiciel]]="P03", "Południe",IF(Tabela5[[#This Row],[przedstawiciel]]="P02","Zachód","Centrum"))</f>
        <v>Centrum</v>
      </c>
      <c r="N288" t="str">
        <f>VLOOKUP(Tabela5[[#This Row],[przedstawiciel]],Tabela6[],5,FALSE)</f>
        <v>Łódzkie</v>
      </c>
      <c r="O288" t="str">
        <f>VLOOKUP(Tabela5[[#This Row],[przedstawiciel]],Tabela6[],3,FALSE)</f>
        <v>Łódź</v>
      </c>
    </row>
    <row r="289" spans="1:15" x14ac:dyDescent="0.2">
      <c r="A289" s="2">
        <v>10</v>
      </c>
      <c r="B289">
        <v>75</v>
      </c>
      <c r="C2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89">
        <v>122</v>
      </c>
      <c r="E2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89" s="3" t="s">
        <v>13</v>
      </c>
      <c r="G289" s="1">
        <v>41550</v>
      </c>
      <c r="H289">
        <f>DAY(Tabela5[[#This Row],[data rozmowy]])</f>
        <v>3</v>
      </c>
      <c r="I289">
        <f>MONTH(Tabela5[[#This Row],[data rozmowy]])</f>
        <v>10</v>
      </c>
      <c r="J289">
        <f>YEAR(Tabela5[[#This Row],[data rozmowy]])</f>
        <v>2013</v>
      </c>
      <c r="K289" s="31">
        <f>Tabela5[[#This Row],[kwota zakupu]]/Tabela5[[#This Row],[czas rozmowy]]</f>
        <v>1.6266666666666667</v>
      </c>
      <c r="L2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89" t="str">
        <f>IF(Tabela5[[#This Row],[przedstawiciel]]="P03", "Południe",IF(Tabela5[[#This Row],[przedstawiciel]]="P02","Zachód","Centrum"))</f>
        <v>Zachód</v>
      </c>
      <c r="N289" t="str">
        <f>VLOOKUP(Tabela5[[#This Row],[przedstawiciel]],Tabela6[],5,FALSE)</f>
        <v>Dolnośląskie</v>
      </c>
      <c r="O289" t="str">
        <f>VLOOKUP(Tabela5[[#This Row],[przedstawiciel]],Tabela6[],3,FALSE)</f>
        <v>Wrocław</v>
      </c>
    </row>
    <row r="290" spans="1:15" x14ac:dyDescent="0.2">
      <c r="A290" s="2">
        <v>8</v>
      </c>
      <c r="B290">
        <v>111</v>
      </c>
      <c r="C2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90">
        <v>218</v>
      </c>
      <c r="E2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290" s="3" t="s">
        <v>21</v>
      </c>
      <c r="G290" s="1">
        <v>41540</v>
      </c>
      <c r="H290">
        <f>DAY(Tabela5[[#This Row],[data rozmowy]])</f>
        <v>23</v>
      </c>
      <c r="I290">
        <f>MONTH(Tabela5[[#This Row],[data rozmowy]])</f>
        <v>9</v>
      </c>
      <c r="J290">
        <f>YEAR(Tabela5[[#This Row],[data rozmowy]])</f>
        <v>2013</v>
      </c>
      <c r="K290" s="31">
        <f>Tabela5[[#This Row],[kwota zakupu]]/Tabela5[[#This Row],[czas rozmowy]]</f>
        <v>1.9639639639639639</v>
      </c>
      <c r="L2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90" t="str">
        <f>IF(Tabela5[[#This Row],[przedstawiciel]]="P03", "Południe",IF(Tabela5[[#This Row],[przedstawiciel]]="P02","Zachód","Centrum"))</f>
        <v>Centrum</v>
      </c>
      <c r="N290" t="str">
        <f>VLOOKUP(Tabela5[[#This Row],[przedstawiciel]],Tabela6[],5,FALSE)</f>
        <v>Mazowieckie</v>
      </c>
      <c r="O290" t="str">
        <f>VLOOKUP(Tabela5[[#This Row],[przedstawiciel]],Tabela6[],3,FALSE)</f>
        <v>Warszawa</v>
      </c>
    </row>
    <row r="291" spans="1:15" x14ac:dyDescent="0.2">
      <c r="A291" s="2">
        <v>2</v>
      </c>
      <c r="B291">
        <v>44</v>
      </c>
      <c r="C2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91">
        <v>109</v>
      </c>
      <c r="E2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91" s="3" t="s">
        <v>9</v>
      </c>
      <c r="G291" s="1">
        <v>41558</v>
      </c>
      <c r="H291">
        <f>DAY(Tabela5[[#This Row],[data rozmowy]])</f>
        <v>11</v>
      </c>
      <c r="I291">
        <f>MONTH(Tabela5[[#This Row],[data rozmowy]])</f>
        <v>10</v>
      </c>
      <c r="J291">
        <f>YEAR(Tabela5[[#This Row],[data rozmowy]])</f>
        <v>2013</v>
      </c>
      <c r="K291" s="31">
        <f>Tabela5[[#This Row],[kwota zakupu]]/Tabela5[[#This Row],[czas rozmowy]]</f>
        <v>2.4772727272727271</v>
      </c>
      <c r="L29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91" t="str">
        <f>IF(Tabela5[[#This Row],[przedstawiciel]]="P03", "Południe",IF(Tabela5[[#This Row],[przedstawiciel]]="P02","Zachód","Centrum"))</f>
        <v>Centrum</v>
      </c>
      <c r="N291" t="str">
        <f>VLOOKUP(Tabela5[[#This Row],[przedstawiciel]],Tabela6[],5,FALSE)</f>
        <v>Mazowieckie</v>
      </c>
      <c r="O291" t="str">
        <f>VLOOKUP(Tabela5[[#This Row],[przedstawiciel]],Tabela6[],3,FALSE)</f>
        <v>Warszawa</v>
      </c>
    </row>
    <row r="292" spans="1:15" x14ac:dyDescent="0.2">
      <c r="A292" s="2">
        <v>5</v>
      </c>
      <c r="B292">
        <v>128</v>
      </c>
      <c r="C2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92">
        <v>51</v>
      </c>
      <c r="E2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92" s="3" t="s">
        <v>8</v>
      </c>
      <c r="G292" s="1">
        <v>41500</v>
      </c>
      <c r="H292">
        <f>DAY(Tabela5[[#This Row],[data rozmowy]])</f>
        <v>14</v>
      </c>
      <c r="I292">
        <f>MONTH(Tabela5[[#This Row],[data rozmowy]])</f>
        <v>8</v>
      </c>
      <c r="J292">
        <f>YEAR(Tabela5[[#This Row],[data rozmowy]])</f>
        <v>2013</v>
      </c>
      <c r="K292" s="31">
        <f>Tabela5[[#This Row],[kwota zakupu]]/Tabela5[[#This Row],[czas rozmowy]]</f>
        <v>0.3984375</v>
      </c>
      <c r="L29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92" t="str">
        <f>IF(Tabela5[[#This Row],[przedstawiciel]]="P03", "Południe",IF(Tabela5[[#This Row],[przedstawiciel]]="P02","Zachód","Centrum"))</f>
        <v>Południe</v>
      </c>
      <c r="N292" t="str">
        <f>VLOOKUP(Tabela5[[#This Row],[przedstawiciel]],Tabela6[],5,FALSE)</f>
        <v>Podkarpackie</v>
      </c>
      <c r="O292" t="str">
        <f>VLOOKUP(Tabela5[[#This Row],[przedstawiciel]],Tabela6[],3,FALSE)</f>
        <v>Rzeszów</v>
      </c>
    </row>
    <row r="293" spans="1:15" x14ac:dyDescent="0.2">
      <c r="A293" s="2">
        <v>8</v>
      </c>
      <c r="B293">
        <v>45</v>
      </c>
      <c r="C2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93">
        <v>130</v>
      </c>
      <c r="E2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93" s="3" t="s">
        <v>13</v>
      </c>
      <c r="G293" s="1">
        <v>41574</v>
      </c>
      <c r="H293">
        <f>DAY(Tabela5[[#This Row],[data rozmowy]])</f>
        <v>27</v>
      </c>
      <c r="I293">
        <f>MONTH(Tabela5[[#This Row],[data rozmowy]])</f>
        <v>10</v>
      </c>
      <c r="J293">
        <f>YEAR(Tabela5[[#This Row],[data rozmowy]])</f>
        <v>2013</v>
      </c>
      <c r="K293" s="31">
        <f>Tabela5[[#This Row],[kwota zakupu]]/Tabela5[[#This Row],[czas rozmowy]]</f>
        <v>2.8888888888888888</v>
      </c>
      <c r="L293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293" t="str">
        <f>IF(Tabela5[[#This Row],[przedstawiciel]]="P03", "Południe",IF(Tabela5[[#This Row],[przedstawiciel]]="P02","Zachód","Centrum"))</f>
        <v>Zachód</v>
      </c>
      <c r="N293" t="str">
        <f>VLOOKUP(Tabela5[[#This Row],[przedstawiciel]],Tabela6[],5,FALSE)</f>
        <v>Dolnośląskie</v>
      </c>
      <c r="O293" t="str">
        <f>VLOOKUP(Tabela5[[#This Row],[przedstawiciel]],Tabela6[],3,FALSE)</f>
        <v>Wrocław</v>
      </c>
    </row>
    <row r="294" spans="1:15" x14ac:dyDescent="0.2">
      <c r="A294" s="2">
        <v>7</v>
      </c>
      <c r="B294">
        <v>84</v>
      </c>
      <c r="C2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294">
        <v>101</v>
      </c>
      <c r="E2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294" s="3" t="s">
        <v>8</v>
      </c>
      <c r="G294" s="1">
        <v>41490</v>
      </c>
      <c r="H294">
        <f>DAY(Tabela5[[#This Row],[data rozmowy]])</f>
        <v>4</v>
      </c>
      <c r="I294">
        <f>MONTH(Tabela5[[#This Row],[data rozmowy]])</f>
        <v>8</v>
      </c>
      <c r="J294">
        <f>YEAR(Tabela5[[#This Row],[data rozmowy]])</f>
        <v>2013</v>
      </c>
      <c r="K294" s="31">
        <f>Tabela5[[#This Row],[kwota zakupu]]/Tabela5[[#This Row],[czas rozmowy]]</f>
        <v>1.2023809523809523</v>
      </c>
      <c r="L2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94" t="str">
        <f>IF(Tabela5[[#This Row],[przedstawiciel]]="P03", "Południe",IF(Tabela5[[#This Row],[przedstawiciel]]="P02","Zachód","Centrum"))</f>
        <v>Południe</v>
      </c>
      <c r="N294" t="str">
        <f>VLOOKUP(Tabela5[[#This Row],[przedstawiciel]],Tabela6[],5,FALSE)</f>
        <v>Podkarpackie</v>
      </c>
      <c r="O294" t="str">
        <f>VLOOKUP(Tabela5[[#This Row],[przedstawiciel]],Tabela6[],3,FALSE)</f>
        <v>Rzeszów</v>
      </c>
    </row>
    <row r="295" spans="1:15" x14ac:dyDescent="0.2">
      <c r="A295" s="2">
        <v>11</v>
      </c>
      <c r="B295">
        <v>115</v>
      </c>
      <c r="C2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95">
        <v>165</v>
      </c>
      <c r="E2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95" s="3" t="s">
        <v>20</v>
      </c>
      <c r="G295" s="1">
        <v>41537</v>
      </c>
      <c r="H295">
        <f>DAY(Tabela5[[#This Row],[data rozmowy]])</f>
        <v>20</v>
      </c>
      <c r="I295">
        <f>MONTH(Tabela5[[#This Row],[data rozmowy]])</f>
        <v>9</v>
      </c>
      <c r="J295">
        <f>YEAR(Tabela5[[#This Row],[data rozmowy]])</f>
        <v>2013</v>
      </c>
      <c r="K295" s="31">
        <f>Tabela5[[#This Row],[kwota zakupu]]/Tabela5[[#This Row],[czas rozmowy]]</f>
        <v>1.4347826086956521</v>
      </c>
      <c r="L2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95" t="str">
        <f>IF(Tabela5[[#This Row],[przedstawiciel]]="P03", "Południe",IF(Tabela5[[#This Row],[przedstawiciel]]="P02","Zachód","Centrum"))</f>
        <v>Centrum</v>
      </c>
      <c r="N295" t="str">
        <f>VLOOKUP(Tabela5[[#This Row],[przedstawiciel]],Tabela6[],5,FALSE)</f>
        <v>Łódzkie</v>
      </c>
      <c r="O295" t="str">
        <f>VLOOKUP(Tabela5[[#This Row],[przedstawiciel]],Tabela6[],3,FALSE)</f>
        <v>Łódź</v>
      </c>
    </row>
    <row r="296" spans="1:15" x14ac:dyDescent="0.2">
      <c r="A296" s="2">
        <v>7</v>
      </c>
      <c r="B296">
        <v>136</v>
      </c>
      <c r="C2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296">
        <v>46</v>
      </c>
      <c r="E2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96" s="3" t="s">
        <v>8</v>
      </c>
      <c r="G296" s="1">
        <v>41526</v>
      </c>
      <c r="H296">
        <f>DAY(Tabela5[[#This Row],[data rozmowy]])</f>
        <v>9</v>
      </c>
      <c r="I296">
        <f>MONTH(Tabela5[[#This Row],[data rozmowy]])</f>
        <v>9</v>
      </c>
      <c r="J296">
        <f>YEAR(Tabela5[[#This Row],[data rozmowy]])</f>
        <v>2013</v>
      </c>
      <c r="K296" s="31">
        <f>Tabela5[[#This Row],[kwota zakupu]]/Tabela5[[#This Row],[czas rozmowy]]</f>
        <v>0.33823529411764708</v>
      </c>
      <c r="L29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96" t="str">
        <f>IF(Tabela5[[#This Row],[przedstawiciel]]="P03", "Południe",IF(Tabela5[[#This Row],[przedstawiciel]]="P02","Zachód","Centrum"))</f>
        <v>Południe</v>
      </c>
      <c r="N296" t="str">
        <f>VLOOKUP(Tabela5[[#This Row],[przedstawiciel]],Tabela6[],5,FALSE)</f>
        <v>Podkarpackie</v>
      </c>
      <c r="O296" t="str">
        <f>VLOOKUP(Tabela5[[#This Row],[przedstawiciel]],Tabela6[],3,FALSE)</f>
        <v>Rzeszów</v>
      </c>
    </row>
    <row r="297" spans="1:15" x14ac:dyDescent="0.2">
      <c r="A297" s="2">
        <v>4</v>
      </c>
      <c r="B297">
        <v>56</v>
      </c>
      <c r="C2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97">
        <v>44</v>
      </c>
      <c r="E2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297" s="3" t="s">
        <v>20</v>
      </c>
      <c r="G297" s="1">
        <v>41561</v>
      </c>
      <c r="H297">
        <f>DAY(Tabela5[[#This Row],[data rozmowy]])</f>
        <v>14</v>
      </c>
      <c r="I297">
        <f>MONTH(Tabela5[[#This Row],[data rozmowy]])</f>
        <v>10</v>
      </c>
      <c r="J297">
        <f>YEAR(Tabela5[[#This Row],[data rozmowy]])</f>
        <v>2013</v>
      </c>
      <c r="K297" s="31">
        <f>Tabela5[[#This Row],[kwota zakupu]]/Tabela5[[#This Row],[czas rozmowy]]</f>
        <v>0.7857142857142857</v>
      </c>
      <c r="L29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97" t="str">
        <f>IF(Tabela5[[#This Row],[przedstawiciel]]="P03", "Południe",IF(Tabela5[[#This Row],[przedstawiciel]]="P02","Zachód","Centrum"))</f>
        <v>Centrum</v>
      </c>
      <c r="N297" t="str">
        <f>VLOOKUP(Tabela5[[#This Row],[przedstawiciel]],Tabela6[],5,FALSE)</f>
        <v>Łódzkie</v>
      </c>
      <c r="O297" t="str">
        <f>VLOOKUP(Tabela5[[#This Row],[przedstawiciel]],Tabela6[],3,FALSE)</f>
        <v>Łódź</v>
      </c>
    </row>
    <row r="298" spans="1:15" x14ac:dyDescent="0.2">
      <c r="A298" s="2">
        <v>8</v>
      </c>
      <c r="B298">
        <v>33</v>
      </c>
      <c r="C2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298">
        <v>158</v>
      </c>
      <c r="E2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298" s="3" t="s">
        <v>13</v>
      </c>
      <c r="G298" s="1">
        <v>41538</v>
      </c>
      <c r="H298">
        <f>DAY(Tabela5[[#This Row],[data rozmowy]])</f>
        <v>21</v>
      </c>
      <c r="I298">
        <f>MONTH(Tabela5[[#This Row],[data rozmowy]])</f>
        <v>9</v>
      </c>
      <c r="J298">
        <f>YEAR(Tabela5[[#This Row],[data rozmowy]])</f>
        <v>2013</v>
      </c>
      <c r="K298" s="31">
        <f>Tabela5[[#This Row],[kwota zakupu]]/Tabela5[[#This Row],[czas rozmowy]]</f>
        <v>4.7878787878787881</v>
      </c>
      <c r="L29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298" t="str">
        <f>IF(Tabela5[[#This Row],[przedstawiciel]]="P03", "Południe",IF(Tabela5[[#This Row],[przedstawiciel]]="P02","Zachód","Centrum"))</f>
        <v>Zachód</v>
      </c>
      <c r="N298" t="str">
        <f>VLOOKUP(Tabela5[[#This Row],[przedstawiciel]],Tabela6[],5,FALSE)</f>
        <v>Dolnośląskie</v>
      </c>
      <c r="O298" t="str">
        <f>VLOOKUP(Tabela5[[#This Row],[przedstawiciel]],Tabela6[],3,FALSE)</f>
        <v>Wrocław</v>
      </c>
    </row>
    <row r="299" spans="1:15" x14ac:dyDescent="0.2">
      <c r="A299" s="2">
        <v>5</v>
      </c>
      <c r="B299">
        <v>112</v>
      </c>
      <c r="C2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299">
        <v>73</v>
      </c>
      <c r="E2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299" s="3" t="s">
        <v>20</v>
      </c>
      <c r="G299" s="1">
        <v>41492</v>
      </c>
      <c r="H299">
        <f>DAY(Tabela5[[#This Row],[data rozmowy]])</f>
        <v>6</v>
      </c>
      <c r="I299">
        <f>MONTH(Tabela5[[#This Row],[data rozmowy]])</f>
        <v>8</v>
      </c>
      <c r="J299">
        <f>YEAR(Tabela5[[#This Row],[data rozmowy]])</f>
        <v>2013</v>
      </c>
      <c r="K299" s="31">
        <f>Tabela5[[#This Row],[kwota zakupu]]/Tabela5[[#This Row],[czas rozmowy]]</f>
        <v>0.6517857142857143</v>
      </c>
      <c r="L2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299" t="str">
        <f>IF(Tabela5[[#This Row],[przedstawiciel]]="P03", "Południe",IF(Tabela5[[#This Row],[przedstawiciel]]="P02","Zachód","Centrum"))</f>
        <v>Centrum</v>
      </c>
      <c r="N299" t="str">
        <f>VLOOKUP(Tabela5[[#This Row],[przedstawiciel]],Tabela6[],5,FALSE)</f>
        <v>Łódzkie</v>
      </c>
      <c r="O299" t="str">
        <f>VLOOKUP(Tabela5[[#This Row],[przedstawiciel]],Tabela6[],3,FALSE)</f>
        <v>Łódź</v>
      </c>
    </row>
    <row r="300" spans="1:15" x14ac:dyDescent="0.2">
      <c r="A300" s="2">
        <v>3</v>
      </c>
      <c r="B300">
        <v>9</v>
      </c>
      <c r="C3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00">
        <v>202</v>
      </c>
      <c r="E3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00" s="3" t="s">
        <v>8</v>
      </c>
      <c r="G300" s="1">
        <v>41540</v>
      </c>
      <c r="H300">
        <f>DAY(Tabela5[[#This Row],[data rozmowy]])</f>
        <v>23</v>
      </c>
      <c r="I300">
        <f>MONTH(Tabela5[[#This Row],[data rozmowy]])</f>
        <v>9</v>
      </c>
      <c r="J300">
        <f>YEAR(Tabela5[[#This Row],[data rozmowy]])</f>
        <v>2013</v>
      </c>
      <c r="K300" s="31">
        <f>Tabela5[[#This Row],[kwota zakupu]]/Tabela5[[#This Row],[czas rozmowy]]</f>
        <v>22.444444444444443</v>
      </c>
      <c r="L30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00" t="str">
        <f>IF(Tabela5[[#This Row],[przedstawiciel]]="P03", "Południe",IF(Tabela5[[#This Row],[przedstawiciel]]="P02","Zachód","Centrum"))</f>
        <v>Południe</v>
      </c>
      <c r="N300" t="str">
        <f>VLOOKUP(Tabela5[[#This Row],[przedstawiciel]],Tabela6[],5,FALSE)</f>
        <v>Podkarpackie</v>
      </c>
      <c r="O300" t="str">
        <f>VLOOKUP(Tabela5[[#This Row],[przedstawiciel]],Tabela6[],3,FALSE)</f>
        <v>Rzeszów</v>
      </c>
    </row>
    <row r="301" spans="1:15" x14ac:dyDescent="0.2">
      <c r="A301" s="2">
        <v>8</v>
      </c>
      <c r="B301">
        <v>111</v>
      </c>
      <c r="C3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01">
        <v>46</v>
      </c>
      <c r="E3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01" s="3" t="s">
        <v>20</v>
      </c>
      <c r="G301" s="1">
        <v>41558</v>
      </c>
      <c r="H301">
        <f>DAY(Tabela5[[#This Row],[data rozmowy]])</f>
        <v>11</v>
      </c>
      <c r="I301">
        <f>MONTH(Tabela5[[#This Row],[data rozmowy]])</f>
        <v>10</v>
      </c>
      <c r="J301">
        <f>YEAR(Tabela5[[#This Row],[data rozmowy]])</f>
        <v>2013</v>
      </c>
      <c r="K301" s="31">
        <f>Tabela5[[#This Row],[kwota zakupu]]/Tabela5[[#This Row],[czas rozmowy]]</f>
        <v>0.4144144144144144</v>
      </c>
      <c r="L30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01" t="str">
        <f>IF(Tabela5[[#This Row],[przedstawiciel]]="P03", "Południe",IF(Tabela5[[#This Row],[przedstawiciel]]="P02","Zachód","Centrum"))</f>
        <v>Centrum</v>
      </c>
      <c r="N301" t="str">
        <f>VLOOKUP(Tabela5[[#This Row],[przedstawiciel]],Tabela6[],5,FALSE)</f>
        <v>Łódzkie</v>
      </c>
      <c r="O301" t="str">
        <f>VLOOKUP(Tabela5[[#This Row],[przedstawiciel]],Tabela6[],3,FALSE)</f>
        <v>Łódź</v>
      </c>
    </row>
    <row r="302" spans="1:15" x14ac:dyDescent="0.2">
      <c r="A302" s="2">
        <v>7</v>
      </c>
      <c r="B302">
        <v>114</v>
      </c>
      <c r="C3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02">
        <v>31</v>
      </c>
      <c r="E3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02" s="3" t="s">
        <v>8</v>
      </c>
      <c r="G302" s="1">
        <v>41561</v>
      </c>
      <c r="H302">
        <f>DAY(Tabela5[[#This Row],[data rozmowy]])</f>
        <v>14</v>
      </c>
      <c r="I302">
        <f>MONTH(Tabela5[[#This Row],[data rozmowy]])</f>
        <v>10</v>
      </c>
      <c r="J302">
        <f>YEAR(Tabela5[[#This Row],[data rozmowy]])</f>
        <v>2013</v>
      </c>
      <c r="K302" s="31">
        <f>Tabela5[[#This Row],[kwota zakupu]]/Tabela5[[#This Row],[czas rozmowy]]</f>
        <v>0.27192982456140352</v>
      </c>
      <c r="L3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02" t="str">
        <f>IF(Tabela5[[#This Row],[przedstawiciel]]="P03", "Południe",IF(Tabela5[[#This Row],[przedstawiciel]]="P02","Zachód","Centrum"))</f>
        <v>Południe</v>
      </c>
      <c r="N302" t="str">
        <f>VLOOKUP(Tabela5[[#This Row],[przedstawiciel]],Tabela6[],5,FALSE)</f>
        <v>Podkarpackie</v>
      </c>
      <c r="O302" t="str">
        <f>VLOOKUP(Tabela5[[#This Row],[przedstawiciel]],Tabela6[],3,FALSE)</f>
        <v>Rzeszów</v>
      </c>
    </row>
    <row r="303" spans="1:15" x14ac:dyDescent="0.2">
      <c r="A303" s="2">
        <v>5</v>
      </c>
      <c r="B303">
        <v>2</v>
      </c>
      <c r="C3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03">
        <v>145</v>
      </c>
      <c r="E3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03" s="3" t="s">
        <v>9</v>
      </c>
      <c r="G303" s="1">
        <v>41527</v>
      </c>
      <c r="H303">
        <f>DAY(Tabela5[[#This Row],[data rozmowy]])</f>
        <v>10</v>
      </c>
      <c r="I303">
        <f>MONTH(Tabela5[[#This Row],[data rozmowy]])</f>
        <v>9</v>
      </c>
      <c r="J303">
        <f>YEAR(Tabela5[[#This Row],[data rozmowy]])</f>
        <v>2013</v>
      </c>
      <c r="K303" s="31">
        <f>Tabela5[[#This Row],[kwota zakupu]]/Tabela5[[#This Row],[czas rozmowy]]</f>
        <v>72.5</v>
      </c>
      <c r="L30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03" t="str">
        <f>IF(Tabela5[[#This Row],[przedstawiciel]]="P03", "Południe",IF(Tabela5[[#This Row],[przedstawiciel]]="P02","Zachód","Centrum"))</f>
        <v>Centrum</v>
      </c>
      <c r="N303" t="str">
        <f>VLOOKUP(Tabela5[[#This Row],[przedstawiciel]],Tabela6[],5,FALSE)</f>
        <v>Mazowieckie</v>
      </c>
      <c r="O303" t="str">
        <f>VLOOKUP(Tabela5[[#This Row],[przedstawiciel]],Tabela6[],3,FALSE)</f>
        <v>Warszawa</v>
      </c>
    </row>
    <row r="304" spans="1:15" x14ac:dyDescent="0.2">
      <c r="A304" s="2">
        <v>3</v>
      </c>
      <c r="B304">
        <v>74</v>
      </c>
      <c r="C3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04">
        <v>162</v>
      </c>
      <c r="E3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04" s="3" t="s">
        <v>8</v>
      </c>
      <c r="G304" s="1">
        <v>41550</v>
      </c>
      <c r="H304">
        <f>DAY(Tabela5[[#This Row],[data rozmowy]])</f>
        <v>3</v>
      </c>
      <c r="I304">
        <f>MONTH(Tabela5[[#This Row],[data rozmowy]])</f>
        <v>10</v>
      </c>
      <c r="J304">
        <f>YEAR(Tabela5[[#This Row],[data rozmowy]])</f>
        <v>2013</v>
      </c>
      <c r="K304" s="31">
        <f>Tabela5[[#This Row],[kwota zakupu]]/Tabela5[[#This Row],[czas rozmowy]]</f>
        <v>2.189189189189189</v>
      </c>
      <c r="L3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04" t="str">
        <f>IF(Tabela5[[#This Row],[przedstawiciel]]="P03", "Południe",IF(Tabela5[[#This Row],[przedstawiciel]]="P02","Zachód","Centrum"))</f>
        <v>Południe</v>
      </c>
      <c r="N304" t="str">
        <f>VLOOKUP(Tabela5[[#This Row],[przedstawiciel]],Tabela6[],5,FALSE)</f>
        <v>Podkarpackie</v>
      </c>
      <c r="O304" t="str">
        <f>VLOOKUP(Tabela5[[#This Row],[przedstawiciel]],Tabela6[],3,FALSE)</f>
        <v>Rzeszów</v>
      </c>
    </row>
    <row r="305" spans="1:15" x14ac:dyDescent="0.2">
      <c r="A305" s="2">
        <v>3</v>
      </c>
      <c r="B305">
        <v>16</v>
      </c>
      <c r="C3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05">
        <v>31</v>
      </c>
      <c r="E3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05" s="3" t="s">
        <v>13</v>
      </c>
      <c r="G305" s="1">
        <v>41543</v>
      </c>
      <c r="H305">
        <f>DAY(Tabela5[[#This Row],[data rozmowy]])</f>
        <v>26</v>
      </c>
      <c r="I305">
        <f>MONTH(Tabela5[[#This Row],[data rozmowy]])</f>
        <v>9</v>
      </c>
      <c r="J305">
        <f>YEAR(Tabela5[[#This Row],[data rozmowy]])</f>
        <v>2013</v>
      </c>
      <c r="K305" s="31">
        <f>Tabela5[[#This Row],[kwota zakupu]]/Tabela5[[#This Row],[czas rozmowy]]</f>
        <v>1.9375</v>
      </c>
      <c r="L30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05" t="str">
        <f>IF(Tabela5[[#This Row],[przedstawiciel]]="P03", "Południe",IF(Tabela5[[#This Row],[przedstawiciel]]="P02","Zachód","Centrum"))</f>
        <v>Zachód</v>
      </c>
      <c r="N305" t="str">
        <f>VLOOKUP(Tabela5[[#This Row],[przedstawiciel]],Tabela6[],5,FALSE)</f>
        <v>Dolnośląskie</v>
      </c>
      <c r="O305" t="str">
        <f>VLOOKUP(Tabela5[[#This Row],[przedstawiciel]],Tabela6[],3,FALSE)</f>
        <v>Wrocław</v>
      </c>
    </row>
    <row r="306" spans="1:15" x14ac:dyDescent="0.2">
      <c r="A306" s="2">
        <v>2</v>
      </c>
      <c r="B306">
        <v>7</v>
      </c>
      <c r="C3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06">
        <v>136</v>
      </c>
      <c r="E3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06" s="3" t="s">
        <v>20</v>
      </c>
      <c r="G306" s="1">
        <v>41536</v>
      </c>
      <c r="H306">
        <f>DAY(Tabela5[[#This Row],[data rozmowy]])</f>
        <v>19</v>
      </c>
      <c r="I306">
        <f>MONTH(Tabela5[[#This Row],[data rozmowy]])</f>
        <v>9</v>
      </c>
      <c r="J306">
        <f>YEAR(Tabela5[[#This Row],[data rozmowy]])</f>
        <v>2013</v>
      </c>
      <c r="K306" s="31">
        <f>Tabela5[[#This Row],[kwota zakupu]]/Tabela5[[#This Row],[czas rozmowy]]</f>
        <v>19.428571428571427</v>
      </c>
      <c r="L30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06" t="str">
        <f>IF(Tabela5[[#This Row],[przedstawiciel]]="P03", "Południe",IF(Tabela5[[#This Row],[przedstawiciel]]="P02","Zachód","Centrum"))</f>
        <v>Centrum</v>
      </c>
      <c r="N306" t="str">
        <f>VLOOKUP(Tabela5[[#This Row],[przedstawiciel]],Tabela6[],5,FALSE)</f>
        <v>Łódzkie</v>
      </c>
      <c r="O306" t="str">
        <f>VLOOKUP(Tabela5[[#This Row],[przedstawiciel]],Tabela6[],3,FALSE)</f>
        <v>Łódź</v>
      </c>
    </row>
    <row r="307" spans="1:15" x14ac:dyDescent="0.2">
      <c r="A307" s="2">
        <v>10</v>
      </c>
      <c r="B307">
        <v>86</v>
      </c>
      <c r="C3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07">
        <v>122</v>
      </c>
      <c r="E3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07" s="3" t="s">
        <v>9</v>
      </c>
      <c r="G307" s="1">
        <v>41511</v>
      </c>
      <c r="H307">
        <f>DAY(Tabela5[[#This Row],[data rozmowy]])</f>
        <v>25</v>
      </c>
      <c r="I307">
        <f>MONTH(Tabela5[[#This Row],[data rozmowy]])</f>
        <v>8</v>
      </c>
      <c r="J307">
        <f>YEAR(Tabela5[[#This Row],[data rozmowy]])</f>
        <v>2013</v>
      </c>
      <c r="K307" s="31">
        <f>Tabela5[[#This Row],[kwota zakupu]]/Tabela5[[#This Row],[czas rozmowy]]</f>
        <v>1.4186046511627908</v>
      </c>
      <c r="L30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07" t="str">
        <f>IF(Tabela5[[#This Row],[przedstawiciel]]="P03", "Południe",IF(Tabela5[[#This Row],[przedstawiciel]]="P02","Zachód","Centrum"))</f>
        <v>Centrum</v>
      </c>
      <c r="N307" t="str">
        <f>VLOOKUP(Tabela5[[#This Row],[przedstawiciel]],Tabela6[],5,FALSE)</f>
        <v>Mazowieckie</v>
      </c>
      <c r="O307" t="str">
        <f>VLOOKUP(Tabela5[[#This Row],[przedstawiciel]],Tabela6[],3,FALSE)</f>
        <v>Warszawa</v>
      </c>
    </row>
    <row r="308" spans="1:15" x14ac:dyDescent="0.2">
      <c r="A308" s="2">
        <v>2</v>
      </c>
      <c r="B308">
        <v>165</v>
      </c>
      <c r="C3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08">
        <v>117</v>
      </c>
      <c r="E3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08" s="3" t="s">
        <v>13</v>
      </c>
      <c r="G308" s="1">
        <v>41507</v>
      </c>
      <c r="H308">
        <f>DAY(Tabela5[[#This Row],[data rozmowy]])</f>
        <v>21</v>
      </c>
      <c r="I308">
        <f>MONTH(Tabela5[[#This Row],[data rozmowy]])</f>
        <v>8</v>
      </c>
      <c r="J308">
        <f>YEAR(Tabela5[[#This Row],[data rozmowy]])</f>
        <v>2013</v>
      </c>
      <c r="K308" s="31">
        <f>Tabela5[[#This Row],[kwota zakupu]]/Tabela5[[#This Row],[czas rozmowy]]</f>
        <v>0.70909090909090911</v>
      </c>
      <c r="L30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08" t="str">
        <f>IF(Tabela5[[#This Row],[przedstawiciel]]="P03", "Południe",IF(Tabela5[[#This Row],[przedstawiciel]]="P02","Zachód","Centrum"))</f>
        <v>Zachód</v>
      </c>
      <c r="N308" t="str">
        <f>VLOOKUP(Tabela5[[#This Row],[przedstawiciel]],Tabela6[],5,FALSE)</f>
        <v>Dolnośląskie</v>
      </c>
      <c r="O308" t="str">
        <f>VLOOKUP(Tabela5[[#This Row],[przedstawiciel]],Tabela6[],3,FALSE)</f>
        <v>Wrocław</v>
      </c>
    </row>
    <row r="309" spans="1:15" x14ac:dyDescent="0.2">
      <c r="A309" s="2">
        <v>4</v>
      </c>
      <c r="B309">
        <v>144</v>
      </c>
      <c r="C3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09">
        <v>59</v>
      </c>
      <c r="E3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09" s="3" t="s">
        <v>21</v>
      </c>
      <c r="G309" s="1">
        <v>41564</v>
      </c>
      <c r="H309">
        <f>DAY(Tabela5[[#This Row],[data rozmowy]])</f>
        <v>17</v>
      </c>
      <c r="I309">
        <f>MONTH(Tabela5[[#This Row],[data rozmowy]])</f>
        <v>10</v>
      </c>
      <c r="J309">
        <f>YEAR(Tabela5[[#This Row],[data rozmowy]])</f>
        <v>2013</v>
      </c>
      <c r="K309" s="31">
        <f>Tabela5[[#This Row],[kwota zakupu]]/Tabela5[[#This Row],[czas rozmowy]]</f>
        <v>0.40972222222222221</v>
      </c>
      <c r="L30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09" t="str">
        <f>IF(Tabela5[[#This Row],[przedstawiciel]]="P03", "Południe",IF(Tabela5[[#This Row],[przedstawiciel]]="P02","Zachód","Centrum"))</f>
        <v>Centrum</v>
      </c>
      <c r="N309" t="str">
        <f>VLOOKUP(Tabela5[[#This Row],[przedstawiciel]],Tabela6[],5,FALSE)</f>
        <v>Mazowieckie</v>
      </c>
      <c r="O309" t="str">
        <f>VLOOKUP(Tabela5[[#This Row],[przedstawiciel]],Tabela6[],3,FALSE)</f>
        <v>Warszawa</v>
      </c>
    </row>
    <row r="310" spans="1:15" x14ac:dyDescent="0.2">
      <c r="A310" s="2">
        <v>8</v>
      </c>
      <c r="B310">
        <v>39</v>
      </c>
      <c r="C3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10">
        <v>172</v>
      </c>
      <c r="E3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10" s="3" t="s">
        <v>13</v>
      </c>
      <c r="G310" s="1">
        <v>41562</v>
      </c>
      <c r="H310">
        <f>DAY(Tabela5[[#This Row],[data rozmowy]])</f>
        <v>15</v>
      </c>
      <c r="I310">
        <f>MONTH(Tabela5[[#This Row],[data rozmowy]])</f>
        <v>10</v>
      </c>
      <c r="J310">
        <f>YEAR(Tabela5[[#This Row],[data rozmowy]])</f>
        <v>2013</v>
      </c>
      <c r="K310" s="31">
        <f>Tabela5[[#This Row],[kwota zakupu]]/Tabela5[[#This Row],[czas rozmowy]]</f>
        <v>4.4102564102564106</v>
      </c>
      <c r="L31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10" t="str">
        <f>IF(Tabela5[[#This Row],[przedstawiciel]]="P03", "Południe",IF(Tabela5[[#This Row],[przedstawiciel]]="P02","Zachód","Centrum"))</f>
        <v>Zachód</v>
      </c>
      <c r="N310" t="str">
        <f>VLOOKUP(Tabela5[[#This Row],[przedstawiciel]],Tabela6[],5,FALSE)</f>
        <v>Dolnośląskie</v>
      </c>
      <c r="O310" t="str">
        <f>VLOOKUP(Tabela5[[#This Row],[przedstawiciel]],Tabela6[],3,FALSE)</f>
        <v>Wrocław</v>
      </c>
    </row>
    <row r="311" spans="1:15" x14ac:dyDescent="0.2">
      <c r="A311" s="2">
        <v>2</v>
      </c>
      <c r="B311">
        <v>120</v>
      </c>
      <c r="C3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11">
        <v>180</v>
      </c>
      <c r="E3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11" s="3" t="s">
        <v>21</v>
      </c>
      <c r="G311" s="1">
        <v>41573</v>
      </c>
      <c r="H311">
        <f>DAY(Tabela5[[#This Row],[data rozmowy]])</f>
        <v>26</v>
      </c>
      <c r="I311">
        <f>MONTH(Tabela5[[#This Row],[data rozmowy]])</f>
        <v>10</v>
      </c>
      <c r="J311">
        <f>YEAR(Tabela5[[#This Row],[data rozmowy]])</f>
        <v>2013</v>
      </c>
      <c r="K311" s="31">
        <f>Tabela5[[#This Row],[kwota zakupu]]/Tabela5[[#This Row],[czas rozmowy]]</f>
        <v>1.5</v>
      </c>
      <c r="L31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11" t="str">
        <f>IF(Tabela5[[#This Row],[przedstawiciel]]="P03", "Południe",IF(Tabela5[[#This Row],[przedstawiciel]]="P02","Zachód","Centrum"))</f>
        <v>Centrum</v>
      </c>
      <c r="N311" t="str">
        <f>VLOOKUP(Tabela5[[#This Row],[przedstawiciel]],Tabela6[],5,FALSE)</f>
        <v>Mazowieckie</v>
      </c>
      <c r="O311" t="str">
        <f>VLOOKUP(Tabela5[[#This Row],[przedstawiciel]],Tabela6[],3,FALSE)</f>
        <v>Warszawa</v>
      </c>
    </row>
    <row r="312" spans="1:15" x14ac:dyDescent="0.2">
      <c r="A312" s="2">
        <v>4</v>
      </c>
      <c r="B312">
        <v>143</v>
      </c>
      <c r="C3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12">
        <v>161</v>
      </c>
      <c r="E3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12" s="3" t="s">
        <v>21</v>
      </c>
      <c r="G312" s="1">
        <v>41533</v>
      </c>
      <c r="H312">
        <f>DAY(Tabela5[[#This Row],[data rozmowy]])</f>
        <v>16</v>
      </c>
      <c r="I312">
        <f>MONTH(Tabela5[[#This Row],[data rozmowy]])</f>
        <v>9</v>
      </c>
      <c r="J312">
        <f>YEAR(Tabela5[[#This Row],[data rozmowy]])</f>
        <v>2013</v>
      </c>
      <c r="K312" s="31">
        <f>Tabela5[[#This Row],[kwota zakupu]]/Tabela5[[#This Row],[czas rozmowy]]</f>
        <v>1.1258741258741258</v>
      </c>
      <c r="L31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12" t="str">
        <f>IF(Tabela5[[#This Row],[przedstawiciel]]="P03", "Południe",IF(Tabela5[[#This Row],[przedstawiciel]]="P02","Zachód","Centrum"))</f>
        <v>Centrum</v>
      </c>
      <c r="N312" t="str">
        <f>VLOOKUP(Tabela5[[#This Row],[przedstawiciel]],Tabela6[],5,FALSE)</f>
        <v>Mazowieckie</v>
      </c>
      <c r="O312" t="str">
        <f>VLOOKUP(Tabela5[[#This Row],[przedstawiciel]],Tabela6[],3,FALSE)</f>
        <v>Warszawa</v>
      </c>
    </row>
    <row r="313" spans="1:15" x14ac:dyDescent="0.2">
      <c r="A313" s="2">
        <v>13</v>
      </c>
      <c r="B313">
        <v>131</v>
      </c>
      <c r="C3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13">
        <v>116</v>
      </c>
      <c r="E3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13" s="3" t="s">
        <v>20</v>
      </c>
      <c r="G313" s="1">
        <v>41532</v>
      </c>
      <c r="H313">
        <f>DAY(Tabela5[[#This Row],[data rozmowy]])</f>
        <v>15</v>
      </c>
      <c r="I313">
        <f>MONTH(Tabela5[[#This Row],[data rozmowy]])</f>
        <v>9</v>
      </c>
      <c r="J313">
        <f>YEAR(Tabela5[[#This Row],[data rozmowy]])</f>
        <v>2013</v>
      </c>
      <c r="K313" s="31">
        <f>Tabela5[[#This Row],[kwota zakupu]]/Tabela5[[#This Row],[czas rozmowy]]</f>
        <v>0.8854961832061069</v>
      </c>
      <c r="L31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13" t="str">
        <f>IF(Tabela5[[#This Row],[przedstawiciel]]="P03", "Południe",IF(Tabela5[[#This Row],[przedstawiciel]]="P02","Zachód","Centrum"))</f>
        <v>Centrum</v>
      </c>
      <c r="N313" t="str">
        <f>VLOOKUP(Tabela5[[#This Row],[przedstawiciel]],Tabela6[],5,FALSE)</f>
        <v>Łódzkie</v>
      </c>
      <c r="O313" t="str">
        <f>VLOOKUP(Tabela5[[#This Row],[przedstawiciel]],Tabela6[],3,FALSE)</f>
        <v>Łódź</v>
      </c>
    </row>
    <row r="314" spans="1:15" x14ac:dyDescent="0.2">
      <c r="A314" s="2">
        <v>10</v>
      </c>
      <c r="B314">
        <v>26</v>
      </c>
      <c r="C3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14">
        <v>157</v>
      </c>
      <c r="E3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14" s="3" t="s">
        <v>9</v>
      </c>
      <c r="G314" s="1">
        <v>41560</v>
      </c>
      <c r="H314">
        <f>DAY(Tabela5[[#This Row],[data rozmowy]])</f>
        <v>13</v>
      </c>
      <c r="I314">
        <f>MONTH(Tabela5[[#This Row],[data rozmowy]])</f>
        <v>10</v>
      </c>
      <c r="J314">
        <f>YEAR(Tabela5[[#This Row],[data rozmowy]])</f>
        <v>2013</v>
      </c>
      <c r="K314" s="31">
        <f>Tabela5[[#This Row],[kwota zakupu]]/Tabela5[[#This Row],[czas rozmowy]]</f>
        <v>6.0384615384615383</v>
      </c>
      <c r="L31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14" t="str">
        <f>IF(Tabela5[[#This Row],[przedstawiciel]]="P03", "Południe",IF(Tabela5[[#This Row],[przedstawiciel]]="P02","Zachód","Centrum"))</f>
        <v>Centrum</v>
      </c>
      <c r="N314" t="str">
        <f>VLOOKUP(Tabela5[[#This Row],[przedstawiciel]],Tabela6[],5,FALSE)</f>
        <v>Mazowieckie</v>
      </c>
      <c r="O314" t="str">
        <f>VLOOKUP(Tabela5[[#This Row],[przedstawiciel]],Tabela6[],3,FALSE)</f>
        <v>Warszawa</v>
      </c>
    </row>
    <row r="315" spans="1:15" x14ac:dyDescent="0.2">
      <c r="A315" s="2">
        <v>11</v>
      </c>
      <c r="B315">
        <v>163</v>
      </c>
      <c r="C3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15">
        <v>109</v>
      </c>
      <c r="E3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15" s="3" t="s">
        <v>13</v>
      </c>
      <c r="G315" s="1">
        <v>41528</v>
      </c>
      <c r="H315">
        <f>DAY(Tabela5[[#This Row],[data rozmowy]])</f>
        <v>11</v>
      </c>
      <c r="I315">
        <f>MONTH(Tabela5[[#This Row],[data rozmowy]])</f>
        <v>9</v>
      </c>
      <c r="J315">
        <f>YEAR(Tabela5[[#This Row],[data rozmowy]])</f>
        <v>2013</v>
      </c>
      <c r="K315" s="31">
        <f>Tabela5[[#This Row],[kwota zakupu]]/Tabela5[[#This Row],[czas rozmowy]]</f>
        <v>0.66871165644171782</v>
      </c>
      <c r="L31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15" t="str">
        <f>IF(Tabela5[[#This Row],[przedstawiciel]]="P03", "Południe",IF(Tabela5[[#This Row],[przedstawiciel]]="P02","Zachód","Centrum"))</f>
        <v>Zachód</v>
      </c>
      <c r="N315" t="str">
        <f>VLOOKUP(Tabela5[[#This Row],[przedstawiciel]],Tabela6[],5,FALSE)</f>
        <v>Dolnośląskie</v>
      </c>
      <c r="O315" t="str">
        <f>VLOOKUP(Tabela5[[#This Row],[przedstawiciel]],Tabela6[],3,FALSE)</f>
        <v>Wrocław</v>
      </c>
    </row>
    <row r="316" spans="1:15" x14ac:dyDescent="0.2">
      <c r="A316" s="2">
        <v>12</v>
      </c>
      <c r="B316">
        <v>165</v>
      </c>
      <c r="C3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16">
        <v>96</v>
      </c>
      <c r="E3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16" s="3" t="s">
        <v>21</v>
      </c>
      <c r="G316" s="1">
        <v>41514</v>
      </c>
      <c r="H316">
        <f>DAY(Tabela5[[#This Row],[data rozmowy]])</f>
        <v>28</v>
      </c>
      <c r="I316">
        <f>MONTH(Tabela5[[#This Row],[data rozmowy]])</f>
        <v>8</v>
      </c>
      <c r="J316">
        <f>YEAR(Tabela5[[#This Row],[data rozmowy]])</f>
        <v>2013</v>
      </c>
      <c r="K316" s="31">
        <f>Tabela5[[#This Row],[kwota zakupu]]/Tabela5[[#This Row],[czas rozmowy]]</f>
        <v>0.58181818181818179</v>
      </c>
      <c r="L31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16" t="str">
        <f>IF(Tabela5[[#This Row],[przedstawiciel]]="P03", "Południe",IF(Tabela5[[#This Row],[przedstawiciel]]="P02","Zachód","Centrum"))</f>
        <v>Centrum</v>
      </c>
      <c r="N316" t="str">
        <f>VLOOKUP(Tabela5[[#This Row],[przedstawiciel]],Tabela6[],5,FALSE)</f>
        <v>Mazowieckie</v>
      </c>
      <c r="O316" t="str">
        <f>VLOOKUP(Tabela5[[#This Row],[przedstawiciel]],Tabela6[],3,FALSE)</f>
        <v>Warszawa</v>
      </c>
    </row>
    <row r="317" spans="1:15" x14ac:dyDescent="0.2">
      <c r="A317" s="2">
        <v>3</v>
      </c>
      <c r="B317">
        <v>142</v>
      </c>
      <c r="C3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17">
        <v>203</v>
      </c>
      <c r="E3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17" s="3" t="s">
        <v>9</v>
      </c>
      <c r="G317" s="1">
        <v>41522</v>
      </c>
      <c r="H317">
        <f>DAY(Tabela5[[#This Row],[data rozmowy]])</f>
        <v>5</v>
      </c>
      <c r="I317">
        <f>MONTH(Tabela5[[#This Row],[data rozmowy]])</f>
        <v>9</v>
      </c>
      <c r="J317">
        <f>YEAR(Tabela5[[#This Row],[data rozmowy]])</f>
        <v>2013</v>
      </c>
      <c r="K317" s="31">
        <f>Tabela5[[#This Row],[kwota zakupu]]/Tabela5[[#This Row],[czas rozmowy]]</f>
        <v>1.4295774647887325</v>
      </c>
      <c r="L31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17" t="str">
        <f>IF(Tabela5[[#This Row],[przedstawiciel]]="P03", "Południe",IF(Tabela5[[#This Row],[przedstawiciel]]="P02","Zachód","Centrum"))</f>
        <v>Centrum</v>
      </c>
      <c r="N317" t="str">
        <f>VLOOKUP(Tabela5[[#This Row],[przedstawiciel]],Tabela6[],5,FALSE)</f>
        <v>Mazowieckie</v>
      </c>
      <c r="O317" t="str">
        <f>VLOOKUP(Tabela5[[#This Row],[przedstawiciel]],Tabela6[],3,FALSE)</f>
        <v>Warszawa</v>
      </c>
    </row>
    <row r="318" spans="1:15" x14ac:dyDescent="0.2">
      <c r="A318" s="2">
        <v>14</v>
      </c>
      <c r="B318">
        <v>1</v>
      </c>
      <c r="C3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18">
        <v>43</v>
      </c>
      <c r="E3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18" s="3" t="s">
        <v>9</v>
      </c>
      <c r="G318" s="1">
        <v>41553</v>
      </c>
      <c r="H318">
        <f>DAY(Tabela5[[#This Row],[data rozmowy]])</f>
        <v>6</v>
      </c>
      <c r="I318">
        <f>MONTH(Tabela5[[#This Row],[data rozmowy]])</f>
        <v>10</v>
      </c>
      <c r="J318">
        <f>YEAR(Tabela5[[#This Row],[data rozmowy]])</f>
        <v>2013</v>
      </c>
      <c r="K318" s="31">
        <f>Tabela5[[#This Row],[kwota zakupu]]/Tabela5[[#This Row],[czas rozmowy]]</f>
        <v>43</v>
      </c>
      <c r="L31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18" t="str">
        <f>IF(Tabela5[[#This Row],[przedstawiciel]]="P03", "Południe",IF(Tabela5[[#This Row],[przedstawiciel]]="P02","Zachód","Centrum"))</f>
        <v>Centrum</v>
      </c>
      <c r="N318" t="str">
        <f>VLOOKUP(Tabela5[[#This Row],[przedstawiciel]],Tabela6[],5,FALSE)</f>
        <v>Mazowieckie</v>
      </c>
      <c r="O318" t="str">
        <f>VLOOKUP(Tabela5[[#This Row],[przedstawiciel]],Tabela6[],3,FALSE)</f>
        <v>Warszawa</v>
      </c>
    </row>
    <row r="319" spans="1:15" x14ac:dyDescent="0.2">
      <c r="A319" s="2">
        <v>6</v>
      </c>
      <c r="B319">
        <v>144</v>
      </c>
      <c r="C3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19">
        <v>60</v>
      </c>
      <c r="E3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19" s="3" t="s">
        <v>13</v>
      </c>
      <c r="G319" s="1">
        <v>41500</v>
      </c>
      <c r="H319">
        <f>DAY(Tabela5[[#This Row],[data rozmowy]])</f>
        <v>14</v>
      </c>
      <c r="I319">
        <f>MONTH(Tabela5[[#This Row],[data rozmowy]])</f>
        <v>8</v>
      </c>
      <c r="J319">
        <f>YEAR(Tabela5[[#This Row],[data rozmowy]])</f>
        <v>2013</v>
      </c>
      <c r="K319" s="31">
        <f>Tabela5[[#This Row],[kwota zakupu]]/Tabela5[[#This Row],[czas rozmowy]]</f>
        <v>0.41666666666666669</v>
      </c>
      <c r="L3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19" t="str">
        <f>IF(Tabela5[[#This Row],[przedstawiciel]]="P03", "Południe",IF(Tabela5[[#This Row],[przedstawiciel]]="P02","Zachód","Centrum"))</f>
        <v>Zachód</v>
      </c>
      <c r="N319" t="str">
        <f>VLOOKUP(Tabela5[[#This Row],[przedstawiciel]],Tabela6[],5,FALSE)</f>
        <v>Dolnośląskie</v>
      </c>
      <c r="O319" t="str">
        <f>VLOOKUP(Tabela5[[#This Row],[przedstawiciel]],Tabela6[],3,FALSE)</f>
        <v>Wrocław</v>
      </c>
    </row>
    <row r="320" spans="1:15" x14ac:dyDescent="0.2">
      <c r="A320" s="2">
        <v>5</v>
      </c>
      <c r="B320">
        <v>67</v>
      </c>
      <c r="C3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20">
        <v>222</v>
      </c>
      <c r="E3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20" s="3" t="s">
        <v>8</v>
      </c>
      <c r="G320" s="1">
        <v>41501</v>
      </c>
      <c r="H320">
        <f>DAY(Tabela5[[#This Row],[data rozmowy]])</f>
        <v>15</v>
      </c>
      <c r="I320">
        <f>MONTH(Tabela5[[#This Row],[data rozmowy]])</f>
        <v>8</v>
      </c>
      <c r="J320">
        <f>YEAR(Tabela5[[#This Row],[data rozmowy]])</f>
        <v>2013</v>
      </c>
      <c r="K320" s="31">
        <f>Tabela5[[#This Row],[kwota zakupu]]/Tabela5[[#This Row],[czas rozmowy]]</f>
        <v>3.3134328358208953</v>
      </c>
      <c r="L320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320" t="str">
        <f>IF(Tabela5[[#This Row],[przedstawiciel]]="P03", "Południe",IF(Tabela5[[#This Row],[przedstawiciel]]="P02","Zachód","Centrum"))</f>
        <v>Południe</v>
      </c>
      <c r="N320" t="str">
        <f>VLOOKUP(Tabela5[[#This Row],[przedstawiciel]],Tabela6[],5,FALSE)</f>
        <v>Podkarpackie</v>
      </c>
      <c r="O320" t="str">
        <f>VLOOKUP(Tabela5[[#This Row],[przedstawiciel]],Tabela6[],3,FALSE)</f>
        <v>Rzeszów</v>
      </c>
    </row>
    <row r="321" spans="1:15" x14ac:dyDescent="0.2">
      <c r="A321" s="2">
        <v>3</v>
      </c>
      <c r="B321">
        <v>118</v>
      </c>
      <c r="C3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21">
        <v>94</v>
      </c>
      <c r="E3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21" s="3" t="s">
        <v>9</v>
      </c>
      <c r="G321" s="1">
        <v>41543</v>
      </c>
      <c r="H321">
        <f>DAY(Tabela5[[#This Row],[data rozmowy]])</f>
        <v>26</v>
      </c>
      <c r="I321">
        <f>MONTH(Tabela5[[#This Row],[data rozmowy]])</f>
        <v>9</v>
      </c>
      <c r="J321">
        <f>YEAR(Tabela5[[#This Row],[data rozmowy]])</f>
        <v>2013</v>
      </c>
      <c r="K321" s="31">
        <f>Tabela5[[#This Row],[kwota zakupu]]/Tabela5[[#This Row],[czas rozmowy]]</f>
        <v>0.79661016949152541</v>
      </c>
      <c r="L32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21" t="str">
        <f>IF(Tabela5[[#This Row],[przedstawiciel]]="P03", "Południe",IF(Tabela5[[#This Row],[przedstawiciel]]="P02","Zachód","Centrum"))</f>
        <v>Centrum</v>
      </c>
      <c r="N321" t="str">
        <f>VLOOKUP(Tabela5[[#This Row],[przedstawiciel]],Tabela6[],5,FALSE)</f>
        <v>Mazowieckie</v>
      </c>
      <c r="O321" t="str">
        <f>VLOOKUP(Tabela5[[#This Row],[przedstawiciel]],Tabela6[],3,FALSE)</f>
        <v>Warszawa</v>
      </c>
    </row>
    <row r="322" spans="1:15" x14ac:dyDescent="0.2">
      <c r="A322" s="2">
        <v>15</v>
      </c>
      <c r="B322">
        <v>153</v>
      </c>
      <c r="C3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22">
        <v>117</v>
      </c>
      <c r="E3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22" s="3" t="s">
        <v>13</v>
      </c>
      <c r="G322" s="1">
        <v>41542</v>
      </c>
      <c r="H322">
        <f>DAY(Tabela5[[#This Row],[data rozmowy]])</f>
        <v>25</v>
      </c>
      <c r="I322">
        <f>MONTH(Tabela5[[#This Row],[data rozmowy]])</f>
        <v>9</v>
      </c>
      <c r="J322">
        <f>YEAR(Tabela5[[#This Row],[data rozmowy]])</f>
        <v>2013</v>
      </c>
      <c r="K322" s="31">
        <f>Tabela5[[#This Row],[kwota zakupu]]/Tabela5[[#This Row],[czas rozmowy]]</f>
        <v>0.76470588235294112</v>
      </c>
      <c r="L3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22" t="str">
        <f>IF(Tabela5[[#This Row],[przedstawiciel]]="P03", "Południe",IF(Tabela5[[#This Row],[przedstawiciel]]="P02","Zachód","Centrum"))</f>
        <v>Zachód</v>
      </c>
      <c r="N322" t="str">
        <f>VLOOKUP(Tabela5[[#This Row],[przedstawiciel]],Tabela6[],5,FALSE)</f>
        <v>Dolnośląskie</v>
      </c>
      <c r="O322" t="str">
        <f>VLOOKUP(Tabela5[[#This Row],[przedstawiciel]],Tabela6[],3,FALSE)</f>
        <v>Wrocław</v>
      </c>
    </row>
    <row r="323" spans="1:15" x14ac:dyDescent="0.2">
      <c r="A323" s="2">
        <v>4</v>
      </c>
      <c r="B323">
        <v>61</v>
      </c>
      <c r="C3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23">
        <v>29</v>
      </c>
      <c r="E3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23" s="3" t="s">
        <v>20</v>
      </c>
      <c r="G323" s="1">
        <v>41495</v>
      </c>
      <c r="H323">
        <f>DAY(Tabela5[[#This Row],[data rozmowy]])</f>
        <v>9</v>
      </c>
      <c r="I323">
        <f>MONTH(Tabela5[[#This Row],[data rozmowy]])</f>
        <v>8</v>
      </c>
      <c r="J323">
        <f>YEAR(Tabela5[[#This Row],[data rozmowy]])</f>
        <v>2013</v>
      </c>
      <c r="K323" s="31">
        <f>Tabela5[[#This Row],[kwota zakupu]]/Tabela5[[#This Row],[czas rozmowy]]</f>
        <v>0.47540983606557374</v>
      </c>
      <c r="L32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23" t="str">
        <f>IF(Tabela5[[#This Row],[przedstawiciel]]="P03", "Południe",IF(Tabela5[[#This Row],[przedstawiciel]]="P02","Zachód","Centrum"))</f>
        <v>Centrum</v>
      </c>
      <c r="N323" t="str">
        <f>VLOOKUP(Tabela5[[#This Row],[przedstawiciel]],Tabela6[],5,FALSE)</f>
        <v>Łódzkie</v>
      </c>
      <c r="O323" t="str">
        <f>VLOOKUP(Tabela5[[#This Row],[przedstawiciel]],Tabela6[],3,FALSE)</f>
        <v>Łódź</v>
      </c>
    </row>
    <row r="324" spans="1:15" x14ac:dyDescent="0.2">
      <c r="A324" s="2">
        <v>13</v>
      </c>
      <c r="B324">
        <v>11</v>
      </c>
      <c r="C3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24">
        <v>213</v>
      </c>
      <c r="E3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24" s="3" t="s">
        <v>20</v>
      </c>
      <c r="G324" s="1">
        <v>41495</v>
      </c>
      <c r="H324">
        <f>DAY(Tabela5[[#This Row],[data rozmowy]])</f>
        <v>9</v>
      </c>
      <c r="I324">
        <f>MONTH(Tabela5[[#This Row],[data rozmowy]])</f>
        <v>8</v>
      </c>
      <c r="J324">
        <f>YEAR(Tabela5[[#This Row],[data rozmowy]])</f>
        <v>2013</v>
      </c>
      <c r="K324" s="31">
        <f>Tabela5[[#This Row],[kwota zakupu]]/Tabela5[[#This Row],[czas rozmowy]]</f>
        <v>19.363636363636363</v>
      </c>
      <c r="L32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24" t="str">
        <f>IF(Tabela5[[#This Row],[przedstawiciel]]="P03", "Południe",IF(Tabela5[[#This Row],[przedstawiciel]]="P02","Zachód","Centrum"))</f>
        <v>Centrum</v>
      </c>
      <c r="N324" t="str">
        <f>VLOOKUP(Tabela5[[#This Row],[przedstawiciel]],Tabela6[],5,FALSE)</f>
        <v>Łódzkie</v>
      </c>
      <c r="O324" t="str">
        <f>VLOOKUP(Tabela5[[#This Row],[przedstawiciel]],Tabela6[],3,FALSE)</f>
        <v>Łódź</v>
      </c>
    </row>
    <row r="325" spans="1:15" x14ac:dyDescent="0.2">
      <c r="A325" s="2">
        <v>4</v>
      </c>
      <c r="B325">
        <v>15</v>
      </c>
      <c r="C3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25">
        <v>58</v>
      </c>
      <c r="E3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25" s="3" t="s">
        <v>9</v>
      </c>
      <c r="G325" s="1">
        <v>41531</v>
      </c>
      <c r="H325">
        <f>DAY(Tabela5[[#This Row],[data rozmowy]])</f>
        <v>14</v>
      </c>
      <c r="I325">
        <f>MONTH(Tabela5[[#This Row],[data rozmowy]])</f>
        <v>9</v>
      </c>
      <c r="J325">
        <f>YEAR(Tabela5[[#This Row],[data rozmowy]])</f>
        <v>2013</v>
      </c>
      <c r="K325" s="31">
        <f>Tabela5[[#This Row],[kwota zakupu]]/Tabela5[[#This Row],[czas rozmowy]]</f>
        <v>3.8666666666666667</v>
      </c>
      <c r="L325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325" t="str">
        <f>IF(Tabela5[[#This Row],[przedstawiciel]]="P03", "Południe",IF(Tabela5[[#This Row],[przedstawiciel]]="P02","Zachód","Centrum"))</f>
        <v>Centrum</v>
      </c>
      <c r="N325" t="str">
        <f>VLOOKUP(Tabela5[[#This Row],[przedstawiciel]],Tabela6[],5,FALSE)</f>
        <v>Mazowieckie</v>
      </c>
      <c r="O325" t="str">
        <f>VLOOKUP(Tabela5[[#This Row],[przedstawiciel]],Tabela6[],3,FALSE)</f>
        <v>Warszawa</v>
      </c>
    </row>
    <row r="326" spans="1:15" x14ac:dyDescent="0.2">
      <c r="A326" s="2">
        <v>11</v>
      </c>
      <c r="B326">
        <v>112</v>
      </c>
      <c r="C3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26">
        <v>56</v>
      </c>
      <c r="E3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26" s="3" t="s">
        <v>13</v>
      </c>
      <c r="G326" s="1">
        <v>41515</v>
      </c>
      <c r="H326">
        <f>DAY(Tabela5[[#This Row],[data rozmowy]])</f>
        <v>29</v>
      </c>
      <c r="I326">
        <f>MONTH(Tabela5[[#This Row],[data rozmowy]])</f>
        <v>8</v>
      </c>
      <c r="J326">
        <f>YEAR(Tabela5[[#This Row],[data rozmowy]])</f>
        <v>2013</v>
      </c>
      <c r="K326" s="31">
        <f>Tabela5[[#This Row],[kwota zakupu]]/Tabela5[[#This Row],[czas rozmowy]]</f>
        <v>0.5</v>
      </c>
      <c r="L3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26" t="str">
        <f>IF(Tabela5[[#This Row],[przedstawiciel]]="P03", "Południe",IF(Tabela5[[#This Row],[przedstawiciel]]="P02","Zachód","Centrum"))</f>
        <v>Zachód</v>
      </c>
      <c r="N326" t="str">
        <f>VLOOKUP(Tabela5[[#This Row],[przedstawiciel]],Tabela6[],5,FALSE)</f>
        <v>Dolnośląskie</v>
      </c>
      <c r="O326" t="str">
        <f>VLOOKUP(Tabela5[[#This Row],[przedstawiciel]],Tabela6[],3,FALSE)</f>
        <v>Wrocław</v>
      </c>
    </row>
    <row r="327" spans="1:15" x14ac:dyDescent="0.2">
      <c r="A327" s="2">
        <v>11</v>
      </c>
      <c r="B327">
        <v>12</v>
      </c>
      <c r="C3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27">
        <v>57</v>
      </c>
      <c r="E3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27" s="3" t="s">
        <v>20</v>
      </c>
      <c r="G327" s="1">
        <v>41545</v>
      </c>
      <c r="H327">
        <f>DAY(Tabela5[[#This Row],[data rozmowy]])</f>
        <v>28</v>
      </c>
      <c r="I327">
        <f>MONTH(Tabela5[[#This Row],[data rozmowy]])</f>
        <v>9</v>
      </c>
      <c r="J327">
        <f>YEAR(Tabela5[[#This Row],[data rozmowy]])</f>
        <v>2013</v>
      </c>
      <c r="K327" s="31">
        <f>Tabela5[[#This Row],[kwota zakupu]]/Tabela5[[#This Row],[czas rozmowy]]</f>
        <v>4.75</v>
      </c>
      <c r="L32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27" t="str">
        <f>IF(Tabela5[[#This Row],[przedstawiciel]]="P03", "Południe",IF(Tabela5[[#This Row],[przedstawiciel]]="P02","Zachód","Centrum"))</f>
        <v>Centrum</v>
      </c>
      <c r="N327" t="str">
        <f>VLOOKUP(Tabela5[[#This Row],[przedstawiciel]],Tabela6[],5,FALSE)</f>
        <v>Łódzkie</v>
      </c>
      <c r="O327" t="str">
        <f>VLOOKUP(Tabela5[[#This Row],[przedstawiciel]],Tabela6[],3,FALSE)</f>
        <v>Łódź</v>
      </c>
    </row>
    <row r="328" spans="1:15" x14ac:dyDescent="0.2">
      <c r="A328" s="2">
        <v>7</v>
      </c>
      <c r="B328">
        <v>139</v>
      </c>
      <c r="C3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28">
        <v>156</v>
      </c>
      <c r="E3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28" s="3" t="s">
        <v>13</v>
      </c>
      <c r="G328" s="1">
        <v>41531</v>
      </c>
      <c r="H328">
        <f>DAY(Tabela5[[#This Row],[data rozmowy]])</f>
        <v>14</v>
      </c>
      <c r="I328">
        <f>MONTH(Tabela5[[#This Row],[data rozmowy]])</f>
        <v>9</v>
      </c>
      <c r="J328">
        <f>YEAR(Tabela5[[#This Row],[data rozmowy]])</f>
        <v>2013</v>
      </c>
      <c r="K328" s="31">
        <f>Tabela5[[#This Row],[kwota zakupu]]/Tabela5[[#This Row],[czas rozmowy]]</f>
        <v>1.1223021582733812</v>
      </c>
      <c r="L3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28" t="str">
        <f>IF(Tabela5[[#This Row],[przedstawiciel]]="P03", "Południe",IF(Tabela5[[#This Row],[przedstawiciel]]="P02","Zachód","Centrum"))</f>
        <v>Zachód</v>
      </c>
      <c r="N328" t="str">
        <f>VLOOKUP(Tabela5[[#This Row],[przedstawiciel]],Tabela6[],5,FALSE)</f>
        <v>Dolnośląskie</v>
      </c>
      <c r="O328" t="str">
        <f>VLOOKUP(Tabela5[[#This Row],[przedstawiciel]],Tabela6[],3,FALSE)</f>
        <v>Wrocław</v>
      </c>
    </row>
    <row r="329" spans="1:15" x14ac:dyDescent="0.2">
      <c r="A329" s="2">
        <v>5</v>
      </c>
      <c r="B329">
        <v>50</v>
      </c>
      <c r="C3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29">
        <v>206</v>
      </c>
      <c r="E3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29" s="3" t="s">
        <v>13</v>
      </c>
      <c r="G329" s="1">
        <v>41568</v>
      </c>
      <c r="H329">
        <f>DAY(Tabela5[[#This Row],[data rozmowy]])</f>
        <v>21</v>
      </c>
      <c r="I329">
        <f>MONTH(Tabela5[[#This Row],[data rozmowy]])</f>
        <v>10</v>
      </c>
      <c r="J329">
        <f>YEAR(Tabela5[[#This Row],[data rozmowy]])</f>
        <v>2013</v>
      </c>
      <c r="K329" s="31">
        <f>Tabela5[[#This Row],[kwota zakupu]]/Tabela5[[#This Row],[czas rozmowy]]</f>
        <v>4.12</v>
      </c>
      <c r="L32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29" t="str">
        <f>IF(Tabela5[[#This Row],[przedstawiciel]]="P03", "Południe",IF(Tabela5[[#This Row],[przedstawiciel]]="P02","Zachód","Centrum"))</f>
        <v>Zachód</v>
      </c>
      <c r="N329" t="str">
        <f>VLOOKUP(Tabela5[[#This Row],[przedstawiciel]],Tabela6[],5,FALSE)</f>
        <v>Dolnośląskie</v>
      </c>
      <c r="O329" t="str">
        <f>VLOOKUP(Tabela5[[#This Row],[przedstawiciel]],Tabela6[],3,FALSE)</f>
        <v>Wrocław</v>
      </c>
    </row>
    <row r="330" spans="1:15" x14ac:dyDescent="0.2">
      <c r="A330" s="2">
        <v>14</v>
      </c>
      <c r="B330">
        <v>145</v>
      </c>
      <c r="C3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30">
        <v>127</v>
      </c>
      <c r="E3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30" s="3" t="s">
        <v>21</v>
      </c>
      <c r="G330" s="1">
        <v>41536</v>
      </c>
      <c r="H330">
        <f>DAY(Tabela5[[#This Row],[data rozmowy]])</f>
        <v>19</v>
      </c>
      <c r="I330">
        <f>MONTH(Tabela5[[#This Row],[data rozmowy]])</f>
        <v>9</v>
      </c>
      <c r="J330">
        <f>YEAR(Tabela5[[#This Row],[data rozmowy]])</f>
        <v>2013</v>
      </c>
      <c r="K330" s="31">
        <f>Tabela5[[#This Row],[kwota zakupu]]/Tabela5[[#This Row],[czas rozmowy]]</f>
        <v>0.87586206896551722</v>
      </c>
      <c r="L3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0" t="str">
        <f>IF(Tabela5[[#This Row],[przedstawiciel]]="P03", "Południe",IF(Tabela5[[#This Row],[przedstawiciel]]="P02","Zachód","Centrum"))</f>
        <v>Centrum</v>
      </c>
      <c r="N330" t="str">
        <f>VLOOKUP(Tabela5[[#This Row],[przedstawiciel]],Tabela6[],5,FALSE)</f>
        <v>Mazowieckie</v>
      </c>
      <c r="O330" t="str">
        <f>VLOOKUP(Tabela5[[#This Row],[przedstawiciel]],Tabela6[],3,FALSE)</f>
        <v>Warszawa</v>
      </c>
    </row>
    <row r="331" spans="1:15" x14ac:dyDescent="0.2">
      <c r="A331" s="2">
        <v>12</v>
      </c>
      <c r="B331">
        <v>138</v>
      </c>
      <c r="C3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31">
        <v>178</v>
      </c>
      <c r="E3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31" s="3" t="s">
        <v>8</v>
      </c>
      <c r="G331" s="1">
        <v>41491</v>
      </c>
      <c r="H331">
        <f>DAY(Tabela5[[#This Row],[data rozmowy]])</f>
        <v>5</v>
      </c>
      <c r="I331">
        <f>MONTH(Tabela5[[#This Row],[data rozmowy]])</f>
        <v>8</v>
      </c>
      <c r="J331">
        <f>YEAR(Tabela5[[#This Row],[data rozmowy]])</f>
        <v>2013</v>
      </c>
      <c r="K331" s="31">
        <f>Tabela5[[#This Row],[kwota zakupu]]/Tabela5[[#This Row],[czas rozmowy]]</f>
        <v>1.2898550724637681</v>
      </c>
      <c r="L3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1" t="str">
        <f>IF(Tabela5[[#This Row],[przedstawiciel]]="P03", "Południe",IF(Tabela5[[#This Row],[przedstawiciel]]="P02","Zachód","Centrum"))</f>
        <v>Południe</v>
      </c>
      <c r="N331" t="str">
        <f>VLOOKUP(Tabela5[[#This Row],[przedstawiciel]],Tabela6[],5,FALSE)</f>
        <v>Podkarpackie</v>
      </c>
      <c r="O331" t="str">
        <f>VLOOKUP(Tabela5[[#This Row],[przedstawiciel]],Tabela6[],3,FALSE)</f>
        <v>Rzeszów</v>
      </c>
    </row>
    <row r="332" spans="1:15" x14ac:dyDescent="0.2">
      <c r="A332" s="2">
        <v>1</v>
      </c>
      <c r="B332">
        <v>119</v>
      </c>
      <c r="C3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32">
        <v>53</v>
      </c>
      <c r="E3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32" s="3" t="s">
        <v>21</v>
      </c>
      <c r="G332" s="1">
        <v>41496</v>
      </c>
      <c r="H332">
        <f>DAY(Tabela5[[#This Row],[data rozmowy]])</f>
        <v>10</v>
      </c>
      <c r="I332">
        <f>MONTH(Tabela5[[#This Row],[data rozmowy]])</f>
        <v>8</v>
      </c>
      <c r="J332">
        <f>YEAR(Tabela5[[#This Row],[data rozmowy]])</f>
        <v>2013</v>
      </c>
      <c r="K332" s="31">
        <f>Tabela5[[#This Row],[kwota zakupu]]/Tabela5[[#This Row],[czas rozmowy]]</f>
        <v>0.44537815126050423</v>
      </c>
      <c r="L33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2" t="str">
        <f>IF(Tabela5[[#This Row],[przedstawiciel]]="P03", "Południe",IF(Tabela5[[#This Row],[przedstawiciel]]="P02","Zachód","Centrum"))</f>
        <v>Centrum</v>
      </c>
      <c r="N332" t="str">
        <f>VLOOKUP(Tabela5[[#This Row],[przedstawiciel]],Tabela6[],5,FALSE)</f>
        <v>Mazowieckie</v>
      </c>
      <c r="O332" t="str">
        <f>VLOOKUP(Tabela5[[#This Row],[przedstawiciel]],Tabela6[],3,FALSE)</f>
        <v>Warszawa</v>
      </c>
    </row>
    <row r="333" spans="1:15" x14ac:dyDescent="0.2">
      <c r="A333" s="2">
        <v>9</v>
      </c>
      <c r="B333">
        <v>35</v>
      </c>
      <c r="C3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33">
        <v>149</v>
      </c>
      <c r="E3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33" s="3" t="s">
        <v>9</v>
      </c>
      <c r="G333" s="1">
        <v>41497</v>
      </c>
      <c r="H333">
        <f>DAY(Tabela5[[#This Row],[data rozmowy]])</f>
        <v>11</v>
      </c>
      <c r="I333">
        <f>MONTH(Tabela5[[#This Row],[data rozmowy]])</f>
        <v>8</v>
      </c>
      <c r="J333">
        <f>YEAR(Tabela5[[#This Row],[data rozmowy]])</f>
        <v>2013</v>
      </c>
      <c r="K333" s="31">
        <f>Tabela5[[#This Row],[kwota zakupu]]/Tabela5[[#This Row],[czas rozmowy]]</f>
        <v>4.2571428571428571</v>
      </c>
      <c r="L33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33" t="str">
        <f>IF(Tabela5[[#This Row],[przedstawiciel]]="P03", "Południe",IF(Tabela5[[#This Row],[przedstawiciel]]="P02","Zachód","Centrum"))</f>
        <v>Centrum</v>
      </c>
      <c r="N333" t="str">
        <f>VLOOKUP(Tabela5[[#This Row],[przedstawiciel]],Tabela6[],5,FALSE)</f>
        <v>Mazowieckie</v>
      </c>
      <c r="O333" t="str">
        <f>VLOOKUP(Tabela5[[#This Row],[przedstawiciel]],Tabela6[],3,FALSE)</f>
        <v>Warszawa</v>
      </c>
    </row>
    <row r="334" spans="1:15" x14ac:dyDescent="0.2">
      <c r="A334" s="2">
        <v>7</v>
      </c>
      <c r="B334">
        <v>102</v>
      </c>
      <c r="C3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34">
        <v>97</v>
      </c>
      <c r="E3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34" s="3" t="s">
        <v>20</v>
      </c>
      <c r="G334" s="1">
        <v>41561</v>
      </c>
      <c r="H334">
        <f>DAY(Tabela5[[#This Row],[data rozmowy]])</f>
        <v>14</v>
      </c>
      <c r="I334">
        <f>MONTH(Tabela5[[#This Row],[data rozmowy]])</f>
        <v>10</v>
      </c>
      <c r="J334">
        <f>YEAR(Tabela5[[#This Row],[data rozmowy]])</f>
        <v>2013</v>
      </c>
      <c r="K334" s="31">
        <f>Tabela5[[#This Row],[kwota zakupu]]/Tabela5[[#This Row],[czas rozmowy]]</f>
        <v>0.9509803921568627</v>
      </c>
      <c r="L33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4" t="str">
        <f>IF(Tabela5[[#This Row],[przedstawiciel]]="P03", "Południe",IF(Tabela5[[#This Row],[przedstawiciel]]="P02","Zachód","Centrum"))</f>
        <v>Centrum</v>
      </c>
      <c r="N334" t="str">
        <f>VLOOKUP(Tabela5[[#This Row],[przedstawiciel]],Tabela6[],5,FALSE)</f>
        <v>Łódzkie</v>
      </c>
      <c r="O334" t="str">
        <f>VLOOKUP(Tabela5[[#This Row],[przedstawiciel]],Tabela6[],3,FALSE)</f>
        <v>Łódź</v>
      </c>
    </row>
    <row r="335" spans="1:15" x14ac:dyDescent="0.2">
      <c r="A335" s="2">
        <v>9</v>
      </c>
      <c r="B335">
        <v>82</v>
      </c>
      <c r="C3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35">
        <v>64</v>
      </c>
      <c r="E3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35" s="3" t="s">
        <v>13</v>
      </c>
      <c r="G335" s="1">
        <v>41540</v>
      </c>
      <c r="H335">
        <f>DAY(Tabela5[[#This Row],[data rozmowy]])</f>
        <v>23</v>
      </c>
      <c r="I335">
        <f>MONTH(Tabela5[[#This Row],[data rozmowy]])</f>
        <v>9</v>
      </c>
      <c r="J335">
        <f>YEAR(Tabela5[[#This Row],[data rozmowy]])</f>
        <v>2013</v>
      </c>
      <c r="K335" s="31">
        <f>Tabela5[[#This Row],[kwota zakupu]]/Tabela5[[#This Row],[czas rozmowy]]</f>
        <v>0.78048780487804881</v>
      </c>
      <c r="L3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5" t="str">
        <f>IF(Tabela5[[#This Row],[przedstawiciel]]="P03", "Południe",IF(Tabela5[[#This Row],[przedstawiciel]]="P02","Zachód","Centrum"))</f>
        <v>Zachód</v>
      </c>
      <c r="N335" t="str">
        <f>VLOOKUP(Tabela5[[#This Row],[przedstawiciel]],Tabela6[],5,FALSE)</f>
        <v>Dolnośląskie</v>
      </c>
      <c r="O335" t="str">
        <f>VLOOKUP(Tabela5[[#This Row],[przedstawiciel]],Tabela6[],3,FALSE)</f>
        <v>Wrocław</v>
      </c>
    </row>
    <row r="336" spans="1:15" x14ac:dyDescent="0.2">
      <c r="A336" s="2">
        <v>7</v>
      </c>
      <c r="B336">
        <v>123</v>
      </c>
      <c r="C3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36">
        <v>169</v>
      </c>
      <c r="E3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36" s="3" t="s">
        <v>8</v>
      </c>
      <c r="G336" s="1">
        <v>41576</v>
      </c>
      <c r="H336">
        <f>DAY(Tabela5[[#This Row],[data rozmowy]])</f>
        <v>29</v>
      </c>
      <c r="I336">
        <f>MONTH(Tabela5[[#This Row],[data rozmowy]])</f>
        <v>10</v>
      </c>
      <c r="J336">
        <f>YEAR(Tabela5[[#This Row],[data rozmowy]])</f>
        <v>2013</v>
      </c>
      <c r="K336" s="31">
        <f>Tabela5[[#This Row],[kwota zakupu]]/Tabela5[[#This Row],[czas rozmowy]]</f>
        <v>1.3739837398373984</v>
      </c>
      <c r="L33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6" t="str">
        <f>IF(Tabela5[[#This Row],[przedstawiciel]]="P03", "Południe",IF(Tabela5[[#This Row],[przedstawiciel]]="P02","Zachód","Centrum"))</f>
        <v>Południe</v>
      </c>
      <c r="N336" t="str">
        <f>VLOOKUP(Tabela5[[#This Row],[przedstawiciel]],Tabela6[],5,FALSE)</f>
        <v>Podkarpackie</v>
      </c>
      <c r="O336" t="str">
        <f>VLOOKUP(Tabela5[[#This Row],[przedstawiciel]],Tabela6[],3,FALSE)</f>
        <v>Rzeszów</v>
      </c>
    </row>
    <row r="337" spans="1:15" x14ac:dyDescent="0.2">
      <c r="A337" s="2">
        <v>11</v>
      </c>
      <c r="B337">
        <v>6</v>
      </c>
      <c r="C3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37">
        <v>110</v>
      </c>
      <c r="E3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37" s="3" t="s">
        <v>9</v>
      </c>
      <c r="G337" s="1">
        <v>41511</v>
      </c>
      <c r="H337">
        <f>DAY(Tabela5[[#This Row],[data rozmowy]])</f>
        <v>25</v>
      </c>
      <c r="I337">
        <f>MONTH(Tabela5[[#This Row],[data rozmowy]])</f>
        <v>8</v>
      </c>
      <c r="J337">
        <f>YEAR(Tabela5[[#This Row],[data rozmowy]])</f>
        <v>2013</v>
      </c>
      <c r="K337" s="31">
        <f>Tabela5[[#This Row],[kwota zakupu]]/Tabela5[[#This Row],[czas rozmowy]]</f>
        <v>18.333333333333332</v>
      </c>
      <c r="L33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37" t="str">
        <f>IF(Tabela5[[#This Row],[przedstawiciel]]="P03", "Południe",IF(Tabela5[[#This Row],[przedstawiciel]]="P02","Zachód","Centrum"))</f>
        <v>Centrum</v>
      </c>
      <c r="N337" t="str">
        <f>VLOOKUP(Tabela5[[#This Row],[przedstawiciel]],Tabela6[],5,FALSE)</f>
        <v>Mazowieckie</v>
      </c>
      <c r="O337" t="str">
        <f>VLOOKUP(Tabela5[[#This Row],[przedstawiciel]],Tabela6[],3,FALSE)</f>
        <v>Warszawa</v>
      </c>
    </row>
    <row r="338" spans="1:15" x14ac:dyDescent="0.2">
      <c r="A338" s="2">
        <v>4</v>
      </c>
      <c r="B338">
        <v>121</v>
      </c>
      <c r="C3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38">
        <v>126</v>
      </c>
      <c r="E3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38" s="3" t="s">
        <v>21</v>
      </c>
      <c r="G338" s="1">
        <v>41531</v>
      </c>
      <c r="H338">
        <f>DAY(Tabela5[[#This Row],[data rozmowy]])</f>
        <v>14</v>
      </c>
      <c r="I338">
        <f>MONTH(Tabela5[[#This Row],[data rozmowy]])</f>
        <v>9</v>
      </c>
      <c r="J338">
        <f>YEAR(Tabela5[[#This Row],[data rozmowy]])</f>
        <v>2013</v>
      </c>
      <c r="K338" s="31">
        <f>Tabela5[[#This Row],[kwota zakupu]]/Tabela5[[#This Row],[czas rozmowy]]</f>
        <v>1.0413223140495869</v>
      </c>
      <c r="L33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8" t="str">
        <f>IF(Tabela5[[#This Row],[przedstawiciel]]="P03", "Południe",IF(Tabela5[[#This Row],[przedstawiciel]]="P02","Zachód","Centrum"))</f>
        <v>Centrum</v>
      </c>
      <c r="N338" t="str">
        <f>VLOOKUP(Tabela5[[#This Row],[przedstawiciel]],Tabela6[],5,FALSE)</f>
        <v>Mazowieckie</v>
      </c>
      <c r="O338" t="str">
        <f>VLOOKUP(Tabela5[[#This Row],[przedstawiciel]],Tabela6[],3,FALSE)</f>
        <v>Warszawa</v>
      </c>
    </row>
    <row r="339" spans="1:15" x14ac:dyDescent="0.2">
      <c r="A339" s="2">
        <v>1</v>
      </c>
      <c r="B339">
        <v>27</v>
      </c>
      <c r="C3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39">
        <v>35</v>
      </c>
      <c r="E3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39" s="3" t="s">
        <v>13</v>
      </c>
      <c r="G339" s="1">
        <v>41542</v>
      </c>
      <c r="H339">
        <f>DAY(Tabela5[[#This Row],[data rozmowy]])</f>
        <v>25</v>
      </c>
      <c r="I339">
        <f>MONTH(Tabela5[[#This Row],[data rozmowy]])</f>
        <v>9</v>
      </c>
      <c r="J339">
        <f>YEAR(Tabela5[[#This Row],[data rozmowy]])</f>
        <v>2013</v>
      </c>
      <c r="K339" s="31">
        <f>Tabela5[[#This Row],[kwota zakupu]]/Tabela5[[#This Row],[czas rozmowy]]</f>
        <v>1.2962962962962963</v>
      </c>
      <c r="L33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39" t="str">
        <f>IF(Tabela5[[#This Row],[przedstawiciel]]="P03", "Południe",IF(Tabela5[[#This Row],[przedstawiciel]]="P02","Zachód","Centrum"))</f>
        <v>Zachód</v>
      </c>
      <c r="N339" t="str">
        <f>VLOOKUP(Tabela5[[#This Row],[przedstawiciel]],Tabela6[],5,FALSE)</f>
        <v>Dolnośląskie</v>
      </c>
      <c r="O339" t="str">
        <f>VLOOKUP(Tabela5[[#This Row],[przedstawiciel]],Tabela6[],3,FALSE)</f>
        <v>Wrocław</v>
      </c>
    </row>
    <row r="340" spans="1:15" x14ac:dyDescent="0.2">
      <c r="A340" s="2">
        <v>5</v>
      </c>
      <c r="B340">
        <v>79</v>
      </c>
      <c r="C3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40">
        <v>83</v>
      </c>
      <c r="E3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40" s="3" t="s">
        <v>13</v>
      </c>
      <c r="G340" s="1">
        <v>41525</v>
      </c>
      <c r="H340">
        <f>DAY(Tabela5[[#This Row],[data rozmowy]])</f>
        <v>8</v>
      </c>
      <c r="I340">
        <f>MONTH(Tabela5[[#This Row],[data rozmowy]])</f>
        <v>9</v>
      </c>
      <c r="J340">
        <f>YEAR(Tabela5[[#This Row],[data rozmowy]])</f>
        <v>2013</v>
      </c>
      <c r="K340" s="31">
        <f>Tabela5[[#This Row],[kwota zakupu]]/Tabela5[[#This Row],[czas rozmowy]]</f>
        <v>1.0506329113924051</v>
      </c>
      <c r="L34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0" t="str">
        <f>IF(Tabela5[[#This Row],[przedstawiciel]]="P03", "Południe",IF(Tabela5[[#This Row],[przedstawiciel]]="P02","Zachód","Centrum"))</f>
        <v>Zachód</v>
      </c>
      <c r="N340" t="str">
        <f>VLOOKUP(Tabela5[[#This Row],[przedstawiciel]],Tabela6[],5,FALSE)</f>
        <v>Dolnośląskie</v>
      </c>
      <c r="O340" t="str">
        <f>VLOOKUP(Tabela5[[#This Row],[przedstawiciel]],Tabela6[],3,FALSE)</f>
        <v>Wrocław</v>
      </c>
    </row>
    <row r="341" spans="1:15" x14ac:dyDescent="0.2">
      <c r="A341" s="2">
        <v>8</v>
      </c>
      <c r="B341">
        <v>98</v>
      </c>
      <c r="C3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41">
        <v>54</v>
      </c>
      <c r="E3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41" s="3" t="s">
        <v>13</v>
      </c>
      <c r="G341" s="1">
        <v>41551</v>
      </c>
      <c r="H341">
        <f>DAY(Tabela5[[#This Row],[data rozmowy]])</f>
        <v>4</v>
      </c>
      <c r="I341">
        <f>MONTH(Tabela5[[#This Row],[data rozmowy]])</f>
        <v>10</v>
      </c>
      <c r="J341">
        <f>YEAR(Tabela5[[#This Row],[data rozmowy]])</f>
        <v>2013</v>
      </c>
      <c r="K341" s="31">
        <f>Tabela5[[#This Row],[kwota zakupu]]/Tabela5[[#This Row],[czas rozmowy]]</f>
        <v>0.55102040816326525</v>
      </c>
      <c r="L34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1" t="str">
        <f>IF(Tabela5[[#This Row],[przedstawiciel]]="P03", "Południe",IF(Tabela5[[#This Row],[przedstawiciel]]="P02","Zachód","Centrum"))</f>
        <v>Zachód</v>
      </c>
      <c r="N341" t="str">
        <f>VLOOKUP(Tabela5[[#This Row],[przedstawiciel]],Tabela6[],5,FALSE)</f>
        <v>Dolnośląskie</v>
      </c>
      <c r="O341" t="str">
        <f>VLOOKUP(Tabela5[[#This Row],[przedstawiciel]],Tabela6[],3,FALSE)</f>
        <v>Wrocław</v>
      </c>
    </row>
    <row r="342" spans="1:15" x14ac:dyDescent="0.2">
      <c r="A342" s="2">
        <v>3</v>
      </c>
      <c r="B342">
        <v>158</v>
      </c>
      <c r="C3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42">
        <v>185</v>
      </c>
      <c r="E3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42" s="3" t="s">
        <v>9</v>
      </c>
      <c r="G342" s="1">
        <v>41527</v>
      </c>
      <c r="H342">
        <f>DAY(Tabela5[[#This Row],[data rozmowy]])</f>
        <v>10</v>
      </c>
      <c r="I342">
        <f>MONTH(Tabela5[[#This Row],[data rozmowy]])</f>
        <v>9</v>
      </c>
      <c r="J342">
        <f>YEAR(Tabela5[[#This Row],[data rozmowy]])</f>
        <v>2013</v>
      </c>
      <c r="K342" s="31">
        <f>Tabela5[[#This Row],[kwota zakupu]]/Tabela5[[#This Row],[czas rozmowy]]</f>
        <v>1.1708860759493671</v>
      </c>
      <c r="L34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2" t="str">
        <f>IF(Tabela5[[#This Row],[przedstawiciel]]="P03", "Południe",IF(Tabela5[[#This Row],[przedstawiciel]]="P02","Zachód","Centrum"))</f>
        <v>Centrum</v>
      </c>
      <c r="N342" t="str">
        <f>VLOOKUP(Tabela5[[#This Row],[przedstawiciel]],Tabela6[],5,FALSE)</f>
        <v>Mazowieckie</v>
      </c>
      <c r="O342" t="str">
        <f>VLOOKUP(Tabela5[[#This Row],[przedstawiciel]],Tabela6[],3,FALSE)</f>
        <v>Warszawa</v>
      </c>
    </row>
    <row r="343" spans="1:15" x14ac:dyDescent="0.2">
      <c r="A343" s="2">
        <v>14</v>
      </c>
      <c r="B343">
        <v>55</v>
      </c>
      <c r="C3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43">
        <v>73</v>
      </c>
      <c r="E3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43" s="3" t="s">
        <v>13</v>
      </c>
      <c r="G343" s="1">
        <v>41527</v>
      </c>
      <c r="H343">
        <f>DAY(Tabela5[[#This Row],[data rozmowy]])</f>
        <v>10</v>
      </c>
      <c r="I343">
        <f>MONTH(Tabela5[[#This Row],[data rozmowy]])</f>
        <v>9</v>
      </c>
      <c r="J343">
        <f>YEAR(Tabela5[[#This Row],[data rozmowy]])</f>
        <v>2013</v>
      </c>
      <c r="K343" s="31">
        <f>Tabela5[[#This Row],[kwota zakupu]]/Tabela5[[#This Row],[czas rozmowy]]</f>
        <v>1.3272727272727274</v>
      </c>
      <c r="L34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3" t="str">
        <f>IF(Tabela5[[#This Row],[przedstawiciel]]="P03", "Południe",IF(Tabela5[[#This Row],[przedstawiciel]]="P02","Zachód","Centrum"))</f>
        <v>Zachód</v>
      </c>
      <c r="N343" t="str">
        <f>VLOOKUP(Tabela5[[#This Row],[przedstawiciel]],Tabela6[],5,FALSE)</f>
        <v>Dolnośląskie</v>
      </c>
      <c r="O343" t="str">
        <f>VLOOKUP(Tabela5[[#This Row],[przedstawiciel]],Tabela6[],3,FALSE)</f>
        <v>Wrocław</v>
      </c>
    </row>
    <row r="344" spans="1:15" x14ac:dyDescent="0.2">
      <c r="A344" s="2">
        <v>7</v>
      </c>
      <c r="B344">
        <v>122</v>
      </c>
      <c r="C3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44">
        <v>184</v>
      </c>
      <c r="E3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44" s="3" t="s">
        <v>9</v>
      </c>
      <c r="G344" s="1">
        <v>41490</v>
      </c>
      <c r="H344">
        <f>DAY(Tabela5[[#This Row],[data rozmowy]])</f>
        <v>4</v>
      </c>
      <c r="I344">
        <f>MONTH(Tabela5[[#This Row],[data rozmowy]])</f>
        <v>8</v>
      </c>
      <c r="J344">
        <f>YEAR(Tabela5[[#This Row],[data rozmowy]])</f>
        <v>2013</v>
      </c>
      <c r="K344" s="31">
        <f>Tabela5[[#This Row],[kwota zakupu]]/Tabela5[[#This Row],[czas rozmowy]]</f>
        <v>1.5081967213114753</v>
      </c>
      <c r="L34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4" t="str">
        <f>IF(Tabela5[[#This Row],[przedstawiciel]]="P03", "Południe",IF(Tabela5[[#This Row],[przedstawiciel]]="P02","Zachód","Centrum"))</f>
        <v>Centrum</v>
      </c>
      <c r="N344" t="str">
        <f>VLOOKUP(Tabela5[[#This Row],[przedstawiciel]],Tabela6[],5,FALSE)</f>
        <v>Mazowieckie</v>
      </c>
      <c r="O344" t="str">
        <f>VLOOKUP(Tabela5[[#This Row],[przedstawiciel]],Tabela6[],3,FALSE)</f>
        <v>Warszawa</v>
      </c>
    </row>
    <row r="345" spans="1:15" x14ac:dyDescent="0.2">
      <c r="A345" s="2">
        <v>1</v>
      </c>
      <c r="B345">
        <v>80</v>
      </c>
      <c r="C3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45">
        <v>66</v>
      </c>
      <c r="E3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45" s="3" t="s">
        <v>9</v>
      </c>
      <c r="G345" s="1">
        <v>41502</v>
      </c>
      <c r="H345">
        <f>DAY(Tabela5[[#This Row],[data rozmowy]])</f>
        <v>16</v>
      </c>
      <c r="I345">
        <f>MONTH(Tabela5[[#This Row],[data rozmowy]])</f>
        <v>8</v>
      </c>
      <c r="J345">
        <f>YEAR(Tabela5[[#This Row],[data rozmowy]])</f>
        <v>2013</v>
      </c>
      <c r="K345" s="31">
        <f>Tabela5[[#This Row],[kwota zakupu]]/Tabela5[[#This Row],[czas rozmowy]]</f>
        <v>0.82499999999999996</v>
      </c>
      <c r="L34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5" t="str">
        <f>IF(Tabela5[[#This Row],[przedstawiciel]]="P03", "Południe",IF(Tabela5[[#This Row],[przedstawiciel]]="P02","Zachód","Centrum"))</f>
        <v>Centrum</v>
      </c>
      <c r="N345" t="str">
        <f>VLOOKUP(Tabela5[[#This Row],[przedstawiciel]],Tabela6[],5,FALSE)</f>
        <v>Mazowieckie</v>
      </c>
      <c r="O345" t="str">
        <f>VLOOKUP(Tabela5[[#This Row],[przedstawiciel]],Tabela6[],3,FALSE)</f>
        <v>Warszawa</v>
      </c>
    </row>
    <row r="346" spans="1:15" x14ac:dyDescent="0.2">
      <c r="A346" s="2">
        <v>10</v>
      </c>
      <c r="B346">
        <v>134</v>
      </c>
      <c r="C3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46">
        <v>65</v>
      </c>
      <c r="E3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46" s="3" t="s">
        <v>13</v>
      </c>
      <c r="G346" s="1">
        <v>41541</v>
      </c>
      <c r="H346">
        <f>DAY(Tabela5[[#This Row],[data rozmowy]])</f>
        <v>24</v>
      </c>
      <c r="I346">
        <f>MONTH(Tabela5[[#This Row],[data rozmowy]])</f>
        <v>9</v>
      </c>
      <c r="J346">
        <f>YEAR(Tabela5[[#This Row],[data rozmowy]])</f>
        <v>2013</v>
      </c>
      <c r="K346" s="31">
        <f>Tabela5[[#This Row],[kwota zakupu]]/Tabela5[[#This Row],[czas rozmowy]]</f>
        <v>0.48507462686567165</v>
      </c>
      <c r="L34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6" t="str">
        <f>IF(Tabela5[[#This Row],[przedstawiciel]]="P03", "Południe",IF(Tabela5[[#This Row],[przedstawiciel]]="P02","Zachód","Centrum"))</f>
        <v>Zachód</v>
      </c>
      <c r="N346" t="str">
        <f>VLOOKUP(Tabela5[[#This Row],[przedstawiciel]],Tabela6[],5,FALSE)</f>
        <v>Dolnośląskie</v>
      </c>
      <c r="O346" t="str">
        <f>VLOOKUP(Tabela5[[#This Row],[przedstawiciel]],Tabela6[],3,FALSE)</f>
        <v>Wrocław</v>
      </c>
    </row>
    <row r="347" spans="1:15" x14ac:dyDescent="0.2">
      <c r="A347" s="2">
        <v>5</v>
      </c>
      <c r="B347">
        <v>13</v>
      </c>
      <c r="C3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47">
        <v>47</v>
      </c>
      <c r="E3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47" s="3" t="s">
        <v>21</v>
      </c>
      <c r="G347" s="1">
        <v>41503</v>
      </c>
      <c r="H347">
        <f>DAY(Tabela5[[#This Row],[data rozmowy]])</f>
        <v>17</v>
      </c>
      <c r="I347">
        <f>MONTH(Tabela5[[#This Row],[data rozmowy]])</f>
        <v>8</v>
      </c>
      <c r="J347">
        <f>YEAR(Tabela5[[#This Row],[data rozmowy]])</f>
        <v>2013</v>
      </c>
      <c r="K347" s="31">
        <f>Tabela5[[#This Row],[kwota zakupu]]/Tabela5[[#This Row],[czas rozmowy]]</f>
        <v>3.6153846153846154</v>
      </c>
      <c r="L347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347" t="str">
        <f>IF(Tabela5[[#This Row],[przedstawiciel]]="P03", "Południe",IF(Tabela5[[#This Row],[przedstawiciel]]="P02","Zachód","Centrum"))</f>
        <v>Centrum</v>
      </c>
      <c r="N347" t="str">
        <f>VLOOKUP(Tabela5[[#This Row],[przedstawiciel]],Tabela6[],5,FALSE)</f>
        <v>Mazowieckie</v>
      </c>
      <c r="O347" t="str">
        <f>VLOOKUP(Tabela5[[#This Row],[przedstawiciel]],Tabela6[],3,FALSE)</f>
        <v>Warszawa</v>
      </c>
    </row>
    <row r="348" spans="1:15" x14ac:dyDescent="0.2">
      <c r="A348" s="2">
        <v>14</v>
      </c>
      <c r="B348">
        <v>159</v>
      </c>
      <c r="C3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48">
        <v>44</v>
      </c>
      <c r="E3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48" s="3" t="s">
        <v>9</v>
      </c>
      <c r="G348" s="1">
        <v>41551</v>
      </c>
      <c r="H348">
        <f>DAY(Tabela5[[#This Row],[data rozmowy]])</f>
        <v>4</v>
      </c>
      <c r="I348">
        <f>MONTH(Tabela5[[#This Row],[data rozmowy]])</f>
        <v>10</v>
      </c>
      <c r="J348">
        <f>YEAR(Tabela5[[#This Row],[data rozmowy]])</f>
        <v>2013</v>
      </c>
      <c r="K348" s="31">
        <f>Tabela5[[#This Row],[kwota zakupu]]/Tabela5[[#This Row],[czas rozmowy]]</f>
        <v>0.27672955974842767</v>
      </c>
      <c r="L34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8" t="str">
        <f>IF(Tabela5[[#This Row],[przedstawiciel]]="P03", "Południe",IF(Tabela5[[#This Row],[przedstawiciel]]="P02","Zachód","Centrum"))</f>
        <v>Centrum</v>
      </c>
      <c r="N348" t="str">
        <f>VLOOKUP(Tabela5[[#This Row],[przedstawiciel]],Tabela6[],5,FALSE)</f>
        <v>Mazowieckie</v>
      </c>
      <c r="O348" t="str">
        <f>VLOOKUP(Tabela5[[#This Row],[przedstawiciel]],Tabela6[],3,FALSE)</f>
        <v>Warszawa</v>
      </c>
    </row>
    <row r="349" spans="1:15" x14ac:dyDescent="0.2">
      <c r="A349" s="2">
        <v>11</v>
      </c>
      <c r="B349">
        <v>172</v>
      </c>
      <c r="C3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49">
        <v>165</v>
      </c>
      <c r="E3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49" s="3" t="s">
        <v>8</v>
      </c>
      <c r="G349" s="1">
        <v>41531</v>
      </c>
      <c r="H349">
        <f>DAY(Tabela5[[#This Row],[data rozmowy]])</f>
        <v>14</v>
      </c>
      <c r="I349">
        <f>MONTH(Tabela5[[#This Row],[data rozmowy]])</f>
        <v>9</v>
      </c>
      <c r="J349">
        <f>YEAR(Tabela5[[#This Row],[data rozmowy]])</f>
        <v>2013</v>
      </c>
      <c r="K349" s="31">
        <f>Tabela5[[#This Row],[kwota zakupu]]/Tabela5[[#This Row],[czas rozmowy]]</f>
        <v>0.95930232558139539</v>
      </c>
      <c r="L34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49" t="str">
        <f>IF(Tabela5[[#This Row],[przedstawiciel]]="P03", "Południe",IF(Tabela5[[#This Row],[przedstawiciel]]="P02","Zachód","Centrum"))</f>
        <v>Południe</v>
      </c>
      <c r="N349" t="str">
        <f>VLOOKUP(Tabela5[[#This Row],[przedstawiciel]],Tabela6[],5,FALSE)</f>
        <v>Podkarpackie</v>
      </c>
      <c r="O349" t="str">
        <f>VLOOKUP(Tabela5[[#This Row],[przedstawiciel]],Tabela6[],3,FALSE)</f>
        <v>Rzeszów</v>
      </c>
    </row>
    <row r="350" spans="1:15" x14ac:dyDescent="0.2">
      <c r="A350" s="2">
        <v>8</v>
      </c>
      <c r="B350">
        <v>92</v>
      </c>
      <c r="C3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50">
        <v>171</v>
      </c>
      <c r="E3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50" s="3" t="s">
        <v>21</v>
      </c>
      <c r="G350" s="1">
        <v>41540</v>
      </c>
      <c r="H350">
        <f>DAY(Tabela5[[#This Row],[data rozmowy]])</f>
        <v>23</v>
      </c>
      <c r="I350">
        <f>MONTH(Tabela5[[#This Row],[data rozmowy]])</f>
        <v>9</v>
      </c>
      <c r="J350">
        <f>YEAR(Tabela5[[#This Row],[data rozmowy]])</f>
        <v>2013</v>
      </c>
      <c r="K350" s="31">
        <f>Tabela5[[#This Row],[kwota zakupu]]/Tabela5[[#This Row],[czas rozmowy]]</f>
        <v>1.8586956521739131</v>
      </c>
      <c r="L35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50" t="str">
        <f>IF(Tabela5[[#This Row],[przedstawiciel]]="P03", "Południe",IF(Tabela5[[#This Row],[przedstawiciel]]="P02","Zachód","Centrum"))</f>
        <v>Centrum</v>
      </c>
      <c r="N350" t="str">
        <f>VLOOKUP(Tabela5[[#This Row],[przedstawiciel]],Tabela6[],5,FALSE)</f>
        <v>Mazowieckie</v>
      </c>
      <c r="O350" t="str">
        <f>VLOOKUP(Tabela5[[#This Row],[przedstawiciel]],Tabela6[],3,FALSE)</f>
        <v>Warszawa</v>
      </c>
    </row>
    <row r="351" spans="1:15" x14ac:dyDescent="0.2">
      <c r="A351" s="2">
        <v>3</v>
      </c>
      <c r="B351">
        <v>51</v>
      </c>
      <c r="C3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51">
        <v>71</v>
      </c>
      <c r="E3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51" s="3" t="s">
        <v>13</v>
      </c>
      <c r="G351" s="1">
        <v>41572</v>
      </c>
      <c r="H351">
        <f>DAY(Tabela5[[#This Row],[data rozmowy]])</f>
        <v>25</v>
      </c>
      <c r="I351">
        <f>MONTH(Tabela5[[#This Row],[data rozmowy]])</f>
        <v>10</v>
      </c>
      <c r="J351">
        <f>YEAR(Tabela5[[#This Row],[data rozmowy]])</f>
        <v>2013</v>
      </c>
      <c r="K351" s="31">
        <f>Tabela5[[#This Row],[kwota zakupu]]/Tabela5[[#This Row],[czas rozmowy]]</f>
        <v>1.392156862745098</v>
      </c>
      <c r="L35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51" t="str">
        <f>IF(Tabela5[[#This Row],[przedstawiciel]]="P03", "Południe",IF(Tabela5[[#This Row],[przedstawiciel]]="P02","Zachód","Centrum"))</f>
        <v>Zachód</v>
      </c>
      <c r="N351" t="str">
        <f>VLOOKUP(Tabela5[[#This Row],[przedstawiciel]],Tabela6[],5,FALSE)</f>
        <v>Dolnośląskie</v>
      </c>
      <c r="O351" t="str">
        <f>VLOOKUP(Tabela5[[#This Row],[przedstawiciel]],Tabela6[],3,FALSE)</f>
        <v>Wrocław</v>
      </c>
    </row>
    <row r="352" spans="1:15" x14ac:dyDescent="0.2">
      <c r="A352" s="2">
        <v>2</v>
      </c>
      <c r="B352">
        <v>109</v>
      </c>
      <c r="C3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52">
        <v>170</v>
      </c>
      <c r="E3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52" s="3" t="s">
        <v>21</v>
      </c>
      <c r="G352" s="1">
        <v>41519</v>
      </c>
      <c r="H352">
        <f>DAY(Tabela5[[#This Row],[data rozmowy]])</f>
        <v>2</v>
      </c>
      <c r="I352">
        <f>MONTH(Tabela5[[#This Row],[data rozmowy]])</f>
        <v>9</v>
      </c>
      <c r="J352">
        <f>YEAR(Tabela5[[#This Row],[data rozmowy]])</f>
        <v>2013</v>
      </c>
      <c r="K352" s="31">
        <f>Tabela5[[#This Row],[kwota zakupu]]/Tabela5[[#This Row],[czas rozmowy]]</f>
        <v>1.5596330275229358</v>
      </c>
      <c r="L35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52" t="str">
        <f>IF(Tabela5[[#This Row],[przedstawiciel]]="P03", "Południe",IF(Tabela5[[#This Row],[przedstawiciel]]="P02","Zachód","Centrum"))</f>
        <v>Centrum</v>
      </c>
      <c r="N352" t="str">
        <f>VLOOKUP(Tabela5[[#This Row],[przedstawiciel]],Tabela6[],5,FALSE)</f>
        <v>Mazowieckie</v>
      </c>
      <c r="O352" t="str">
        <f>VLOOKUP(Tabela5[[#This Row],[przedstawiciel]],Tabela6[],3,FALSE)</f>
        <v>Warszawa</v>
      </c>
    </row>
    <row r="353" spans="1:15" x14ac:dyDescent="0.2">
      <c r="A353" s="2">
        <v>15</v>
      </c>
      <c r="B353">
        <v>45</v>
      </c>
      <c r="C3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53">
        <v>165</v>
      </c>
      <c r="E3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53" s="3" t="s">
        <v>8</v>
      </c>
      <c r="G353" s="1">
        <v>41495</v>
      </c>
      <c r="H353">
        <f>DAY(Tabela5[[#This Row],[data rozmowy]])</f>
        <v>9</v>
      </c>
      <c r="I353">
        <f>MONTH(Tabela5[[#This Row],[data rozmowy]])</f>
        <v>8</v>
      </c>
      <c r="J353">
        <f>YEAR(Tabela5[[#This Row],[data rozmowy]])</f>
        <v>2013</v>
      </c>
      <c r="K353" s="31">
        <f>Tabela5[[#This Row],[kwota zakupu]]/Tabela5[[#This Row],[czas rozmowy]]</f>
        <v>3.6666666666666665</v>
      </c>
      <c r="L353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353" t="str">
        <f>IF(Tabela5[[#This Row],[przedstawiciel]]="P03", "Południe",IF(Tabela5[[#This Row],[przedstawiciel]]="P02","Zachód","Centrum"))</f>
        <v>Południe</v>
      </c>
      <c r="N353" t="str">
        <f>VLOOKUP(Tabela5[[#This Row],[przedstawiciel]],Tabela6[],5,FALSE)</f>
        <v>Podkarpackie</v>
      </c>
      <c r="O353" t="str">
        <f>VLOOKUP(Tabela5[[#This Row],[przedstawiciel]],Tabela6[],3,FALSE)</f>
        <v>Rzeszów</v>
      </c>
    </row>
    <row r="354" spans="1:15" x14ac:dyDescent="0.2">
      <c r="A354" s="2">
        <v>2</v>
      </c>
      <c r="B354">
        <v>57</v>
      </c>
      <c r="C3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54">
        <v>195</v>
      </c>
      <c r="E3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54" s="3" t="s">
        <v>21</v>
      </c>
      <c r="G354" s="1">
        <v>41514</v>
      </c>
      <c r="H354">
        <f>DAY(Tabela5[[#This Row],[data rozmowy]])</f>
        <v>28</v>
      </c>
      <c r="I354">
        <f>MONTH(Tabela5[[#This Row],[data rozmowy]])</f>
        <v>8</v>
      </c>
      <c r="J354">
        <f>YEAR(Tabela5[[#This Row],[data rozmowy]])</f>
        <v>2013</v>
      </c>
      <c r="K354" s="31">
        <f>Tabela5[[#This Row],[kwota zakupu]]/Tabela5[[#This Row],[czas rozmowy]]</f>
        <v>3.4210526315789473</v>
      </c>
      <c r="L354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354" t="str">
        <f>IF(Tabela5[[#This Row],[przedstawiciel]]="P03", "Południe",IF(Tabela5[[#This Row],[przedstawiciel]]="P02","Zachód","Centrum"))</f>
        <v>Centrum</v>
      </c>
      <c r="N354" t="str">
        <f>VLOOKUP(Tabela5[[#This Row],[przedstawiciel]],Tabela6[],5,FALSE)</f>
        <v>Mazowieckie</v>
      </c>
      <c r="O354" t="str">
        <f>VLOOKUP(Tabela5[[#This Row],[przedstawiciel]],Tabela6[],3,FALSE)</f>
        <v>Warszawa</v>
      </c>
    </row>
    <row r="355" spans="1:15" x14ac:dyDescent="0.2">
      <c r="A355" s="2">
        <v>6</v>
      </c>
      <c r="B355">
        <v>179</v>
      </c>
      <c r="C3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55">
        <v>78</v>
      </c>
      <c r="E3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55" s="3" t="s">
        <v>13</v>
      </c>
      <c r="G355" s="1">
        <v>41520</v>
      </c>
      <c r="H355">
        <f>DAY(Tabela5[[#This Row],[data rozmowy]])</f>
        <v>3</v>
      </c>
      <c r="I355">
        <f>MONTH(Tabela5[[#This Row],[data rozmowy]])</f>
        <v>9</v>
      </c>
      <c r="J355">
        <f>YEAR(Tabela5[[#This Row],[data rozmowy]])</f>
        <v>2013</v>
      </c>
      <c r="K355" s="31">
        <f>Tabela5[[#This Row],[kwota zakupu]]/Tabela5[[#This Row],[czas rozmowy]]</f>
        <v>0.43575418994413406</v>
      </c>
      <c r="L3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55" t="str">
        <f>IF(Tabela5[[#This Row],[przedstawiciel]]="P03", "Południe",IF(Tabela5[[#This Row],[przedstawiciel]]="P02","Zachód","Centrum"))</f>
        <v>Zachód</v>
      </c>
      <c r="N355" t="str">
        <f>VLOOKUP(Tabela5[[#This Row],[przedstawiciel]],Tabela6[],5,FALSE)</f>
        <v>Dolnośląskie</v>
      </c>
      <c r="O355" t="str">
        <f>VLOOKUP(Tabela5[[#This Row],[przedstawiciel]],Tabela6[],3,FALSE)</f>
        <v>Wrocław</v>
      </c>
    </row>
    <row r="356" spans="1:15" x14ac:dyDescent="0.2">
      <c r="A356" s="2">
        <v>5</v>
      </c>
      <c r="B356">
        <v>153</v>
      </c>
      <c r="C3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56">
        <v>158</v>
      </c>
      <c r="E3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56" s="3" t="s">
        <v>13</v>
      </c>
      <c r="G356" s="1">
        <v>41515</v>
      </c>
      <c r="H356">
        <f>DAY(Tabela5[[#This Row],[data rozmowy]])</f>
        <v>29</v>
      </c>
      <c r="I356">
        <f>MONTH(Tabela5[[#This Row],[data rozmowy]])</f>
        <v>8</v>
      </c>
      <c r="J356">
        <f>YEAR(Tabela5[[#This Row],[data rozmowy]])</f>
        <v>2013</v>
      </c>
      <c r="K356" s="31">
        <f>Tabela5[[#This Row],[kwota zakupu]]/Tabela5[[#This Row],[czas rozmowy]]</f>
        <v>1.0326797385620916</v>
      </c>
      <c r="L35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56" t="str">
        <f>IF(Tabela5[[#This Row],[przedstawiciel]]="P03", "Południe",IF(Tabela5[[#This Row],[przedstawiciel]]="P02","Zachód","Centrum"))</f>
        <v>Zachód</v>
      </c>
      <c r="N356" t="str">
        <f>VLOOKUP(Tabela5[[#This Row],[przedstawiciel]],Tabela6[],5,FALSE)</f>
        <v>Dolnośląskie</v>
      </c>
      <c r="O356" t="str">
        <f>VLOOKUP(Tabela5[[#This Row],[przedstawiciel]],Tabela6[],3,FALSE)</f>
        <v>Wrocław</v>
      </c>
    </row>
    <row r="357" spans="1:15" x14ac:dyDescent="0.2">
      <c r="A357" s="2">
        <v>11</v>
      </c>
      <c r="B357">
        <v>128</v>
      </c>
      <c r="C3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57">
        <v>65</v>
      </c>
      <c r="E3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57" s="3" t="s">
        <v>13</v>
      </c>
      <c r="G357" s="1">
        <v>41526</v>
      </c>
      <c r="H357">
        <f>DAY(Tabela5[[#This Row],[data rozmowy]])</f>
        <v>9</v>
      </c>
      <c r="I357">
        <f>MONTH(Tabela5[[#This Row],[data rozmowy]])</f>
        <v>9</v>
      </c>
      <c r="J357">
        <f>YEAR(Tabela5[[#This Row],[data rozmowy]])</f>
        <v>2013</v>
      </c>
      <c r="K357" s="31">
        <f>Tabela5[[#This Row],[kwota zakupu]]/Tabela5[[#This Row],[czas rozmowy]]</f>
        <v>0.5078125</v>
      </c>
      <c r="L35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57" t="str">
        <f>IF(Tabela5[[#This Row],[przedstawiciel]]="P03", "Południe",IF(Tabela5[[#This Row],[przedstawiciel]]="P02","Zachód","Centrum"))</f>
        <v>Zachód</v>
      </c>
      <c r="N357" t="str">
        <f>VLOOKUP(Tabela5[[#This Row],[przedstawiciel]],Tabela6[],5,FALSE)</f>
        <v>Dolnośląskie</v>
      </c>
      <c r="O357" t="str">
        <f>VLOOKUP(Tabela5[[#This Row],[przedstawiciel]],Tabela6[],3,FALSE)</f>
        <v>Wrocław</v>
      </c>
    </row>
    <row r="358" spans="1:15" x14ac:dyDescent="0.2">
      <c r="A358" s="2">
        <v>15</v>
      </c>
      <c r="B358">
        <v>71</v>
      </c>
      <c r="C3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58">
        <v>194</v>
      </c>
      <c r="E3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58" s="3" t="s">
        <v>20</v>
      </c>
      <c r="G358" s="1">
        <v>41529</v>
      </c>
      <c r="H358">
        <f>DAY(Tabela5[[#This Row],[data rozmowy]])</f>
        <v>12</v>
      </c>
      <c r="I358">
        <f>MONTH(Tabela5[[#This Row],[data rozmowy]])</f>
        <v>9</v>
      </c>
      <c r="J358">
        <f>YEAR(Tabela5[[#This Row],[data rozmowy]])</f>
        <v>2013</v>
      </c>
      <c r="K358" s="31">
        <f>Tabela5[[#This Row],[kwota zakupu]]/Tabela5[[#This Row],[czas rozmowy]]</f>
        <v>2.732394366197183</v>
      </c>
      <c r="L358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358" t="str">
        <f>IF(Tabela5[[#This Row],[przedstawiciel]]="P03", "Południe",IF(Tabela5[[#This Row],[przedstawiciel]]="P02","Zachód","Centrum"))</f>
        <v>Centrum</v>
      </c>
      <c r="N358" t="str">
        <f>VLOOKUP(Tabela5[[#This Row],[przedstawiciel]],Tabela6[],5,FALSE)</f>
        <v>Łódzkie</v>
      </c>
      <c r="O358" t="str">
        <f>VLOOKUP(Tabela5[[#This Row],[przedstawiciel]],Tabela6[],3,FALSE)</f>
        <v>Łódź</v>
      </c>
    </row>
    <row r="359" spans="1:15" x14ac:dyDescent="0.2">
      <c r="A359" s="2">
        <v>13</v>
      </c>
      <c r="B359">
        <v>16</v>
      </c>
      <c r="C3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59">
        <v>200</v>
      </c>
      <c r="E3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59" s="3" t="s">
        <v>8</v>
      </c>
      <c r="G359" s="1">
        <v>41495</v>
      </c>
      <c r="H359">
        <f>DAY(Tabela5[[#This Row],[data rozmowy]])</f>
        <v>9</v>
      </c>
      <c r="I359">
        <f>MONTH(Tabela5[[#This Row],[data rozmowy]])</f>
        <v>8</v>
      </c>
      <c r="J359">
        <f>YEAR(Tabela5[[#This Row],[data rozmowy]])</f>
        <v>2013</v>
      </c>
      <c r="K359" s="31">
        <f>Tabela5[[#This Row],[kwota zakupu]]/Tabela5[[#This Row],[czas rozmowy]]</f>
        <v>12.5</v>
      </c>
      <c r="L35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59" t="str">
        <f>IF(Tabela5[[#This Row],[przedstawiciel]]="P03", "Południe",IF(Tabela5[[#This Row],[przedstawiciel]]="P02","Zachód","Centrum"))</f>
        <v>Południe</v>
      </c>
      <c r="N359" t="str">
        <f>VLOOKUP(Tabela5[[#This Row],[przedstawiciel]],Tabela6[],5,FALSE)</f>
        <v>Podkarpackie</v>
      </c>
      <c r="O359" t="str">
        <f>VLOOKUP(Tabela5[[#This Row],[przedstawiciel]],Tabela6[],3,FALSE)</f>
        <v>Rzeszów</v>
      </c>
    </row>
    <row r="360" spans="1:15" x14ac:dyDescent="0.2">
      <c r="A360" s="2">
        <v>1</v>
      </c>
      <c r="B360">
        <v>121</v>
      </c>
      <c r="C3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60">
        <v>191</v>
      </c>
      <c r="E3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60" s="3" t="s">
        <v>9</v>
      </c>
      <c r="G360" s="1">
        <v>41494</v>
      </c>
      <c r="H360">
        <f>DAY(Tabela5[[#This Row],[data rozmowy]])</f>
        <v>8</v>
      </c>
      <c r="I360">
        <f>MONTH(Tabela5[[#This Row],[data rozmowy]])</f>
        <v>8</v>
      </c>
      <c r="J360">
        <f>YEAR(Tabela5[[#This Row],[data rozmowy]])</f>
        <v>2013</v>
      </c>
      <c r="K360" s="31">
        <f>Tabela5[[#This Row],[kwota zakupu]]/Tabela5[[#This Row],[czas rozmowy]]</f>
        <v>1.5785123966942149</v>
      </c>
      <c r="L3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0" t="str">
        <f>IF(Tabela5[[#This Row],[przedstawiciel]]="P03", "Południe",IF(Tabela5[[#This Row],[przedstawiciel]]="P02","Zachód","Centrum"))</f>
        <v>Centrum</v>
      </c>
      <c r="N360" t="str">
        <f>VLOOKUP(Tabela5[[#This Row],[przedstawiciel]],Tabela6[],5,FALSE)</f>
        <v>Mazowieckie</v>
      </c>
      <c r="O360" t="str">
        <f>VLOOKUP(Tabela5[[#This Row],[przedstawiciel]],Tabela6[],3,FALSE)</f>
        <v>Warszawa</v>
      </c>
    </row>
    <row r="361" spans="1:15" x14ac:dyDescent="0.2">
      <c r="A361" s="2">
        <v>8</v>
      </c>
      <c r="B361">
        <v>143</v>
      </c>
      <c r="C3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61">
        <v>156</v>
      </c>
      <c r="E3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61" s="3" t="s">
        <v>20</v>
      </c>
      <c r="G361" s="1">
        <v>41494</v>
      </c>
      <c r="H361">
        <f>DAY(Tabela5[[#This Row],[data rozmowy]])</f>
        <v>8</v>
      </c>
      <c r="I361">
        <f>MONTH(Tabela5[[#This Row],[data rozmowy]])</f>
        <v>8</v>
      </c>
      <c r="J361">
        <f>YEAR(Tabela5[[#This Row],[data rozmowy]])</f>
        <v>2013</v>
      </c>
      <c r="K361" s="31">
        <f>Tabela5[[#This Row],[kwota zakupu]]/Tabela5[[#This Row],[czas rozmowy]]</f>
        <v>1.0909090909090908</v>
      </c>
      <c r="L36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1" t="str">
        <f>IF(Tabela5[[#This Row],[przedstawiciel]]="P03", "Południe",IF(Tabela5[[#This Row],[przedstawiciel]]="P02","Zachód","Centrum"))</f>
        <v>Centrum</v>
      </c>
      <c r="N361" t="str">
        <f>VLOOKUP(Tabela5[[#This Row],[przedstawiciel]],Tabela6[],5,FALSE)</f>
        <v>Łódzkie</v>
      </c>
      <c r="O361" t="str">
        <f>VLOOKUP(Tabela5[[#This Row],[przedstawiciel]],Tabela6[],3,FALSE)</f>
        <v>Łódź</v>
      </c>
    </row>
    <row r="362" spans="1:15" x14ac:dyDescent="0.2">
      <c r="A362" s="2">
        <v>14</v>
      </c>
      <c r="B362">
        <v>116</v>
      </c>
      <c r="C3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62">
        <v>143</v>
      </c>
      <c r="E3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62" s="3" t="s">
        <v>9</v>
      </c>
      <c r="G362" s="1">
        <v>41518</v>
      </c>
      <c r="H362">
        <f>DAY(Tabela5[[#This Row],[data rozmowy]])</f>
        <v>1</v>
      </c>
      <c r="I362">
        <f>MONTH(Tabela5[[#This Row],[data rozmowy]])</f>
        <v>9</v>
      </c>
      <c r="J362">
        <f>YEAR(Tabela5[[#This Row],[data rozmowy]])</f>
        <v>2013</v>
      </c>
      <c r="K362" s="31">
        <f>Tabela5[[#This Row],[kwota zakupu]]/Tabela5[[#This Row],[czas rozmowy]]</f>
        <v>1.2327586206896552</v>
      </c>
      <c r="L3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2" t="str">
        <f>IF(Tabela5[[#This Row],[przedstawiciel]]="P03", "Południe",IF(Tabela5[[#This Row],[przedstawiciel]]="P02","Zachód","Centrum"))</f>
        <v>Centrum</v>
      </c>
      <c r="N362" t="str">
        <f>VLOOKUP(Tabela5[[#This Row],[przedstawiciel]],Tabela6[],5,FALSE)</f>
        <v>Mazowieckie</v>
      </c>
      <c r="O362" t="str">
        <f>VLOOKUP(Tabela5[[#This Row],[przedstawiciel]],Tabela6[],3,FALSE)</f>
        <v>Warszawa</v>
      </c>
    </row>
    <row r="363" spans="1:15" x14ac:dyDescent="0.2">
      <c r="A363" s="2">
        <v>1</v>
      </c>
      <c r="B363">
        <v>136</v>
      </c>
      <c r="C3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63">
        <v>32</v>
      </c>
      <c r="E3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63" s="3" t="s">
        <v>20</v>
      </c>
      <c r="G363" s="1">
        <v>41534</v>
      </c>
      <c r="H363">
        <f>DAY(Tabela5[[#This Row],[data rozmowy]])</f>
        <v>17</v>
      </c>
      <c r="I363">
        <f>MONTH(Tabela5[[#This Row],[data rozmowy]])</f>
        <v>9</v>
      </c>
      <c r="J363">
        <f>YEAR(Tabela5[[#This Row],[data rozmowy]])</f>
        <v>2013</v>
      </c>
      <c r="K363" s="31">
        <f>Tabela5[[#This Row],[kwota zakupu]]/Tabela5[[#This Row],[czas rozmowy]]</f>
        <v>0.23529411764705882</v>
      </c>
      <c r="L36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3" t="str">
        <f>IF(Tabela5[[#This Row],[przedstawiciel]]="P03", "Południe",IF(Tabela5[[#This Row],[przedstawiciel]]="P02","Zachód","Centrum"))</f>
        <v>Centrum</v>
      </c>
      <c r="N363" t="str">
        <f>VLOOKUP(Tabela5[[#This Row],[przedstawiciel]],Tabela6[],5,FALSE)</f>
        <v>Łódzkie</v>
      </c>
      <c r="O363" t="str">
        <f>VLOOKUP(Tabela5[[#This Row],[przedstawiciel]],Tabela6[],3,FALSE)</f>
        <v>Łódź</v>
      </c>
    </row>
    <row r="364" spans="1:15" x14ac:dyDescent="0.2">
      <c r="A364" s="2">
        <v>10</v>
      </c>
      <c r="B364">
        <v>141</v>
      </c>
      <c r="C3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64">
        <v>157</v>
      </c>
      <c r="E3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64" s="3" t="s">
        <v>20</v>
      </c>
      <c r="G364" s="1">
        <v>41565</v>
      </c>
      <c r="H364">
        <f>DAY(Tabela5[[#This Row],[data rozmowy]])</f>
        <v>18</v>
      </c>
      <c r="I364">
        <f>MONTH(Tabela5[[#This Row],[data rozmowy]])</f>
        <v>10</v>
      </c>
      <c r="J364">
        <f>YEAR(Tabela5[[#This Row],[data rozmowy]])</f>
        <v>2013</v>
      </c>
      <c r="K364" s="31">
        <f>Tabela5[[#This Row],[kwota zakupu]]/Tabela5[[#This Row],[czas rozmowy]]</f>
        <v>1.1134751773049645</v>
      </c>
      <c r="L36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4" t="str">
        <f>IF(Tabela5[[#This Row],[przedstawiciel]]="P03", "Południe",IF(Tabela5[[#This Row],[przedstawiciel]]="P02","Zachód","Centrum"))</f>
        <v>Centrum</v>
      </c>
      <c r="N364" t="str">
        <f>VLOOKUP(Tabela5[[#This Row],[przedstawiciel]],Tabela6[],5,FALSE)</f>
        <v>Łódzkie</v>
      </c>
      <c r="O364" t="str">
        <f>VLOOKUP(Tabela5[[#This Row],[przedstawiciel]],Tabela6[],3,FALSE)</f>
        <v>Łódź</v>
      </c>
    </row>
    <row r="365" spans="1:15" x14ac:dyDescent="0.2">
      <c r="A365" s="2">
        <v>7</v>
      </c>
      <c r="B365">
        <v>76</v>
      </c>
      <c r="C3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65">
        <v>111</v>
      </c>
      <c r="E3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65" s="3" t="s">
        <v>9</v>
      </c>
      <c r="G365" s="1">
        <v>41535</v>
      </c>
      <c r="H365">
        <f>DAY(Tabela5[[#This Row],[data rozmowy]])</f>
        <v>18</v>
      </c>
      <c r="I365">
        <f>MONTH(Tabela5[[#This Row],[data rozmowy]])</f>
        <v>9</v>
      </c>
      <c r="J365">
        <f>YEAR(Tabela5[[#This Row],[data rozmowy]])</f>
        <v>2013</v>
      </c>
      <c r="K365" s="31">
        <f>Tabela5[[#This Row],[kwota zakupu]]/Tabela5[[#This Row],[czas rozmowy]]</f>
        <v>1.4605263157894737</v>
      </c>
      <c r="L36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5" t="str">
        <f>IF(Tabela5[[#This Row],[przedstawiciel]]="P03", "Południe",IF(Tabela5[[#This Row],[przedstawiciel]]="P02","Zachód","Centrum"))</f>
        <v>Centrum</v>
      </c>
      <c r="N365" t="str">
        <f>VLOOKUP(Tabela5[[#This Row],[przedstawiciel]],Tabela6[],5,FALSE)</f>
        <v>Mazowieckie</v>
      </c>
      <c r="O365" t="str">
        <f>VLOOKUP(Tabela5[[#This Row],[przedstawiciel]],Tabela6[],3,FALSE)</f>
        <v>Warszawa</v>
      </c>
    </row>
    <row r="366" spans="1:15" x14ac:dyDescent="0.2">
      <c r="A366" s="2">
        <v>7</v>
      </c>
      <c r="B366">
        <v>167</v>
      </c>
      <c r="C3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66">
        <v>67</v>
      </c>
      <c r="E3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66" s="3" t="s">
        <v>20</v>
      </c>
      <c r="G366" s="1">
        <v>41530</v>
      </c>
      <c r="H366">
        <f>DAY(Tabela5[[#This Row],[data rozmowy]])</f>
        <v>13</v>
      </c>
      <c r="I366">
        <f>MONTH(Tabela5[[#This Row],[data rozmowy]])</f>
        <v>9</v>
      </c>
      <c r="J366">
        <f>YEAR(Tabela5[[#This Row],[data rozmowy]])</f>
        <v>2013</v>
      </c>
      <c r="K366" s="31">
        <f>Tabela5[[#This Row],[kwota zakupu]]/Tabela5[[#This Row],[czas rozmowy]]</f>
        <v>0.40119760479041916</v>
      </c>
      <c r="L36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6" t="str">
        <f>IF(Tabela5[[#This Row],[przedstawiciel]]="P03", "Południe",IF(Tabela5[[#This Row],[przedstawiciel]]="P02","Zachód","Centrum"))</f>
        <v>Centrum</v>
      </c>
      <c r="N366" t="str">
        <f>VLOOKUP(Tabela5[[#This Row],[przedstawiciel]],Tabela6[],5,FALSE)</f>
        <v>Łódzkie</v>
      </c>
      <c r="O366" t="str">
        <f>VLOOKUP(Tabela5[[#This Row],[przedstawiciel]],Tabela6[],3,FALSE)</f>
        <v>Łódź</v>
      </c>
    </row>
    <row r="367" spans="1:15" x14ac:dyDescent="0.2">
      <c r="A367" s="2">
        <v>15</v>
      </c>
      <c r="B367">
        <v>52</v>
      </c>
      <c r="C3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67">
        <v>205</v>
      </c>
      <c r="E3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67" s="3" t="s">
        <v>9</v>
      </c>
      <c r="G367" s="1">
        <v>41552</v>
      </c>
      <c r="H367">
        <f>DAY(Tabela5[[#This Row],[data rozmowy]])</f>
        <v>5</v>
      </c>
      <c r="I367">
        <f>MONTH(Tabela5[[#This Row],[data rozmowy]])</f>
        <v>10</v>
      </c>
      <c r="J367">
        <f>YEAR(Tabela5[[#This Row],[data rozmowy]])</f>
        <v>2013</v>
      </c>
      <c r="K367" s="31">
        <f>Tabela5[[#This Row],[kwota zakupu]]/Tabela5[[#This Row],[czas rozmowy]]</f>
        <v>3.9423076923076925</v>
      </c>
      <c r="L367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367" t="str">
        <f>IF(Tabela5[[#This Row],[przedstawiciel]]="P03", "Południe",IF(Tabela5[[#This Row],[przedstawiciel]]="P02","Zachód","Centrum"))</f>
        <v>Centrum</v>
      </c>
      <c r="N367" t="str">
        <f>VLOOKUP(Tabela5[[#This Row],[przedstawiciel]],Tabela6[],5,FALSE)</f>
        <v>Mazowieckie</v>
      </c>
      <c r="O367" t="str">
        <f>VLOOKUP(Tabela5[[#This Row],[przedstawiciel]],Tabela6[],3,FALSE)</f>
        <v>Warszawa</v>
      </c>
    </row>
    <row r="368" spans="1:15" x14ac:dyDescent="0.2">
      <c r="A368" s="2">
        <v>2</v>
      </c>
      <c r="B368">
        <v>25</v>
      </c>
      <c r="C3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68">
        <v>80</v>
      </c>
      <c r="E3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68" s="3" t="s">
        <v>9</v>
      </c>
      <c r="G368" s="1">
        <v>41502</v>
      </c>
      <c r="H368">
        <f>DAY(Tabela5[[#This Row],[data rozmowy]])</f>
        <v>16</v>
      </c>
      <c r="I368">
        <f>MONTH(Tabela5[[#This Row],[data rozmowy]])</f>
        <v>8</v>
      </c>
      <c r="J368">
        <f>YEAR(Tabela5[[#This Row],[data rozmowy]])</f>
        <v>2013</v>
      </c>
      <c r="K368" s="31">
        <f>Tabela5[[#This Row],[kwota zakupu]]/Tabela5[[#This Row],[czas rozmowy]]</f>
        <v>3.2</v>
      </c>
      <c r="L368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368" t="str">
        <f>IF(Tabela5[[#This Row],[przedstawiciel]]="P03", "Południe",IF(Tabela5[[#This Row],[przedstawiciel]]="P02","Zachód","Centrum"))</f>
        <v>Centrum</v>
      </c>
      <c r="N368" t="str">
        <f>VLOOKUP(Tabela5[[#This Row],[przedstawiciel]],Tabela6[],5,FALSE)</f>
        <v>Mazowieckie</v>
      </c>
      <c r="O368" t="str">
        <f>VLOOKUP(Tabela5[[#This Row],[przedstawiciel]],Tabela6[],3,FALSE)</f>
        <v>Warszawa</v>
      </c>
    </row>
    <row r="369" spans="1:15" x14ac:dyDescent="0.2">
      <c r="A369" s="2">
        <v>11</v>
      </c>
      <c r="B369">
        <v>104</v>
      </c>
      <c r="C3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69">
        <v>220</v>
      </c>
      <c r="E3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69" s="3" t="s">
        <v>21</v>
      </c>
      <c r="G369" s="1">
        <v>41559</v>
      </c>
      <c r="H369">
        <f>DAY(Tabela5[[#This Row],[data rozmowy]])</f>
        <v>12</v>
      </c>
      <c r="I369">
        <f>MONTH(Tabela5[[#This Row],[data rozmowy]])</f>
        <v>10</v>
      </c>
      <c r="J369">
        <f>YEAR(Tabela5[[#This Row],[data rozmowy]])</f>
        <v>2013</v>
      </c>
      <c r="K369" s="31">
        <f>Tabela5[[#This Row],[kwota zakupu]]/Tabela5[[#This Row],[czas rozmowy]]</f>
        <v>2.1153846153846154</v>
      </c>
      <c r="L3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69" t="str">
        <f>IF(Tabela5[[#This Row],[przedstawiciel]]="P03", "Południe",IF(Tabela5[[#This Row],[przedstawiciel]]="P02","Zachód","Centrum"))</f>
        <v>Centrum</v>
      </c>
      <c r="N369" t="str">
        <f>VLOOKUP(Tabela5[[#This Row],[przedstawiciel]],Tabela6[],5,FALSE)</f>
        <v>Mazowieckie</v>
      </c>
      <c r="O369" t="str">
        <f>VLOOKUP(Tabela5[[#This Row],[przedstawiciel]],Tabela6[],3,FALSE)</f>
        <v>Warszawa</v>
      </c>
    </row>
    <row r="370" spans="1:15" x14ac:dyDescent="0.2">
      <c r="A370" s="2">
        <v>5</v>
      </c>
      <c r="B370">
        <v>50</v>
      </c>
      <c r="C3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70">
        <v>212</v>
      </c>
      <c r="E3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70" s="3" t="s">
        <v>8</v>
      </c>
      <c r="G370" s="1">
        <v>41517</v>
      </c>
      <c r="H370">
        <f>DAY(Tabela5[[#This Row],[data rozmowy]])</f>
        <v>31</v>
      </c>
      <c r="I370">
        <f>MONTH(Tabela5[[#This Row],[data rozmowy]])</f>
        <v>8</v>
      </c>
      <c r="J370">
        <f>YEAR(Tabela5[[#This Row],[data rozmowy]])</f>
        <v>2013</v>
      </c>
      <c r="K370" s="31">
        <f>Tabela5[[#This Row],[kwota zakupu]]/Tabela5[[#This Row],[czas rozmowy]]</f>
        <v>4.24</v>
      </c>
      <c r="L37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70" t="str">
        <f>IF(Tabela5[[#This Row],[przedstawiciel]]="P03", "Południe",IF(Tabela5[[#This Row],[przedstawiciel]]="P02","Zachód","Centrum"))</f>
        <v>Południe</v>
      </c>
      <c r="N370" t="str">
        <f>VLOOKUP(Tabela5[[#This Row],[przedstawiciel]],Tabela6[],5,FALSE)</f>
        <v>Podkarpackie</v>
      </c>
      <c r="O370" t="str">
        <f>VLOOKUP(Tabela5[[#This Row],[przedstawiciel]],Tabela6[],3,FALSE)</f>
        <v>Rzeszów</v>
      </c>
    </row>
    <row r="371" spans="1:15" x14ac:dyDescent="0.2">
      <c r="A371" s="2">
        <v>2</v>
      </c>
      <c r="B371">
        <v>99</v>
      </c>
      <c r="C3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71">
        <v>201</v>
      </c>
      <c r="E3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71" s="3" t="s">
        <v>13</v>
      </c>
      <c r="G371" s="1">
        <v>41510</v>
      </c>
      <c r="H371">
        <f>DAY(Tabela5[[#This Row],[data rozmowy]])</f>
        <v>24</v>
      </c>
      <c r="I371">
        <f>MONTH(Tabela5[[#This Row],[data rozmowy]])</f>
        <v>8</v>
      </c>
      <c r="J371">
        <f>YEAR(Tabela5[[#This Row],[data rozmowy]])</f>
        <v>2013</v>
      </c>
      <c r="K371" s="31">
        <f>Tabela5[[#This Row],[kwota zakupu]]/Tabela5[[#This Row],[czas rozmowy]]</f>
        <v>2.0303030303030303</v>
      </c>
      <c r="L3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71" t="str">
        <f>IF(Tabela5[[#This Row],[przedstawiciel]]="P03", "Południe",IF(Tabela5[[#This Row],[przedstawiciel]]="P02","Zachód","Centrum"))</f>
        <v>Zachód</v>
      </c>
      <c r="N371" t="str">
        <f>VLOOKUP(Tabela5[[#This Row],[przedstawiciel]],Tabela6[],5,FALSE)</f>
        <v>Dolnośląskie</v>
      </c>
      <c r="O371" t="str">
        <f>VLOOKUP(Tabela5[[#This Row],[przedstawiciel]],Tabela6[],3,FALSE)</f>
        <v>Wrocław</v>
      </c>
    </row>
    <row r="372" spans="1:15" x14ac:dyDescent="0.2">
      <c r="A372" s="2">
        <v>6</v>
      </c>
      <c r="B372">
        <v>51</v>
      </c>
      <c r="C3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72">
        <v>140</v>
      </c>
      <c r="E3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72" s="3" t="s">
        <v>8</v>
      </c>
      <c r="G372" s="1">
        <v>41515</v>
      </c>
      <c r="H372">
        <f>DAY(Tabela5[[#This Row],[data rozmowy]])</f>
        <v>29</v>
      </c>
      <c r="I372">
        <f>MONTH(Tabela5[[#This Row],[data rozmowy]])</f>
        <v>8</v>
      </c>
      <c r="J372">
        <f>YEAR(Tabela5[[#This Row],[data rozmowy]])</f>
        <v>2013</v>
      </c>
      <c r="K372" s="31">
        <f>Tabela5[[#This Row],[kwota zakupu]]/Tabela5[[#This Row],[czas rozmowy]]</f>
        <v>2.7450980392156863</v>
      </c>
      <c r="L372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372" t="str">
        <f>IF(Tabela5[[#This Row],[przedstawiciel]]="P03", "Południe",IF(Tabela5[[#This Row],[przedstawiciel]]="P02","Zachód","Centrum"))</f>
        <v>Południe</v>
      </c>
      <c r="N372" t="str">
        <f>VLOOKUP(Tabela5[[#This Row],[przedstawiciel]],Tabela6[],5,FALSE)</f>
        <v>Podkarpackie</v>
      </c>
      <c r="O372" t="str">
        <f>VLOOKUP(Tabela5[[#This Row],[przedstawiciel]],Tabela6[],3,FALSE)</f>
        <v>Rzeszów</v>
      </c>
    </row>
    <row r="373" spans="1:15" x14ac:dyDescent="0.2">
      <c r="A373" s="2">
        <v>15</v>
      </c>
      <c r="B373">
        <v>33</v>
      </c>
      <c r="C3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73">
        <v>118</v>
      </c>
      <c r="E3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73" s="3" t="s">
        <v>21</v>
      </c>
      <c r="G373" s="1">
        <v>41487</v>
      </c>
      <c r="H373">
        <f>DAY(Tabela5[[#This Row],[data rozmowy]])</f>
        <v>1</v>
      </c>
      <c r="I373">
        <f>MONTH(Tabela5[[#This Row],[data rozmowy]])</f>
        <v>8</v>
      </c>
      <c r="J373">
        <f>YEAR(Tabela5[[#This Row],[data rozmowy]])</f>
        <v>2013</v>
      </c>
      <c r="K373" s="31">
        <f>Tabela5[[#This Row],[kwota zakupu]]/Tabela5[[#This Row],[czas rozmowy]]</f>
        <v>3.5757575757575757</v>
      </c>
      <c r="L373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373" t="str">
        <f>IF(Tabela5[[#This Row],[przedstawiciel]]="P03", "Południe",IF(Tabela5[[#This Row],[przedstawiciel]]="P02","Zachód","Centrum"))</f>
        <v>Centrum</v>
      </c>
      <c r="N373" t="str">
        <f>VLOOKUP(Tabela5[[#This Row],[przedstawiciel]],Tabela6[],5,FALSE)</f>
        <v>Mazowieckie</v>
      </c>
      <c r="O373" t="str">
        <f>VLOOKUP(Tabela5[[#This Row],[przedstawiciel]],Tabela6[],3,FALSE)</f>
        <v>Warszawa</v>
      </c>
    </row>
    <row r="374" spans="1:15" x14ac:dyDescent="0.2">
      <c r="A374" s="2">
        <v>11</v>
      </c>
      <c r="B374">
        <v>119</v>
      </c>
      <c r="C3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74">
        <v>76</v>
      </c>
      <c r="E3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74" s="3" t="s">
        <v>8</v>
      </c>
      <c r="G374" s="1">
        <v>41558</v>
      </c>
      <c r="H374">
        <f>DAY(Tabela5[[#This Row],[data rozmowy]])</f>
        <v>11</v>
      </c>
      <c r="I374">
        <f>MONTH(Tabela5[[#This Row],[data rozmowy]])</f>
        <v>10</v>
      </c>
      <c r="J374">
        <f>YEAR(Tabela5[[#This Row],[data rozmowy]])</f>
        <v>2013</v>
      </c>
      <c r="K374" s="31">
        <f>Tabela5[[#This Row],[kwota zakupu]]/Tabela5[[#This Row],[czas rozmowy]]</f>
        <v>0.6386554621848739</v>
      </c>
      <c r="L37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74" t="str">
        <f>IF(Tabela5[[#This Row],[przedstawiciel]]="P03", "Południe",IF(Tabela5[[#This Row],[przedstawiciel]]="P02","Zachód","Centrum"))</f>
        <v>Południe</v>
      </c>
      <c r="N374" t="str">
        <f>VLOOKUP(Tabela5[[#This Row],[przedstawiciel]],Tabela6[],5,FALSE)</f>
        <v>Podkarpackie</v>
      </c>
      <c r="O374" t="str">
        <f>VLOOKUP(Tabela5[[#This Row],[przedstawiciel]],Tabela6[],3,FALSE)</f>
        <v>Rzeszów</v>
      </c>
    </row>
    <row r="375" spans="1:15" x14ac:dyDescent="0.2">
      <c r="A375" s="2">
        <v>4</v>
      </c>
      <c r="B375">
        <v>137</v>
      </c>
      <c r="C3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75">
        <v>142</v>
      </c>
      <c r="E3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75" s="3" t="s">
        <v>13</v>
      </c>
      <c r="G375" s="1">
        <v>41496</v>
      </c>
      <c r="H375">
        <f>DAY(Tabela5[[#This Row],[data rozmowy]])</f>
        <v>10</v>
      </c>
      <c r="I375">
        <f>MONTH(Tabela5[[#This Row],[data rozmowy]])</f>
        <v>8</v>
      </c>
      <c r="J375">
        <f>YEAR(Tabela5[[#This Row],[data rozmowy]])</f>
        <v>2013</v>
      </c>
      <c r="K375" s="31">
        <f>Tabela5[[#This Row],[kwota zakupu]]/Tabela5[[#This Row],[czas rozmowy]]</f>
        <v>1.0364963503649636</v>
      </c>
      <c r="L37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75" t="str">
        <f>IF(Tabela5[[#This Row],[przedstawiciel]]="P03", "Południe",IF(Tabela5[[#This Row],[przedstawiciel]]="P02","Zachód","Centrum"))</f>
        <v>Zachód</v>
      </c>
      <c r="N375" t="str">
        <f>VLOOKUP(Tabela5[[#This Row],[przedstawiciel]],Tabela6[],5,FALSE)</f>
        <v>Dolnośląskie</v>
      </c>
      <c r="O375" t="str">
        <f>VLOOKUP(Tabela5[[#This Row],[przedstawiciel]],Tabela6[],3,FALSE)</f>
        <v>Wrocław</v>
      </c>
    </row>
    <row r="376" spans="1:15" x14ac:dyDescent="0.2">
      <c r="A376" s="2">
        <v>13</v>
      </c>
      <c r="B376">
        <v>68</v>
      </c>
      <c r="C3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76">
        <v>103</v>
      </c>
      <c r="E3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76" s="3" t="s">
        <v>13</v>
      </c>
      <c r="G376" s="1">
        <v>41487</v>
      </c>
      <c r="H376">
        <f>DAY(Tabela5[[#This Row],[data rozmowy]])</f>
        <v>1</v>
      </c>
      <c r="I376">
        <f>MONTH(Tabela5[[#This Row],[data rozmowy]])</f>
        <v>8</v>
      </c>
      <c r="J376">
        <f>YEAR(Tabela5[[#This Row],[data rozmowy]])</f>
        <v>2013</v>
      </c>
      <c r="K376" s="31">
        <f>Tabela5[[#This Row],[kwota zakupu]]/Tabela5[[#This Row],[czas rozmowy]]</f>
        <v>1.5147058823529411</v>
      </c>
      <c r="L37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76" t="str">
        <f>IF(Tabela5[[#This Row],[przedstawiciel]]="P03", "Południe",IF(Tabela5[[#This Row],[przedstawiciel]]="P02","Zachód","Centrum"))</f>
        <v>Zachód</v>
      </c>
      <c r="N376" t="str">
        <f>VLOOKUP(Tabela5[[#This Row],[przedstawiciel]],Tabela6[],5,FALSE)</f>
        <v>Dolnośląskie</v>
      </c>
      <c r="O376" t="str">
        <f>VLOOKUP(Tabela5[[#This Row],[przedstawiciel]],Tabela6[],3,FALSE)</f>
        <v>Wrocław</v>
      </c>
    </row>
    <row r="377" spans="1:15" x14ac:dyDescent="0.2">
      <c r="A377" s="2">
        <v>9</v>
      </c>
      <c r="B377">
        <v>80</v>
      </c>
      <c r="C3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77">
        <v>192</v>
      </c>
      <c r="E3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77" s="3" t="s">
        <v>13</v>
      </c>
      <c r="G377" s="1">
        <v>41504</v>
      </c>
      <c r="H377">
        <f>DAY(Tabela5[[#This Row],[data rozmowy]])</f>
        <v>18</v>
      </c>
      <c r="I377">
        <f>MONTH(Tabela5[[#This Row],[data rozmowy]])</f>
        <v>8</v>
      </c>
      <c r="J377">
        <f>YEAR(Tabela5[[#This Row],[data rozmowy]])</f>
        <v>2013</v>
      </c>
      <c r="K377" s="31">
        <f>Tabela5[[#This Row],[kwota zakupu]]/Tabela5[[#This Row],[czas rozmowy]]</f>
        <v>2.4</v>
      </c>
      <c r="L37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77" t="str">
        <f>IF(Tabela5[[#This Row],[przedstawiciel]]="P03", "Południe",IF(Tabela5[[#This Row],[przedstawiciel]]="P02","Zachód","Centrum"))</f>
        <v>Zachód</v>
      </c>
      <c r="N377" t="str">
        <f>VLOOKUP(Tabela5[[#This Row],[przedstawiciel]],Tabela6[],5,FALSE)</f>
        <v>Dolnośląskie</v>
      </c>
      <c r="O377" t="str">
        <f>VLOOKUP(Tabela5[[#This Row],[przedstawiciel]],Tabela6[],3,FALSE)</f>
        <v>Wrocław</v>
      </c>
    </row>
    <row r="378" spans="1:15" x14ac:dyDescent="0.2">
      <c r="A378" s="2">
        <v>5</v>
      </c>
      <c r="B378">
        <v>22</v>
      </c>
      <c r="C3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78">
        <v>90</v>
      </c>
      <c r="E3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78" s="3" t="s">
        <v>21</v>
      </c>
      <c r="G378" s="1">
        <v>41495</v>
      </c>
      <c r="H378">
        <f>DAY(Tabela5[[#This Row],[data rozmowy]])</f>
        <v>9</v>
      </c>
      <c r="I378">
        <f>MONTH(Tabela5[[#This Row],[data rozmowy]])</f>
        <v>8</v>
      </c>
      <c r="J378">
        <f>YEAR(Tabela5[[#This Row],[data rozmowy]])</f>
        <v>2013</v>
      </c>
      <c r="K378" s="31">
        <f>Tabela5[[#This Row],[kwota zakupu]]/Tabela5[[#This Row],[czas rozmowy]]</f>
        <v>4.0909090909090908</v>
      </c>
      <c r="L37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78" t="str">
        <f>IF(Tabela5[[#This Row],[przedstawiciel]]="P03", "Południe",IF(Tabela5[[#This Row],[przedstawiciel]]="P02","Zachód","Centrum"))</f>
        <v>Centrum</v>
      </c>
      <c r="N378" t="str">
        <f>VLOOKUP(Tabela5[[#This Row],[przedstawiciel]],Tabela6[],5,FALSE)</f>
        <v>Mazowieckie</v>
      </c>
      <c r="O378" t="str">
        <f>VLOOKUP(Tabela5[[#This Row],[przedstawiciel]],Tabela6[],3,FALSE)</f>
        <v>Warszawa</v>
      </c>
    </row>
    <row r="379" spans="1:15" x14ac:dyDescent="0.2">
      <c r="A379" s="2">
        <v>8</v>
      </c>
      <c r="B379">
        <v>99</v>
      </c>
      <c r="C3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79">
        <v>57</v>
      </c>
      <c r="E3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79" s="3" t="s">
        <v>8</v>
      </c>
      <c r="G379" s="1">
        <v>41499</v>
      </c>
      <c r="H379">
        <f>DAY(Tabela5[[#This Row],[data rozmowy]])</f>
        <v>13</v>
      </c>
      <c r="I379">
        <f>MONTH(Tabela5[[#This Row],[data rozmowy]])</f>
        <v>8</v>
      </c>
      <c r="J379">
        <f>YEAR(Tabela5[[#This Row],[data rozmowy]])</f>
        <v>2013</v>
      </c>
      <c r="K379" s="31">
        <f>Tabela5[[#This Row],[kwota zakupu]]/Tabela5[[#This Row],[czas rozmowy]]</f>
        <v>0.5757575757575758</v>
      </c>
      <c r="L37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79" t="str">
        <f>IF(Tabela5[[#This Row],[przedstawiciel]]="P03", "Południe",IF(Tabela5[[#This Row],[przedstawiciel]]="P02","Zachód","Centrum"))</f>
        <v>Południe</v>
      </c>
      <c r="N379" t="str">
        <f>VLOOKUP(Tabela5[[#This Row],[przedstawiciel]],Tabela6[],5,FALSE)</f>
        <v>Podkarpackie</v>
      </c>
      <c r="O379" t="str">
        <f>VLOOKUP(Tabela5[[#This Row],[przedstawiciel]],Tabela6[],3,FALSE)</f>
        <v>Rzeszów</v>
      </c>
    </row>
    <row r="380" spans="1:15" x14ac:dyDescent="0.2">
      <c r="A380" s="2">
        <v>15</v>
      </c>
      <c r="B380">
        <v>116</v>
      </c>
      <c r="C3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80">
        <v>79</v>
      </c>
      <c r="E3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80" s="3" t="s">
        <v>21</v>
      </c>
      <c r="G380" s="1">
        <v>41505</v>
      </c>
      <c r="H380">
        <f>DAY(Tabela5[[#This Row],[data rozmowy]])</f>
        <v>19</v>
      </c>
      <c r="I380">
        <f>MONTH(Tabela5[[#This Row],[data rozmowy]])</f>
        <v>8</v>
      </c>
      <c r="J380">
        <f>YEAR(Tabela5[[#This Row],[data rozmowy]])</f>
        <v>2013</v>
      </c>
      <c r="K380" s="31">
        <f>Tabela5[[#This Row],[kwota zakupu]]/Tabela5[[#This Row],[czas rozmowy]]</f>
        <v>0.68103448275862066</v>
      </c>
      <c r="L38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0" t="str">
        <f>IF(Tabela5[[#This Row],[przedstawiciel]]="P03", "Południe",IF(Tabela5[[#This Row],[przedstawiciel]]="P02","Zachód","Centrum"))</f>
        <v>Centrum</v>
      </c>
      <c r="N380" t="str">
        <f>VLOOKUP(Tabela5[[#This Row],[przedstawiciel]],Tabela6[],5,FALSE)</f>
        <v>Mazowieckie</v>
      </c>
      <c r="O380" t="str">
        <f>VLOOKUP(Tabela5[[#This Row],[przedstawiciel]],Tabela6[],3,FALSE)</f>
        <v>Warszawa</v>
      </c>
    </row>
    <row r="381" spans="1:15" x14ac:dyDescent="0.2">
      <c r="A381" s="2">
        <v>9</v>
      </c>
      <c r="B381">
        <v>101</v>
      </c>
      <c r="C3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81">
        <v>157</v>
      </c>
      <c r="E3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81" s="3" t="s">
        <v>13</v>
      </c>
      <c r="G381" s="1">
        <v>41572</v>
      </c>
      <c r="H381">
        <f>DAY(Tabela5[[#This Row],[data rozmowy]])</f>
        <v>25</v>
      </c>
      <c r="I381">
        <f>MONTH(Tabela5[[#This Row],[data rozmowy]])</f>
        <v>10</v>
      </c>
      <c r="J381">
        <f>YEAR(Tabela5[[#This Row],[data rozmowy]])</f>
        <v>2013</v>
      </c>
      <c r="K381" s="31">
        <f>Tabela5[[#This Row],[kwota zakupu]]/Tabela5[[#This Row],[czas rozmowy]]</f>
        <v>1.5544554455445545</v>
      </c>
      <c r="L38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1" t="str">
        <f>IF(Tabela5[[#This Row],[przedstawiciel]]="P03", "Południe",IF(Tabela5[[#This Row],[przedstawiciel]]="P02","Zachód","Centrum"))</f>
        <v>Zachód</v>
      </c>
      <c r="N381" t="str">
        <f>VLOOKUP(Tabela5[[#This Row],[przedstawiciel]],Tabela6[],5,FALSE)</f>
        <v>Dolnośląskie</v>
      </c>
      <c r="O381" t="str">
        <f>VLOOKUP(Tabela5[[#This Row],[przedstawiciel]],Tabela6[],3,FALSE)</f>
        <v>Wrocław</v>
      </c>
    </row>
    <row r="382" spans="1:15" x14ac:dyDescent="0.2">
      <c r="A382" s="2">
        <v>11</v>
      </c>
      <c r="B382">
        <v>139</v>
      </c>
      <c r="C3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82">
        <v>214</v>
      </c>
      <c r="E3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82" s="3" t="s">
        <v>13</v>
      </c>
      <c r="G382" s="1">
        <v>41504</v>
      </c>
      <c r="H382">
        <f>DAY(Tabela5[[#This Row],[data rozmowy]])</f>
        <v>18</v>
      </c>
      <c r="I382">
        <f>MONTH(Tabela5[[#This Row],[data rozmowy]])</f>
        <v>8</v>
      </c>
      <c r="J382">
        <f>YEAR(Tabela5[[#This Row],[data rozmowy]])</f>
        <v>2013</v>
      </c>
      <c r="K382" s="31">
        <f>Tabela5[[#This Row],[kwota zakupu]]/Tabela5[[#This Row],[czas rozmowy]]</f>
        <v>1.539568345323741</v>
      </c>
      <c r="L38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2" t="str">
        <f>IF(Tabela5[[#This Row],[przedstawiciel]]="P03", "Południe",IF(Tabela5[[#This Row],[przedstawiciel]]="P02","Zachód","Centrum"))</f>
        <v>Zachód</v>
      </c>
      <c r="N382" t="str">
        <f>VLOOKUP(Tabela5[[#This Row],[przedstawiciel]],Tabela6[],5,FALSE)</f>
        <v>Dolnośląskie</v>
      </c>
      <c r="O382" t="str">
        <f>VLOOKUP(Tabela5[[#This Row],[przedstawiciel]],Tabela6[],3,FALSE)</f>
        <v>Wrocław</v>
      </c>
    </row>
    <row r="383" spans="1:15" x14ac:dyDescent="0.2">
      <c r="A383" s="2">
        <v>10</v>
      </c>
      <c r="B383">
        <v>3</v>
      </c>
      <c r="C3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83">
        <v>202</v>
      </c>
      <c r="E3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83" s="3" t="s">
        <v>20</v>
      </c>
      <c r="G383" s="1">
        <v>41508</v>
      </c>
      <c r="H383">
        <f>DAY(Tabela5[[#This Row],[data rozmowy]])</f>
        <v>22</v>
      </c>
      <c r="I383">
        <f>MONTH(Tabela5[[#This Row],[data rozmowy]])</f>
        <v>8</v>
      </c>
      <c r="J383">
        <f>YEAR(Tabela5[[#This Row],[data rozmowy]])</f>
        <v>2013</v>
      </c>
      <c r="K383" s="31">
        <f>Tabela5[[#This Row],[kwota zakupu]]/Tabela5[[#This Row],[czas rozmowy]]</f>
        <v>67.333333333333329</v>
      </c>
      <c r="L38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83" t="str">
        <f>IF(Tabela5[[#This Row],[przedstawiciel]]="P03", "Południe",IF(Tabela5[[#This Row],[przedstawiciel]]="P02","Zachód","Centrum"))</f>
        <v>Centrum</v>
      </c>
      <c r="N383" t="str">
        <f>VLOOKUP(Tabela5[[#This Row],[przedstawiciel]],Tabela6[],5,FALSE)</f>
        <v>Łódzkie</v>
      </c>
      <c r="O383" t="str">
        <f>VLOOKUP(Tabela5[[#This Row],[przedstawiciel]],Tabela6[],3,FALSE)</f>
        <v>Łódź</v>
      </c>
    </row>
    <row r="384" spans="1:15" x14ac:dyDescent="0.2">
      <c r="A384" s="2">
        <v>11</v>
      </c>
      <c r="B384">
        <v>132</v>
      </c>
      <c r="C3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84">
        <v>70</v>
      </c>
      <c r="E3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84" s="3" t="s">
        <v>8</v>
      </c>
      <c r="G384" s="1">
        <v>41496</v>
      </c>
      <c r="H384">
        <f>DAY(Tabela5[[#This Row],[data rozmowy]])</f>
        <v>10</v>
      </c>
      <c r="I384">
        <f>MONTH(Tabela5[[#This Row],[data rozmowy]])</f>
        <v>8</v>
      </c>
      <c r="J384">
        <f>YEAR(Tabela5[[#This Row],[data rozmowy]])</f>
        <v>2013</v>
      </c>
      <c r="K384" s="31">
        <f>Tabela5[[#This Row],[kwota zakupu]]/Tabela5[[#This Row],[czas rozmowy]]</f>
        <v>0.53030303030303028</v>
      </c>
      <c r="L3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4" t="str">
        <f>IF(Tabela5[[#This Row],[przedstawiciel]]="P03", "Południe",IF(Tabela5[[#This Row],[przedstawiciel]]="P02","Zachód","Centrum"))</f>
        <v>Południe</v>
      </c>
      <c r="N384" t="str">
        <f>VLOOKUP(Tabela5[[#This Row],[przedstawiciel]],Tabela6[],5,FALSE)</f>
        <v>Podkarpackie</v>
      </c>
      <c r="O384" t="str">
        <f>VLOOKUP(Tabela5[[#This Row],[przedstawiciel]],Tabela6[],3,FALSE)</f>
        <v>Rzeszów</v>
      </c>
    </row>
    <row r="385" spans="1:15" x14ac:dyDescent="0.2">
      <c r="A385" s="2">
        <v>8</v>
      </c>
      <c r="B385">
        <v>146</v>
      </c>
      <c r="C3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85">
        <v>99</v>
      </c>
      <c r="E3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85" s="3" t="s">
        <v>9</v>
      </c>
      <c r="G385" s="1">
        <v>41494</v>
      </c>
      <c r="H385">
        <f>DAY(Tabela5[[#This Row],[data rozmowy]])</f>
        <v>8</v>
      </c>
      <c r="I385">
        <f>MONTH(Tabela5[[#This Row],[data rozmowy]])</f>
        <v>8</v>
      </c>
      <c r="J385">
        <f>YEAR(Tabela5[[#This Row],[data rozmowy]])</f>
        <v>2013</v>
      </c>
      <c r="K385" s="31">
        <f>Tabela5[[#This Row],[kwota zakupu]]/Tabela5[[#This Row],[czas rozmowy]]</f>
        <v>0.67808219178082196</v>
      </c>
      <c r="L38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5" t="str">
        <f>IF(Tabela5[[#This Row],[przedstawiciel]]="P03", "Południe",IF(Tabela5[[#This Row],[przedstawiciel]]="P02","Zachód","Centrum"))</f>
        <v>Centrum</v>
      </c>
      <c r="N385" t="str">
        <f>VLOOKUP(Tabela5[[#This Row],[przedstawiciel]],Tabela6[],5,FALSE)</f>
        <v>Mazowieckie</v>
      </c>
      <c r="O385" t="str">
        <f>VLOOKUP(Tabela5[[#This Row],[przedstawiciel]],Tabela6[],3,FALSE)</f>
        <v>Warszawa</v>
      </c>
    </row>
    <row r="386" spans="1:15" x14ac:dyDescent="0.2">
      <c r="A386" s="2">
        <v>9</v>
      </c>
      <c r="B386">
        <v>134</v>
      </c>
      <c r="C3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86">
        <v>104</v>
      </c>
      <c r="E3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86" s="3" t="s">
        <v>13</v>
      </c>
      <c r="G386" s="1">
        <v>41490</v>
      </c>
      <c r="H386">
        <f>DAY(Tabela5[[#This Row],[data rozmowy]])</f>
        <v>4</v>
      </c>
      <c r="I386">
        <f>MONTH(Tabela5[[#This Row],[data rozmowy]])</f>
        <v>8</v>
      </c>
      <c r="J386">
        <f>YEAR(Tabela5[[#This Row],[data rozmowy]])</f>
        <v>2013</v>
      </c>
      <c r="K386" s="31">
        <f>Tabela5[[#This Row],[kwota zakupu]]/Tabela5[[#This Row],[czas rozmowy]]</f>
        <v>0.77611940298507465</v>
      </c>
      <c r="L3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6" t="str">
        <f>IF(Tabela5[[#This Row],[przedstawiciel]]="P03", "Południe",IF(Tabela5[[#This Row],[przedstawiciel]]="P02","Zachód","Centrum"))</f>
        <v>Zachód</v>
      </c>
      <c r="N386" t="str">
        <f>VLOOKUP(Tabela5[[#This Row],[przedstawiciel]],Tabela6[],5,FALSE)</f>
        <v>Dolnośląskie</v>
      </c>
      <c r="O386" t="str">
        <f>VLOOKUP(Tabela5[[#This Row],[przedstawiciel]],Tabela6[],3,FALSE)</f>
        <v>Wrocław</v>
      </c>
    </row>
    <row r="387" spans="1:15" x14ac:dyDescent="0.2">
      <c r="A387" s="2">
        <v>3</v>
      </c>
      <c r="B387">
        <v>106</v>
      </c>
      <c r="C3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87">
        <v>190</v>
      </c>
      <c r="E3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87" s="3" t="s">
        <v>21</v>
      </c>
      <c r="G387" s="1">
        <v>41498</v>
      </c>
      <c r="H387">
        <f>DAY(Tabela5[[#This Row],[data rozmowy]])</f>
        <v>12</v>
      </c>
      <c r="I387">
        <f>MONTH(Tabela5[[#This Row],[data rozmowy]])</f>
        <v>8</v>
      </c>
      <c r="J387">
        <f>YEAR(Tabela5[[#This Row],[data rozmowy]])</f>
        <v>2013</v>
      </c>
      <c r="K387" s="31">
        <f>Tabela5[[#This Row],[kwota zakupu]]/Tabela5[[#This Row],[czas rozmowy]]</f>
        <v>1.7924528301886793</v>
      </c>
      <c r="L38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7" t="str">
        <f>IF(Tabela5[[#This Row],[przedstawiciel]]="P03", "Południe",IF(Tabela5[[#This Row],[przedstawiciel]]="P02","Zachód","Centrum"))</f>
        <v>Centrum</v>
      </c>
      <c r="N387" t="str">
        <f>VLOOKUP(Tabela5[[#This Row],[przedstawiciel]],Tabela6[],5,FALSE)</f>
        <v>Mazowieckie</v>
      </c>
      <c r="O387" t="str">
        <f>VLOOKUP(Tabela5[[#This Row],[przedstawiciel]],Tabela6[],3,FALSE)</f>
        <v>Warszawa</v>
      </c>
    </row>
    <row r="388" spans="1:15" x14ac:dyDescent="0.2">
      <c r="A388" s="2">
        <v>1</v>
      </c>
      <c r="B388">
        <v>170</v>
      </c>
      <c r="C3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88">
        <v>157</v>
      </c>
      <c r="E3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88" s="3" t="s">
        <v>20</v>
      </c>
      <c r="G388" s="1">
        <v>41536</v>
      </c>
      <c r="H388">
        <f>DAY(Tabela5[[#This Row],[data rozmowy]])</f>
        <v>19</v>
      </c>
      <c r="I388">
        <f>MONTH(Tabela5[[#This Row],[data rozmowy]])</f>
        <v>9</v>
      </c>
      <c r="J388">
        <f>YEAR(Tabela5[[#This Row],[data rozmowy]])</f>
        <v>2013</v>
      </c>
      <c r="K388" s="31">
        <f>Tabela5[[#This Row],[kwota zakupu]]/Tabela5[[#This Row],[czas rozmowy]]</f>
        <v>0.92352941176470593</v>
      </c>
      <c r="L38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8" t="str">
        <f>IF(Tabela5[[#This Row],[przedstawiciel]]="P03", "Południe",IF(Tabela5[[#This Row],[przedstawiciel]]="P02","Zachód","Centrum"))</f>
        <v>Centrum</v>
      </c>
      <c r="N388" t="str">
        <f>VLOOKUP(Tabela5[[#This Row],[przedstawiciel]],Tabela6[],5,FALSE)</f>
        <v>Łódzkie</v>
      </c>
      <c r="O388" t="str">
        <f>VLOOKUP(Tabela5[[#This Row],[przedstawiciel]],Tabela6[],3,FALSE)</f>
        <v>Łódź</v>
      </c>
    </row>
    <row r="389" spans="1:15" x14ac:dyDescent="0.2">
      <c r="A389" s="2">
        <v>10</v>
      </c>
      <c r="B389">
        <v>113</v>
      </c>
      <c r="C3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89">
        <v>43</v>
      </c>
      <c r="E3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89" s="3" t="s">
        <v>8</v>
      </c>
      <c r="G389" s="1">
        <v>41560</v>
      </c>
      <c r="H389">
        <f>DAY(Tabela5[[#This Row],[data rozmowy]])</f>
        <v>13</v>
      </c>
      <c r="I389">
        <f>MONTH(Tabela5[[#This Row],[data rozmowy]])</f>
        <v>10</v>
      </c>
      <c r="J389">
        <f>YEAR(Tabela5[[#This Row],[data rozmowy]])</f>
        <v>2013</v>
      </c>
      <c r="K389" s="31">
        <f>Tabela5[[#This Row],[kwota zakupu]]/Tabela5[[#This Row],[czas rozmowy]]</f>
        <v>0.38053097345132741</v>
      </c>
      <c r="L3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89" t="str">
        <f>IF(Tabela5[[#This Row],[przedstawiciel]]="P03", "Południe",IF(Tabela5[[#This Row],[przedstawiciel]]="P02","Zachód","Centrum"))</f>
        <v>Południe</v>
      </c>
      <c r="N389" t="str">
        <f>VLOOKUP(Tabela5[[#This Row],[przedstawiciel]],Tabela6[],5,FALSE)</f>
        <v>Podkarpackie</v>
      </c>
      <c r="O389" t="str">
        <f>VLOOKUP(Tabela5[[#This Row],[przedstawiciel]],Tabela6[],3,FALSE)</f>
        <v>Rzeszów</v>
      </c>
    </row>
    <row r="390" spans="1:15" x14ac:dyDescent="0.2">
      <c r="A390" s="2">
        <v>7</v>
      </c>
      <c r="B390">
        <v>158</v>
      </c>
      <c r="C3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90">
        <v>196</v>
      </c>
      <c r="E3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90" s="3" t="s">
        <v>21</v>
      </c>
      <c r="G390" s="1">
        <v>41557</v>
      </c>
      <c r="H390">
        <f>DAY(Tabela5[[#This Row],[data rozmowy]])</f>
        <v>10</v>
      </c>
      <c r="I390">
        <f>MONTH(Tabela5[[#This Row],[data rozmowy]])</f>
        <v>10</v>
      </c>
      <c r="J390">
        <f>YEAR(Tabela5[[#This Row],[data rozmowy]])</f>
        <v>2013</v>
      </c>
      <c r="K390" s="31">
        <f>Tabela5[[#This Row],[kwota zakupu]]/Tabela5[[#This Row],[czas rozmowy]]</f>
        <v>1.240506329113924</v>
      </c>
      <c r="L3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0" t="str">
        <f>IF(Tabela5[[#This Row],[przedstawiciel]]="P03", "Południe",IF(Tabela5[[#This Row],[przedstawiciel]]="P02","Zachód","Centrum"))</f>
        <v>Centrum</v>
      </c>
      <c r="N390" t="str">
        <f>VLOOKUP(Tabela5[[#This Row],[przedstawiciel]],Tabela6[],5,FALSE)</f>
        <v>Mazowieckie</v>
      </c>
      <c r="O390" t="str">
        <f>VLOOKUP(Tabela5[[#This Row],[przedstawiciel]],Tabela6[],3,FALSE)</f>
        <v>Warszawa</v>
      </c>
    </row>
    <row r="391" spans="1:15" x14ac:dyDescent="0.2">
      <c r="A391" s="2">
        <v>13</v>
      </c>
      <c r="B391">
        <v>79</v>
      </c>
      <c r="C3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91">
        <v>197</v>
      </c>
      <c r="E3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91" s="3" t="s">
        <v>20</v>
      </c>
      <c r="G391" s="1">
        <v>41555</v>
      </c>
      <c r="H391">
        <f>DAY(Tabela5[[#This Row],[data rozmowy]])</f>
        <v>8</v>
      </c>
      <c r="I391">
        <f>MONTH(Tabela5[[#This Row],[data rozmowy]])</f>
        <v>10</v>
      </c>
      <c r="J391">
        <f>YEAR(Tabela5[[#This Row],[data rozmowy]])</f>
        <v>2013</v>
      </c>
      <c r="K391" s="31">
        <f>Tabela5[[#This Row],[kwota zakupu]]/Tabela5[[#This Row],[czas rozmowy]]</f>
        <v>2.4936708860759493</v>
      </c>
      <c r="L39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1" t="str">
        <f>IF(Tabela5[[#This Row],[przedstawiciel]]="P03", "Południe",IF(Tabela5[[#This Row],[przedstawiciel]]="P02","Zachód","Centrum"))</f>
        <v>Centrum</v>
      </c>
      <c r="N391" t="str">
        <f>VLOOKUP(Tabela5[[#This Row],[przedstawiciel]],Tabela6[],5,FALSE)</f>
        <v>Łódzkie</v>
      </c>
      <c r="O391" t="str">
        <f>VLOOKUP(Tabela5[[#This Row],[przedstawiciel]],Tabela6[],3,FALSE)</f>
        <v>Łódź</v>
      </c>
    </row>
    <row r="392" spans="1:15" x14ac:dyDescent="0.2">
      <c r="A392" s="2">
        <v>5</v>
      </c>
      <c r="B392">
        <v>96</v>
      </c>
      <c r="C3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92">
        <v>172</v>
      </c>
      <c r="E3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392" s="3" t="s">
        <v>21</v>
      </c>
      <c r="G392" s="1">
        <v>41557</v>
      </c>
      <c r="H392">
        <f>DAY(Tabela5[[#This Row],[data rozmowy]])</f>
        <v>10</v>
      </c>
      <c r="I392">
        <f>MONTH(Tabela5[[#This Row],[data rozmowy]])</f>
        <v>10</v>
      </c>
      <c r="J392">
        <f>YEAR(Tabela5[[#This Row],[data rozmowy]])</f>
        <v>2013</v>
      </c>
      <c r="K392" s="31">
        <f>Tabela5[[#This Row],[kwota zakupu]]/Tabela5[[#This Row],[czas rozmowy]]</f>
        <v>1.7916666666666667</v>
      </c>
      <c r="L39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2" t="str">
        <f>IF(Tabela5[[#This Row],[przedstawiciel]]="P03", "Południe",IF(Tabela5[[#This Row],[przedstawiciel]]="P02","Zachód","Centrum"))</f>
        <v>Centrum</v>
      </c>
      <c r="N392" t="str">
        <f>VLOOKUP(Tabela5[[#This Row],[przedstawiciel]],Tabela6[],5,FALSE)</f>
        <v>Mazowieckie</v>
      </c>
      <c r="O392" t="str">
        <f>VLOOKUP(Tabela5[[#This Row],[przedstawiciel]],Tabela6[],3,FALSE)</f>
        <v>Warszawa</v>
      </c>
    </row>
    <row r="393" spans="1:15" x14ac:dyDescent="0.2">
      <c r="A393" s="2">
        <v>11</v>
      </c>
      <c r="B393">
        <v>6</v>
      </c>
      <c r="C3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393">
        <v>122</v>
      </c>
      <c r="E3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93" s="3" t="s">
        <v>8</v>
      </c>
      <c r="G393" s="1">
        <v>41566</v>
      </c>
      <c r="H393">
        <f>DAY(Tabela5[[#This Row],[data rozmowy]])</f>
        <v>19</v>
      </c>
      <c r="I393">
        <f>MONTH(Tabela5[[#This Row],[data rozmowy]])</f>
        <v>10</v>
      </c>
      <c r="J393">
        <f>YEAR(Tabela5[[#This Row],[data rozmowy]])</f>
        <v>2013</v>
      </c>
      <c r="K393" s="31">
        <f>Tabela5[[#This Row],[kwota zakupu]]/Tabela5[[#This Row],[czas rozmowy]]</f>
        <v>20.333333333333332</v>
      </c>
      <c r="L39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93" t="str">
        <f>IF(Tabela5[[#This Row],[przedstawiciel]]="P03", "Południe",IF(Tabela5[[#This Row],[przedstawiciel]]="P02","Zachód","Centrum"))</f>
        <v>Południe</v>
      </c>
      <c r="N393" t="str">
        <f>VLOOKUP(Tabela5[[#This Row],[przedstawiciel]],Tabela6[],5,FALSE)</f>
        <v>Podkarpackie</v>
      </c>
      <c r="O393" t="str">
        <f>VLOOKUP(Tabela5[[#This Row],[przedstawiciel]],Tabela6[],3,FALSE)</f>
        <v>Rzeszów</v>
      </c>
    </row>
    <row r="394" spans="1:15" x14ac:dyDescent="0.2">
      <c r="A394" s="2">
        <v>10</v>
      </c>
      <c r="B394">
        <v>100</v>
      </c>
      <c r="C3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394">
        <v>116</v>
      </c>
      <c r="E3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94" s="3" t="s">
        <v>13</v>
      </c>
      <c r="G394" s="1">
        <v>41501</v>
      </c>
      <c r="H394">
        <f>DAY(Tabela5[[#This Row],[data rozmowy]])</f>
        <v>15</v>
      </c>
      <c r="I394">
        <f>MONTH(Tabela5[[#This Row],[data rozmowy]])</f>
        <v>8</v>
      </c>
      <c r="J394">
        <f>YEAR(Tabela5[[#This Row],[data rozmowy]])</f>
        <v>2013</v>
      </c>
      <c r="K394" s="31">
        <f>Tabela5[[#This Row],[kwota zakupu]]/Tabela5[[#This Row],[czas rozmowy]]</f>
        <v>1.1599999999999999</v>
      </c>
      <c r="L3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4" t="str">
        <f>IF(Tabela5[[#This Row],[przedstawiciel]]="P03", "Południe",IF(Tabela5[[#This Row],[przedstawiciel]]="P02","Zachód","Centrum"))</f>
        <v>Zachód</v>
      </c>
      <c r="N394" t="str">
        <f>VLOOKUP(Tabela5[[#This Row],[przedstawiciel]],Tabela6[],5,FALSE)</f>
        <v>Dolnośląskie</v>
      </c>
      <c r="O394" t="str">
        <f>VLOOKUP(Tabela5[[#This Row],[przedstawiciel]],Tabela6[],3,FALSE)</f>
        <v>Wrocław</v>
      </c>
    </row>
    <row r="395" spans="1:15" x14ac:dyDescent="0.2">
      <c r="A395" s="2">
        <v>2</v>
      </c>
      <c r="B395">
        <v>174</v>
      </c>
      <c r="C3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95">
        <v>51</v>
      </c>
      <c r="E3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95" s="3" t="s">
        <v>13</v>
      </c>
      <c r="G395" s="1">
        <v>41551</v>
      </c>
      <c r="H395">
        <f>DAY(Tabela5[[#This Row],[data rozmowy]])</f>
        <v>4</v>
      </c>
      <c r="I395">
        <f>MONTH(Tabela5[[#This Row],[data rozmowy]])</f>
        <v>10</v>
      </c>
      <c r="J395">
        <f>YEAR(Tabela5[[#This Row],[data rozmowy]])</f>
        <v>2013</v>
      </c>
      <c r="K395" s="31">
        <f>Tabela5[[#This Row],[kwota zakupu]]/Tabela5[[#This Row],[czas rozmowy]]</f>
        <v>0.29310344827586204</v>
      </c>
      <c r="L3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5" t="str">
        <f>IF(Tabela5[[#This Row],[przedstawiciel]]="P03", "Południe",IF(Tabela5[[#This Row],[przedstawiciel]]="P02","Zachód","Centrum"))</f>
        <v>Zachód</v>
      </c>
      <c r="N395" t="str">
        <f>VLOOKUP(Tabela5[[#This Row],[przedstawiciel]],Tabela6[],5,FALSE)</f>
        <v>Dolnośląskie</v>
      </c>
      <c r="O395" t="str">
        <f>VLOOKUP(Tabela5[[#This Row],[przedstawiciel]],Tabela6[],3,FALSE)</f>
        <v>Wrocław</v>
      </c>
    </row>
    <row r="396" spans="1:15" x14ac:dyDescent="0.2">
      <c r="A396" s="2">
        <v>4</v>
      </c>
      <c r="B396">
        <v>159</v>
      </c>
      <c r="C3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396">
        <v>137</v>
      </c>
      <c r="E3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396" s="3" t="s">
        <v>8</v>
      </c>
      <c r="G396" s="1">
        <v>41508</v>
      </c>
      <c r="H396">
        <f>DAY(Tabela5[[#This Row],[data rozmowy]])</f>
        <v>22</v>
      </c>
      <c r="I396">
        <f>MONTH(Tabela5[[#This Row],[data rozmowy]])</f>
        <v>8</v>
      </c>
      <c r="J396">
        <f>YEAR(Tabela5[[#This Row],[data rozmowy]])</f>
        <v>2013</v>
      </c>
      <c r="K396" s="31">
        <f>Tabela5[[#This Row],[kwota zakupu]]/Tabela5[[#This Row],[czas rozmowy]]</f>
        <v>0.86163522012578619</v>
      </c>
      <c r="L39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6" t="str">
        <f>IF(Tabela5[[#This Row],[przedstawiciel]]="P03", "Południe",IF(Tabela5[[#This Row],[przedstawiciel]]="P02","Zachód","Centrum"))</f>
        <v>Południe</v>
      </c>
      <c r="N396" t="str">
        <f>VLOOKUP(Tabela5[[#This Row],[przedstawiciel]],Tabela6[],5,FALSE)</f>
        <v>Podkarpackie</v>
      </c>
      <c r="O396" t="str">
        <f>VLOOKUP(Tabela5[[#This Row],[przedstawiciel]],Tabela6[],3,FALSE)</f>
        <v>Rzeszów</v>
      </c>
    </row>
    <row r="397" spans="1:15" x14ac:dyDescent="0.2">
      <c r="A397" s="2">
        <v>11</v>
      </c>
      <c r="B397">
        <v>44</v>
      </c>
      <c r="C3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397">
        <v>221</v>
      </c>
      <c r="E3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397" s="3" t="s">
        <v>20</v>
      </c>
      <c r="G397" s="1">
        <v>41498</v>
      </c>
      <c r="H397">
        <f>DAY(Tabela5[[#This Row],[data rozmowy]])</f>
        <v>12</v>
      </c>
      <c r="I397">
        <f>MONTH(Tabela5[[#This Row],[data rozmowy]])</f>
        <v>8</v>
      </c>
      <c r="J397">
        <f>YEAR(Tabela5[[#This Row],[data rozmowy]])</f>
        <v>2013</v>
      </c>
      <c r="K397" s="31">
        <f>Tabela5[[#This Row],[kwota zakupu]]/Tabela5[[#This Row],[czas rozmowy]]</f>
        <v>5.0227272727272725</v>
      </c>
      <c r="L39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397" t="str">
        <f>IF(Tabela5[[#This Row],[przedstawiciel]]="P03", "Południe",IF(Tabela5[[#This Row],[przedstawiciel]]="P02","Zachód","Centrum"))</f>
        <v>Centrum</v>
      </c>
      <c r="N397" t="str">
        <f>VLOOKUP(Tabela5[[#This Row],[przedstawiciel]],Tabela6[],5,FALSE)</f>
        <v>Łódzkie</v>
      </c>
      <c r="O397" t="str">
        <f>VLOOKUP(Tabela5[[#This Row],[przedstawiciel]],Tabela6[],3,FALSE)</f>
        <v>Łódź</v>
      </c>
    </row>
    <row r="398" spans="1:15" x14ac:dyDescent="0.2">
      <c r="A398" s="2">
        <v>15</v>
      </c>
      <c r="B398">
        <v>76</v>
      </c>
      <c r="C3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398">
        <v>76</v>
      </c>
      <c r="E3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398" s="3" t="s">
        <v>9</v>
      </c>
      <c r="G398" s="1">
        <v>41522</v>
      </c>
      <c r="H398">
        <f>DAY(Tabela5[[#This Row],[data rozmowy]])</f>
        <v>5</v>
      </c>
      <c r="I398">
        <f>MONTH(Tabela5[[#This Row],[data rozmowy]])</f>
        <v>9</v>
      </c>
      <c r="J398">
        <f>YEAR(Tabela5[[#This Row],[data rozmowy]])</f>
        <v>2013</v>
      </c>
      <c r="K398" s="31">
        <f>Tabela5[[#This Row],[kwota zakupu]]/Tabela5[[#This Row],[czas rozmowy]]</f>
        <v>1</v>
      </c>
      <c r="L39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8" t="str">
        <f>IF(Tabela5[[#This Row],[przedstawiciel]]="P03", "Południe",IF(Tabela5[[#This Row],[przedstawiciel]]="P02","Zachód","Centrum"))</f>
        <v>Centrum</v>
      </c>
      <c r="N398" t="str">
        <f>VLOOKUP(Tabela5[[#This Row],[przedstawiciel]],Tabela6[],5,FALSE)</f>
        <v>Mazowieckie</v>
      </c>
      <c r="O398" t="str">
        <f>VLOOKUP(Tabela5[[#This Row],[przedstawiciel]],Tabela6[],3,FALSE)</f>
        <v>Warszawa</v>
      </c>
    </row>
    <row r="399" spans="1:15" x14ac:dyDescent="0.2">
      <c r="A399" s="2">
        <v>14</v>
      </c>
      <c r="B399">
        <v>138</v>
      </c>
      <c r="C3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399">
        <v>35</v>
      </c>
      <c r="E3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399" s="3" t="s">
        <v>8</v>
      </c>
      <c r="G399" s="1">
        <v>41533</v>
      </c>
      <c r="H399">
        <f>DAY(Tabela5[[#This Row],[data rozmowy]])</f>
        <v>16</v>
      </c>
      <c r="I399">
        <f>MONTH(Tabela5[[#This Row],[data rozmowy]])</f>
        <v>9</v>
      </c>
      <c r="J399">
        <f>YEAR(Tabela5[[#This Row],[data rozmowy]])</f>
        <v>2013</v>
      </c>
      <c r="K399" s="31">
        <f>Tabela5[[#This Row],[kwota zakupu]]/Tabela5[[#This Row],[czas rozmowy]]</f>
        <v>0.25362318840579712</v>
      </c>
      <c r="L3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399" t="str">
        <f>IF(Tabela5[[#This Row],[przedstawiciel]]="P03", "Południe",IF(Tabela5[[#This Row],[przedstawiciel]]="P02","Zachód","Centrum"))</f>
        <v>Południe</v>
      </c>
      <c r="N399" t="str">
        <f>VLOOKUP(Tabela5[[#This Row],[przedstawiciel]],Tabela6[],5,FALSE)</f>
        <v>Podkarpackie</v>
      </c>
      <c r="O399" t="str">
        <f>VLOOKUP(Tabela5[[#This Row],[przedstawiciel]],Tabela6[],3,FALSE)</f>
        <v>Rzeszów</v>
      </c>
    </row>
    <row r="400" spans="1:15" x14ac:dyDescent="0.2">
      <c r="A400" s="2">
        <v>4</v>
      </c>
      <c r="B400">
        <v>46</v>
      </c>
      <c r="C4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00">
        <v>110</v>
      </c>
      <c r="E4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00" s="3" t="s">
        <v>13</v>
      </c>
      <c r="G400" s="1">
        <v>41541</v>
      </c>
      <c r="H400">
        <f>DAY(Tabela5[[#This Row],[data rozmowy]])</f>
        <v>24</v>
      </c>
      <c r="I400">
        <f>MONTH(Tabela5[[#This Row],[data rozmowy]])</f>
        <v>9</v>
      </c>
      <c r="J400">
        <f>YEAR(Tabela5[[#This Row],[data rozmowy]])</f>
        <v>2013</v>
      </c>
      <c r="K400" s="31">
        <f>Tabela5[[#This Row],[kwota zakupu]]/Tabela5[[#This Row],[czas rozmowy]]</f>
        <v>2.3913043478260869</v>
      </c>
      <c r="L40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0" t="str">
        <f>IF(Tabela5[[#This Row],[przedstawiciel]]="P03", "Południe",IF(Tabela5[[#This Row],[przedstawiciel]]="P02","Zachód","Centrum"))</f>
        <v>Zachód</v>
      </c>
      <c r="N400" t="str">
        <f>VLOOKUP(Tabela5[[#This Row],[przedstawiciel]],Tabela6[],5,FALSE)</f>
        <v>Dolnośląskie</v>
      </c>
      <c r="O400" t="str">
        <f>VLOOKUP(Tabela5[[#This Row],[przedstawiciel]],Tabela6[],3,FALSE)</f>
        <v>Wrocław</v>
      </c>
    </row>
    <row r="401" spans="1:15" x14ac:dyDescent="0.2">
      <c r="A401" s="2">
        <v>9</v>
      </c>
      <c r="B401">
        <v>120</v>
      </c>
      <c r="C4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01">
        <v>184</v>
      </c>
      <c r="E4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01" s="3" t="s">
        <v>9</v>
      </c>
      <c r="G401" s="1">
        <v>41513</v>
      </c>
      <c r="H401">
        <f>DAY(Tabela5[[#This Row],[data rozmowy]])</f>
        <v>27</v>
      </c>
      <c r="I401">
        <f>MONTH(Tabela5[[#This Row],[data rozmowy]])</f>
        <v>8</v>
      </c>
      <c r="J401">
        <f>YEAR(Tabela5[[#This Row],[data rozmowy]])</f>
        <v>2013</v>
      </c>
      <c r="K401" s="31">
        <f>Tabela5[[#This Row],[kwota zakupu]]/Tabela5[[#This Row],[czas rozmowy]]</f>
        <v>1.5333333333333334</v>
      </c>
      <c r="L40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1" t="str">
        <f>IF(Tabela5[[#This Row],[przedstawiciel]]="P03", "Południe",IF(Tabela5[[#This Row],[przedstawiciel]]="P02","Zachód","Centrum"))</f>
        <v>Centrum</v>
      </c>
      <c r="N401" t="str">
        <f>VLOOKUP(Tabela5[[#This Row],[przedstawiciel]],Tabela6[],5,FALSE)</f>
        <v>Mazowieckie</v>
      </c>
      <c r="O401" t="str">
        <f>VLOOKUP(Tabela5[[#This Row],[przedstawiciel]],Tabela6[],3,FALSE)</f>
        <v>Warszawa</v>
      </c>
    </row>
    <row r="402" spans="1:15" x14ac:dyDescent="0.2">
      <c r="A402" s="2">
        <v>14</v>
      </c>
      <c r="B402">
        <v>84</v>
      </c>
      <c r="C4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02">
        <v>193</v>
      </c>
      <c r="E4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02" s="3" t="s">
        <v>9</v>
      </c>
      <c r="G402" s="1">
        <v>41561</v>
      </c>
      <c r="H402">
        <f>DAY(Tabela5[[#This Row],[data rozmowy]])</f>
        <v>14</v>
      </c>
      <c r="I402">
        <f>MONTH(Tabela5[[#This Row],[data rozmowy]])</f>
        <v>10</v>
      </c>
      <c r="J402">
        <f>YEAR(Tabela5[[#This Row],[data rozmowy]])</f>
        <v>2013</v>
      </c>
      <c r="K402" s="31">
        <f>Tabela5[[#This Row],[kwota zakupu]]/Tabela5[[#This Row],[czas rozmowy]]</f>
        <v>2.2976190476190474</v>
      </c>
      <c r="L4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2" t="str">
        <f>IF(Tabela5[[#This Row],[przedstawiciel]]="P03", "Południe",IF(Tabela5[[#This Row],[przedstawiciel]]="P02","Zachód","Centrum"))</f>
        <v>Centrum</v>
      </c>
      <c r="N402" t="str">
        <f>VLOOKUP(Tabela5[[#This Row],[przedstawiciel]],Tabela6[],5,FALSE)</f>
        <v>Mazowieckie</v>
      </c>
      <c r="O402" t="str">
        <f>VLOOKUP(Tabela5[[#This Row],[przedstawiciel]],Tabela6[],3,FALSE)</f>
        <v>Warszawa</v>
      </c>
    </row>
    <row r="403" spans="1:15" x14ac:dyDescent="0.2">
      <c r="A403" s="2">
        <v>15</v>
      </c>
      <c r="B403">
        <v>136</v>
      </c>
      <c r="C4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03">
        <v>101</v>
      </c>
      <c r="E4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03" s="3" t="s">
        <v>13</v>
      </c>
      <c r="G403" s="1">
        <v>41529</v>
      </c>
      <c r="H403">
        <f>DAY(Tabela5[[#This Row],[data rozmowy]])</f>
        <v>12</v>
      </c>
      <c r="I403">
        <f>MONTH(Tabela5[[#This Row],[data rozmowy]])</f>
        <v>9</v>
      </c>
      <c r="J403">
        <f>YEAR(Tabela5[[#This Row],[data rozmowy]])</f>
        <v>2013</v>
      </c>
      <c r="K403" s="31">
        <f>Tabela5[[#This Row],[kwota zakupu]]/Tabela5[[#This Row],[czas rozmowy]]</f>
        <v>0.74264705882352944</v>
      </c>
      <c r="L40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3" t="str">
        <f>IF(Tabela5[[#This Row],[przedstawiciel]]="P03", "Południe",IF(Tabela5[[#This Row],[przedstawiciel]]="P02","Zachód","Centrum"))</f>
        <v>Zachód</v>
      </c>
      <c r="N403" t="str">
        <f>VLOOKUP(Tabela5[[#This Row],[przedstawiciel]],Tabela6[],5,FALSE)</f>
        <v>Dolnośląskie</v>
      </c>
      <c r="O403" t="str">
        <f>VLOOKUP(Tabela5[[#This Row],[przedstawiciel]],Tabela6[],3,FALSE)</f>
        <v>Wrocław</v>
      </c>
    </row>
    <row r="404" spans="1:15" x14ac:dyDescent="0.2">
      <c r="A404" s="2">
        <v>10</v>
      </c>
      <c r="B404">
        <v>48</v>
      </c>
      <c r="C4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04">
        <v>80</v>
      </c>
      <c r="E4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04" s="3" t="s">
        <v>9</v>
      </c>
      <c r="G404" s="1">
        <v>41513</v>
      </c>
      <c r="H404">
        <f>DAY(Tabela5[[#This Row],[data rozmowy]])</f>
        <v>27</v>
      </c>
      <c r="I404">
        <f>MONTH(Tabela5[[#This Row],[data rozmowy]])</f>
        <v>8</v>
      </c>
      <c r="J404">
        <f>YEAR(Tabela5[[#This Row],[data rozmowy]])</f>
        <v>2013</v>
      </c>
      <c r="K404" s="31">
        <f>Tabela5[[#This Row],[kwota zakupu]]/Tabela5[[#This Row],[czas rozmowy]]</f>
        <v>1.6666666666666667</v>
      </c>
      <c r="L4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4" t="str">
        <f>IF(Tabela5[[#This Row],[przedstawiciel]]="P03", "Południe",IF(Tabela5[[#This Row],[przedstawiciel]]="P02","Zachód","Centrum"))</f>
        <v>Centrum</v>
      </c>
      <c r="N404" t="str">
        <f>VLOOKUP(Tabela5[[#This Row],[przedstawiciel]],Tabela6[],5,FALSE)</f>
        <v>Mazowieckie</v>
      </c>
      <c r="O404" t="str">
        <f>VLOOKUP(Tabela5[[#This Row],[przedstawiciel]],Tabela6[],3,FALSE)</f>
        <v>Warszawa</v>
      </c>
    </row>
    <row r="405" spans="1:15" x14ac:dyDescent="0.2">
      <c r="A405" s="2">
        <v>9</v>
      </c>
      <c r="B405">
        <v>56</v>
      </c>
      <c r="C4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05">
        <v>81</v>
      </c>
      <c r="E4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05" s="3" t="s">
        <v>20</v>
      </c>
      <c r="G405" s="1">
        <v>41555</v>
      </c>
      <c r="H405">
        <f>DAY(Tabela5[[#This Row],[data rozmowy]])</f>
        <v>8</v>
      </c>
      <c r="I405">
        <f>MONTH(Tabela5[[#This Row],[data rozmowy]])</f>
        <v>10</v>
      </c>
      <c r="J405">
        <f>YEAR(Tabela5[[#This Row],[data rozmowy]])</f>
        <v>2013</v>
      </c>
      <c r="K405" s="31">
        <f>Tabela5[[#This Row],[kwota zakupu]]/Tabela5[[#This Row],[czas rozmowy]]</f>
        <v>1.4464285714285714</v>
      </c>
      <c r="L40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5" t="str">
        <f>IF(Tabela5[[#This Row],[przedstawiciel]]="P03", "Południe",IF(Tabela5[[#This Row],[przedstawiciel]]="P02","Zachód","Centrum"))</f>
        <v>Centrum</v>
      </c>
      <c r="N405" t="str">
        <f>VLOOKUP(Tabela5[[#This Row],[przedstawiciel]],Tabela6[],5,FALSE)</f>
        <v>Łódzkie</v>
      </c>
      <c r="O405" t="str">
        <f>VLOOKUP(Tabela5[[#This Row],[przedstawiciel]],Tabela6[],3,FALSE)</f>
        <v>Łódź</v>
      </c>
    </row>
    <row r="406" spans="1:15" x14ac:dyDescent="0.2">
      <c r="A406" s="2">
        <v>4</v>
      </c>
      <c r="B406">
        <v>100</v>
      </c>
      <c r="C4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06">
        <v>133</v>
      </c>
      <c r="E4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06" s="3" t="s">
        <v>13</v>
      </c>
      <c r="G406" s="1">
        <v>41525</v>
      </c>
      <c r="H406">
        <f>DAY(Tabela5[[#This Row],[data rozmowy]])</f>
        <v>8</v>
      </c>
      <c r="I406">
        <f>MONTH(Tabela5[[#This Row],[data rozmowy]])</f>
        <v>9</v>
      </c>
      <c r="J406">
        <f>YEAR(Tabela5[[#This Row],[data rozmowy]])</f>
        <v>2013</v>
      </c>
      <c r="K406" s="31">
        <f>Tabela5[[#This Row],[kwota zakupu]]/Tabela5[[#This Row],[czas rozmowy]]</f>
        <v>1.33</v>
      </c>
      <c r="L40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6" t="str">
        <f>IF(Tabela5[[#This Row],[przedstawiciel]]="P03", "Południe",IF(Tabela5[[#This Row],[przedstawiciel]]="P02","Zachód","Centrum"))</f>
        <v>Zachód</v>
      </c>
      <c r="N406" t="str">
        <f>VLOOKUP(Tabela5[[#This Row],[przedstawiciel]],Tabela6[],5,FALSE)</f>
        <v>Dolnośląskie</v>
      </c>
      <c r="O406" t="str">
        <f>VLOOKUP(Tabela5[[#This Row],[przedstawiciel]],Tabela6[],3,FALSE)</f>
        <v>Wrocław</v>
      </c>
    </row>
    <row r="407" spans="1:15" x14ac:dyDescent="0.2">
      <c r="A407" s="2">
        <v>15</v>
      </c>
      <c r="B407">
        <v>149</v>
      </c>
      <c r="C4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07">
        <v>205</v>
      </c>
      <c r="E4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07" s="3" t="s">
        <v>13</v>
      </c>
      <c r="G407" s="1">
        <v>41491</v>
      </c>
      <c r="H407">
        <f>DAY(Tabela5[[#This Row],[data rozmowy]])</f>
        <v>5</v>
      </c>
      <c r="I407">
        <f>MONTH(Tabela5[[#This Row],[data rozmowy]])</f>
        <v>8</v>
      </c>
      <c r="J407">
        <f>YEAR(Tabela5[[#This Row],[data rozmowy]])</f>
        <v>2013</v>
      </c>
      <c r="K407" s="31">
        <f>Tabela5[[#This Row],[kwota zakupu]]/Tabela5[[#This Row],[czas rozmowy]]</f>
        <v>1.3758389261744965</v>
      </c>
      <c r="L40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7" t="str">
        <f>IF(Tabela5[[#This Row],[przedstawiciel]]="P03", "Południe",IF(Tabela5[[#This Row],[przedstawiciel]]="P02","Zachód","Centrum"))</f>
        <v>Zachód</v>
      </c>
      <c r="N407" t="str">
        <f>VLOOKUP(Tabela5[[#This Row],[przedstawiciel]],Tabela6[],5,FALSE)</f>
        <v>Dolnośląskie</v>
      </c>
      <c r="O407" t="str">
        <f>VLOOKUP(Tabela5[[#This Row],[przedstawiciel]],Tabela6[],3,FALSE)</f>
        <v>Wrocław</v>
      </c>
    </row>
    <row r="408" spans="1:15" x14ac:dyDescent="0.2">
      <c r="A408" s="2">
        <v>7</v>
      </c>
      <c r="B408">
        <v>123</v>
      </c>
      <c r="C4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08">
        <v>87</v>
      </c>
      <c r="E4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08" s="3" t="s">
        <v>21</v>
      </c>
      <c r="G408" s="1">
        <v>41506</v>
      </c>
      <c r="H408">
        <f>DAY(Tabela5[[#This Row],[data rozmowy]])</f>
        <v>20</v>
      </c>
      <c r="I408">
        <f>MONTH(Tabela5[[#This Row],[data rozmowy]])</f>
        <v>8</v>
      </c>
      <c r="J408">
        <f>YEAR(Tabela5[[#This Row],[data rozmowy]])</f>
        <v>2013</v>
      </c>
      <c r="K408" s="31">
        <f>Tabela5[[#This Row],[kwota zakupu]]/Tabela5[[#This Row],[czas rozmowy]]</f>
        <v>0.70731707317073167</v>
      </c>
      <c r="L40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8" t="str">
        <f>IF(Tabela5[[#This Row],[przedstawiciel]]="P03", "Południe",IF(Tabela5[[#This Row],[przedstawiciel]]="P02","Zachód","Centrum"))</f>
        <v>Centrum</v>
      </c>
      <c r="N408" t="str">
        <f>VLOOKUP(Tabela5[[#This Row],[przedstawiciel]],Tabela6[],5,FALSE)</f>
        <v>Mazowieckie</v>
      </c>
      <c r="O408" t="str">
        <f>VLOOKUP(Tabela5[[#This Row],[przedstawiciel]],Tabela6[],3,FALSE)</f>
        <v>Warszawa</v>
      </c>
    </row>
    <row r="409" spans="1:15" x14ac:dyDescent="0.2">
      <c r="A409" s="2">
        <v>4</v>
      </c>
      <c r="B409">
        <v>178</v>
      </c>
      <c r="C4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09">
        <v>126</v>
      </c>
      <c r="E4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09" s="3" t="s">
        <v>9</v>
      </c>
      <c r="G409" s="1">
        <v>41549</v>
      </c>
      <c r="H409">
        <f>DAY(Tabela5[[#This Row],[data rozmowy]])</f>
        <v>2</v>
      </c>
      <c r="I409">
        <f>MONTH(Tabela5[[#This Row],[data rozmowy]])</f>
        <v>10</v>
      </c>
      <c r="J409">
        <f>YEAR(Tabela5[[#This Row],[data rozmowy]])</f>
        <v>2013</v>
      </c>
      <c r="K409" s="31">
        <f>Tabela5[[#This Row],[kwota zakupu]]/Tabela5[[#This Row],[czas rozmowy]]</f>
        <v>0.7078651685393258</v>
      </c>
      <c r="L40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09" t="str">
        <f>IF(Tabela5[[#This Row],[przedstawiciel]]="P03", "Południe",IF(Tabela5[[#This Row],[przedstawiciel]]="P02","Zachód","Centrum"))</f>
        <v>Centrum</v>
      </c>
      <c r="N409" t="str">
        <f>VLOOKUP(Tabela5[[#This Row],[przedstawiciel]],Tabela6[],5,FALSE)</f>
        <v>Mazowieckie</v>
      </c>
      <c r="O409" t="str">
        <f>VLOOKUP(Tabela5[[#This Row],[przedstawiciel]],Tabela6[],3,FALSE)</f>
        <v>Warszawa</v>
      </c>
    </row>
    <row r="410" spans="1:15" x14ac:dyDescent="0.2">
      <c r="A410" s="2">
        <v>13</v>
      </c>
      <c r="B410">
        <v>116</v>
      </c>
      <c r="C4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10">
        <v>69</v>
      </c>
      <c r="E4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10" s="3" t="s">
        <v>8</v>
      </c>
      <c r="G410" s="1">
        <v>41532</v>
      </c>
      <c r="H410">
        <f>DAY(Tabela5[[#This Row],[data rozmowy]])</f>
        <v>15</v>
      </c>
      <c r="I410">
        <f>MONTH(Tabela5[[#This Row],[data rozmowy]])</f>
        <v>9</v>
      </c>
      <c r="J410">
        <f>YEAR(Tabela5[[#This Row],[data rozmowy]])</f>
        <v>2013</v>
      </c>
      <c r="K410" s="31">
        <f>Tabela5[[#This Row],[kwota zakupu]]/Tabela5[[#This Row],[czas rozmowy]]</f>
        <v>0.59482758620689657</v>
      </c>
      <c r="L41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0" t="str">
        <f>IF(Tabela5[[#This Row],[przedstawiciel]]="P03", "Południe",IF(Tabela5[[#This Row],[przedstawiciel]]="P02","Zachód","Centrum"))</f>
        <v>Południe</v>
      </c>
      <c r="N410" t="str">
        <f>VLOOKUP(Tabela5[[#This Row],[przedstawiciel]],Tabela6[],5,FALSE)</f>
        <v>Podkarpackie</v>
      </c>
      <c r="O410" t="str">
        <f>VLOOKUP(Tabela5[[#This Row],[przedstawiciel]],Tabela6[],3,FALSE)</f>
        <v>Rzeszów</v>
      </c>
    </row>
    <row r="411" spans="1:15" x14ac:dyDescent="0.2">
      <c r="A411" s="2">
        <v>6</v>
      </c>
      <c r="B411">
        <v>21</v>
      </c>
      <c r="C4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11">
        <v>40</v>
      </c>
      <c r="E4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11" s="3" t="s">
        <v>13</v>
      </c>
      <c r="G411" s="1">
        <v>41558</v>
      </c>
      <c r="H411">
        <f>DAY(Tabela5[[#This Row],[data rozmowy]])</f>
        <v>11</v>
      </c>
      <c r="I411">
        <f>MONTH(Tabela5[[#This Row],[data rozmowy]])</f>
        <v>10</v>
      </c>
      <c r="J411">
        <f>YEAR(Tabela5[[#This Row],[data rozmowy]])</f>
        <v>2013</v>
      </c>
      <c r="K411" s="31">
        <f>Tabela5[[#This Row],[kwota zakupu]]/Tabela5[[#This Row],[czas rozmowy]]</f>
        <v>1.9047619047619047</v>
      </c>
      <c r="L41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1" t="str">
        <f>IF(Tabela5[[#This Row],[przedstawiciel]]="P03", "Południe",IF(Tabela5[[#This Row],[przedstawiciel]]="P02","Zachód","Centrum"))</f>
        <v>Zachód</v>
      </c>
      <c r="N411" t="str">
        <f>VLOOKUP(Tabela5[[#This Row],[przedstawiciel]],Tabela6[],5,FALSE)</f>
        <v>Dolnośląskie</v>
      </c>
      <c r="O411" t="str">
        <f>VLOOKUP(Tabela5[[#This Row],[przedstawiciel]],Tabela6[],3,FALSE)</f>
        <v>Wrocław</v>
      </c>
    </row>
    <row r="412" spans="1:15" x14ac:dyDescent="0.2">
      <c r="A412" s="2">
        <v>5</v>
      </c>
      <c r="B412">
        <v>139</v>
      </c>
      <c r="C4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12">
        <v>224</v>
      </c>
      <c r="E4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12" s="3" t="s">
        <v>9</v>
      </c>
      <c r="G412" s="1">
        <v>41575</v>
      </c>
      <c r="H412">
        <f>DAY(Tabela5[[#This Row],[data rozmowy]])</f>
        <v>28</v>
      </c>
      <c r="I412">
        <f>MONTH(Tabela5[[#This Row],[data rozmowy]])</f>
        <v>10</v>
      </c>
      <c r="J412">
        <f>YEAR(Tabela5[[#This Row],[data rozmowy]])</f>
        <v>2013</v>
      </c>
      <c r="K412" s="31">
        <f>Tabela5[[#This Row],[kwota zakupu]]/Tabela5[[#This Row],[czas rozmowy]]</f>
        <v>1.6115107913669064</v>
      </c>
      <c r="L41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2" t="str">
        <f>IF(Tabela5[[#This Row],[przedstawiciel]]="P03", "Południe",IF(Tabela5[[#This Row],[przedstawiciel]]="P02","Zachód","Centrum"))</f>
        <v>Centrum</v>
      </c>
      <c r="N412" t="str">
        <f>VLOOKUP(Tabela5[[#This Row],[przedstawiciel]],Tabela6[],5,FALSE)</f>
        <v>Mazowieckie</v>
      </c>
      <c r="O412" t="str">
        <f>VLOOKUP(Tabela5[[#This Row],[przedstawiciel]],Tabela6[],3,FALSE)</f>
        <v>Warszawa</v>
      </c>
    </row>
    <row r="413" spans="1:15" x14ac:dyDescent="0.2">
      <c r="A413" s="2">
        <v>3</v>
      </c>
      <c r="B413">
        <v>27</v>
      </c>
      <c r="C4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13">
        <v>60</v>
      </c>
      <c r="E4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13" s="3" t="s">
        <v>8</v>
      </c>
      <c r="G413" s="1">
        <v>41489</v>
      </c>
      <c r="H413">
        <f>DAY(Tabela5[[#This Row],[data rozmowy]])</f>
        <v>3</v>
      </c>
      <c r="I413">
        <f>MONTH(Tabela5[[#This Row],[data rozmowy]])</f>
        <v>8</v>
      </c>
      <c r="J413">
        <f>YEAR(Tabela5[[#This Row],[data rozmowy]])</f>
        <v>2013</v>
      </c>
      <c r="K413" s="31">
        <f>Tabela5[[#This Row],[kwota zakupu]]/Tabela5[[#This Row],[czas rozmowy]]</f>
        <v>2.2222222222222223</v>
      </c>
      <c r="L41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3" t="str">
        <f>IF(Tabela5[[#This Row],[przedstawiciel]]="P03", "Południe",IF(Tabela5[[#This Row],[przedstawiciel]]="P02","Zachód","Centrum"))</f>
        <v>Południe</v>
      </c>
      <c r="N413" t="str">
        <f>VLOOKUP(Tabela5[[#This Row],[przedstawiciel]],Tabela6[],5,FALSE)</f>
        <v>Podkarpackie</v>
      </c>
      <c r="O413" t="str">
        <f>VLOOKUP(Tabela5[[#This Row],[przedstawiciel]],Tabela6[],3,FALSE)</f>
        <v>Rzeszów</v>
      </c>
    </row>
    <row r="414" spans="1:15" x14ac:dyDescent="0.2">
      <c r="A414" s="2">
        <v>7</v>
      </c>
      <c r="B414">
        <v>134</v>
      </c>
      <c r="C4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14">
        <v>181</v>
      </c>
      <c r="E4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14" s="3" t="s">
        <v>8</v>
      </c>
      <c r="G414" s="1">
        <v>41517</v>
      </c>
      <c r="H414">
        <f>DAY(Tabela5[[#This Row],[data rozmowy]])</f>
        <v>31</v>
      </c>
      <c r="I414">
        <f>MONTH(Tabela5[[#This Row],[data rozmowy]])</f>
        <v>8</v>
      </c>
      <c r="J414">
        <f>YEAR(Tabela5[[#This Row],[data rozmowy]])</f>
        <v>2013</v>
      </c>
      <c r="K414" s="31">
        <f>Tabela5[[#This Row],[kwota zakupu]]/Tabela5[[#This Row],[czas rozmowy]]</f>
        <v>1.3507462686567164</v>
      </c>
      <c r="L41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4" t="str">
        <f>IF(Tabela5[[#This Row],[przedstawiciel]]="P03", "Południe",IF(Tabela5[[#This Row],[przedstawiciel]]="P02","Zachód","Centrum"))</f>
        <v>Południe</v>
      </c>
      <c r="N414" t="str">
        <f>VLOOKUP(Tabela5[[#This Row],[przedstawiciel]],Tabela6[],5,FALSE)</f>
        <v>Podkarpackie</v>
      </c>
      <c r="O414" t="str">
        <f>VLOOKUP(Tabela5[[#This Row],[przedstawiciel]],Tabela6[],3,FALSE)</f>
        <v>Rzeszów</v>
      </c>
    </row>
    <row r="415" spans="1:15" x14ac:dyDescent="0.2">
      <c r="A415" s="2">
        <v>6</v>
      </c>
      <c r="B415">
        <v>43</v>
      </c>
      <c r="C4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15">
        <v>149</v>
      </c>
      <c r="E4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15" s="3" t="s">
        <v>9</v>
      </c>
      <c r="G415" s="1">
        <v>41533</v>
      </c>
      <c r="H415">
        <f>DAY(Tabela5[[#This Row],[data rozmowy]])</f>
        <v>16</v>
      </c>
      <c r="I415">
        <f>MONTH(Tabela5[[#This Row],[data rozmowy]])</f>
        <v>9</v>
      </c>
      <c r="J415">
        <f>YEAR(Tabela5[[#This Row],[data rozmowy]])</f>
        <v>2013</v>
      </c>
      <c r="K415" s="31">
        <f>Tabela5[[#This Row],[kwota zakupu]]/Tabela5[[#This Row],[czas rozmowy]]</f>
        <v>3.4651162790697674</v>
      </c>
      <c r="L415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415" t="str">
        <f>IF(Tabela5[[#This Row],[przedstawiciel]]="P03", "Południe",IF(Tabela5[[#This Row],[przedstawiciel]]="P02","Zachód","Centrum"))</f>
        <v>Centrum</v>
      </c>
      <c r="N415" t="str">
        <f>VLOOKUP(Tabela5[[#This Row],[przedstawiciel]],Tabela6[],5,FALSE)</f>
        <v>Mazowieckie</v>
      </c>
      <c r="O415" t="str">
        <f>VLOOKUP(Tabela5[[#This Row],[przedstawiciel]],Tabela6[],3,FALSE)</f>
        <v>Warszawa</v>
      </c>
    </row>
    <row r="416" spans="1:15" x14ac:dyDescent="0.2">
      <c r="A416" s="2">
        <v>6</v>
      </c>
      <c r="B416">
        <v>42</v>
      </c>
      <c r="C4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16">
        <v>64</v>
      </c>
      <c r="E4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16" s="3" t="s">
        <v>13</v>
      </c>
      <c r="G416" s="1">
        <v>41557</v>
      </c>
      <c r="H416">
        <f>DAY(Tabela5[[#This Row],[data rozmowy]])</f>
        <v>10</v>
      </c>
      <c r="I416">
        <f>MONTH(Tabela5[[#This Row],[data rozmowy]])</f>
        <v>10</v>
      </c>
      <c r="J416">
        <f>YEAR(Tabela5[[#This Row],[data rozmowy]])</f>
        <v>2013</v>
      </c>
      <c r="K416" s="31">
        <f>Tabela5[[#This Row],[kwota zakupu]]/Tabela5[[#This Row],[czas rozmowy]]</f>
        <v>1.5238095238095237</v>
      </c>
      <c r="L41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6" t="str">
        <f>IF(Tabela5[[#This Row],[przedstawiciel]]="P03", "Południe",IF(Tabela5[[#This Row],[przedstawiciel]]="P02","Zachód","Centrum"))</f>
        <v>Zachód</v>
      </c>
      <c r="N416" t="str">
        <f>VLOOKUP(Tabela5[[#This Row],[przedstawiciel]],Tabela6[],5,FALSE)</f>
        <v>Dolnośląskie</v>
      </c>
      <c r="O416" t="str">
        <f>VLOOKUP(Tabela5[[#This Row],[przedstawiciel]],Tabela6[],3,FALSE)</f>
        <v>Wrocław</v>
      </c>
    </row>
    <row r="417" spans="1:15" x14ac:dyDescent="0.2">
      <c r="A417" s="2">
        <v>14</v>
      </c>
      <c r="B417">
        <v>129</v>
      </c>
      <c r="C4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17">
        <v>109</v>
      </c>
      <c r="E4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17" s="3" t="s">
        <v>9</v>
      </c>
      <c r="G417" s="1">
        <v>41564</v>
      </c>
      <c r="H417">
        <f>DAY(Tabela5[[#This Row],[data rozmowy]])</f>
        <v>17</v>
      </c>
      <c r="I417">
        <f>MONTH(Tabela5[[#This Row],[data rozmowy]])</f>
        <v>10</v>
      </c>
      <c r="J417">
        <f>YEAR(Tabela5[[#This Row],[data rozmowy]])</f>
        <v>2013</v>
      </c>
      <c r="K417" s="31">
        <f>Tabela5[[#This Row],[kwota zakupu]]/Tabela5[[#This Row],[czas rozmowy]]</f>
        <v>0.84496124031007747</v>
      </c>
      <c r="L41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7" t="str">
        <f>IF(Tabela5[[#This Row],[przedstawiciel]]="P03", "Południe",IF(Tabela5[[#This Row],[przedstawiciel]]="P02","Zachód","Centrum"))</f>
        <v>Centrum</v>
      </c>
      <c r="N417" t="str">
        <f>VLOOKUP(Tabela5[[#This Row],[przedstawiciel]],Tabela6[],5,FALSE)</f>
        <v>Mazowieckie</v>
      </c>
      <c r="O417" t="str">
        <f>VLOOKUP(Tabela5[[#This Row],[przedstawiciel]],Tabela6[],3,FALSE)</f>
        <v>Warszawa</v>
      </c>
    </row>
    <row r="418" spans="1:15" x14ac:dyDescent="0.2">
      <c r="A418" s="2">
        <v>8</v>
      </c>
      <c r="B418">
        <v>176</v>
      </c>
      <c r="C4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18">
        <v>113</v>
      </c>
      <c r="E4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18" s="3" t="s">
        <v>20</v>
      </c>
      <c r="G418" s="1">
        <v>41550</v>
      </c>
      <c r="H418">
        <f>DAY(Tabela5[[#This Row],[data rozmowy]])</f>
        <v>3</v>
      </c>
      <c r="I418">
        <f>MONTH(Tabela5[[#This Row],[data rozmowy]])</f>
        <v>10</v>
      </c>
      <c r="J418">
        <f>YEAR(Tabela5[[#This Row],[data rozmowy]])</f>
        <v>2013</v>
      </c>
      <c r="K418" s="31">
        <f>Tabela5[[#This Row],[kwota zakupu]]/Tabela5[[#This Row],[czas rozmowy]]</f>
        <v>0.64204545454545459</v>
      </c>
      <c r="L41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8" t="str">
        <f>IF(Tabela5[[#This Row],[przedstawiciel]]="P03", "Południe",IF(Tabela5[[#This Row],[przedstawiciel]]="P02","Zachód","Centrum"))</f>
        <v>Centrum</v>
      </c>
      <c r="N418" t="str">
        <f>VLOOKUP(Tabela5[[#This Row],[przedstawiciel]],Tabela6[],5,FALSE)</f>
        <v>Łódzkie</v>
      </c>
      <c r="O418" t="str">
        <f>VLOOKUP(Tabela5[[#This Row],[przedstawiciel]],Tabela6[],3,FALSE)</f>
        <v>Łódź</v>
      </c>
    </row>
    <row r="419" spans="1:15" x14ac:dyDescent="0.2">
      <c r="A419" s="2">
        <v>14</v>
      </c>
      <c r="B419">
        <v>175</v>
      </c>
      <c r="C4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19">
        <v>220</v>
      </c>
      <c r="E4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19" s="3" t="s">
        <v>13</v>
      </c>
      <c r="G419" s="1">
        <v>41503</v>
      </c>
      <c r="H419">
        <f>DAY(Tabela5[[#This Row],[data rozmowy]])</f>
        <v>17</v>
      </c>
      <c r="I419">
        <f>MONTH(Tabela5[[#This Row],[data rozmowy]])</f>
        <v>8</v>
      </c>
      <c r="J419">
        <f>YEAR(Tabela5[[#This Row],[data rozmowy]])</f>
        <v>2013</v>
      </c>
      <c r="K419" s="31">
        <f>Tabela5[[#This Row],[kwota zakupu]]/Tabela5[[#This Row],[czas rozmowy]]</f>
        <v>1.2571428571428571</v>
      </c>
      <c r="L4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19" t="str">
        <f>IF(Tabela5[[#This Row],[przedstawiciel]]="P03", "Południe",IF(Tabela5[[#This Row],[przedstawiciel]]="P02","Zachód","Centrum"))</f>
        <v>Zachód</v>
      </c>
      <c r="N419" t="str">
        <f>VLOOKUP(Tabela5[[#This Row],[przedstawiciel]],Tabela6[],5,FALSE)</f>
        <v>Dolnośląskie</v>
      </c>
      <c r="O419" t="str">
        <f>VLOOKUP(Tabela5[[#This Row],[przedstawiciel]],Tabela6[],3,FALSE)</f>
        <v>Wrocław</v>
      </c>
    </row>
    <row r="420" spans="1:15" x14ac:dyDescent="0.2">
      <c r="A420" s="2">
        <v>2</v>
      </c>
      <c r="B420">
        <v>157</v>
      </c>
      <c r="C4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20">
        <v>78</v>
      </c>
      <c r="E4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20" s="3" t="s">
        <v>8</v>
      </c>
      <c r="G420" s="1">
        <v>41529</v>
      </c>
      <c r="H420">
        <f>DAY(Tabela5[[#This Row],[data rozmowy]])</f>
        <v>12</v>
      </c>
      <c r="I420">
        <f>MONTH(Tabela5[[#This Row],[data rozmowy]])</f>
        <v>9</v>
      </c>
      <c r="J420">
        <f>YEAR(Tabela5[[#This Row],[data rozmowy]])</f>
        <v>2013</v>
      </c>
      <c r="K420" s="31">
        <f>Tabela5[[#This Row],[kwota zakupu]]/Tabela5[[#This Row],[czas rozmowy]]</f>
        <v>0.49681528662420382</v>
      </c>
      <c r="L42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0" t="str">
        <f>IF(Tabela5[[#This Row],[przedstawiciel]]="P03", "Południe",IF(Tabela5[[#This Row],[przedstawiciel]]="P02","Zachód","Centrum"))</f>
        <v>Południe</v>
      </c>
      <c r="N420" t="str">
        <f>VLOOKUP(Tabela5[[#This Row],[przedstawiciel]],Tabela6[],5,FALSE)</f>
        <v>Podkarpackie</v>
      </c>
      <c r="O420" t="str">
        <f>VLOOKUP(Tabela5[[#This Row],[przedstawiciel]],Tabela6[],3,FALSE)</f>
        <v>Rzeszów</v>
      </c>
    </row>
    <row r="421" spans="1:15" x14ac:dyDescent="0.2">
      <c r="A421" s="2">
        <v>9</v>
      </c>
      <c r="B421">
        <v>168</v>
      </c>
      <c r="C4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21">
        <v>99</v>
      </c>
      <c r="E4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21" s="3" t="s">
        <v>8</v>
      </c>
      <c r="G421" s="1">
        <v>41554</v>
      </c>
      <c r="H421">
        <f>DAY(Tabela5[[#This Row],[data rozmowy]])</f>
        <v>7</v>
      </c>
      <c r="I421">
        <f>MONTH(Tabela5[[#This Row],[data rozmowy]])</f>
        <v>10</v>
      </c>
      <c r="J421">
        <f>YEAR(Tabela5[[#This Row],[data rozmowy]])</f>
        <v>2013</v>
      </c>
      <c r="K421" s="31">
        <f>Tabela5[[#This Row],[kwota zakupu]]/Tabela5[[#This Row],[czas rozmowy]]</f>
        <v>0.5892857142857143</v>
      </c>
      <c r="L42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1" t="str">
        <f>IF(Tabela5[[#This Row],[przedstawiciel]]="P03", "Południe",IF(Tabela5[[#This Row],[przedstawiciel]]="P02","Zachód","Centrum"))</f>
        <v>Południe</v>
      </c>
      <c r="N421" t="str">
        <f>VLOOKUP(Tabela5[[#This Row],[przedstawiciel]],Tabela6[],5,FALSE)</f>
        <v>Podkarpackie</v>
      </c>
      <c r="O421" t="str">
        <f>VLOOKUP(Tabela5[[#This Row],[przedstawiciel]],Tabela6[],3,FALSE)</f>
        <v>Rzeszów</v>
      </c>
    </row>
    <row r="422" spans="1:15" x14ac:dyDescent="0.2">
      <c r="A422" s="2">
        <v>4</v>
      </c>
      <c r="B422">
        <v>49</v>
      </c>
      <c r="C4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22">
        <v>31</v>
      </c>
      <c r="E4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22" s="3" t="s">
        <v>8</v>
      </c>
      <c r="G422" s="1">
        <v>41572</v>
      </c>
      <c r="H422">
        <f>DAY(Tabela5[[#This Row],[data rozmowy]])</f>
        <v>25</v>
      </c>
      <c r="I422">
        <f>MONTH(Tabela5[[#This Row],[data rozmowy]])</f>
        <v>10</v>
      </c>
      <c r="J422">
        <f>YEAR(Tabela5[[#This Row],[data rozmowy]])</f>
        <v>2013</v>
      </c>
      <c r="K422" s="31">
        <f>Tabela5[[#This Row],[kwota zakupu]]/Tabela5[[#This Row],[czas rozmowy]]</f>
        <v>0.63265306122448983</v>
      </c>
      <c r="L4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2" t="str">
        <f>IF(Tabela5[[#This Row],[przedstawiciel]]="P03", "Południe",IF(Tabela5[[#This Row],[przedstawiciel]]="P02","Zachód","Centrum"))</f>
        <v>Południe</v>
      </c>
      <c r="N422" t="str">
        <f>VLOOKUP(Tabela5[[#This Row],[przedstawiciel]],Tabela6[],5,FALSE)</f>
        <v>Podkarpackie</v>
      </c>
      <c r="O422" t="str">
        <f>VLOOKUP(Tabela5[[#This Row],[przedstawiciel]],Tabela6[],3,FALSE)</f>
        <v>Rzeszów</v>
      </c>
    </row>
    <row r="423" spans="1:15" x14ac:dyDescent="0.2">
      <c r="A423" s="2">
        <v>12</v>
      </c>
      <c r="B423">
        <v>58</v>
      </c>
      <c r="C4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23">
        <v>208</v>
      </c>
      <c r="E4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23" s="3" t="s">
        <v>13</v>
      </c>
      <c r="G423" s="1">
        <v>41493</v>
      </c>
      <c r="H423">
        <f>DAY(Tabela5[[#This Row],[data rozmowy]])</f>
        <v>7</v>
      </c>
      <c r="I423">
        <f>MONTH(Tabela5[[#This Row],[data rozmowy]])</f>
        <v>8</v>
      </c>
      <c r="J423">
        <f>YEAR(Tabela5[[#This Row],[data rozmowy]])</f>
        <v>2013</v>
      </c>
      <c r="K423" s="31">
        <f>Tabela5[[#This Row],[kwota zakupu]]/Tabela5[[#This Row],[czas rozmowy]]</f>
        <v>3.5862068965517242</v>
      </c>
      <c r="L423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423" t="str">
        <f>IF(Tabela5[[#This Row],[przedstawiciel]]="P03", "Południe",IF(Tabela5[[#This Row],[przedstawiciel]]="P02","Zachód","Centrum"))</f>
        <v>Zachód</v>
      </c>
      <c r="N423" t="str">
        <f>VLOOKUP(Tabela5[[#This Row],[przedstawiciel]],Tabela6[],5,FALSE)</f>
        <v>Dolnośląskie</v>
      </c>
      <c r="O423" t="str">
        <f>VLOOKUP(Tabela5[[#This Row],[przedstawiciel]],Tabela6[],3,FALSE)</f>
        <v>Wrocław</v>
      </c>
    </row>
    <row r="424" spans="1:15" x14ac:dyDescent="0.2">
      <c r="A424" s="2">
        <v>6</v>
      </c>
      <c r="B424">
        <v>166</v>
      </c>
      <c r="C4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24">
        <v>183</v>
      </c>
      <c r="E4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24" s="3" t="s">
        <v>9</v>
      </c>
      <c r="G424" s="1">
        <v>41491</v>
      </c>
      <c r="H424">
        <f>DAY(Tabela5[[#This Row],[data rozmowy]])</f>
        <v>5</v>
      </c>
      <c r="I424">
        <f>MONTH(Tabela5[[#This Row],[data rozmowy]])</f>
        <v>8</v>
      </c>
      <c r="J424">
        <f>YEAR(Tabela5[[#This Row],[data rozmowy]])</f>
        <v>2013</v>
      </c>
      <c r="K424" s="31">
        <f>Tabela5[[#This Row],[kwota zakupu]]/Tabela5[[#This Row],[czas rozmowy]]</f>
        <v>1.1024096385542168</v>
      </c>
      <c r="L42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4" t="str">
        <f>IF(Tabela5[[#This Row],[przedstawiciel]]="P03", "Południe",IF(Tabela5[[#This Row],[przedstawiciel]]="P02","Zachód","Centrum"))</f>
        <v>Centrum</v>
      </c>
      <c r="N424" t="str">
        <f>VLOOKUP(Tabela5[[#This Row],[przedstawiciel]],Tabela6[],5,FALSE)</f>
        <v>Mazowieckie</v>
      </c>
      <c r="O424" t="str">
        <f>VLOOKUP(Tabela5[[#This Row],[przedstawiciel]],Tabela6[],3,FALSE)</f>
        <v>Warszawa</v>
      </c>
    </row>
    <row r="425" spans="1:15" x14ac:dyDescent="0.2">
      <c r="A425" s="2">
        <v>15</v>
      </c>
      <c r="B425">
        <v>19</v>
      </c>
      <c r="C4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25">
        <v>164</v>
      </c>
      <c r="E4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25" s="3" t="s">
        <v>9</v>
      </c>
      <c r="G425" s="1">
        <v>41531</v>
      </c>
      <c r="H425">
        <f>DAY(Tabela5[[#This Row],[data rozmowy]])</f>
        <v>14</v>
      </c>
      <c r="I425">
        <f>MONTH(Tabela5[[#This Row],[data rozmowy]])</f>
        <v>9</v>
      </c>
      <c r="J425">
        <f>YEAR(Tabela5[[#This Row],[data rozmowy]])</f>
        <v>2013</v>
      </c>
      <c r="K425" s="31">
        <f>Tabela5[[#This Row],[kwota zakupu]]/Tabela5[[#This Row],[czas rozmowy]]</f>
        <v>8.6315789473684212</v>
      </c>
      <c r="L42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25" t="str">
        <f>IF(Tabela5[[#This Row],[przedstawiciel]]="P03", "Południe",IF(Tabela5[[#This Row],[przedstawiciel]]="P02","Zachód","Centrum"))</f>
        <v>Centrum</v>
      </c>
      <c r="N425" t="str">
        <f>VLOOKUP(Tabela5[[#This Row],[przedstawiciel]],Tabela6[],5,FALSE)</f>
        <v>Mazowieckie</v>
      </c>
      <c r="O425" t="str">
        <f>VLOOKUP(Tabela5[[#This Row],[przedstawiciel]],Tabela6[],3,FALSE)</f>
        <v>Warszawa</v>
      </c>
    </row>
    <row r="426" spans="1:15" x14ac:dyDescent="0.2">
      <c r="A426" s="2">
        <v>11</v>
      </c>
      <c r="B426">
        <v>141</v>
      </c>
      <c r="C4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26">
        <v>26</v>
      </c>
      <c r="E4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26" s="3" t="s">
        <v>20</v>
      </c>
      <c r="G426" s="1">
        <v>41523</v>
      </c>
      <c r="H426">
        <f>DAY(Tabela5[[#This Row],[data rozmowy]])</f>
        <v>6</v>
      </c>
      <c r="I426">
        <f>MONTH(Tabela5[[#This Row],[data rozmowy]])</f>
        <v>9</v>
      </c>
      <c r="J426">
        <f>YEAR(Tabela5[[#This Row],[data rozmowy]])</f>
        <v>2013</v>
      </c>
      <c r="K426" s="31">
        <f>Tabela5[[#This Row],[kwota zakupu]]/Tabela5[[#This Row],[czas rozmowy]]</f>
        <v>0.18439716312056736</v>
      </c>
      <c r="L4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6" t="str">
        <f>IF(Tabela5[[#This Row],[przedstawiciel]]="P03", "Południe",IF(Tabela5[[#This Row],[przedstawiciel]]="P02","Zachód","Centrum"))</f>
        <v>Centrum</v>
      </c>
      <c r="N426" t="str">
        <f>VLOOKUP(Tabela5[[#This Row],[przedstawiciel]],Tabela6[],5,FALSE)</f>
        <v>Łódzkie</v>
      </c>
      <c r="O426" t="str">
        <f>VLOOKUP(Tabela5[[#This Row],[przedstawiciel]],Tabela6[],3,FALSE)</f>
        <v>Łódź</v>
      </c>
    </row>
    <row r="427" spans="1:15" x14ac:dyDescent="0.2">
      <c r="A427" s="2">
        <v>1</v>
      </c>
      <c r="B427">
        <v>76</v>
      </c>
      <c r="C4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27">
        <v>188</v>
      </c>
      <c r="E4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27" s="3" t="s">
        <v>9</v>
      </c>
      <c r="G427" s="1">
        <v>41574</v>
      </c>
      <c r="H427">
        <f>DAY(Tabela5[[#This Row],[data rozmowy]])</f>
        <v>27</v>
      </c>
      <c r="I427">
        <f>MONTH(Tabela5[[#This Row],[data rozmowy]])</f>
        <v>10</v>
      </c>
      <c r="J427">
        <f>YEAR(Tabela5[[#This Row],[data rozmowy]])</f>
        <v>2013</v>
      </c>
      <c r="K427" s="31">
        <f>Tabela5[[#This Row],[kwota zakupu]]/Tabela5[[#This Row],[czas rozmowy]]</f>
        <v>2.4736842105263159</v>
      </c>
      <c r="L42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7" t="str">
        <f>IF(Tabela5[[#This Row],[przedstawiciel]]="P03", "Południe",IF(Tabela5[[#This Row],[przedstawiciel]]="P02","Zachód","Centrum"))</f>
        <v>Centrum</v>
      </c>
      <c r="N427" t="str">
        <f>VLOOKUP(Tabela5[[#This Row],[przedstawiciel]],Tabela6[],5,FALSE)</f>
        <v>Mazowieckie</v>
      </c>
      <c r="O427" t="str">
        <f>VLOOKUP(Tabela5[[#This Row],[przedstawiciel]],Tabela6[],3,FALSE)</f>
        <v>Warszawa</v>
      </c>
    </row>
    <row r="428" spans="1:15" x14ac:dyDescent="0.2">
      <c r="A428" s="2">
        <v>5</v>
      </c>
      <c r="B428">
        <v>83</v>
      </c>
      <c r="C4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28">
        <v>54</v>
      </c>
      <c r="E4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28" s="3" t="s">
        <v>21</v>
      </c>
      <c r="G428" s="1">
        <v>41506</v>
      </c>
      <c r="H428">
        <f>DAY(Tabela5[[#This Row],[data rozmowy]])</f>
        <v>20</v>
      </c>
      <c r="I428">
        <f>MONTH(Tabela5[[#This Row],[data rozmowy]])</f>
        <v>8</v>
      </c>
      <c r="J428">
        <f>YEAR(Tabela5[[#This Row],[data rozmowy]])</f>
        <v>2013</v>
      </c>
      <c r="K428" s="31">
        <f>Tabela5[[#This Row],[kwota zakupu]]/Tabela5[[#This Row],[czas rozmowy]]</f>
        <v>0.6506024096385542</v>
      </c>
      <c r="L4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8" t="str">
        <f>IF(Tabela5[[#This Row],[przedstawiciel]]="P03", "Południe",IF(Tabela5[[#This Row],[przedstawiciel]]="P02","Zachód","Centrum"))</f>
        <v>Centrum</v>
      </c>
      <c r="N428" t="str">
        <f>VLOOKUP(Tabela5[[#This Row],[przedstawiciel]],Tabela6[],5,FALSE)</f>
        <v>Mazowieckie</v>
      </c>
      <c r="O428" t="str">
        <f>VLOOKUP(Tabela5[[#This Row],[przedstawiciel]],Tabela6[],3,FALSE)</f>
        <v>Warszawa</v>
      </c>
    </row>
    <row r="429" spans="1:15" x14ac:dyDescent="0.2">
      <c r="A429" s="2">
        <v>9</v>
      </c>
      <c r="B429">
        <v>83</v>
      </c>
      <c r="C4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29">
        <v>26</v>
      </c>
      <c r="E4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29" s="3" t="s">
        <v>13</v>
      </c>
      <c r="G429" s="1">
        <v>41518</v>
      </c>
      <c r="H429">
        <f>DAY(Tabela5[[#This Row],[data rozmowy]])</f>
        <v>1</v>
      </c>
      <c r="I429">
        <f>MONTH(Tabela5[[#This Row],[data rozmowy]])</f>
        <v>9</v>
      </c>
      <c r="J429">
        <f>YEAR(Tabela5[[#This Row],[data rozmowy]])</f>
        <v>2013</v>
      </c>
      <c r="K429" s="31">
        <f>Tabela5[[#This Row],[kwota zakupu]]/Tabela5[[#This Row],[czas rozmowy]]</f>
        <v>0.31325301204819278</v>
      </c>
      <c r="L42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29" t="str">
        <f>IF(Tabela5[[#This Row],[przedstawiciel]]="P03", "Południe",IF(Tabela5[[#This Row],[przedstawiciel]]="P02","Zachód","Centrum"))</f>
        <v>Zachód</v>
      </c>
      <c r="N429" t="str">
        <f>VLOOKUP(Tabela5[[#This Row],[przedstawiciel]],Tabela6[],5,FALSE)</f>
        <v>Dolnośląskie</v>
      </c>
      <c r="O429" t="str">
        <f>VLOOKUP(Tabela5[[#This Row],[przedstawiciel]],Tabela6[],3,FALSE)</f>
        <v>Wrocław</v>
      </c>
    </row>
    <row r="430" spans="1:15" x14ac:dyDescent="0.2">
      <c r="A430" s="2">
        <v>9</v>
      </c>
      <c r="B430">
        <v>13</v>
      </c>
      <c r="C4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30">
        <v>28</v>
      </c>
      <c r="E4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30" s="3" t="s">
        <v>8</v>
      </c>
      <c r="G430" s="1">
        <v>41561</v>
      </c>
      <c r="H430">
        <f>DAY(Tabela5[[#This Row],[data rozmowy]])</f>
        <v>14</v>
      </c>
      <c r="I430">
        <f>MONTH(Tabela5[[#This Row],[data rozmowy]])</f>
        <v>10</v>
      </c>
      <c r="J430">
        <f>YEAR(Tabela5[[#This Row],[data rozmowy]])</f>
        <v>2013</v>
      </c>
      <c r="K430" s="31">
        <f>Tabela5[[#This Row],[kwota zakupu]]/Tabela5[[#This Row],[czas rozmowy]]</f>
        <v>2.1538461538461537</v>
      </c>
      <c r="L4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30" t="str">
        <f>IF(Tabela5[[#This Row],[przedstawiciel]]="P03", "Południe",IF(Tabela5[[#This Row],[przedstawiciel]]="P02","Zachód","Centrum"))</f>
        <v>Południe</v>
      </c>
      <c r="N430" t="str">
        <f>VLOOKUP(Tabela5[[#This Row],[przedstawiciel]],Tabela6[],5,FALSE)</f>
        <v>Podkarpackie</v>
      </c>
      <c r="O430" t="str">
        <f>VLOOKUP(Tabela5[[#This Row],[przedstawiciel]],Tabela6[],3,FALSE)</f>
        <v>Rzeszów</v>
      </c>
    </row>
    <row r="431" spans="1:15" x14ac:dyDescent="0.2">
      <c r="A431" s="2">
        <v>14</v>
      </c>
      <c r="B431">
        <v>74</v>
      </c>
      <c r="C4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31">
        <v>177</v>
      </c>
      <c r="E4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31" s="3" t="s">
        <v>13</v>
      </c>
      <c r="G431" s="1">
        <v>41529</v>
      </c>
      <c r="H431">
        <f>DAY(Tabela5[[#This Row],[data rozmowy]])</f>
        <v>12</v>
      </c>
      <c r="I431">
        <f>MONTH(Tabela5[[#This Row],[data rozmowy]])</f>
        <v>9</v>
      </c>
      <c r="J431">
        <f>YEAR(Tabela5[[#This Row],[data rozmowy]])</f>
        <v>2013</v>
      </c>
      <c r="K431" s="31">
        <f>Tabela5[[#This Row],[kwota zakupu]]/Tabela5[[#This Row],[czas rozmowy]]</f>
        <v>2.3918918918918921</v>
      </c>
      <c r="L4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31" t="str">
        <f>IF(Tabela5[[#This Row],[przedstawiciel]]="P03", "Południe",IF(Tabela5[[#This Row],[przedstawiciel]]="P02","Zachód","Centrum"))</f>
        <v>Zachód</v>
      </c>
      <c r="N431" t="str">
        <f>VLOOKUP(Tabela5[[#This Row],[przedstawiciel]],Tabela6[],5,FALSE)</f>
        <v>Dolnośląskie</v>
      </c>
      <c r="O431" t="str">
        <f>VLOOKUP(Tabela5[[#This Row],[przedstawiciel]],Tabela6[],3,FALSE)</f>
        <v>Wrocław</v>
      </c>
    </row>
    <row r="432" spans="1:15" x14ac:dyDescent="0.2">
      <c r="A432" s="2">
        <v>12</v>
      </c>
      <c r="B432">
        <v>109</v>
      </c>
      <c r="C4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32">
        <v>131</v>
      </c>
      <c r="E4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32" s="3" t="s">
        <v>20</v>
      </c>
      <c r="G432" s="1">
        <v>41552</v>
      </c>
      <c r="H432">
        <f>DAY(Tabela5[[#This Row],[data rozmowy]])</f>
        <v>5</v>
      </c>
      <c r="I432">
        <f>MONTH(Tabela5[[#This Row],[data rozmowy]])</f>
        <v>10</v>
      </c>
      <c r="J432">
        <f>YEAR(Tabela5[[#This Row],[data rozmowy]])</f>
        <v>2013</v>
      </c>
      <c r="K432" s="31">
        <f>Tabela5[[#This Row],[kwota zakupu]]/Tabela5[[#This Row],[czas rozmowy]]</f>
        <v>1.201834862385321</v>
      </c>
      <c r="L43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32" t="str">
        <f>IF(Tabela5[[#This Row],[przedstawiciel]]="P03", "Południe",IF(Tabela5[[#This Row],[przedstawiciel]]="P02","Zachód","Centrum"))</f>
        <v>Centrum</v>
      </c>
      <c r="N432" t="str">
        <f>VLOOKUP(Tabela5[[#This Row],[przedstawiciel]],Tabela6[],5,FALSE)</f>
        <v>Łódzkie</v>
      </c>
      <c r="O432" t="str">
        <f>VLOOKUP(Tabela5[[#This Row],[przedstawiciel]],Tabela6[],3,FALSE)</f>
        <v>Łódź</v>
      </c>
    </row>
    <row r="433" spans="1:15" x14ac:dyDescent="0.2">
      <c r="A433" s="2">
        <v>12</v>
      </c>
      <c r="B433">
        <v>59</v>
      </c>
      <c r="C4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33">
        <v>123</v>
      </c>
      <c r="E4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33" s="3" t="s">
        <v>21</v>
      </c>
      <c r="G433" s="1">
        <v>41505</v>
      </c>
      <c r="H433">
        <f>DAY(Tabela5[[#This Row],[data rozmowy]])</f>
        <v>19</v>
      </c>
      <c r="I433">
        <f>MONTH(Tabela5[[#This Row],[data rozmowy]])</f>
        <v>8</v>
      </c>
      <c r="J433">
        <f>YEAR(Tabela5[[#This Row],[data rozmowy]])</f>
        <v>2013</v>
      </c>
      <c r="K433" s="31">
        <f>Tabela5[[#This Row],[kwota zakupu]]/Tabela5[[#This Row],[czas rozmowy]]</f>
        <v>2.0847457627118646</v>
      </c>
      <c r="L43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33" t="str">
        <f>IF(Tabela5[[#This Row],[przedstawiciel]]="P03", "Południe",IF(Tabela5[[#This Row],[przedstawiciel]]="P02","Zachód","Centrum"))</f>
        <v>Centrum</v>
      </c>
      <c r="N433" t="str">
        <f>VLOOKUP(Tabela5[[#This Row],[przedstawiciel]],Tabela6[],5,FALSE)</f>
        <v>Mazowieckie</v>
      </c>
      <c r="O433" t="str">
        <f>VLOOKUP(Tabela5[[#This Row],[przedstawiciel]],Tabela6[],3,FALSE)</f>
        <v>Warszawa</v>
      </c>
    </row>
    <row r="434" spans="1:15" x14ac:dyDescent="0.2">
      <c r="A434" s="2">
        <v>4</v>
      </c>
      <c r="B434">
        <v>8</v>
      </c>
      <c r="C4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34">
        <v>100</v>
      </c>
      <c r="E4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34" s="3" t="s">
        <v>13</v>
      </c>
      <c r="G434" s="1">
        <v>41533</v>
      </c>
      <c r="H434">
        <f>DAY(Tabela5[[#This Row],[data rozmowy]])</f>
        <v>16</v>
      </c>
      <c r="I434">
        <f>MONTH(Tabela5[[#This Row],[data rozmowy]])</f>
        <v>9</v>
      </c>
      <c r="J434">
        <f>YEAR(Tabela5[[#This Row],[data rozmowy]])</f>
        <v>2013</v>
      </c>
      <c r="K434" s="31">
        <f>Tabela5[[#This Row],[kwota zakupu]]/Tabela5[[#This Row],[czas rozmowy]]</f>
        <v>12.5</v>
      </c>
      <c r="L43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34" t="str">
        <f>IF(Tabela5[[#This Row],[przedstawiciel]]="P03", "Południe",IF(Tabela5[[#This Row],[przedstawiciel]]="P02","Zachód","Centrum"))</f>
        <v>Zachód</v>
      </c>
      <c r="N434" t="str">
        <f>VLOOKUP(Tabela5[[#This Row],[przedstawiciel]],Tabela6[],5,FALSE)</f>
        <v>Dolnośląskie</v>
      </c>
      <c r="O434" t="str">
        <f>VLOOKUP(Tabela5[[#This Row],[przedstawiciel]],Tabela6[],3,FALSE)</f>
        <v>Wrocław</v>
      </c>
    </row>
    <row r="435" spans="1:15" x14ac:dyDescent="0.2">
      <c r="A435" s="2">
        <v>11</v>
      </c>
      <c r="B435">
        <v>175</v>
      </c>
      <c r="C4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35">
        <v>139</v>
      </c>
      <c r="E4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35" s="3" t="s">
        <v>8</v>
      </c>
      <c r="G435" s="1">
        <v>41518</v>
      </c>
      <c r="H435">
        <f>DAY(Tabela5[[#This Row],[data rozmowy]])</f>
        <v>1</v>
      </c>
      <c r="I435">
        <f>MONTH(Tabela5[[#This Row],[data rozmowy]])</f>
        <v>9</v>
      </c>
      <c r="J435">
        <f>YEAR(Tabela5[[#This Row],[data rozmowy]])</f>
        <v>2013</v>
      </c>
      <c r="K435" s="31">
        <f>Tabela5[[#This Row],[kwota zakupu]]/Tabela5[[#This Row],[czas rozmowy]]</f>
        <v>0.79428571428571426</v>
      </c>
      <c r="L4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35" t="str">
        <f>IF(Tabela5[[#This Row],[przedstawiciel]]="P03", "Południe",IF(Tabela5[[#This Row],[przedstawiciel]]="P02","Zachód","Centrum"))</f>
        <v>Południe</v>
      </c>
      <c r="N435" t="str">
        <f>VLOOKUP(Tabela5[[#This Row],[przedstawiciel]],Tabela6[],5,FALSE)</f>
        <v>Podkarpackie</v>
      </c>
      <c r="O435" t="str">
        <f>VLOOKUP(Tabela5[[#This Row],[przedstawiciel]],Tabela6[],3,FALSE)</f>
        <v>Rzeszów</v>
      </c>
    </row>
    <row r="436" spans="1:15" x14ac:dyDescent="0.2">
      <c r="A436" s="2">
        <v>6</v>
      </c>
      <c r="B436">
        <v>94</v>
      </c>
      <c r="C4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36">
        <v>151</v>
      </c>
      <c r="E4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36" s="3" t="s">
        <v>13</v>
      </c>
      <c r="G436" s="1">
        <v>41526</v>
      </c>
      <c r="H436">
        <f>DAY(Tabela5[[#This Row],[data rozmowy]])</f>
        <v>9</v>
      </c>
      <c r="I436">
        <f>MONTH(Tabela5[[#This Row],[data rozmowy]])</f>
        <v>9</v>
      </c>
      <c r="J436">
        <f>YEAR(Tabela5[[#This Row],[data rozmowy]])</f>
        <v>2013</v>
      </c>
      <c r="K436" s="31">
        <f>Tabela5[[#This Row],[kwota zakupu]]/Tabela5[[#This Row],[czas rozmowy]]</f>
        <v>1.6063829787234043</v>
      </c>
      <c r="L43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36" t="str">
        <f>IF(Tabela5[[#This Row],[przedstawiciel]]="P03", "Południe",IF(Tabela5[[#This Row],[przedstawiciel]]="P02","Zachód","Centrum"))</f>
        <v>Zachód</v>
      </c>
      <c r="N436" t="str">
        <f>VLOOKUP(Tabela5[[#This Row],[przedstawiciel]],Tabela6[],5,FALSE)</f>
        <v>Dolnośląskie</v>
      </c>
      <c r="O436" t="str">
        <f>VLOOKUP(Tabela5[[#This Row],[przedstawiciel]],Tabela6[],3,FALSE)</f>
        <v>Wrocław</v>
      </c>
    </row>
    <row r="437" spans="1:15" x14ac:dyDescent="0.2">
      <c r="A437" s="2">
        <v>15</v>
      </c>
      <c r="B437">
        <v>145</v>
      </c>
      <c r="C4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37">
        <v>162</v>
      </c>
      <c r="E4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37" s="3" t="s">
        <v>21</v>
      </c>
      <c r="G437" s="1">
        <v>41529</v>
      </c>
      <c r="H437">
        <f>DAY(Tabela5[[#This Row],[data rozmowy]])</f>
        <v>12</v>
      </c>
      <c r="I437">
        <f>MONTH(Tabela5[[#This Row],[data rozmowy]])</f>
        <v>9</v>
      </c>
      <c r="J437">
        <f>YEAR(Tabela5[[#This Row],[data rozmowy]])</f>
        <v>2013</v>
      </c>
      <c r="K437" s="31">
        <f>Tabela5[[#This Row],[kwota zakupu]]/Tabela5[[#This Row],[czas rozmowy]]</f>
        <v>1.1172413793103448</v>
      </c>
      <c r="L43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37" t="str">
        <f>IF(Tabela5[[#This Row],[przedstawiciel]]="P03", "Południe",IF(Tabela5[[#This Row],[przedstawiciel]]="P02","Zachód","Centrum"))</f>
        <v>Centrum</v>
      </c>
      <c r="N437" t="str">
        <f>VLOOKUP(Tabela5[[#This Row],[przedstawiciel]],Tabela6[],5,FALSE)</f>
        <v>Mazowieckie</v>
      </c>
      <c r="O437" t="str">
        <f>VLOOKUP(Tabela5[[#This Row],[przedstawiciel]],Tabela6[],3,FALSE)</f>
        <v>Warszawa</v>
      </c>
    </row>
    <row r="438" spans="1:15" x14ac:dyDescent="0.2">
      <c r="A438" s="2">
        <v>5</v>
      </c>
      <c r="B438">
        <v>161</v>
      </c>
      <c r="C4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38">
        <v>225</v>
      </c>
      <c r="E4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38" s="3" t="s">
        <v>21</v>
      </c>
      <c r="G438" s="1">
        <v>41501</v>
      </c>
      <c r="H438">
        <f>DAY(Tabela5[[#This Row],[data rozmowy]])</f>
        <v>15</v>
      </c>
      <c r="I438">
        <f>MONTH(Tabela5[[#This Row],[data rozmowy]])</f>
        <v>8</v>
      </c>
      <c r="J438">
        <f>YEAR(Tabela5[[#This Row],[data rozmowy]])</f>
        <v>2013</v>
      </c>
      <c r="K438" s="31">
        <f>Tabela5[[#This Row],[kwota zakupu]]/Tabela5[[#This Row],[czas rozmowy]]</f>
        <v>1.3975155279503106</v>
      </c>
      <c r="L43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38" t="str">
        <f>IF(Tabela5[[#This Row],[przedstawiciel]]="P03", "Południe",IF(Tabela5[[#This Row],[przedstawiciel]]="P02","Zachód","Centrum"))</f>
        <v>Centrum</v>
      </c>
      <c r="N438" t="str">
        <f>VLOOKUP(Tabela5[[#This Row],[przedstawiciel]],Tabela6[],5,FALSE)</f>
        <v>Mazowieckie</v>
      </c>
      <c r="O438" t="str">
        <f>VLOOKUP(Tabela5[[#This Row],[przedstawiciel]],Tabela6[],3,FALSE)</f>
        <v>Warszawa</v>
      </c>
    </row>
    <row r="439" spans="1:15" x14ac:dyDescent="0.2">
      <c r="A439" s="2">
        <v>2</v>
      </c>
      <c r="B439">
        <v>46</v>
      </c>
      <c r="C4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39">
        <v>129</v>
      </c>
      <c r="E4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39" s="3" t="s">
        <v>20</v>
      </c>
      <c r="G439" s="1">
        <v>41548</v>
      </c>
      <c r="H439">
        <f>DAY(Tabela5[[#This Row],[data rozmowy]])</f>
        <v>1</v>
      </c>
      <c r="I439">
        <f>MONTH(Tabela5[[#This Row],[data rozmowy]])</f>
        <v>10</v>
      </c>
      <c r="J439">
        <f>YEAR(Tabela5[[#This Row],[data rozmowy]])</f>
        <v>2013</v>
      </c>
      <c r="K439" s="31">
        <f>Tabela5[[#This Row],[kwota zakupu]]/Tabela5[[#This Row],[czas rozmowy]]</f>
        <v>2.8043478260869565</v>
      </c>
      <c r="L439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439" t="str">
        <f>IF(Tabela5[[#This Row],[przedstawiciel]]="P03", "Południe",IF(Tabela5[[#This Row],[przedstawiciel]]="P02","Zachód","Centrum"))</f>
        <v>Centrum</v>
      </c>
      <c r="N439" t="str">
        <f>VLOOKUP(Tabela5[[#This Row],[przedstawiciel]],Tabela6[],5,FALSE)</f>
        <v>Łódzkie</v>
      </c>
      <c r="O439" t="str">
        <f>VLOOKUP(Tabela5[[#This Row],[przedstawiciel]],Tabela6[],3,FALSE)</f>
        <v>Łódź</v>
      </c>
    </row>
    <row r="440" spans="1:15" x14ac:dyDescent="0.2">
      <c r="A440" s="2">
        <v>6</v>
      </c>
      <c r="B440">
        <v>149</v>
      </c>
      <c r="C4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40">
        <v>118</v>
      </c>
      <c r="E4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40" s="3" t="s">
        <v>13</v>
      </c>
      <c r="G440" s="1">
        <v>41498</v>
      </c>
      <c r="H440">
        <f>DAY(Tabela5[[#This Row],[data rozmowy]])</f>
        <v>12</v>
      </c>
      <c r="I440">
        <f>MONTH(Tabela5[[#This Row],[data rozmowy]])</f>
        <v>8</v>
      </c>
      <c r="J440">
        <f>YEAR(Tabela5[[#This Row],[data rozmowy]])</f>
        <v>2013</v>
      </c>
      <c r="K440" s="31">
        <f>Tabela5[[#This Row],[kwota zakupu]]/Tabela5[[#This Row],[czas rozmowy]]</f>
        <v>0.79194630872483218</v>
      </c>
      <c r="L44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40" t="str">
        <f>IF(Tabela5[[#This Row],[przedstawiciel]]="P03", "Południe",IF(Tabela5[[#This Row],[przedstawiciel]]="P02","Zachód","Centrum"))</f>
        <v>Zachód</v>
      </c>
      <c r="N440" t="str">
        <f>VLOOKUP(Tabela5[[#This Row],[przedstawiciel]],Tabela6[],5,FALSE)</f>
        <v>Dolnośląskie</v>
      </c>
      <c r="O440" t="str">
        <f>VLOOKUP(Tabela5[[#This Row],[przedstawiciel]],Tabela6[],3,FALSE)</f>
        <v>Wrocław</v>
      </c>
    </row>
    <row r="441" spans="1:15" x14ac:dyDescent="0.2">
      <c r="A441" s="2">
        <v>11</v>
      </c>
      <c r="B441">
        <v>132</v>
      </c>
      <c r="C4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41">
        <v>197</v>
      </c>
      <c r="E4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41" s="3" t="s">
        <v>20</v>
      </c>
      <c r="G441" s="1">
        <v>41565</v>
      </c>
      <c r="H441">
        <f>DAY(Tabela5[[#This Row],[data rozmowy]])</f>
        <v>18</v>
      </c>
      <c r="I441">
        <f>MONTH(Tabela5[[#This Row],[data rozmowy]])</f>
        <v>10</v>
      </c>
      <c r="J441">
        <f>YEAR(Tabela5[[#This Row],[data rozmowy]])</f>
        <v>2013</v>
      </c>
      <c r="K441" s="31">
        <f>Tabela5[[#This Row],[kwota zakupu]]/Tabela5[[#This Row],[czas rozmowy]]</f>
        <v>1.4924242424242424</v>
      </c>
      <c r="L44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41" t="str">
        <f>IF(Tabela5[[#This Row],[przedstawiciel]]="P03", "Południe",IF(Tabela5[[#This Row],[przedstawiciel]]="P02","Zachód","Centrum"))</f>
        <v>Centrum</v>
      </c>
      <c r="N441" t="str">
        <f>VLOOKUP(Tabela5[[#This Row],[przedstawiciel]],Tabela6[],5,FALSE)</f>
        <v>Łódzkie</v>
      </c>
      <c r="O441" t="str">
        <f>VLOOKUP(Tabela5[[#This Row],[przedstawiciel]],Tabela6[],3,FALSE)</f>
        <v>Łódź</v>
      </c>
    </row>
    <row r="442" spans="1:15" x14ac:dyDescent="0.2">
      <c r="A442" s="2">
        <v>3</v>
      </c>
      <c r="B442">
        <v>4</v>
      </c>
      <c r="C4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42">
        <v>178</v>
      </c>
      <c r="E4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42" s="3" t="s">
        <v>9</v>
      </c>
      <c r="G442" s="1">
        <v>41550</v>
      </c>
      <c r="H442">
        <f>DAY(Tabela5[[#This Row],[data rozmowy]])</f>
        <v>3</v>
      </c>
      <c r="I442">
        <f>MONTH(Tabela5[[#This Row],[data rozmowy]])</f>
        <v>10</v>
      </c>
      <c r="J442">
        <f>YEAR(Tabela5[[#This Row],[data rozmowy]])</f>
        <v>2013</v>
      </c>
      <c r="K442" s="31">
        <f>Tabela5[[#This Row],[kwota zakupu]]/Tabela5[[#This Row],[czas rozmowy]]</f>
        <v>44.5</v>
      </c>
      <c r="L44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42" t="str">
        <f>IF(Tabela5[[#This Row],[przedstawiciel]]="P03", "Południe",IF(Tabela5[[#This Row],[przedstawiciel]]="P02","Zachód","Centrum"))</f>
        <v>Centrum</v>
      </c>
      <c r="N442" t="str">
        <f>VLOOKUP(Tabela5[[#This Row],[przedstawiciel]],Tabela6[],5,FALSE)</f>
        <v>Mazowieckie</v>
      </c>
      <c r="O442" t="str">
        <f>VLOOKUP(Tabela5[[#This Row],[przedstawiciel]],Tabela6[],3,FALSE)</f>
        <v>Warszawa</v>
      </c>
    </row>
    <row r="443" spans="1:15" x14ac:dyDescent="0.2">
      <c r="A443" s="2">
        <v>1</v>
      </c>
      <c r="B443">
        <v>50</v>
      </c>
      <c r="C4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43">
        <v>225</v>
      </c>
      <c r="E4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43" s="3" t="s">
        <v>9</v>
      </c>
      <c r="G443" s="1">
        <v>41508</v>
      </c>
      <c r="H443">
        <f>DAY(Tabela5[[#This Row],[data rozmowy]])</f>
        <v>22</v>
      </c>
      <c r="I443">
        <f>MONTH(Tabela5[[#This Row],[data rozmowy]])</f>
        <v>8</v>
      </c>
      <c r="J443">
        <f>YEAR(Tabela5[[#This Row],[data rozmowy]])</f>
        <v>2013</v>
      </c>
      <c r="K443" s="31">
        <f>Tabela5[[#This Row],[kwota zakupu]]/Tabela5[[#This Row],[czas rozmowy]]</f>
        <v>4.5</v>
      </c>
      <c r="L44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43" t="str">
        <f>IF(Tabela5[[#This Row],[przedstawiciel]]="P03", "Południe",IF(Tabela5[[#This Row],[przedstawiciel]]="P02","Zachód","Centrum"))</f>
        <v>Centrum</v>
      </c>
      <c r="N443" t="str">
        <f>VLOOKUP(Tabela5[[#This Row],[przedstawiciel]],Tabela6[],5,FALSE)</f>
        <v>Mazowieckie</v>
      </c>
      <c r="O443" t="str">
        <f>VLOOKUP(Tabela5[[#This Row],[przedstawiciel]],Tabela6[],3,FALSE)</f>
        <v>Warszawa</v>
      </c>
    </row>
    <row r="444" spans="1:15" x14ac:dyDescent="0.2">
      <c r="A444" s="2">
        <v>11</v>
      </c>
      <c r="B444">
        <v>149</v>
      </c>
      <c r="C4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44">
        <v>155</v>
      </c>
      <c r="E4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44" s="3" t="s">
        <v>21</v>
      </c>
      <c r="G444" s="1">
        <v>41516</v>
      </c>
      <c r="H444">
        <f>DAY(Tabela5[[#This Row],[data rozmowy]])</f>
        <v>30</v>
      </c>
      <c r="I444">
        <f>MONTH(Tabela5[[#This Row],[data rozmowy]])</f>
        <v>8</v>
      </c>
      <c r="J444">
        <f>YEAR(Tabela5[[#This Row],[data rozmowy]])</f>
        <v>2013</v>
      </c>
      <c r="K444" s="31">
        <f>Tabela5[[#This Row],[kwota zakupu]]/Tabela5[[#This Row],[czas rozmowy]]</f>
        <v>1.0402684563758389</v>
      </c>
      <c r="L44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44" t="str">
        <f>IF(Tabela5[[#This Row],[przedstawiciel]]="P03", "Południe",IF(Tabela5[[#This Row],[przedstawiciel]]="P02","Zachód","Centrum"))</f>
        <v>Centrum</v>
      </c>
      <c r="N444" t="str">
        <f>VLOOKUP(Tabela5[[#This Row],[przedstawiciel]],Tabela6[],5,FALSE)</f>
        <v>Mazowieckie</v>
      </c>
      <c r="O444" t="str">
        <f>VLOOKUP(Tabela5[[#This Row],[przedstawiciel]],Tabela6[],3,FALSE)</f>
        <v>Warszawa</v>
      </c>
    </row>
    <row r="445" spans="1:15" x14ac:dyDescent="0.2">
      <c r="A445" s="2">
        <v>13</v>
      </c>
      <c r="B445">
        <v>143</v>
      </c>
      <c r="C4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45">
        <v>22</v>
      </c>
      <c r="E4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45" s="3" t="s">
        <v>21</v>
      </c>
      <c r="G445" s="1">
        <v>41528</v>
      </c>
      <c r="H445">
        <f>DAY(Tabela5[[#This Row],[data rozmowy]])</f>
        <v>11</v>
      </c>
      <c r="I445">
        <f>MONTH(Tabela5[[#This Row],[data rozmowy]])</f>
        <v>9</v>
      </c>
      <c r="J445">
        <f>YEAR(Tabela5[[#This Row],[data rozmowy]])</f>
        <v>2013</v>
      </c>
      <c r="K445" s="31">
        <f>Tabela5[[#This Row],[kwota zakupu]]/Tabela5[[#This Row],[czas rozmowy]]</f>
        <v>0.15384615384615385</v>
      </c>
      <c r="L44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45" t="str">
        <f>IF(Tabela5[[#This Row],[przedstawiciel]]="P03", "Południe",IF(Tabela5[[#This Row],[przedstawiciel]]="P02","Zachód","Centrum"))</f>
        <v>Centrum</v>
      </c>
      <c r="N445" t="str">
        <f>VLOOKUP(Tabela5[[#This Row],[przedstawiciel]],Tabela6[],5,FALSE)</f>
        <v>Mazowieckie</v>
      </c>
      <c r="O445" t="str">
        <f>VLOOKUP(Tabela5[[#This Row],[przedstawiciel]],Tabela6[],3,FALSE)</f>
        <v>Warszawa</v>
      </c>
    </row>
    <row r="446" spans="1:15" x14ac:dyDescent="0.2">
      <c r="A446" s="2">
        <v>1</v>
      </c>
      <c r="B446">
        <v>68</v>
      </c>
      <c r="C4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46">
        <v>112</v>
      </c>
      <c r="E4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46" s="3" t="s">
        <v>21</v>
      </c>
      <c r="G446" s="1">
        <v>41510</v>
      </c>
      <c r="H446">
        <f>DAY(Tabela5[[#This Row],[data rozmowy]])</f>
        <v>24</v>
      </c>
      <c r="I446">
        <f>MONTH(Tabela5[[#This Row],[data rozmowy]])</f>
        <v>8</v>
      </c>
      <c r="J446">
        <f>YEAR(Tabela5[[#This Row],[data rozmowy]])</f>
        <v>2013</v>
      </c>
      <c r="K446" s="31">
        <f>Tabela5[[#This Row],[kwota zakupu]]/Tabela5[[#This Row],[czas rozmowy]]</f>
        <v>1.6470588235294117</v>
      </c>
      <c r="L44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46" t="str">
        <f>IF(Tabela5[[#This Row],[przedstawiciel]]="P03", "Południe",IF(Tabela5[[#This Row],[przedstawiciel]]="P02","Zachód","Centrum"))</f>
        <v>Centrum</v>
      </c>
      <c r="N446" t="str">
        <f>VLOOKUP(Tabela5[[#This Row],[przedstawiciel]],Tabela6[],5,FALSE)</f>
        <v>Mazowieckie</v>
      </c>
      <c r="O446" t="str">
        <f>VLOOKUP(Tabela5[[#This Row],[przedstawiciel]],Tabela6[],3,FALSE)</f>
        <v>Warszawa</v>
      </c>
    </row>
    <row r="447" spans="1:15" x14ac:dyDescent="0.2">
      <c r="A447" s="2">
        <v>4</v>
      </c>
      <c r="B447">
        <v>130</v>
      </c>
      <c r="C4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47">
        <v>120</v>
      </c>
      <c r="E4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47" s="3" t="s">
        <v>8</v>
      </c>
      <c r="G447" s="1">
        <v>41555</v>
      </c>
      <c r="H447">
        <f>DAY(Tabela5[[#This Row],[data rozmowy]])</f>
        <v>8</v>
      </c>
      <c r="I447">
        <f>MONTH(Tabela5[[#This Row],[data rozmowy]])</f>
        <v>10</v>
      </c>
      <c r="J447">
        <f>YEAR(Tabela5[[#This Row],[data rozmowy]])</f>
        <v>2013</v>
      </c>
      <c r="K447" s="31">
        <f>Tabela5[[#This Row],[kwota zakupu]]/Tabela5[[#This Row],[czas rozmowy]]</f>
        <v>0.92307692307692313</v>
      </c>
      <c r="L44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47" t="str">
        <f>IF(Tabela5[[#This Row],[przedstawiciel]]="P03", "Południe",IF(Tabela5[[#This Row],[przedstawiciel]]="P02","Zachód","Centrum"))</f>
        <v>Południe</v>
      </c>
      <c r="N447" t="str">
        <f>VLOOKUP(Tabela5[[#This Row],[przedstawiciel]],Tabela6[],5,FALSE)</f>
        <v>Podkarpackie</v>
      </c>
      <c r="O447" t="str">
        <f>VLOOKUP(Tabela5[[#This Row],[przedstawiciel]],Tabela6[],3,FALSE)</f>
        <v>Rzeszów</v>
      </c>
    </row>
    <row r="448" spans="1:15" x14ac:dyDescent="0.2">
      <c r="A448" s="2">
        <v>7</v>
      </c>
      <c r="B448">
        <v>98</v>
      </c>
      <c r="C4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48">
        <v>81</v>
      </c>
      <c r="E4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48" s="3" t="s">
        <v>21</v>
      </c>
      <c r="G448" s="1">
        <v>41529</v>
      </c>
      <c r="H448">
        <f>DAY(Tabela5[[#This Row],[data rozmowy]])</f>
        <v>12</v>
      </c>
      <c r="I448">
        <f>MONTH(Tabela5[[#This Row],[data rozmowy]])</f>
        <v>9</v>
      </c>
      <c r="J448">
        <f>YEAR(Tabela5[[#This Row],[data rozmowy]])</f>
        <v>2013</v>
      </c>
      <c r="K448" s="31">
        <f>Tabela5[[#This Row],[kwota zakupu]]/Tabela5[[#This Row],[czas rozmowy]]</f>
        <v>0.82653061224489799</v>
      </c>
      <c r="L44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48" t="str">
        <f>IF(Tabela5[[#This Row],[przedstawiciel]]="P03", "Południe",IF(Tabela5[[#This Row],[przedstawiciel]]="P02","Zachód","Centrum"))</f>
        <v>Centrum</v>
      </c>
      <c r="N448" t="str">
        <f>VLOOKUP(Tabela5[[#This Row],[przedstawiciel]],Tabela6[],5,FALSE)</f>
        <v>Mazowieckie</v>
      </c>
      <c r="O448" t="str">
        <f>VLOOKUP(Tabela5[[#This Row],[przedstawiciel]],Tabela6[],3,FALSE)</f>
        <v>Warszawa</v>
      </c>
    </row>
    <row r="449" spans="1:15" x14ac:dyDescent="0.2">
      <c r="A449" s="2">
        <v>2</v>
      </c>
      <c r="B449">
        <v>3</v>
      </c>
      <c r="C4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49">
        <v>70</v>
      </c>
      <c r="E4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49" s="3" t="s">
        <v>13</v>
      </c>
      <c r="G449" s="1">
        <v>41541</v>
      </c>
      <c r="H449">
        <f>DAY(Tabela5[[#This Row],[data rozmowy]])</f>
        <v>24</v>
      </c>
      <c r="I449">
        <f>MONTH(Tabela5[[#This Row],[data rozmowy]])</f>
        <v>9</v>
      </c>
      <c r="J449">
        <f>YEAR(Tabela5[[#This Row],[data rozmowy]])</f>
        <v>2013</v>
      </c>
      <c r="K449" s="31">
        <f>Tabela5[[#This Row],[kwota zakupu]]/Tabela5[[#This Row],[czas rozmowy]]</f>
        <v>23.333333333333332</v>
      </c>
      <c r="L44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49" t="str">
        <f>IF(Tabela5[[#This Row],[przedstawiciel]]="P03", "Południe",IF(Tabela5[[#This Row],[przedstawiciel]]="P02","Zachód","Centrum"))</f>
        <v>Zachód</v>
      </c>
      <c r="N449" t="str">
        <f>VLOOKUP(Tabela5[[#This Row],[przedstawiciel]],Tabela6[],5,FALSE)</f>
        <v>Dolnośląskie</v>
      </c>
      <c r="O449" t="str">
        <f>VLOOKUP(Tabela5[[#This Row],[przedstawiciel]],Tabela6[],3,FALSE)</f>
        <v>Wrocław</v>
      </c>
    </row>
    <row r="450" spans="1:15" x14ac:dyDescent="0.2">
      <c r="A450" s="2">
        <v>6</v>
      </c>
      <c r="B450">
        <v>48</v>
      </c>
      <c r="C4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50">
        <v>191</v>
      </c>
      <c r="E4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50" s="3" t="s">
        <v>8</v>
      </c>
      <c r="G450" s="1">
        <v>41549</v>
      </c>
      <c r="H450">
        <f>DAY(Tabela5[[#This Row],[data rozmowy]])</f>
        <v>2</v>
      </c>
      <c r="I450">
        <f>MONTH(Tabela5[[#This Row],[data rozmowy]])</f>
        <v>10</v>
      </c>
      <c r="J450">
        <f>YEAR(Tabela5[[#This Row],[data rozmowy]])</f>
        <v>2013</v>
      </c>
      <c r="K450" s="31">
        <f>Tabela5[[#This Row],[kwota zakupu]]/Tabela5[[#This Row],[czas rozmowy]]</f>
        <v>3.9791666666666665</v>
      </c>
      <c r="L45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50" t="str">
        <f>IF(Tabela5[[#This Row],[przedstawiciel]]="P03", "Południe",IF(Tabela5[[#This Row],[przedstawiciel]]="P02","Zachód","Centrum"))</f>
        <v>Południe</v>
      </c>
      <c r="N450" t="str">
        <f>VLOOKUP(Tabela5[[#This Row],[przedstawiciel]],Tabela6[],5,FALSE)</f>
        <v>Podkarpackie</v>
      </c>
      <c r="O450" t="str">
        <f>VLOOKUP(Tabela5[[#This Row],[przedstawiciel]],Tabela6[],3,FALSE)</f>
        <v>Rzeszów</v>
      </c>
    </row>
    <row r="451" spans="1:15" x14ac:dyDescent="0.2">
      <c r="A451" s="2">
        <v>3</v>
      </c>
      <c r="B451">
        <v>65</v>
      </c>
      <c r="C4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51">
        <v>177</v>
      </c>
      <c r="E4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51" s="3" t="s">
        <v>13</v>
      </c>
      <c r="G451" s="1">
        <v>41557</v>
      </c>
      <c r="H451">
        <f>DAY(Tabela5[[#This Row],[data rozmowy]])</f>
        <v>10</v>
      </c>
      <c r="I451">
        <f>MONTH(Tabela5[[#This Row],[data rozmowy]])</f>
        <v>10</v>
      </c>
      <c r="J451">
        <f>YEAR(Tabela5[[#This Row],[data rozmowy]])</f>
        <v>2013</v>
      </c>
      <c r="K451" s="31">
        <f>Tabela5[[#This Row],[kwota zakupu]]/Tabela5[[#This Row],[czas rozmowy]]</f>
        <v>2.7230769230769232</v>
      </c>
      <c r="L451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451" t="str">
        <f>IF(Tabela5[[#This Row],[przedstawiciel]]="P03", "Południe",IF(Tabela5[[#This Row],[przedstawiciel]]="P02","Zachód","Centrum"))</f>
        <v>Zachód</v>
      </c>
      <c r="N451" t="str">
        <f>VLOOKUP(Tabela5[[#This Row],[przedstawiciel]],Tabela6[],5,FALSE)</f>
        <v>Dolnośląskie</v>
      </c>
      <c r="O451" t="str">
        <f>VLOOKUP(Tabela5[[#This Row],[przedstawiciel]],Tabela6[],3,FALSE)</f>
        <v>Wrocław</v>
      </c>
    </row>
    <row r="452" spans="1:15" x14ac:dyDescent="0.2">
      <c r="A452" s="2">
        <v>10</v>
      </c>
      <c r="B452">
        <v>136</v>
      </c>
      <c r="C4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52">
        <v>56</v>
      </c>
      <c r="E4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52" s="3" t="s">
        <v>9</v>
      </c>
      <c r="G452" s="1">
        <v>41519</v>
      </c>
      <c r="H452">
        <f>DAY(Tabela5[[#This Row],[data rozmowy]])</f>
        <v>2</v>
      </c>
      <c r="I452">
        <f>MONTH(Tabela5[[#This Row],[data rozmowy]])</f>
        <v>9</v>
      </c>
      <c r="J452">
        <f>YEAR(Tabela5[[#This Row],[data rozmowy]])</f>
        <v>2013</v>
      </c>
      <c r="K452" s="31">
        <f>Tabela5[[#This Row],[kwota zakupu]]/Tabela5[[#This Row],[czas rozmowy]]</f>
        <v>0.41176470588235292</v>
      </c>
      <c r="L45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52" t="str">
        <f>IF(Tabela5[[#This Row],[przedstawiciel]]="P03", "Południe",IF(Tabela5[[#This Row],[przedstawiciel]]="P02","Zachód","Centrum"))</f>
        <v>Centrum</v>
      </c>
      <c r="N452" t="str">
        <f>VLOOKUP(Tabela5[[#This Row],[przedstawiciel]],Tabela6[],5,FALSE)</f>
        <v>Mazowieckie</v>
      </c>
      <c r="O452" t="str">
        <f>VLOOKUP(Tabela5[[#This Row],[przedstawiciel]],Tabela6[],3,FALSE)</f>
        <v>Warszawa</v>
      </c>
    </row>
    <row r="453" spans="1:15" x14ac:dyDescent="0.2">
      <c r="A453" s="2">
        <v>6</v>
      </c>
      <c r="B453">
        <v>45</v>
      </c>
      <c r="C4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53">
        <v>34</v>
      </c>
      <c r="E4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53" s="3" t="s">
        <v>21</v>
      </c>
      <c r="G453" s="1">
        <v>41570</v>
      </c>
      <c r="H453">
        <f>DAY(Tabela5[[#This Row],[data rozmowy]])</f>
        <v>23</v>
      </c>
      <c r="I453">
        <f>MONTH(Tabela5[[#This Row],[data rozmowy]])</f>
        <v>10</v>
      </c>
      <c r="J453">
        <f>YEAR(Tabela5[[#This Row],[data rozmowy]])</f>
        <v>2013</v>
      </c>
      <c r="K453" s="31">
        <f>Tabela5[[#This Row],[kwota zakupu]]/Tabela5[[#This Row],[czas rozmowy]]</f>
        <v>0.75555555555555554</v>
      </c>
      <c r="L45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53" t="str">
        <f>IF(Tabela5[[#This Row],[przedstawiciel]]="P03", "Południe",IF(Tabela5[[#This Row],[przedstawiciel]]="P02","Zachód","Centrum"))</f>
        <v>Centrum</v>
      </c>
      <c r="N453" t="str">
        <f>VLOOKUP(Tabela5[[#This Row],[przedstawiciel]],Tabela6[],5,FALSE)</f>
        <v>Mazowieckie</v>
      </c>
      <c r="O453" t="str">
        <f>VLOOKUP(Tabela5[[#This Row],[przedstawiciel]],Tabela6[],3,FALSE)</f>
        <v>Warszawa</v>
      </c>
    </row>
    <row r="454" spans="1:15" x14ac:dyDescent="0.2">
      <c r="A454" s="2">
        <v>15</v>
      </c>
      <c r="B454">
        <v>27</v>
      </c>
      <c r="C4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54">
        <v>118</v>
      </c>
      <c r="E4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54" s="3" t="s">
        <v>13</v>
      </c>
      <c r="G454" s="1">
        <v>41514</v>
      </c>
      <c r="H454">
        <f>DAY(Tabela5[[#This Row],[data rozmowy]])</f>
        <v>28</v>
      </c>
      <c r="I454">
        <f>MONTH(Tabela5[[#This Row],[data rozmowy]])</f>
        <v>8</v>
      </c>
      <c r="J454">
        <f>YEAR(Tabela5[[#This Row],[data rozmowy]])</f>
        <v>2013</v>
      </c>
      <c r="K454" s="31">
        <f>Tabela5[[#This Row],[kwota zakupu]]/Tabela5[[#This Row],[czas rozmowy]]</f>
        <v>4.3703703703703702</v>
      </c>
      <c r="L45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54" t="str">
        <f>IF(Tabela5[[#This Row],[przedstawiciel]]="P03", "Południe",IF(Tabela5[[#This Row],[przedstawiciel]]="P02","Zachód","Centrum"))</f>
        <v>Zachód</v>
      </c>
      <c r="N454" t="str">
        <f>VLOOKUP(Tabela5[[#This Row],[przedstawiciel]],Tabela6[],5,FALSE)</f>
        <v>Dolnośląskie</v>
      </c>
      <c r="O454" t="str">
        <f>VLOOKUP(Tabela5[[#This Row],[przedstawiciel]],Tabela6[],3,FALSE)</f>
        <v>Wrocław</v>
      </c>
    </row>
    <row r="455" spans="1:15" x14ac:dyDescent="0.2">
      <c r="A455" s="2">
        <v>5</v>
      </c>
      <c r="B455">
        <v>130</v>
      </c>
      <c r="C4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55">
        <v>20</v>
      </c>
      <c r="E4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55" s="3" t="s">
        <v>13</v>
      </c>
      <c r="G455" s="1">
        <v>41532</v>
      </c>
      <c r="H455">
        <f>DAY(Tabela5[[#This Row],[data rozmowy]])</f>
        <v>15</v>
      </c>
      <c r="I455">
        <f>MONTH(Tabela5[[#This Row],[data rozmowy]])</f>
        <v>9</v>
      </c>
      <c r="J455">
        <f>YEAR(Tabela5[[#This Row],[data rozmowy]])</f>
        <v>2013</v>
      </c>
      <c r="K455" s="31">
        <f>Tabela5[[#This Row],[kwota zakupu]]/Tabela5[[#This Row],[czas rozmowy]]</f>
        <v>0.15384615384615385</v>
      </c>
      <c r="L4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55" t="str">
        <f>IF(Tabela5[[#This Row],[przedstawiciel]]="P03", "Południe",IF(Tabela5[[#This Row],[przedstawiciel]]="P02","Zachód","Centrum"))</f>
        <v>Zachód</v>
      </c>
      <c r="N455" t="str">
        <f>VLOOKUP(Tabela5[[#This Row],[przedstawiciel]],Tabela6[],5,FALSE)</f>
        <v>Dolnośląskie</v>
      </c>
      <c r="O455" t="str">
        <f>VLOOKUP(Tabela5[[#This Row],[przedstawiciel]],Tabela6[],3,FALSE)</f>
        <v>Wrocław</v>
      </c>
    </row>
    <row r="456" spans="1:15" x14ac:dyDescent="0.2">
      <c r="A456" s="2">
        <v>7</v>
      </c>
      <c r="B456">
        <v>82</v>
      </c>
      <c r="C4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56">
        <v>136</v>
      </c>
      <c r="E4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56" s="3" t="s">
        <v>20</v>
      </c>
      <c r="G456" s="1">
        <v>41504</v>
      </c>
      <c r="H456">
        <f>DAY(Tabela5[[#This Row],[data rozmowy]])</f>
        <v>18</v>
      </c>
      <c r="I456">
        <f>MONTH(Tabela5[[#This Row],[data rozmowy]])</f>
        <v>8</v>
      </c>
      <c r="J456">
        <f>YEAR(Tabela5[[#This Row],[data rozmowy]])</f>
        <v>2013</v>
      </c>
      <c r="K456" s="31">
        <f>Tabela5[[#This Row],[kwota zakupu]]/Tabela5[[#This Row],[czas rozmowy]]</f>
        <v>1.6585365853658536</v>
      </c>
      <c r="L45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56" t="str">
        <f>IF(Tabela5[[#This Row],[przedstawiciel]]="P03", "Południe",IF(Tabela5[[#This Row],[przedstawiciel]]="P02","Zachód","Centrum"))</f>
        <v>Centrum</v>
      </c>
      <c r="N456" t="str">
        <f>VLOOKUP(Tabela5[[#This Row],[przedstawiciel]],Tabela6[],5,FALSE)</f>
        <v>Łódzkie</v>
      </c>
      <c r="O456" t="str">
        <f>VLOOKUP(Tabela5[[#This Row],[przedstawiciel]],Tabela6[],3,FALSE)</f>
        <v>Łódź</v>
      </c>
    </row>
    <row r="457" spans="1:15" x14ac:dyDescent="0.2">
      <c r="A457" s="2">
        <v>3</v>
      </c>
      <c r="B457">
        <v>157</v>
      </c>
      <c r="C4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57">
        <v>86</v>
      </c>
      <c r="E4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57" s="3" t="s">
        <v>20</v>
      </c>
      <c r="G457" s="1">
        <v>41496</v>
      </c>
      <c r="H457">
        <f>DAY(Tabela5[[#This Row],[data rozmowy]])</f>
        <v>10</v>
      </c>
      <c r="I457">
        <f>MONTH(Tabela5[[#This Row],[data rozmowy]])</f>
        <v>8</v>
      </c>
      <c r="J457">
        <f>YEAR(Tabela5[[#This Row],[data rozmowy]])</f>
        <v>2013</v>
      </c>
      <c r="K457" s="31">
        <f>Tabela5[[#This Row],[kwota zakupu]]/Tabela5[[#This Row],[czas rozmowy]]</f>
        <v>0.54777070063694266</v>
      </c>
      <c r="L45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57" t="str">
        <f>IF(Tabela5[[#This Row],[przedstawiciel]]="P03", "Południe",IF(Tabela5[[#This Row],[przedstawiciel]]="P02","Zachód","Centrum"))</f>
        <v>Centrum</v>
      </c>
      <c r="N457" t="str">
        <f>VLOOKUP(Tabela5[[#This Row],[przedstawiciel]],Tabela6[],5,FALSE)</f>
        <v>Łódzkie</v>
      </c>
      <c r="O457" t="str">
        <f>VLOOKUP(Tabela5[[#This Row],[przedstawiciel]],Tabela6[],3,FALSE)</f>
        <v>Łódź</v>
      </c>
    </row>
    <row r="458" spans="1:15" x14ac:dyDescent="0.2">
      <c r="A458" s="2">
        <v>11</v>
      </c>
      <c r="B458">
        <v>74</v>
      </c>
      <c r="C4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58">
        <v>154</v>
      </c>
      <c r="E4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58" s="3" t="s">
        <v>8</v>
      </c>
      <c r="G458" s="1">
        <v>41541</v>
      </c>
      <c r="H458">
        <f>DAY(Tabela5[[#This Row],[data rozmowy]])</f>
        <v>24</v>
      </c>
      <c r="I458">
        <f>MONTH(Tabela5[[#This Row],[data rozmowy]])</f>
        <v>9</v>
      </c>
      <c r="J458">
        <f>YEAR(Tabela5[[#This Row],[data rozmowy]])</f>
        <v>2013</v>
      </c>
      <c r="K458" s="31">
        <f>Tabela5[[#This Row],[kwota zakupu]]/Tabela5[[#This Row],[czas rozmowy]]</f>
        <v>2.0810810810810811</v>
      </c>
      <c r="L4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58" t="str">
        <f>IF(Tabela5[[#This Row],[przedstawiciel]]="P03", "Południe",IF(Tabela5[[#This Row],[przedstawiciel]]="P02","Zachód","Centrum"))</f>
        <v>Południe</v>
      </c>
      <c r="N458" t="str">
        <f>VLOOKUP(Tabela5[[#This Row],[przedstawiciel]],Tabela6[],5,FALSE)</f>
        <v>Podkarpackie</v>
      </c>
      <c r="O458" t="str">
        <f>VLOOKUP(Tabela5[[#This Row],[przedstawiciel]],Tabela6[],3,FALSE)</f>
        <v>Rzeszów</v>
      </c>
    </row>
    <row r="459" spans="1:15" x14ac:dyDescent="0.2">
      <c r="A459" s="2">
        <v>7</v>
      </c>
      <c r="B459">
        <v>141</v>
      </c>
      <c r="C4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59">
        <v>175</v>
      </c>
      <c r="E4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59" s="3" t="s">
        <v>8</v>
      </c>
      <c r="G459" s="1">
        <v>41530</v>
      </c>
      <c r="H459">
        <f>DAY(Tabela5[[#This Row],[data rozmowy]])</f>
        <v>13</v>
      </c>
      <c r="I459">
        <f>MONTH(Tabela5[[#This Row],[data rozmowy]])</f>
        <v>9</v>
      </c>
      <c r="J459">
        <f>YEAR(Tabela5[[#This Row],[data rozmowy]])</f>
        <v>2013</v>
      </c>
      <c r="K459" s="31">
        <f>Tabela5[[#This Row],[kwota zakupu]]/Tabela5[[#This Row],[czas rozmowy]]</f>
        <v>1.2411347517730495</v>
      </c>
      <c r="L4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59" t="str">
        <f>IF(Tabela5[[#This Row],[przedstawiciel]]="P03", "Południe",IF(Tabela5[[#This Row],[przedstawiciel]]="P02","Zachód","Centrum"))</f>
        <v>Południe</v>
      </c>
      <c r="N459" t="str">
        <f>VLOOKUP(Tabela5[[#This Row],[przedstawiciel]],Tabela6[],5,FALSE)</f>
        <v>Podkarpackie</v>
      </c>
      <c r="O459" t="str">
        <f>VLOOKUP(Tabela5[[#This Row],[przedstawiciel]],Tabela6[],3,FALSE)</f>
        <v>Rzeszów</v>
      </c>
    </row>
    <row r="460" spans="1:15" x14ac:dyDescent="0.2">
      <c r="A460" s="2">
        <v>8</v>
      </c>
      <c r="B460">
        <v>55</v>
      </c>
      <c r="C4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60">
        <v>91</v>
      </c>
      <c r="E4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60" s="3" t="s">
        <v>8</v>
      </c>
      <c r="G460" s="1">
        <v>41494</v>
      </c>
      <c r="H460">
        <f>DAY(Tabela5[[#This Row],[data rozmowy]])</f>
        <v>8</v>
      </c>
      <c r="I460">
        <f>MONTH(Tabela5[[#This Row],[data rozmowy]])</f>
        <v>8</v>
      </c>
      <c r="J460">
        <f>YEAR(Tabela5[[#This Row],[data rozmowy]])</f>
        <v>2013</v>
      </c>
      <c r="K460" s="31">
        <f>Tabela5[[#This Row],[kwota zakupu]]/Tabela5[[#This Row],[czas rozmowy]]</f>
        <v>1.6545454545454545</v>
      </c>
      <c r="L4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0" t="str">
        <f>IF(Tabela5[[#This Row],[przedstawiciel]]="P03", "Południe",IF(Tabela5[[#This Row],[przedstawiciel]]="P02","Zachód","Centrum"))</f>
        <v>Południe</v>
      </c>
      <c r="N460" t="str">
        <f>VLOOKUP(Tabela5[[#This Row],[przedstawiciel]],Tabela6[],5,FALSE)</f>
        <v>Podkarpackie</v>
      </c>
      <c r="O460" t="str">
        <f>VLOOKUP(Tabela5[[#This Row],[przedstawiciel]],Tabela6[],3,FALSE)</f>
        <v>Rzeszów</v>
      </c>
    </row>
    <row r="461" spans="1:15" x14ac:dyDescent="0.2">
      <c r="A461" s="2">
        <v>8</v>
      </c>
      <c r="B461">
        <v>139</v>
      </c>
      <c r="C4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61">
        <v>78</v>
      </c>
      <c r="E4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61" s="3" t="s">
        <v>21</v>
      </c>
      <c r="G461" s="1">
        <v>41575</v>
      </c>
      <c r="H461">
        <f>DAY(Tabela5[[#This Row],[data rozmowy]])</f>
        <v>28</v>
      </c>
      <c r="I461">
        <f>MONTH(Tabela5[[#This Row],[data rozmowy]])</f>
        <v>10</v>
      </c>
      <c r="J461">
        <f>YEAR(Tabela5[[#This Row],[data rozmowy]])</f>
        <v>2013</v>
      </c>
      <c r="K461" s="31">
        <f>Tabela5[[#This Row],[kwota zakupu]]/Tabela5[[#This Row],[czas rozmowy]]</f>
        <v>0.5611510791366906</v>
      </c>
      <c r="L46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1" t="str">
        <f>IF(Tabela5[[#This Row],[przedstawiciel]]="P03", "Południe",IF(Tabela5[[#This Row],[przedstawiciel]]="P02","Zachód","Centrum"))</f>
        <v>Centrum</v>
      </c>
      <c r="N461" t="str">
        <f>VLOOKUP(Tabela5[[#This Row],[przedstawiciel]],Tabela6[],5,FALSE)</f>
        <v>Mazowieckie</v>
      </c>
      <c r="O461" t="str">
        <f>VLOOKUP(Tabela5[[#This Row],[przedstawiciel]],Tabela6[],3,FALSE)</f>
        <v>Warszawa</v>
      </c>
    </row>
    <row r="462" spans="1:15" x14ac:dyDescent="0.2">
      <c r="A462" s="2">
        <v>12</v>
      </c>
      <c r="B462">
        <v>112</v>
      </c>
      <c r="C4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62">
        <v>45</v>
      </c>
      <c r="E4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62" s="3" t="s">
        <v>8</v>
      </c>
      <c r="G462" s="1">
        <v>41506</v>
      </c>
      <c r="H462">
        <f>DAY(Tabela5[[#This Row],[data rozmowy]])</f>
        <v>20</v>
      </c>
      <c r="I462">
        <f>MONTH(Tabela5[[#This Row],[data rozmowy]])</f>
        <v>8</v>
      </c>
      <c r="J462">
        <f>YEAR(Tabela5[[#This Row],[data rozmowy]])</f>
        <v>2013</v>
      </c>
      <c r="K462" s="31">
        <f>Tabela5[[#This Row],[kwota zakupu]]/Tabela5[[#This Row],[czas rozmowy]]</f>
        <v>0.4017857142857143</v>
      </c>
      <c r="L4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2" t="str">
        <f>IF(Tabela5[[#This Row],[przedstawiciel]]="P03", "Południe",IF(Tabela5[[#This Row],[przedstawiciel]]="P02","Zachód","Centrum"))</f>
        <v>Południe</v>
      </c>
      <c r="N462" t="str">
        <f>VLOOKUP(Tabela5[[#This Row],[przedstawiciel]],Tabela6[],5,FALSE)</f>
        <v>Podkarpackie</v>
      </c>
      <c r="O462" t="str">
        <f>VLOOKUP(Tabela5[[#This Row],[przedstawiciel]],Tabela6[],3,FALSE)</f>
        <v>Rzeszów</v>
      </c>
    </row>
    <row r="463" spans="1:15" x14ac:dyDescent="0.2">
      <c r="A463" s="2">
        <v>9</v>
      </c>
      <c r="B463">
        <v>70</v>
      </c>
      <c r="C4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63">
        <v>56</v>
      </c>
      <c r="E4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63" s="3" t="s">
        <v>13</v>
      </c>
      <c r="G463" s="1">
        <v>41520</v>
      </c>
      <c r="H463">
        <f>DAY(Tabela5[[#This Row],[data rozmowy]])</f>
        <v>3</v>
      </c>
      <c r="I463">
        <f>MONTH(Tabela5[[#This Row],[data rozmowy]])</f>
        <v>9</v>
      </c>
      <c r="J463">
        <f>YEAR(Tabela5[[#This Row],[data rozmowy]])</f>
        <v>2013</v>
      </c>
      <c r="K463" s="31">
        <f>Tabela5[[#This Row],[kwota zakupu]]/Tabela5[[#This Row],[czas rozmowy]]</f>
        <v>0.8</v>
      </c>
      <c r="L46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3" t="str">
        <f>IF(Tabela5[[#This Row],[przedstawiciel]]="P03", "Południe",IF(Tabela5[[#This Row],[przedstawiciel]]="P02","Zachód","Centrum"))</f>
        <v>Zachód</v>
      </c>
      <c r="N463" t="str">
        <f>VLOOKUP(Tabela5[[#This Row],[przedstawiciel]],Tabela6[],5,FALSE)</f>
        <v>Dolnośląskie</v>
      </c>
      <c r="O463" t="str">
        <f>VLOOKUP(Tabela5[[#This Row],[przedstawiciel]],Tabela6[],3,FALSE)</f>
        <v>Wrocław</v>
      </c>
    </row>
    <row r="464" spans="1:15" x14ac:dyDescent="0.2">
      <c r="A464" s="2">
        <v>4</v>
      </c>
      <c r="B464">
        <v>94</v>
      </c>
      <c r="C4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64">
        <v>54</v>
      </c>
      <c r="E4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64" s="3" t="s">
        <v>21</v>
      </c>
      <c r="G464" s="1">
        <v>41552</v>
      </c>
      <c r="H464">
        <f>DAY(Tabela5[[#This Row],[data rozmowy]])</f>
        <v>5</v>
      </c>
      <c r="I464">
        <f>MONTH(Tabela5[[#This Row],[data rozmowy]])</f>
        <v>10</v>
      </c>
      <c r="J464">
        <f>YEAR(Tabela5[[#This Row],[data rozmowy]])</f>
        <v>2013</v>
      </c>
      <c r="K464" s="31">
        <f>Tabela5[[#This Row],[kwota zakupu]]/Tabela5[[#This Row],[czas rozmowy]]</f>
        <v>0.57446808510638303</v>
      </c>
      <c r="L46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4" t="str">
        <f>IF(Tabela5[[#This Row],[przedstawiciel]]="P03", "Południe",IF(Tabela5[[#This Row],[przedstawiciel]]="P02","Zachód","Centrum"))</f>
        <v>Centrum</v>
      </c>
      <c r="N464" t="str">
        <f>VLOOKUP(Tabela5[[#This Row],[przedstawiciel]],Tabela6[],5,FALSE)</f>
        <v>Mazowieckie</v>
      </c>
      <c r="O464" t="str">
        <f>VLOOKUP(Tabela5[[#This Row],[przedstawiciel]],Tabela6[],3,FALSE)</f>
        <v>Warszawa</v>
      </c>
    </row>
    <row r="465" spans="1:15" x14ac:dyDescent="0.2">
      <c r="A465" s="2">
        <v>5</v>
      </c>
      <c r="B465">
        <v>98</v>
      </c>
      <c r="C4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65">
        <v>224</v>
      </c>
      <c r="E4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65" s="3" t="s">
        <v>9</v>
      </c>
      <c r="G465" s="1">
        <v>41576</v>
      </c>
      <c r="H465">
        <f>DAY(Tabela5[[#This Row],[data rozmowy]])</f>
        <v>29</v>
      </c>
      <c r="I465">
        <f>MONTH(Tabela5[[#This Row],[data rozmowy]])</f>
        <v>10</v>
      </c>
      <c r="J465">
        <f>YEAR(Tabela5[[#This Row],[data rozmowy]])</f>
        <v>2013</v>
      </c>
      <c r="K465" s="31">
        <f>Tabela5[[#This Row],[kwota zakupu]]/Tabela5[[#This Row],[czas rozmowy]]</f>
        <v>2.2857142857142856</v>
      </c>
      <c r="L46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5" t="str">
        <f>IF(Tabela5[[#This Row],[przedstawiciel]]="P03", "Południe",IF(Tabela5[[#This Row],[przedstawiciel]]="P02","Zachód","Centrum"))</f>
        <v>Centrum</v>
      </c>
      <c r="N465" t="str">
        <f>VLOOKUP(Tabela5[[#This Row],[przedstawiciel]],Tabela6[],5,FALSE)</f>
        <v>Mazowieckie</v>
      </c>
      <c r="O465" t="str">
        <f>VLOOKUP(Tabela5[[#This Row],[przedstawiciel]],Tabela6[],3,FALSE)</f>
        <v>Warszawa</v>
      </c>
    </row>
    <row r="466" spans="1:15" x14ac:dyDescent="0.2">
      <c r="A466" s="2">
        <v>4</v>
      </c>
      <c r="B466">
        <v>74</v>
      </c>
      <c r="C4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66">
        <v>191</v>
      </c>
      <c r="E4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66" s="3" t="s">
        <v>8</v>
      </c>
      <c r="G466" s="1">
        <v>41529</v>
      </c>
      <c r="H466">
        <f>DAY(Tabela5[[#This Row],[data rozmowy]])</f>
        <v>12</v>
      </c>
      <c r="I466">
        <f>MONTH(Tabela5[[#This Row],[data rozmowy]])</f>
        <v>9</v>
      </c>
      <c r="J466">
        <f>YEAR(Tabela5[[#This Row],[data rozmowy]])</f>
        <v>2013</v>
      </c>
      <c r="K466" s="31">
        <f>Tabela5[[#This Row],[kwota zakupu]]/Tabela5[[#This Row],[czas rozmowy]]</f>
        <v>2.5810810810810811</v>
      </c>
      <c r="L466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466" t="str">
        <f>IF(Tabela5[[#This Row],[przedstawiciel]]="P03", "Południe",IF(Tabela5[[#This Row],[przedstawiciel]]="P02","Zachód","Centrum"))</f>
        <v>Południe</v>
      </c>
      <c r="N466" t="str">
        <f>VLOOKUP(Tabela5[[#This Row],[przedstawiciel]],Tabela6[],5,FALSE)</f>
        <v>Podkarpackie</v>
      </c>
      <c r="O466" t="str">
        <f>VLOOKUP(Tabela5[[#This Row],[przedstawiciel]],Tabela6[],3,FALSE)</f>
        <v>Rzeszów</v>
      </c>
    </row>
    <row r="467" spans="1:15" x14ac:dyDescent="0.2">
      <c r="A467" s="2">
        <v>15</v>
      </c>
      <c r="B467">
        <v>123</v>
      </c>
      <c r="C4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67">
        <v>71</v>
      </c>
      <c r="E4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67" s="3" t="s">
        <v>21</v>
      </c>
      <c r="G467" s="1">
        <v>41491</v>
      </c>
      <c r="H467">
        <f>DAY(Tabela5[[#This Row],[data rozmowy]])</f>
        <v>5</v>
      </c>
      <c r="I467">
        <f>MONTH(Tabela5[[#This Row],[data rozmowy]])</f>
        <v>8</v>
      </c>
      <c r="J467">
        <f>YEAR(Tabela5[[#This Row],[data rozmowy]])</f>
        <v>2013</v>
      </c>
      <c r="K467" s="31">
        <f>Tabela5[[#This Row],[kwota zakupu]]/Tabela5[[#This Row],[czas rozmowy]]</f>
        <v>0.57723577235772361</v>
      </c>
      <c r="L46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7" t="str">
        <f>IF(Tabela5[[#This Row],[przedstawiciel]]="P03", "Południe",IF(Tabela5[[#This Row],[przedstawiciel]]="P02","Zachód","Centrum"))</f>
        <v>Centrum</v>
      </c>
      <c r="N467" t="str">
        <f>VLOOKUP(Tabela5[[#This Row],[przedstawiciel]],Tabela6[],5,FALSE)</f>
        <v>Mazowieckie</v>
      </c>
      <c r="O467" t="str">
        <f>VLOOKUP(Tabela5[[#This Row],[przedstawiciel]],Tabela6[],3,FALSE)</f>
        <v>Warszawa</v>
      </c>
    </row>
    <row r="468" spans="1:15" x14ac:dyDescent="0.2">
      <c r="A468" s="2">
        <v>10</v>
      </c>
      <c r="B468">
        <v>171</v>
      </c>
      <c r="C4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68">
        <v>119</v>
      </c>
      <c r="E4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68" s="3" t="s">
        <v>8</v>
      </c>
      <c r="G468" s="1">
        <v>41572</v>
      </c>
      <c r="H468">
        <f>DAY(Tabela5[[#This Row],[data rozmowy]])</f>
        <v>25</v>
      </c>
      <c r="I468">
        <f>MONTH(Tabela5[[#This Row],[data rozmowy]])</f>
        <v>10</v>
      </c>
      <c r="J468">
        <f>YEAR(Tabela5[[#This Row],[data rozmowy]])</f>
        <v>2013</v>
      </c>
      <c r="K468" s="31">
        <f>Tabela5[[#This Row],[kwota zakupu]]/Tabela5[[#This Row],[czas rozmowy]]</f>
        <v>0.69590643274853803</v>
      </c>
      <c r="L46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68" t="str">
        <f>IF(Tabela5[[#This Row],[przedstawiciel]]="P03", "Południe",IF(Tabela5[[#This Row],[przedstawiciel]]="P02","Zachód","Centrum"))</f>
        <v>Południe</v>
      </c>
      <c r="N468" t="str">
        <f>VLOOKUP(Tabela5[[#This Row],[przedstawiciel]],Tabela6[],5,FALSE)</f>
        <v>Podkarpackie</v>
      </c>
      <c r="O468" t="str">
        <f>VLOOKUP(Tabela5[[#This Row],[przedstawiciel]],Tabela6[],3,FALSE)</f>
        <v>Rzeszów</v>
      </c>
    </row>
    <row r="469" spans="1:15" x14ac:dyDescent="0.2">
      <c r="A469" s="2">
        <v>10</v>
      </c>
      <c r="B469">
        <v>5</v>
      </c>
      <c r="C4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69">
        <v>156</v>
      </c>
      <c r="E4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69" s="3" t="s">
        <v>8</v>
      </c>
      <c r="G469" s="1">
        <v>41551</v>
      </c>
      <c r="H469">
        <f>DAY(Tabela5[[#This Row],[data rozmowy]])</f>
        <v>4</v>
      </c>
      <c r="I469">
        <f>MONTH(Tabela5[[#This Row],[data rozmowy]])</f>
        <v>10</v>
      </c>
      <c r="J469">
        <f>YEAR(Tabela5[[#This Row],[data rozmowy]])</f>
        <v>2013</v>
      </c>
      <c r="K469" s="31">
        <f>Tabela5[[#This Row],[kwota zakupu]]/Tabela5[[#This Row],[czas rozmowy]]</f>
        <v>31.2</v>
      </c>
      <c r="L46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69" t="str">
        <f>IF(Tabela5[[#This Row],[przedstawiciel]]="P03", "Południe",IF(Tabela5[[#This Row],[przedstawiciel]]="P02","Zachód","Centrum"))</f>
        <v>Południe</v>
      </c>
      <c r="N469" t="str">
        <f>VLOOKUP(Tabela5[[#This Row],[przedstawiciel]],Tabela6[],5,FALSE)</f>
        <v>Podkarpackie</v>
      </c>
      <c r="O469" t="str">
        <f>VLOOKUP(Tabela5[[#This Row],[przedstawiciel]],Tabela6[],3,FALSE)</f>
        <v>Rzeszów</v>
      </c>
    </row>
    <row r="470" spans="1:15" x14ac:dyDescent="0.2">
      <c r="A470" s="2">
        <v>15</v>
      </c>
      <c r="B470">
        <v>68</v>
      </c>
      <c r="C4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70">
        <v>68</v>
      </c>
      <c r="E4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70" s="3" t="s">
        <v>13</v>
      </c>
      <c r="G470" s="1">
        <v>41535</v>
      </c>
      <c r="H470">
        <f>DAY(Tabela5[[#This Row],[data rozmowy]])</f>
        <v>18</v>
      </c>
      <c r="I470">
        <f>MONTH(Tabela5[[#This Row],[data rozmowy]])</f>
        <v>9</v>
      </c>
      <c r="J470">
        <f>YEAR(Tabela5[[#This Row],[data rozmowy]])</f>
        <v>2013</v>
      </c>
      <c r="K470" s="31">
        <f>Tabela5[[#This Row],[kwota zakupu]]/Tabela5[[#This Row],[czas rozmowy]]</f>
        <v>1</v>
      </c>
      <c r="L47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70" t="str">
        <f>IF(Tabela5[[#This Row],[przedstawiciel]]="P03", "Południe",IF(Tabela5[[#This Row],[przedstawiciel]]="P02","Zachód","Centrum"))</f>
        <v>Zachód</v>
      </c>
      <c r="N470" t="str">
        <f>VLOOKUP(Tabela5[[#This Row],[przedstawiciel]],Tabela6[],5,FALSE)</f>
        <v>Dolnośląskie</v>
      </c>
      <c r="O470" t="str">
        <f>VLOOKUP(Tabela5[[#This Row],[przedstawiciel]],Tabela6[],3,FALSE)</f>
        <v>Wrocław</v>
      </c>
    </row>
    <row r="471" spans="1:15" x14ac:dyDescent="0.2">
      <c r="A471" s="2">
        <v>15</v>
      </c>
      <c r="B471">
        <v>22</v>
      </c>
      <c r="C4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71">
        <v>53</v>
      </c>
      <c r="E4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71" s="3" t="s">
        <v>21</v>
      </c>
      <c r="G471" s="1">
        <v>41575</v>
      </c>
      <c r="H471">
        <f>DAY(Tabela5[[#This Row],[data rozmowy]])</f>
        <v>28</v>
      </c>
      <c r="I471">
        <f>MONTH(Tabela5[[#This Row],[data rozmowy]])</f>
        <v>10</v>
      </c>
      <c r="J471">
        <f>YEAR(Tabela5[[#This Row],[data rozmowy]])</f>
        <v>2013</v>
      </c>
      <c r="K471" s="31">
        <f>Tabela5[[#This Row],[kwota zakupu]]/Tabela5[[#This Row],[czas rozmowy]]</f>
        <v>2.4090909090909092</v>
      </c>
      <c r="L4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71" t="str">
        <f>IF(Tabela5[[#This Row],[przedstawiciel]]="P03", "Południe",IF(Tabela5[[#This Row],[przedstawiciel]]="P02","Zachód","Centrum"))</f>
        <v>Centrum</v>
      </c>
      <c r="N471" t="str">
        <f>VLOOKUP(Tabela5[[#This Row],[przedstawiciel]],Tabela6[],5,FALSE)</f>
        <v>Mazowieckie</v>
      </c>
      <c r="O471" t="str">
        <f>VLOOKUP(Tabela5[[#This Row],[przedstawiciel]],Tabela6[],3,FALSE)</f>
        <v>Warszawa</v>
      </c>
    </row>
    <row r="472" spans="1:15" x14ac:dyDescent="0.2">
      <c r="A472" s="2">
        <v>10</v>
      </c>
      <c r="B472">
        <v>134</v>
      </c>
      <c r="C4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72">
        <v>90</v>
      </c>
      <c r="E4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72" s="3" t="s">
        <v>20</v>
      </c>
      <c r="G472" s="1">
        <v>41505</v>
      </c>
      <c r="H472">
        <f>DAY(Tabela5[[#This Row],[data rozmowy]])</f>
        <v>19</v>
      </c>
      <c r="I472">
        <f>MONTH(Tabela5[[#This Row],[data rozmowy]])</f>
        <v>8</v>
      </c>
      <c r="J472">
        <f>YEAR(Tabela5[[#This Row],[data rozmowy]])</f>
        <v>2013</v>
      </c>
      <c r="K472" s="31">
        <f>Tabela5[[#This Row],[kwota zakupu]]/Tabela5[[#This Row],[czas rozmowy]]</f>
        <v>0.67164179104477617</v>
      </c>
      <c r="L47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72" t="str">
        <f>IF(Tabela5[[#This Row],[przedstawiciel]]="P03", "Południe",IF(Tabela5[[#This Row],[przedstawiciel]]="P02","Zachód","Centrum"))</f>
        <v>Centrum</v>
      </c>
      <c r="N472" t="str">
        <f>VLOOKUP(Tabela5[[#This Row],[przedstawiciel]],Tabela6[],5,FALSE)</f>
        <v>Łódzkie</v>
      </c>
      <c r="O472" t="str">
        <f>VLOOKUP(Tabela5[[#This Row],[przedstawiciel]],Tabela6[],3,FALSE)</f>
        <v>Łódź</v>
      </c>
    </row>
    <row r="473" spans="1:15" x14ac:dyDescent="0.2">
      <c r="A473" s="2">
        <v>4</v>
      </c>
      <c r="B473">
        <v>140</v>
      </c>
      <c r="C4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73">
        <v>129</v>
      </c>
      <c r="E4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73" s="3" t="s">
        <v>8</v>
      </c>
      <c r="G473" s="1">
        <v>41564</v>
      </c>
      <c r="H473">
        <f>DAY(Tabela5[[#This Row],[data rozmowy]])</f>
        <v>17</v>
      </c>
      <c r="I473">
        <f>MONTH(Tabela5[[#This Row],[data rozmowy]])</f>
        <v>10</v>
      </c>
      <c r="J473">
        <f>YEAR(Tabela5[[#This Row],[data rozmowy]])</f>
        <v>2013</v>
      </c>
      <c r="K473" s="31">
        <f>Tabela5[[#This Row],[kwota zakupu]]/Tabela5[[#This Row],[czas rozmowy]]</f>
        <v>0.92142857142857137</v>
      </c>
      <c r="L47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73" t="str">
        <f>IF(Tabela5[[#This Row],[przedstawiciel]]="P03", "Południe",IF(Tabela5[[#This Row],[przedstawiciel]]="P02","Zachód","Centrum"))</f>
        <v>Południe</v>
      </c>
      <c r="N473" t="str">
        <f>VLOOKUP(Tabela5[[#This Row],[przedstawiciel]],Tabela6[],5,FALSE)</f>
        <v>Podkarpackie</v>
      </c>
      <c r="O473" t="str">
        <f>VLOOKUP(Tabela5[[#This Row],[przedstawiciel]],Tabela6[],3,FALSE)</f>
        <v>Rzeszów</v>
      </c>
    </row>
    <row r="474" spans="1:15" x14ac:dyDescent="0.2">
      <c r="A474" s="2">
        <v>10</v>
      </c>
      <c r="B474">
        <v>64</v>
      </c>
      <c r="C4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74">
        <v>95</v>
      </c>
      <c r="E4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74" s="3" t="s">
        <v>9</v>
      </c>
      <c r="G474" s="1">
        <v>41570</v>
      </c>
      <c r="H474">
        <f>DAY(Tabela5[[#This Row],[data rozmowy]])</f>
        <v>23</v>
      </c>
      <c r="I474">
        <f>MONTH(Tabela5[[#This Row],[data rozmowy]])</f>
        <v>10</v>
      </c>
      <c r="J474">
        <f>YEAR(Tabela5[[#This Row],[data rozmowy]])</f>
        <v>2013</v>
      </c>
      <c r="K474" s="31">
        <f>Tabela5[[#This Row],[kwota zakupu]]/Tabela5[[#This Row],[czas rozmowy]]</f>
        <v>1.484375</v>
      </c>
      <c r="L47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74" t="str">
        <f>IF(Tabela5[[#This Row],[przedstawiciel]]="P03", "Południe",IF(Tabela5[[#This Row],[przedstawiciel]]="P02","Zachód","Centrum"))</f>
        <v>Centrum</v>
      </c>
      <c r="N474" t="str">
        <f>VLOOKUP(Tabela5[[#This Row],[przedstawiciel]],Tabela6[],5,FALSE)</f>
        <v>Mazowieckie</v>
      </c>
      <c r="O474" t="str">
        <f>VLOOKUP(Tabela5[[#This Row],[przedstawiciel]],Tabela6[],3,FALSE)</f>
        <v>Warszawa</v>
      </c>
    </row>
    <row r="475" spans="1:15" x14ac:dyDescent="0.2">
      <c r="A475" s="2">
        <v>5</v>
      </c>
      <c r="B475">
        <v>57</v>
      </c>
      <c r="C4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75">
        <v>185</v>
      </c>
      <c r="E4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75" s="3" t="s">
        <v>8</v>
      </c>
      <c r="G475" s="1">
        <v>41536</v>
      </c>
      <c r="H475">
        <f>DAY(Tabela5[[#This Row],[data rozmowy]])</f>
        <v>19</v>
      </c>
      <c r="I475">
        <f>MONTH(Tabela5[[#This Row],[data rozmowy]])</f>
        <v>9</v>
      </c>
      <c r="J475">
        <f>YEAR(Tabela5[[#This Row],[data rozmowy]])</f>
        <v>2013</v>
      </c>
      <c r="K475" s="31">
        <f>Tabela5[[#This Row],[kwota zakupu]]/Tabela5[[#This Row],[czas rozmowy]]</f>
        <v>3.2456140350877192</v>
      </c>
      <c r="L475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475" t="str">
        <f>IF(Tabela5[[#This Row],[przedstawiciel]]="P03", "Południe",IF(Tabela5[[#This Row],[przedstawiciel]]="P02","Zachód","Centrum"))</f>
        <v>Południe</v>
      </c>
      <c r="N475" t="str">
        <f>VLOOKUP(Tabela5[[#This Row],[przedstawiciel]],Tabela6[],5,FALSE)</f>
        <v>Podkarpackie</v>
      </c>
      <c r="O475" t="str">
        <f>VLOOKUP(Tabela5[[#This Row],[przedstawiciel]],Tabela6[],3,FALSE)</f>
        <v>Rzeszów</v>
      </c>
    </row>
    <row r="476" spans="1:15" x14ac:dyDescent="0.2">
      <c r="A476" s="2">
        <v>10</v>
      </c>
      <c r="B476">
        <v>39</v>
      </c>
      <c r="C4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76">
        <v>131</v>
      </c>
      <c r="E4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76" s="3" t="s">
        <v>8</v>
      </c>
      <c r="G476" s="1">
        <v>41555</v>
      </c>
      <c r="H476">
        <f>DAY(Tabela5[[#This Row],[data rozmowy]])</f>
        <v>8</v>
      </c>
      <c r="I476">
        <f>MONTH(Tabela5[[#This Row],[data rozmowy]])</f>
        <v>10</v>
      </c>
      <c r="J476">
        <f>YEAR(Tabela5[[#This Row],[data rozmowy]])</f>
        <v>2013</v>
      </c>
      <c r="K476" s="31">
        <f>Tabela5[[#This Row],[kwota zakupu]]/Tabela5[[#This Row],[czas rozmowy]]</f>
        <v>3.358974358974359</v>
      </c>
      <c r="L476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476" t="str">
        <f>IF(Tabela5[[#This Row],[przedstawiciel]]="P03", "Południe",IF(Tabela5[[#This Row],[przedstawiciel]]="P02","Zachód","Centrum"))</f>
        <v>Południe</v>
      </c>
      <c r="N476" t="str">
        <f>VLOOKUP(Tabela5[[#This Row],[przedstawiciel]],Tabela6[],5,FALSE)</f>
        <v>Podkarpackie</v>
      </c>
      <c r="O476" t="str">
        <f>VLOOKUP(Tabela5[[#This Row],[przedstawiciel]],Tabela6[],3,FALSE)</f>
        <v>Rzeszów</v>
      </c>
    </row>
    <row r="477" spans="1:15" x14ac:dyDescent="0.2">
      <c r="A477" s="2">
        <v>11</v>
      </c>
      <c r="B477">
        <v>38</v>
      </c>
      <c r="C4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77">
        <v>173</v>
      </c>
      <c r="E4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77" s="3" t="s">
        <v>8</v>
      </c>
      <c r="G477" s="1">
        <v>41574</v>
      </c>
      <c r="H477">
        <f>DAY(Tabela5[[#This Row],[data rozmowy]])</f>
        <v>27</v>
      </c>
      <c r="I477">
        <f>MONTH(Tabela5[[#This Row],[data rozmowy]])</f>
        <v>10</v>
      </c>
      <c r="J477">
        <f>YEAR(Tabela5[[#This Row],[data rozmowy]])</f>
        <v>2013</v>
      </c>
      <c r="K477" s="31">
        <f>Tabela5[[#This Row],[kwota zakupu]]/Tabela5[[#This Row],[czas rozmowy]]</f>
        <v>4.5526315789473681</v>
      </c>
      <c r="L47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77" t="str">
        <f>IF(Tabela5[[#This Row],[przedstawiciel]]="P03", "Południe",IF(Tabela5[[#This Row],[przedstawiciel]]="P02","Zachód","Centrum"))</f>
        <v>Południe</v>
      </c>
      <c r="N477" t="str">
        <f>VLOOKUP(Tabela5[[#This Row],[przedstawiciel]],Tabela6[],5,FALSE)</f>
        <v>Podkarpackie</v>
      </c>
      <c r="O477" t="str">
        <f>VLOOKUP(Tabela5[[#This Row],[przedstawiciel]],Tabela6[],3,FALSE)</f>
        <v>Rzeszów</v>
      </c>
    </row>
    <row r="478" spans="1:15" x14ac:dyDescent="0.2">
      <c r="A478" s="2">
        <v>7</v>
      </c>
      <c r="B478">
        <v>44</v>
      </c>
      <c r="C4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78">
        <v>40</v>
      </c>
      <c r="E4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78" s="3" t="s">
        <v>21</v>
      </c>
      <c r="G478" s="1">
        <v>41519</v>
      </c>
      <c r="H478">
        <f>DAY(Tabela5[[#This Row],[data rozmowy]])</f>
        <v>2</v>
      </c>
      <c r="I478">
        <f>MONTH(Tabela5[[#This Row],[data rozmowy]])</f>
        <v>9</v>
      </c>
      <c r="J478">
        <f>YEAR(Tabela5[[#This Row],[data rozmowy]])</f>
        <v>2013</v>
      </c>
      <c r="K478" s="31">
        <f>Tabela5[[#This Row],[kwota zakupu]]/Tabela5[[#This Row],[czas rozmowy]]</f>
        <v>0.90909090909090906</v>
      </c>
      <c r="L47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78" t="str">
        <f>IF(Tabela5[[#This Row],[przedstawiciel]]="P03", "Południe",IF(Tabela5[[#This Row],[przedstawiciel]]="P02","Zachód","Centrum"))</f>
        <v>Centrum</v>
      </c>
      <c r="N478" t="str">
        <f>VLOOKUP(Tabela5[[#This Row],[przedstawiciel]],Tabela6[],5,FALSE)</f>
        <v>Mazowieckie</v>
      </c>
      <c r="O478" t="str">
        <f>VLOOKUP(Tabela5[[#This Row],[przedstawiciel]],Tabela6[],3,FALSE)</f>
        <v>Warszawa</v>
      </c>
    </row>
    <row r="479" spans="1:15" x14ac:dyDescent="0.2">
      <c r="A479" s="2">
        <v>6</v>
      </c>
      <c r="B479">
        <v>43</v>
      </c>
      <c r="C4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79">
        <v>21</v>
      </c>
      <c r="E4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79" s="3" t="s">
        <v>8</v>
      </c>
      <c r="G479" s="1">
        <v>41569</v>
      </c>
      <c r="H479">
        <f>DAY(Tabela5[[#This Row],[data rozmowy]])</f>
        <v>22</v>
      </c>
      <c r="I479">
        <f>MONTH(Tabela5[[#This Row],[data rozmowy]])</f>
        <v>10</v>
      </c>
      <c r="J479">
        <f>YEAR(Tabela5[[#This Row],[data rozmowy]])</f>
        <v>2013</v>
      </c>
      <c r="K479" s="31">
        <f>Tabela5[[#This Row],[kwota zakupu]]/Tabela5[[#This Row],[czas rozmowy]]</f>
        <v>0.48837209302325579</v>
      </c>
      <c r="L47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79" t="str">
        <f>IF(Tabela5[[#This Row],[przedstawiciel]]="P03", "Południe",IF(Tabela5[[#This Row],[przedstawiciel]]="P02","Zachód","Centrum"))</f>
        <v>Południe</v>
      </c>
      <c r="N479" t="str">
        <f>VLOOKUP(Tabela5[[#This Row],[przedstawiciel]],Tabela6[],5,FALSE)</f>
        <v>Podkarpackie</v>
      </c>
      <c r="O479" t="str">
        <f>VLOOKUP(Tabela5[[#This Row],[przedstawiciel]],Tabela6[],3,FALSE)</f>
        <v>Rzeszów</v>
      </c>
    </row>
    <row r="480" spans="1:15" x14ac:dyDescent="0.2">
      <c r="A480" s="2">
        <v>8</v>
      </c>
      <c r="B480">
        <v>8</v>
      </c>
      <c r="C4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80">
        <v>133</v>
      </c>
      <c r="E4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80" s="3" t="s">
        <v>13</v>
      </c>
      <c r="G480" s="1">
        <v>41500</v>
      </c>
      <c r="H480">
        <f>DAY(Tabela5[[#This Row],[data rozmowy]])</f>
        <v>14</v>
      </c>
      <c r="I480">
        <f>MONTH(Tabela5[[#This Row],[data rozmowy]])</f>
        <v>8</v>
      </c>
      <c r="J480">
        <f>YEAR(Tabela5[[#This Row],[data rozmowy]])</f>
        <v>2013</v>
      </c>
      <c r="K480" s="31">
        <f>Tabela5[[#This Row],[kwota zakupu]]/Tabela5[[#This Row],[czas rozmowy]]</f>
        <v>16.625</v>
      </c>
      <c r="L48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80" t="str">
        <f>IF(Tabela5[[#This Row],[przedstawiciel]]="P03", "Południe",IF(Tabela5[[#This Row],[przedstawiciel]]="P02","Zachód","Centrum"))</f>
        <v>Zachód</v>
      </c>
      <c r="N480" t="str">
        <f>VLOOKUP(Tabela5[[#This Row],[przedstawiciel]],Tabela6[],5,FALSE)</f>
        <v>Dolnośląskie</v>
      </c>
      <c r="O480" t="str">
        <f>VLOOKUP(Tabela5[[#This Row],[przedstawiciel]],Tabela6[],3,FALSE)</f>
        <v>Wrocław</v>
      </c>
    </row>
    <row r="481" spans="1:15" x14ac:dyDescent="0.2">
      <c r="A481" s="2">
        <v>9</v>
      </c>
      <c r="B481">
        <v>35</v>
      </c>
      <c r="C4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81">
        <v>188</v>
      </c>
      <c r="E4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81" s="3" t="s">
        <v>20</v>
      </c>
      <c r="G481" s="1">
        <v>41512</v>
      </c>
      <c r="H481">
        <f>DAY(Tabela5[[#This Row],[data rozmowy]])</f>
        <v>26</v>
      </c>
      <c r="I481">
        <f>MONTH(Tabela5[[#This Row],[data rozmowy]])</f>
        <v>8</v>
      </c>
      <c r="J481">
        <f>YEAR(Tabela5[[#This Row],[data rozmowy]])</f>
        <v>2013</v>
      </c>
      <c r="K481" s="31">
        <f>Tabela5[[#This Row],[kwota zakupu]]/Tabela5[[#This Row],[czas rozmowy]]</f>
        <v>5.371428571428571</v>
      </c>
      <c r="L48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81" t="str">
        <f>IF(Tabela5[[#This Row],[przedstawiciel]]="P03", "Południe",IF(Tabela5[[#This Row],[przedstawiciel]]="P02","Zachód","Centrum"))</f>
        <v>Centrum</v>
      </c>
      <c r="N481" t="str">
        <f>VLOOKUP(Tabela5[[#This Row],[przedstawiciel]],Tabela6[],5,FALSE)</f>
        <v>Łódzkie</v>
      </c>
      <c r="O481" t="str">
        <f>VLOOKUP(Tabela5[[#This Row],[przedstawiciel]],Tabela6[],3,FALSE)</f>
        <v>Łódź</v>
      </c>
    </row>
    <row r="482" spans="1:15" x14ac:dyDescent="0.2">
      <c r="A482" s="2">
        <v>10</v>
      </c>
      <c r="B482">
        <v>30</v>
      </c>
      <c r="C4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82">
        <v>48</v>
      </c>
      <c r="E4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82" s="3" t="s">
        <v>9</v>
      </c>
      <c r="G482" s="1">
        <v>41492</v>
      </c>
      <c r="H482">
        <f>DAY(Tabela5[[#This Row],[data rozmowy]])</f>
        <v>6</v>
      </c>
      <c r="I482">
        <f>MONTH(Tabela5[[#This Row],[data rozmowy]])</f>
        <v>8</v>
      </c>
      <c r="J482">
        <f>YEAR(Tabela5[[#This Row],[data rozmowy]])</f>
        <v>2013</v>
      </c>
      <c r="K482" s="31">
        <f>Tabela5[[#This Row],[kwota zakupu]]/Tabela5[[#This Row],[czas rozmowy]]</f>
        <v>1.6</v>
      </c>
      <c r="L48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82" t="str">
        <f>IF(Tabela5[[#This Row],[przedstawiciel]]="P03", "Południe",IF(Tabela5[[#This Row],[przedstawiciel]]="P02","Zachód","Centrum"))</f>
        <v>Centrum</v>
      </c>
      <c r="N482" t="str">
        <f>VLOOKUP(Tabela5[[#This Row],[przedstawiciel]],Tabela6[],5,FALSE)</f>
        <v>Mazowieckie</v>
      </c>
      <c r="O482" t="str">
        <f>VLOOKUP(Tabela5[[#This Row],[przedstawiciel]],Tabela6[],3,FALSE)</f>
        <v>Warszawa</v>
      </c>
    </row>
    <row r="483" spans="1:15" x14ac:dyDescent="0.2">
      <c r="A483" s="2">
        <v>7</v>
      </c>
      <c r="B483">
        <v>105</v>
      </c>
      <c r="C4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83">
        <v>203</v>
      </c>
      <c r="E4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83" s="3" t="s">
        <v>8</v>
      </c>
      <c r="G483" s="1">
        <v>41500</v>
      </c>
      <c r="H483">
        <f>DAY(Tabela5[[#This Row],[data rozmowy]])</f>
        <v>14</v>
      </c>
      <c r="I483">
        <f>MONTH(Tabela5[[#This Row],[data rozmowy]])</f>
        <v>8</v>
      </c>
      <c r="J483">
        <f>YEAR(Tabela5[[#This Row],[data rozmowy]])</f>
        <v>2013</v>
      </c>
      <c r="K483" s="31">
        <f>Tabela5[[#This Row],[kwota zakupu]]/Tabela5[[#This Row],[czas rozmowy]]</f>
        <v>1.9333333333333333</v>
      </c>
      <c r="L48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83" t="str">
        <f>IF(Tabela5[[#This Row],[przedstawiciel]]="P03", "Południe",IF(Tabela5[[#This Row],[przedstawiciel]]="P02","Zachód","Centrum"))</f>
        <v>Południe</v>
      </c>
      <c r="N483" t="str">
        <f>VLOOKUP(Tabela5[[#This Row],[przedstawiciel]],Tabela6[],5,FALSE)</f>
        <v>Podkarpackie</v>
      </c>
      <c r="O483" t="str">
        <f>VLOOKUP(Tabela5[[#This Row],[przedstawiciel]],Tabela6[],3,FALSE)</f>
        <v>Rzeszów</v>
      </c>
    </row>
    <row r="484" spans="1:15" x14ac:dyDescent="0.2">
      <c r="A484" s="2">
        <v>4</v>
      </c>
      <c r="B484">
        <v>173</v>
      </c>
      <c r="C4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84">
        <v>86</v>
      </c>
      <c r="E4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84" s="3" t="s">
        <v>9</v>
      </c>
      <c r="G484" s="1">
        <v>41567</v>
      </c>
      <c r="H484">
        <f>DAY(Tabela5[[#This Row],[data rozmowy]])</f>
        <v>20</v>
      </c>
      <c r="I484">
        <f>MONTH(Tabela5[[#This Row],[data rozmowy]])</f>
        <v>10</v>
      </c>
      <c r="J484">
        <f>YEAR(Tabela5[[#This Row],[data rozmowy]])</f>
        <v>2013</v>
      </c>
      <c r="K484" s="31">
        <f>Tabela5[[#This Row],[kwota zakupu]]/Tabela5[[#This Row],[czas rozmowy]]</f>
        <v>0.49710982658959535</v>
      </c>
      <c r="L4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84" t="str">
        <f>IF(Tabela5[[#This Row],[przedstawiciel]]="P03", "Południe",IF(Tabela5[[#This Row],[przedstawiciel]]="P02","Zachód","Centrum"))</f>
        <v>Centrum</v>
      </c>
      <c r="N484" t="str">
        <f>VLOOKUP(Tabela5[[#This Row],[przedstawiciel]],Tabela6[],5,FALSE)</f>
        <v>Mazowieckie</v>
      </c>
      <c r="O484" t="str">
        <f>VLOOKUP(Tabela5[[#This Row],[przedstawiciel]],Tabela6[],3,FALSE)</f>
        <v>Warszawa</v>
      </c>
    </row>
    <row r="485" spans="1:15" x14ac:dyDescent="0.2">
      <c r="A485" s="2">
        <v>13</v>
      </c>
      <c r="B485">
        <v>105</v>
      </c>
      <c r="C4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85">
        <v>57</v>
      </c>
      <c r="E4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85" s="3" t="s">
        <v>9</v>
      </c>
      <c r="G485" s="1">
        <v>41573</v>
      </c>
      <c r="H485">
        <f>DAY(Tabela5[[#This Row],[data rozmowy]])</f>
        <v>26</v>
      </c>
      <c r="I485">
        <f>MONTH(Tabela5[[#This Row],[data rozmowy]])</f>
        <v>10</v>
      </c>
      <c r="J485">
        <f>YEAR(Tabela5[[#This Row],[data rozmowy]])</f>
        <v>2013</v>
      </c>
      <c r="K485" s="31">
        <f>Tabela5[[#This Row],[kwota zakupu]]/Tabela5[[#This Row],[czas rozmowy]]</f>
        <v>0.54285714285714282</v>
      </c>
      <c r="L48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85" t="str">
        <f>IF(Tabela5[[#This Row],[przedstawiciel]]="P03", "Południe",IF(Tabela5[[#This Row],[przedstawiciel]]="P02","Zachód","Centrum"))</f>
        <v>Centrum</v>
      </c>
      <c r="N485" t="str">
        <f>VLOOKUP(Tabela5[[#This Row],[przedstawiciel]],Tabela6[],5,FALSE)</f>
        <v>Mazowieckie</v>
      </c>
      <c r="O485" t="str">
        <f>VLOOKUP(Tabela5[[#This Row],[przedstawiciel]],Tabela6[],3,FALSE)</f>
        <v>Warszawa</v>
      </c>
    </row>
    <row r="486" spans="1:15" x14ac:dyDescent="0.2">
      <c r="A486" s="2">
        <v>12</v>
      </c>
      <c r="B486">
        <v>148</v>
      </c>
      <c r="C4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86">
        <v>195</v>
      </c>
      <c r="E4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86" s="3" t="s">
        <v>21</v>
      </c>
      <c r="G486" s="1">
        <v>41510</v>
      </c>
      <c r="H486">
        <f>DAY(Tabela5[[#This Row],[data rozmowy]])</f>
        <v>24</v>
      </c>
      <c r="I486">
        <f>MONTH(Tabela5[[#This Row],[data rozmowy]])</f>
        <v>8</v>
      </c>
      <c r="J486">
        <f>YEAR(Tabela5[[#This Row],[data rozmowy]])</f>
        <v>2013</v>
      </c>
      <c r="K486" s="31">
        <f>Tabela5[[#This Row],[kwota zakupu]]/Tabela5[[#This Row],[czas rozmowy]]</f>
        <v>1.3175675675675675</v>
      </c>
      <c r="L4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86" t="str">
        <f>IF(Tabela5[[#This Row],[przedstawiciel]]="P03", "Południe",IF(Tabela5[[#This Row],[przedstawiciel]]="P02","Zachód","Centrum"))</f>
        <v>Centrum</v>
      </c>
      <c r="N486" t="str">
        <f>VLOOKUP(Tabela5[[#This Row],[przedstawiciel]],Tabela6[],5,FALSE)</f>
        <v>Mazowieckie</v>
      </c>
      <c r="O486" t="str">
        <f>VLOOKUP(Tabela5[[#This Row],[przedstawiciel]],Tabela6[],3,FALSE)</f>
        <v>Warszawa</v>
      </c>
    </row>
    <row r="487" spans="1:15" x14ac:dyDescent="0.2">
      <c r="A487" s="2">
        <v>3</v>
      </c>
      <c r="B487">
        <v>99</v>
      </c>
      <c r="C4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87">
        <v>121</v>
      </c>
      <c r="E4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87" s="3" t="s">
        <v>8</v>
      </c>
      <c r="G487" s="1">
        <v>41567</v>
      </c>
      <c r="H487">
        <f>DAY(Tabela5[[#This Row],[data rozmowy]])</f>
        <v>20</v>
      </c>
      <c r="I487">
        <f>MONTH(Tabela5[[#This Row],[data rozmowy]])</f>
        <v>10</v>
      </c>
      <c r="J487">
        <f>YEAR(Tabela5[[#This Row],[data rozmowy]])</f>
        <v>2013</v>
      </c>
      <c r="K487" s="31">
        <f>Tabela5[[#This Row],[kwota zakupu]]/Tabela5[[#This Row],[czas rozmowy]]</f>
        <v>1.2222222222222223</v>
      </c>
      <c r="L48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87" t="str">
        <f>IF(Tabela5[[#This Row],[przedstawiciel]]="P03", "Południe",IF(Tabela5[[#This Row],[przedstawiciel]]="P02","Zachód","Centrum"))</f>
        <v>Południe</v>
      </c>
      <c r="N487" t="str">
        <f>VLOOKUP(Tabela5[[#This Row],[przedstawiciel]],Tabela6[],5,FALSE)</f>
        <v>Podkarpackie</v>
      </c>
      <c r="O487" t="str">
        <f>VLOOKUP(Tabela5[[#This Row],[przedstawiciel]],Tabela6[],3,FALSE)</f>
        <v>Rzeszów</v>
      </c>
    </row>
    <row r="488" spans="1:15" x14ac:dyDescent="0.2">
      <c r="A488" s="2">
        <v>8</v>
      </c>
      <c r="B488">
        <v>37</v>
      </c>
      <c r="C4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88">
        <v>220</v>
      </c>
      <c r="E4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88" s="3" t="s">
        <v>8</v>
      </c>
      <c r="G488" s="1">
        <v>41553</v>
      </c>
      <c r="H488">
        <f>DAY(Tabela5[[#This Row],[data rozmowy]])</f>
        <v>6</v>
      </c>
      <c r="I488">
        <f>MONTH(Tabela5[[#This Row],[data rozmowy]])</f>
        <v>10</v>
      </c>
      <c r="J488">
        <f>YEAR(Tabela5[[#This Row],[data rozmowy]])</f>
        <v>2013</v>
      </c>
      <c r="K488" s="31">
        <f>Tabela5[[#This Row],[kwota zakupu]]/Tabela5[[#This Row],[czas rozmowy]]</f>
        <v>5.9459459459459456</v>
      </c>
      <c r="L48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88" t="str">
        <f>IF(Tabela5[[#This Row],[przedstawiciel]]="P03", "Południe",IF(Tabela5[[#This Row],[przedstawiciel]]="P02","Zachód","Centrum"))</f>
        <v>Południe</v>
      </c>
      <c r="N488" t="str">
        <f>VLOOKUP(Tabela5[[#This Row],[przedstawiciel]],Tabela6[],5,FALSE)</f>
        <v>Podkarpackie</v>
      </c>
      <c r="O488" t="str">
        <f>VLOOKUP(Tabela5[[#This Row],[przedstawiciel]],Tabela6[],3,FALSE)</f>
        <v>Rzeszów</v>
      </c>
    </row>
    <row r="489" spans="1:15" x14ac:dyDescent="0.2">
      <c r="A489" s="2">
        <v>14</v>
      </c>
      <c r="B489">
        <v>49</v>
      </c>
      <c r="C4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89">
        <v>80</v>
      </c>
      <c r="E4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89" s="3" t="s">
        <v>13</v>
      </c>
      <c r="G489" s="1">
        <v>41576</v>
      </c>
      <c r="H489">
        <f>DAY(Tabela5[[#This Row],[data rozmowy]])</f>
        <v>29</v>
      </c>
      <c r="I489">
        <f>MONTH(Tabela5[[#This Row],[data rozmowy]])</f>
        <v>10</v>
      </c>
      <c r="J489">
        <f>YEAR(Tabela5[[#This Row],[data rozmowy]])</f>
        <v>2013</v>
      </c>
      <c r="K489" s="31">
        <f>Tabela5[[#This Row],[kwota zakupu]]/Tabela5[[#This Row],[czas rozmowy]]</f>
        <v>1.6326530612244898</v>
      </c>
      <c r="L4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89" t="str">
        <f>IF(Tabela5[[#This Row],[przedstawiciel]]="P03", "Południe",IF(Tabela5[[#This Row],[przedstawiciel]]="P02","Zachód","Centrum"))</f>
        <v>Zachód</v>
      </c>
      <c r="N489" t="str">
        <f>VLOOKUP(Tabela5[[#This Row],[przedstawiciel]],Tabela6[],5,FALSE)</f>
        <v>Dolnośląskie</v>
      </c>
      <c r="O489" t="str">
        <f>VLOOKUP(Tabela5[[#This Row],[przedstawiciel]],Tabela6[],3,FALSE)</f>
        <v>Wrocław</v>
      </c>
    </row>
    <row r="490" spans="1:15" x14ac:dyDescent="0.2">
      <c r="A490" s="2">
        <v>6</v>
      </c>
      <c r="B490">
        <v>55</v>
      </c>
      <c r="C4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90">
        <v>178</v>
      </c>
      <c r="E4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90" s="3" t="s">
        <v>13</v>
      </c>
      <c r="G490" s="1">
        <v>41516</v>
      </c>
      <c r="H490">
        <f>DAY(Tabela5[[#This Row],[data rozmowy]])</f>
        <v>30</v>
      </c>
      <c r="I490">
        <f>MONTH(Tabela5[[#This Row],[data rozmowy]])</f>
        <v>8</v>
      </c>
      <c r="J490">
        <f>YEAR(Tabela5[[#This Row],[data rozmowy]])</f>
        <v>2013</v>
      </c>
      <c r="K490" s="31">
        <f>Tabela5[[#This Row],[kwota zakupu]]/Tabela5[[#This Row],[czas rozmowy]]</f>
        <v>3.2363636363636363</v>
      </c>
      <c r="L490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490" t="str">
        <f>IF(Tabela5[[#This Row],[przedstawiciel]]="P03", "Południe",IF(Tabela5[[#This Row],[przedstawiciel]]="P02","Zachód","Centrum"))</f>
        <v>Zachód</v>
      </c>
      <c r="N490" t="str">
        <f>VLOOKUP(Tabela5[[#This Row],[przedstawiciel]],Tabela6[],5,FALSE)</f>
        <v>Dolnośląskie</v>
      </c>
      <c r="O490" t="str">
        <f>VLOOKUP(Tabela5[[#This Row],[przedstawiciel]],Tabela6[],3,FALSE)</f>
        <v>Wrocław</v>
      </c>
    </row>
    <row r="491" spans="1:15" x14ac:dyDescent="0.2">
      <c r="A491" s="2">
        <v>6</v>
      </c>
      <c r="B491">
        <v>118</v>
      </c>
      <c r="C4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91">
        <v>32</v>
      </c>
      <c r="E4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91" s="3" t="s">
        <v>21</v>
      </c>
      <c r="G491" s="1">
        <v>41494</v>
      </c>
      <c r="H491">
        <f>DAY(Tabela5[[#This Row],[data rozmowy]])</f>
        <v>8</v>
      </c>
      <c r="I491">
        <f>MONTH(Tabela5[[#This Row],[data rozmowy]])</f>
        <v>8</v>
      </c>
      <c r="J491">
        <f>YEAR(Tabela5[[#This Row],[data rozmowy]])</f>
        <v>2013</v>
      </c>
      <c r="K491" s="31">
        <f>Tabela5[[#This Row],[kwota zakupu]]/Tabela5[[#This Row],[czas rozmowy]]</f>
        <v>0.2711864406779661</v>
      </c>
      <c r="L49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91" t="str">
        <f>IF(Tabela5[[#This Row],[przedstawiciel]]="P03", "Południe",IF(Tabela5[[#This Row],[przedstawiciel]]="P02","Zachód","Centrum"))</f>
        <v>Centrum</v>
      </c>
      <c r="N491" t="str">
        <f>VLOOKUP(Tabela5[[#This Row],[przedstawiciel]],Tabela6[],5,FALSE)</f>
        <v>Mazowieckie</v>
      </c>
      <c r="O491" t="str">
        <f>VLOOKUP(Tabela5[[#This Row],[przedstawiciel]],Tabela6[],3,FALSE)</f>
        <v>Warszawa</v>
      </c>
    </row>
    <row r="492" spans="1:15" x14ac:dyDescent="0.2">
      <c r="A492" s="2">
        <v>15</v>
      </c>
      <c r="B492">
        <v>64</v>
      </c>
      <c r="C4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492">
        <v>221</v>
      </c>
      <c r="E4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92" s="3" t="s">
        <v>9</v>
      </c>
      <c r="G492" s="1">
        <v>41572</v>
      </c>
      <c r="H492">
        <f>DAY(Tabela5[[#This Row],[data rozmowy]])</f>
        <v>25</v>
      </c>
      <c r="I492">
        <f>MONTH(Tabela5[[#This Row],[data rozmowy]])</f>
        <v>10</v>
      </c>
      <c r="J492">
        <f>YEAR(Tabela5[[#This Row],[data rozmowy]])</f>
        <v>2013</v>
      </c>
      <c r="K492" s="31">
        <f>Tabela5[[#This Row],[kwota zakupu]]/Tabela5[[#This Row],[czas rozmowy]]</f>
        <v>3.453125</v>
      </c>
      <c r="L492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492" t="str">
        <f>IF(Tabela5[[#This Row],[przedstawiciel]]="P03", "Południe",IF(Tabela5[[#This Row],[przedstawiciel]]="P02","Zachód","Centrum"))</f>
        <v>Centrum</v>
      </c>
      <c r="N492" t="str">
        <f>VLOOKUP(Tabela5[[#This Row],[przedstawiciel]],Tabela6[],5,FALSE)</f>
        <v>Mazowieckie</v>
      </c>
      <c r="O492" t="str">
        <f>VLOOKUP(Tabela5[[#This Row],[przedstawiciel]],Tabela6[],3,FALSE)</f>
        <v>Warszawa</v>
      </c>
    </row>
    <row r="493" spans="1:15" x14ac:dyDescent="0.2">
      <c r="A493" s="2">
        <v>10</v>
      </c>
      <c r="B493">
        <v>10</v>
      </c>
      <c r="C4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93">
        <v>206</v>
      </c>
      <c r="E4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493" s="3" t="s">
        <v>21</v>
      </c>
      <c r="G493" s="1">
        <v>41497</v>
      </c>
      <c r="H493">
        <f>DAY(Tabela5[[#This Row],[data rozmowy]])</f>
        <v>11</v>
      </c>
      <c r="I493">
        <f>MONTH(Tabela5[[#This Row],[data rozmowy]])</f>
        <v>8</v>
      </c>
      <c r="J493">
        <f>YEAR(Tabela5[[#This Row],[data rozmowy]])</f>
        <v>2013</v>
      </c>
      <c r="K493" s="31">
        <f>Tabela5[[#This Row],[kwota zakupu]]/Tabela5[[#This Row],[czas rozmowy]]</f>
        <v>20.6</v>
      </c>
      <c r="L49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493" t="str">
        <f>IF(Tabela5[[#This Row],[przedstawiciel]]="P03", "Południe",IF(Tabela5[[#This Row],[przedstawiciel]]="P02","Zachód","Centrum"))</f>
        <v>Centrum</v>
      </c>
      <c r="N493" t="str">
        <f>VLOOKUP(Tabela5[[#This Row],[przedstawiciel]],Tabela6[],5,FALSE)</f>
        <v>Mazowieckie</v>
      </c>
      <c r="O493" t="str">
        <f>VLOOKUP(Tabela5[[#This Row],[przedstawiciel]],Tabela6[],3,FALSE)</f>
        <v>Warszawa</v>
      </c>
    </row>
    <row r="494" spans="1:15" x14ac:dyDescent="0.2">
      <c r="A494" s="2">
        <v>11</v>
      </c>
      <c r="B494">
        <v>55</v>
      </c>
      <c r="C4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94">
        <v>129</v>
      </c>
      <c r="E4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494" s="3" t="s">
        <v>9</v>
      </c>
      <c r="G494" s="1">
        <v>41527</v>
      </c>
      <c r="H494">
        <f>DAY(Tabela5[[#This Row],[data rozmowy]])</f>
        <v>10</v>
      </c>
      <c r="I494">
        <f>MONTH(Tabela5[[#This Row],[data rozmowy]])</f>
        <v>9</v>
      </c>
      <c r="J494">
        <f>YEAR(Tabela5[[#This Row],[data rozmowy]])</f>
        <v>2013</v>
      </c>
      <c r="K494" s="31">
        <f>Tabela5[[#This Row],[kwota zakupu]]/Tabela5[[#This Row],[czas rozmowy]]</f>
        <v>2.3454545454545452</v>
      </c>
      <c r="L4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94" t="str">
        <f>IF(Tabela5[[#This Row],[przedstawiciel]]="P03", "Południe",IF(Tabela5[[#This Row],[przedstawiciel]]="P02","Zachód","Centrum"))</f>
        <v>Centrum</v>
      </c>
      <c r="N494" t="str">
        <f>VLOOKUP(Tabela5[[#This Row],[przedstawiciel]],Tabela6[],5,FALSE)</f>
        <v>Mazowieckie</v>
      </c>
      <c r="O494" t="str">
        <f>VLOOKUP(Tabela5[[#This Row],[przedstawiciel]],Tabela6[],3,FALSE)</f>
        <v>Warszawa</v>
      </c>
    </row>
    <row r="495" spans="1:15" x14ac:dyDescent="0.2">
      <c r="A495" s="2">
        <v>15</v>
      </c>
      <c r="B495">
        <v>32</v>
      </c>
      <c r="C4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495">
        <v>53</v>
      </c>
      <c r="E4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95" s="3" t="s">
        <v>8</v>
      </c>
      <c r="G495" s="1">
        <v>41527</v>
      </c>
      <c r="H495">
        <f>DAY(Tabela5[[#This Row],[data rozmowy]])</f>
        <v>10</v>
      </c>
      <c r="I495">
        <f>MONTH(Tabela5[[#This Row],[data rozmowy]])</f>
        <v>9</v>
      </c>
      <c r="J495">
        <f>YEAR(Tabela5[[#This Row],[data rozmowy]])</f>
        <v>2013</v>
      </c>
      <c r="K495" s="31">
        <f>Tabela5[[#This Row],[kwota zakupu]]/Tabela5[[#This Row],[czas rozmowy]]</f>
        <v>1.65625</v>
      </c>
      <c r="L4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95" t="str">
        <f>IF(Tabela5[[#This Row],[przedstawiciel]]="P03", "Południe",IF(Tabela5[[#This Row],[przedstawiciel]]="P02","Zachód","Centrum"))</f>
        <v>Południe</v>
      </c>
      <c r="N495" t="str">
        <f>VLOOKUP(Tabela5[[#This Row],[przedstawiciel]],Tabela6[],5,FALSE)</f>
        <v>Podkarpackie</v>
      </c>
      <c r="O495" t="str">
        <f>VLOOKUP(Tabela5[[#This Row],[przedstawiciel]],Tabela6[],3,FALSE)</f>
        <v>Rzeszów</v>
      </c>
    </row>
    <row r="496" spans="1:15" x14ac:dyDescent="0.2">
      <c r="A496" s="2">
        <v>4</v>
      </c>
      <c r="B496">
        <v>94</v>
      </c>
      <c r="C4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496">
        <v>37</v>
      </c>
      <c r="E4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96" s="3" t="s">
        <v>9</v>
      </c>
      <c r="G496" s="1">
        <v>41509</v>
      </c>
      <c r="H496">
        <f>DAY(Tabela5[[#This Row],[data rozmowy]])</f>
        <v>23</v>
      </c>
      <c r="I496">
        <f>MONTH(Tabela5[[#This Row],[data rozmowy]])</f>
        <v>8</v>
      </c>
      <c r="J496">
        <f>YEAR(Tabela5[[#This Row],[data rozmowy]])</f>
        <v>2013</v>
      </c>
      <c r="K496" s="31">
        <f>Tabela5[[#This Row],[kwota zakupu]]/Tabela5[[#This Row],[czas rozmowy]]</f>
        <v>0.39361702127659576</v>
      </c>
      <c r="L49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96" t="str">
        <f>IF(Tabela5[[#This Row],[przedstawiciel]]="P03", "Południe",IF(Tabela5[[#This Row],[przedstawiciel]]="P02","Zachód","Centrum"))</f>
        <v>Centrum</v>
      </c>
      <c r="N496" t="str">
        <f>VLOOKUP(Tabela5[[#This Row],[przedstawiciel]],Tabela6[],5,FALSE)</f>
        <v>Mazowieckie</v>
      </c>
      <c r="O496" t="str">
        <f>VLOOKUP(Tabela5[[#This Row],[przedstawiciel]],Tabela6[],3,FALSE)</f>
        <v>Warszawa</v>
      </c>
    </row>
    <row r="497" spans="1:15" x14ac:dyDescent="0.2">
      <c r="A497" s="2">
        <v>11</v>
      </c>
      <c r="B497">
        <v>121</v>
      </c>
      <c r="C4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497">
        <v>156</v>
      </c>
      <c r="E4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497" s="3" t="s">
        <v>8</v>
      </c>
      <c r="G497" s="1">
        <v>41536</v>
      </c>
      <c r="H497">
        <f>DAY(Tabela5[[#This Row],[data rozmowy]])</f>
        <v>19</v>
      </c>
      <c r="I497">
        <f>MONTH(Tabela5[[#This Row],[data rozmowy]])</f>
        <v>9</v>
      </c>
      <c r="J497">
        <f>YEAR(Tabela5[[#This Row],[data rozmowy]])</f>
        <v>2013</v>
      </c>
      <c r="K497" s="31">
        <f>Tabela5[[#This Row],[kwota zakupu]]/Tabela5[[#This Row],[czas rozmowy]]</f>
        <v>1.2892561983471074</v>
      </c>
      <c r="L49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97" t="str">
        <f>IF(Tabela5[[#This Row],[przedstawiciel]]="P03", "Południe",IF(Tabela5[[#This Row],[przedstawiciel]]="P02","Zachód","Centrum"))</f>
        <v>Południe</v>
      </c>
      <c r="N497" t="str">
        <f>VLOOKUP(Tabela5[[#This Row],[przedstawiciel]],Tabela6[],5,FALSE)</f>
        <v>Podkarpackie</v>
      </c>
      <c r="O497" t="str">
        <f>VLOOKUP(Tabela5[[#This Row],[przedstawiciel]],Tabela6[],3,FALSE)</f>
        <v>Rzeszów</v>
      </c>
    </row>
    <row r="498" spans="1:15" x14ac:dyDescent="0.2">
      <c r="A498" s="2">
        <v>7</v>
      </c>
      <c r="B498">
        <v>24</v>
      </c>
      <c r="C4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498">
        <v>82</v>
      </c>
      <c r="E4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498" s="3" t="s">
        <v>9</v>
      </c>
      <c r="G498" s="1">
        <v>41560</v>
      </c>
      <c r="H498">
        <f>DAY(Tabela5[[#This Row],[data rozmowy]])</f>
        <v>13</v>
      </c>
      <c r="I498">
        <f>MONTH(Tabela5[[#This Row],[data rozmowy]])</f>
        <v>10</v>
      </c>
      <c r="J498">
        <f>YEAR(Tabela5[[#This Row],[data rozmowy]])</f>
        <v>2013</v>
      </c>
      <c r="K498" s="31">
        <f>Tabela5[[#This Row],[kwota zakupu]]/Tabela5[[#This Row],[czas rozmowy]]</f>
        <v>3.4166666666666665</v>
      </c>
      <c r="L498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498" t="str">
        <f>IF(Tabela5[[#This Row],[przedstawiciel]]="P03", "Południe",IF(Tabela5[[#This Row],[przedstawiciel]]="P02","Zachód","Centrum"))</f>
        <v>Centrum</v>
      </c>
      <c r="N498" t="str">
        <f>VLOOKUP(Tabela5[[#This Row],[przedstawiciel]],Tabela6[],5,FALSE)</f>
        <v>Mazowieckie</v>
      </c>
      <c r="O498" t="str">
        <f>VLOOKUP(Tabela5[[#This Row],[przedstawiciel]],Tabela6[],3,FALSE)</f>
        <v>Warszawa</v>
      </c>
    </row>
    <row r="499" spans="1:15" x14ac:dyDescent="0.2">
      <c r="A499" s="2">
        <v>5</v>
      </c>
      <c r="B499">
        <v>151</v>
      </c>
      <c r="C4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499">
        <v>21</v>
      </c>
      <c r="E4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499" s="3" t="s">
        <v>21</v>
      </c>
      <c r="G499" s="1">
        <v>41535</v>
      </c>
      <c r="H499">
        <f>DAY(Tabela5[[#This Row],[data rozmowy]])</f>
        <v>18</v>
      </c>
      <c r="I499">
        <f>MONTH(Tabela5[[#This Row],[data rozmowy]])</f>
        <v>9</v>
      </c>
      <c r="J499">
        <f>YEAR(Tabela5[[#This Row],[data rozmowy]])</f>
        <v>2013</v>
      </c>
      <c r="K499" s="31">
        <f>Tabela5[[#This Row],[kwota zakupu]]/Tabela5[[#This Row],[czas rozmowy]]</f>
        <v>0.13907284768211919</v>
      </c>
      <c r="L4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499" t="str">
        <f>IF(Tabela5[[#This Row],[przedstawiciel]]="P03", "Południe",IF(Tabela5[[#This Row],[przedstawiciel]]="P02","Zachód","Centrum"))</f>
        <v>Centrum</v>
      </c>
      <c r="N499" t="str">
        <f>VLOOKUP(Tabela5[[#This Row],[przedstawiciel]],Tabela6[],5,FALSE)</f>
        <v>Mazowieckie</v>
      </c>
      <c r="O499" t="str">
        <f>VLOOKUP(Tabela5[[#This Row],[przedstawiciel]],Tabela6[],3,FALSE)</f>
        <v>Warszawa</v>
      </c>
    </row>
    <row r="500" spans="1:15" x14ac:dyDescent="0.2">
      <c r="A500" s="2">
        <v>5</v>
      </c>
      <c r="B500">
        <v>171</v>
      </c>
      <c r="C5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00">
        <v>177</v>
      </c>
      <c r="E5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00" s="3" t="s">
        <v>8</v>
      </c>
      <c r="G500" s="1">
        <v>41530</v>
      </c>
      <c r="H500">
        <f>DAY(Tabela5[[#This Row],[data rozmowy]])</f>
        <v>13</v>
      </c>
      <c r="I500">
        <f>MONTH(Tabela5[[#This Row],[data rozmowy]])</f>
        <v>9</v>
      </c>
      <c r="J500">
        <f>YEAR(Tabela5[[#This Row],[data rozmowy]])</f>
        <v>2013</v>
      </c>
      <c r="K500" s="31">
        <f>Tabela5[[#This Row],[kwota zakupu]]/Tabela5[[#This Row],[czas rozmowy]]</f>
        <v>1.0350877192982457</v>
      </c>
      <c r="L50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00" t="str">
        <f>IF(Tabela5[[#This Row],[przedstawiciel]]="P03", "Południe",IF(Tabela5[[#This Row],[przedstawiciel]]="P02","Zachód","Centrum"))</f>
        <v>Południe</v>
      </c>
      <c r="N500" t="str">
        <f>VLOOKUP(Tabela5[[#This Row],[przedstawiciel]],Tabela6[],5,FALSE)</f>
        <v>Podkarpackie</v>
      </c>
      <c r="O500" t="str">
        <f>VLOOKUP(Tabela5[[#This Row],[przedstawiciel]],Tabela6[],3,FALSE)</f>
        <v>Rzeszów</v>
      </c>
    </row>
    <row r="501" spans="1:15" x14ac:dyDescent="0.2">
      <c r="A501" s="2">
        <v>3</v>
      </c>
      <c r="B501">
        <v>146</v>
      </c>
      <c r="C5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01">
        <v>181</v>
      </c>
      <c r="E5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01" s="3" t="s">
        <v>8</v>
      </c>
      <c r="G501" s="1">
        <v>41507</v>
      </c>
      <c r="H501">
        <f>DAY(Tabela5[[#This Row],[data rozmowy]])</f>
        <v>21</v>
      </c>
      <c r="I501">
        <f>MONTH(Tabela5[[#This Row],[data rozmowy]])</f>
        <v>8</v>
      </c>
      <c r="J501">
        <f>YEAR(Tabela5[[#This Row],[data rozmowy]])</f>
        <v>2013</v>
      </c>
      <c r="K501" s="31">
        <f>Tabela5[[#This Row],[kwota zakupu]]/Tabela5[[#This Row],[czas rozmowy]]</f>
        <v>1.2397260273972603</v>
      </c>
      <c r="L50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01" t="str">
        <f>IF(Tabela5[[#This Row],[przedstawiciel]]="P03", "Południe",IF(Tabela5[[#This Row],[przedstawiciel]]="P02","Zachód","Centrum"))</f>
        <v>Południe</v>
      </c>
      <c r="N501" t="str">
        <f>VLOOKUP(Tabela5[[#This Row],[przedstawiciel]],Tabela6[],5,FALSE)</f>
        <v>Podkarpackie</v>
      </c>
      <c r="O501" t="str">
        <f>VLOOKUP(Tabela5[[#This Row],[przedstawiciel]],Tabela6[],3,FALSE)</f>
        <v>Rzeszów</v>
      </c>
    </row>
    <row r="502" spans="1:15" x14ac:dyDescent="0.2">
      <c r="A502" s="2">
        <v>8</v>
      </c>
      <c r="B502">
        <v>42</v>
      </c>
      <c r="C5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02">
        <v>30</v>
      </c>
      <c r="E5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02" s="3" t="s">
        <v>9</v>
      </c>
      <c r="G502" s="1">
        <v>41507</v>
      </c>
      <c r="H502">
        <f>DAY(Tabela5[[#This Row],[data rozmowy]])</f>
        <v>21</v>
      </c>
      <c r="I502">
        <f>MONTH(Tabela5[[#This Row],[data rozmowy]])</f>
        <v>8</v>
      </c>
      <c r="J502">
        <f>YEAR(Tabela5[[#This Row],[data rozmowy]])</f>
        <v>2013</v>
      </c>
      <c r="K502" s="31">
        <f>Tabela5[[#This Row],[kwota zakupu]]/Tabela5[[#This Row],[czas rozmowy]]</f>
        <v>0.7142857142857143</v>
      </c>
      <c r="L5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02" t="str">
        <f>IF(Tabela5[[#This Row],[przedstawiciel]]="P03", "Południe",IF(Tabela5[[#This Row],[przedstawiciel]]="P02","Zachód","Centrum"))</f>
        <v>Centrum</v>
      </c>
      <c r="N502" t="str">
        <f>VLOOKUP(Tabela5[[#This Row],[przedstawiciel]],Tabela6[],5,FALSE)</f>
        <v>Mazowieckie</v>
      </c>
      <c r="O502" t="str">
        <f>VLOOKUP(Tabela5[[#This Row],[przedstawiciel]],Tabela6[],3,FALSE)</f>
        <v>Warszawa</v>
      </c>
    </row>
    <row r="503" spans="1:15" x14ac:dyDescent="0.2">
      <c r="A503" s="2">
        <v>6</v>
      </c>
      <c r="B503">
        <v>41</v>
      </c>
      <c r="C5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03">
        <v>200</v>
      </c>
      <c r="E5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03" s="3" t="s">
        <v>20</v>
      </c>
      <c r="G503" s="1">
        <v>41502</v>
      </c>
      <c r="H503">
        <f>DAY(Tabela5[[#This Row],[data rozmowy]])</f>
        <v>16</v>
      </c>
      <c r="I503">
        <f>MONTH(Tabela5[[#This Row],[data rozmowy]])</f>
        <v>8</v>
      </c>
      <c r="J503">
        <f>YEAR(Tabela5[[#This Row],[data rozmowy]])</f>
        <v>2013</v>
      </c>
      <c r="K503" s="31">
        <f>Tabela5[[#This Row],[kwota zakupu]]/Tabela5[[#This Row],[czas rozmowy]]</f>
        <v>4.8780487804878048</v>
      </c>
      <c r="L50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03" t="str">
        <f>IF(Tabela5[[#This Row],[przedstawiciel]]="P03", "Południe",IF(Tabela5[[#This Row],[przedstawiciel]]="P02","Zachód","Centrum"))</f>
        <v>Centrum</v>
      </c>
      <c r="N503" t="str">
        <f>VLOOKUP(Tabela5[[#This Row],[przedstawiciel]],Tabela6[],5,FALSE)</f>
        <v>Łódzkie</v>
      </c>
      <c r="O503" t="str">
        <f>VLOOKUP(Tabela5[[#This Row],[przedstawiciel]],Tabela6[],3,FALSE)</f>
        <v>Łódź</v>
      </c>
    </row>
    <row r="504" spans="1:15" x14ac:dyDescent="0.2">
      <c r="A504" s="2">
        <v>14</v>
      </c>
      <c r="B504">
        <v>163</v>
      </c>
      <c r="C5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04">
        <v>32</v>
      </c>
      <c r="E5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04" s="3" t="s">
        <v>20</v>
      </c>
      <c r="G504" s="1">
        <v>41538</v>
      </c>
      <c r="H504">
        <f>DAY(Tabela5[[#This Row],[data rozmowy]])</f>
        <v>21</v>
      </c>
      <c r="I504">
        <f>MONTH(Tabela5[[#This Row],[data rozmowy]])</f>
        <v>9</v>
      </c>
      <c r="J504">
        <f>YEAR(Tabela5[[#This Row],[data rozmowy]])</f>
        <v>2013</v>
      </c>
      <c r="K504" s="31">
        <f>Tabela5[[#This Row],[kwota zakupu]]/Tabela5[[#This Row],[czas rozmowy]]</f>
        <v>0.19631901840490798</v>
      </c>
      <c r="L5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04" t="str">
        <f>IF(Tabela5[[#This Row],[przedstawiciel]]="P03", "Południe",IF(Tabela5[[#This Row],[przedstawiciel]]="P02","Zachód","Centrum"))</f>
        <v>Centrum</v>
      </c>
      <c r="N504" t="str">
        <f>VLOOKUP(Tabela5[[#This Row],[przedstawiciel]],Tabela6[],5,FALSE)</f>
        <v>Łódzkie</v>
      </c>
      <c r="O504" t="str">
        <f>VLOOKUP(Tabela5[[#This Row],[przedstawiciel]],Tabela6[],3,FALSE)</f>
        <v>Łódź</v>
      </c>
    </row>
    <row r="505" spans="1:15" x14ac:dyDescent="0.2">
      <c r="A505" s="2">
        <v>6</v>
      </c>
      <c r="B505">
        <v>68</v>
      </c>
      <c r="C5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05">
        <v>32</v>
      </c>
      <c r="E5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05" s="3" t="s">
        <v>8</v>
      </c>
      <c r="G505" s="1">
        <v>41505</v>
      </c>
      <c r="H505">
        <f>DAY(Tabela5[[#This Row],[data rozmowy]])</f>
        <v>19</v>
      </c>
      <c r="I505">
        <f>MONTH(Tabela5[[#This Row],[data rozmowy]])</f>
        <v>8</v>
      </c>
      <c r="J505">
        <f>YEAR(Tabela5[[#This Row],[data rozmowy]])</f>
        <v>2013</v>
      </c>
      <c r="K505" s="31">
        <f>Tabela5[[#This Row],[kwota zakupu]]/Tabela5[[#This Row],[czas rozmowy]]</f>
        <v>0.47058823529411764</v>
      </c>
      <c r="L50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05" t="str">
        <f>IF(Tabela5[[#This Row],[przedstawiciel]]="P03", "Południe",IF(Tabela5[[#This Row],[przedstawiciel]]="P02","Zachód","Centrum"))</f>
        <v>Południe</v>
      </c>
      <c r="N505" t="str">
        <f>VLOOKUP(Tabela5[[#This Row],[przedstawiciel]],Tabela6[],5,FALSE)</f>
        <v>Podkarpackie</v>
      </c>
      <c r="O505" t="str">
        <f>VLOOKUP(Tabela5[[#This Row],[przedstawiciel]],Tabela6[],3,FALSE)</f>
        <v>Rzeszów</v>
      </c>
    </row>
    <row r="506" spans="1:15" x14ac:dyDescent="0.2">
      <c r="A506" s="2">
        <v>15</v>
      </c>
      <c r="B506">
        <v>154</v>
      </c>
      <c r="C5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06">
        <v>165</v>
      </c>
      <c r="E5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06" s="3" t="s">
        <v>21</v>
      </c>
      <c r="G506" s="1">
        <v>41525</v>
      </c>
      <c r="H506">
        <f>DAY(Tabela5[[#This Row],[data rozmowy]])</f>
        <v>8</v>
      </c>
      <c r="I506">
        <f>MONTH(Tabela5[[#This Row],[data rozmowy]])</f>
        <v>9</v>
      </c>
      <c r="J506">
        <f>YEAR(Tabela5[[#This Row],[data rozmowy]])</f>
        <v>2013</v>
      </c>
      <c r="K506" s="31">
        <f>Tabela5[[#This Row],[kwota zakupu]]/Tabela5[[#This Row],[czas rozmowy]]</f>
        <v>1.0714285714285714</v>
      </c>
      <c r="L50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06" t="str">
        <f>IF(Tabela5[[#This Row],[przedstawiciel]]="P03", "Południe",IF(Tabela5[[#This Row],[przedstawiciel]]="P02","Zachód","Centrum"))</f>
        <v>Centrum</v>
      </c>
      <c r="N506" t="str">
        <f>VLOOKUP(Tabela5[[#This Row],[przedstawiciel]],Tabela6[],5,FALSE)</f>
        <v>Mazowieckie</v>
      </c>
      <c r="O506" t="str">
        <f>VLOOKUP(Tabela5[[#This Row],[przedstawiciel]],Tabela6[],3,FALSE)</f>
        <v>Warszawa</v>
      </c>
    </row>
    <row r="507" spans="1:15" x14ac:dyDescent="0.2">
      <c r="A507" s="2">
        <v>11</v>
      </c>
      <c r="B507">
        <v>124</v>
      </c>
      <c r="C5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07">
        <v>208</v>
      </c>
      <c r="E5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07" s="3" t="s">
        <v>21</v>
      </c>
      <c r="G507" s="1">
        <v>41501</v>
      </c>
      <c r="H507">
        <f>DAY(Tabela5[[#This Row],[data rozmowy]])</f>
        <v>15</v>
      </c>
      <c r="I507">
        <f>MONTH(Tabela5[[#This Row],[data rozmowy]])</f>
        <v>8</v>
      </c>
      <c r="J507">
        <f>YEAR(Tabela5[[#This Row],[data rozmowy]])</f>
        <v>2013</v>
      </c>
      <c r="K507" s="31">
        <f>Tabela5[[#This Row],[kwota zakupu]]/Tabela5[[#This Row],[czas rozmowy]]</f>
        <v>1.6774193548387097</v>
      </c>
      <c r="L50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07" t="str">
        <f>IF(Tabela5[[#This Row],[przedstawiciel]]="P03", "Południe",IF(Tabela5[[#This Row],[przedstawiciel]]="P02","Zachód","Centrum"))</f>
        <v>Centrum</v>
      </c>
      <c r="N507" t="str">
        <f>VLOOKUP(Tabela5[[#This Row],[przedstawiciel]],Tabela6[],5,FALSE)</f>
        <v>Mazowieckie</v>
      </c>
      <c r="O507" t="str">
        <f>VLOOKUP(Tabela5[[#This Row],[przedstawiciel]],Tabela6[],3,FALSE)</f>
        <v>Warszawa</v>
      </c>
    </row>
    <row r="508" spans="1:15" x14ac:dyDescent="0.2">
      <c r="A508" s="2">
        <v>9</v>
      </c>
      <c r="B508">
        <v>24</v>
      </c>
      <c r="C5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08">
        <v>191</v>
      </c>
      <c r="E5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08" s="3" t="s">
        <v>9</v>
      </c>
      <c r="G508" s="1">
        <v>41504</v>
      </c>
      <c r="H508">
        <f>DAY(Tabela5[[#This Row],[data rozmowy]])</f>
        <v>18</v>
      </c>
      <c r="I508">
        <f>MONTH(Tabela5[[#This Row],[data rozmowy]])</f>
        <v>8</v>
      </c>
      <c r="J508">
        <f>YEAR(Tabela5[[#This Row],[data rozmowy]])</f>
        <v>2013</v>
      </c>
      <c r="K508" s="31">
        <f>Tabela5[[#This Row],[kwota zakupu]]/Tabela5[[#This Row],[czas rozmowy]]</f>
        <v>7.958333333333333</v>
      </c>
      <c r="L50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08" t="str">
        <f>IF(Tabela5[[#This Row],[przedstawiciel]]="P03", "Południe",IF(Tabela5[[#This Row],[przedstawiciel]]="P02","Zachód","Centrum"))</f>
        <v>Centrum</v>
      </c>
      <c r="N508" t="str">
        <f>VLOOKUP(Tabela5[[#This Row],[przedstawiciel]],Tabela6[],5,FALSE)</f>
        <v>Mazowieckie</v>
      </c>
      <c r="O508" t="str">
        <f>VLOOKUP(Tabela5[[#This Row],[przedstawiciel]],Tabela6[],3,FALSE)</f>
        <v>Warszawa</v>
      </c>
    </row>
    <row r="509" spans="1:15" x14ac:dyDescent="0.2">
      <c r="A509" s="2">
        <v>8</v>
      </c>
      <c r="B509">
        <v>95</v>
      </c>
      <c r="C5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09">
        <v>62</v>
      </c>
      <c r="E5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09" s="3" t="s">
        <v>21</v>
      </c>
      <c r="G509" s="1">
        <v>41503</v>
      </c>
      <c r="H509">
        <f>DAY(Tabela5[[#This Row],[data rozmowy]])</f>
        <v>17</v>
      </c>
      <c r="I509">
        <f>MONTH(Tabela5[[#This Row],[data rozmowy]])</f>
        <v>8</v>
      </c>
      <c r="J509">
        <f>YEAR(Tabela5[[#This Row],[data rozmowy]])</f>
        <v>2013</v>
      </c>
      <c r="K509" s="31">
        <f>Tabela5[[#This Row],[kwota zakupu]]/Tabela5[[#This Row],[czas rozmowy]]</f>
        <v>0.65263157894736845</v>
      </c>
      <c r="L50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09" t="str">
        <f>IF(Tabela5[[#This Row],[przedstawiciel]]="P03", "Południe",IF(Tabela5[[#This Row],[przedstawiciel]]="P02","Zachód","Centrum"))</f>
        <v>Centrum</v>
      </c>
      <c r="N509" t="str">
        <f>VLOOKUP(Tabela5[[#This Row],[przedstawiciel]],Tabela6[],5,FALSE)</f>
        <v>Mazowieckie</v>
      </c>
      <c r="O509" t="str">
        <f>VLOOKUP(Tabela5[[#This Row],[przedstawiciel]],Tabela6[],3,FALSE)</f>
        <v>Warszawa</v>
      </c>
    </row>
    <row r="510" spans="1:15" x14ac:dyDescent="0.2">
      <c r="A510" s="2">
        <v>15</v>
      </c>
      <c r="B510">
        <v>139</v>
      </c>
      <c r="C5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10">
        <v>198</v>
      </c>
      <c r="E5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10" s="3" t="s">
        <v>21</v>
      </c>
      <c r="G510" s="1">
        <v>41514</v>
      </c>
      <c r="H510">
        <f>DAY(Tabela5[[#This Row],[data rozmowy]])</f>
        <v>28</v>
      </c>
      <c r="I510">
        <f>MONTH(Tabela5[[#This Row],[data rozmowy]])</f>
        <v>8</v>
      </c>
      <c r="J510">
        <f>YEAR(Tabela5[[#This Row],[data rozmowy]])</f>
        <v>2013</v>
      </c>
      <c r="K510" s="31">
        <f>Tabela5[[#This Row],[kwota zakupu]]/Tabela5[[#This Row],[czas rozmowy]]</f>
        <v>1.4244604316546763</v>
      </c>
      <c r="L51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0" t="str">
        <f>IF(Tabela5[[#This Row],[przedstawiciel]]="P03", "Południe",IF(Tabela5[[#This Row],[przedstawiciel]]="P02","Zachód","Centrum"))</f>
        <v>Centrum</v>
      </c>
      <c r="N510" t="str">
        <f>VLOOKUP(Tabela5[[#This Row],[przedstawiciel]],Tabela6[],5,FALSE)</f>
        <v>Mazowieckie</v>
      </c>
      <c r="O510" t="str">
        <f>VLOOKUP(Tabela5[[#This Row],[przedstawiciel]],Tabela6[],3,FALSE)</f>
        <v>Warszawa</v>
      </c>
    </row>
    <row r="511" spans="1:15" x14ac:dyDescent="0.2">
      <c r="A511" s="2">
        <v>13</v>
      </c>
      <c r="B511">
        <v>15</v>
      </c>
      <c r="C5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11">
        <v>70</v>
      </c>
      <c r="E5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11" s="3" t="s">
        <v>21</v>
      </c>
      <c r="G511" s="1">
        <v>41500</v>
      </c>
      <c r="H511">
        <f>DAY(Tabela5[[#This Row],[data rozmowy]])</f>
        <v>14</v>
      </c>
      <c r="I511">
        <f>MONTH(Tabela5[[#This Row],[data rozmowy]])</f>
        <v>8</v>
      </c>
      <c r="J511">
        <f>YEAR(Tabela5[[#This Row],[data rozmowy]])</f>
        <v>2013</v>
      </c>
      <c r="K511" s="31">
        <f>Tabela5[[#This Row],[kwota zakupu]]/Tabela5[[#This Row],[czas rozmowy]]</f>
        <v>4.666666666666667</v>
      </c>
      <c r="L51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11" t="str">
        <f>IF(Tabela5[[#This Row],[przedstawiciel]]="P03", "Południe",IF(Tabela5[[#This Row],[przedstawiciel]]="P02","Zachód","Centrum"))</f>
        <v>Centrum</v>
      </c>
      <c r="N511" t="str">
        <f>VLOOKUP(Tabela5[[#This Row],[przedstawiciel]],Tabela6[],5,FALSE)</f>
        <v>Mazowieckie</v>
      </c>
      <c r="O511" t="str">
        <f>VLOOKUP(Tabela5[[#This Row],[przedstawiciel]],Tabela6[],3,FALSE)</f>
        <v>Warszawa</v>
      </c>
    </row>
    <row r="512" spans="1:15" x14ac:dyDescent="0.2">
      <c r="A512" s="2">
        <v>3</v>
      </c>
      <c r="B512">
        <v>122</v>
      </c>
      <c r="C5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12">
        <v>208</v>
      </c>
      <c r="E5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12" s="3" t="s">
        <v>13</v>
      </c>
      <c r="G512" s="1">
        <v>41577</v>
      </c>
      <c r="H512">
        <f>DAY(Tabela5[[#This Row],[data rozmowy]])</f>
        <v>30</v>
      </c>
      <c r="I512">
        <f>MONTH(Tabela5[[#This Row],[data rozmowy]])</f>
        <v>10</v>
      </c>
      <c r="J512">
        <f>YEAR(Tabela5[[#This Row],[data rozmowy]])</f>
        <v>2013</v>
      </c>
      <c r="K512" s="31">
        <f>Tabela5[[#This Row],[kwota zakupu]]/Tabela5[[#This Row],[czas rozmowy]]</f>
        <v>1.7049180327868851</v>
      </c>
      <c r="L51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2" t="str">
        <f>IF(Tabela5[[#This Row],[przedstawiciel]]="P03", "Południe",IF(Tabela5[[#This Row],[przedstawiciel]]="P02","Zachód","Centrum"))</f>
        <v>Zachód</v>
      </c>
      <c r="N512" t="str">
        <f>VLOOKUP(Tabela5[[#This Row],[przedstawiciel]],Tabela6[],5,FALSE)</f>
        <v>Dolnośląskie</v>
      </c>
      <c r="O512" t="str">
        <f>VLOOKUP(Tabela5[[#This Row],[przedstawiciel]],Tabela6[],3,FALSE)</f>
        <v>Wrocław</v>
      </c>
    </row>
    <row r="513" spans="1:15" x14ac:dyDescent="0.2">
      <c r="A513" s="2">
        <v>9</v>
      </c>
      <c r="B513">
        <v>75</v>
      </c>
      <c r="C5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13">
        <v>57</v>
      </c>
      <c r="E5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13" s="3" t="s">
        <v>13</v>
      </c>
      <c r="G513" s="1">
        <v>41531</v>
      </c>
      <c r="H513">
        <f>DAY(Tabela5[[#This Row],[data rozmowy]])</f>
        <v>14</v>
      </c>
      <c r="I513">
        <f>MONTH(Tabela5[[#This Row],[data rozmowy]])</f>
        <v>9</v>
      </c>
      <c r="J513">
        <f>YEAR(Tabela5[[#This Row],[data rozmowy]])</f>
        <v>2013</v>
      </c>
      <c r="K513" s="31">
        <f>Tabela5[[#This Row],[kwota zakupu]]/Tabela5[[#This Row],[czas rozmowy]]</f>
        <v>0.76</v>
      </c>
      <c r="L51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3" t="str">
        <f>IF(Tabela5[[#This Row],[przedstawiciel]]="P03", "Południe",IF(Tabela5[[#This Row],[przedstawiciel]]="P02","Zachód","Centrum"))</f>
        <v>Zachód</v>
      </c>
      <c r="N513" t="str">
        <f>VLOOKUP(Tabela5[[#This Row],[przedstawiciel]],Tabela6[],5,FALSE)</f>
        <v>Dolnośląskie</v>
      </c>
      <c r="O513" t="str">
        <f>VLOOKUP(Tabela5[[#This Row],[przedstawiciel]],Tabela6[],3,FALSE)</f>
        <v>Wrocław</v>
      </c>
    </row>
    <row r="514" spans="1:15" x14ac:dyDescent="0.2">
      <c r="A514" s="2">
        <v>10</v>
      </c>
      <c r="B514">
        <v>124</v>
      </c>
      <c r="C5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14">
        <v>80</v>
      </c>
      <c r="E5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14" s="3" t="s">
        <v>21</v>
      </c>
      <c r="G514" s="1">
        <v>41576</v>
      </c>
      <c r="H514">
        <f>DAY(Tabela5[[#This Row],[data rozmowy]])</f>
        <v>29</v>
      </c>
      <c r="I514">
        <f>MONTH(Tabela5[[#This Row],[data rozmowy]])</f>
        <v>10</v>
      </c>
      <c r="J514">
        <f>YEAR(Tabela5[[#This Row],[data rozmowy]])</f>
        <v>2013</v>
      </c>
      <c r="K514" s="31">
        <f>Tabela5[[#This Row],[kwota zakupu]]/Tabela5[[#This Row],[czas rozmowy]]</f>
        <v>0.64516129032258063</v>
      </c>
      <c r="L51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4" t="str">
        <f>IF(Tabela5[[#This Row],[przedstawiciel]]="P03", "Południe",IF(Tabela5[[#This Row],[przedstawiciel]]="P02","Zachód","Centrum"))</f>
        <v>Centrum</v>
      </c>
      <c r="N514" t="str">
        <f>VLOOKUP(Tabela5[[#This Row],[przedstawiciel]],Tabela6[],5,FALSE)</f>
        <v>Mazowieckie</v>
      </c>
      <c r="O514" t="str">
        <f>VLOOKUP(Tabela5[[#This Row],[przedstawiciel]],Tabela6[],3,FALSE)</f>
        <v>Warszawa</v>
      </c>
    </row>
    <row r="515" spans="1:15" x14ac:dyDescent="0.2">
      <c r="A515" s="2">
        <v>3</v>
      </c>
      <c r="B515">
        <v>60</v>
      </c>
      <c r="C5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15">
        <v>126</v>
      </c>
      <c r="E5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15" s="3" t="s">
        <v>21</v>
      </c>
      <c r="G515" s="1">
        <v>41536</v>
      </c>
      <c r="H515">
        <f>DAY(Tabela5[[#This Row],[data rozmowy]])</f>
        <v>19</v>
      </c>
      <c r="I515">
        <f>MONTH(Tabela5[[#This Row],[data rozmowy]])</f>
        <v>9</v>
      </c>
      <c r="J515">
        <f>YEAR(Tabela5[[#This Row],[data rozmowy]])</f>
        <v>2013</v>
      </c>
      <c r="K515" s="31">
        <f>Tabela5[[#This Row],[kwota zakupu]]/Tabela5[[#This Row],[czas rozmowy]]</f>
        <v>2.1</v>
      </c>
      <c r="L51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5" t="str">
        <f>IF(Tabela5[[#This Row],[przedstawiciel]]="P03", "Południe",IF(Tabela5[[#This Row],[przedstawiciel]]="P02","Zachód","Centrum"))</f>
        <v>Centrum</v>
      </c>
      <c r="N515" t="str">
        <f>VLOOKUP(Tabela5[[#This Row],[przedstawiciel]],Tabela6[],5,FALSE)</f>
        <v>Mazowieckie</v>
      </c>
      <c r="O515" t="str">
        <f>VLOOKUP(Tabela5[[#This Row],[przedstawiciel]],Tabela6[],3,FALSE)</f>
        <v>Warszawa</v>
      </c>
    </row>
    <row r="516" spans="1:15" x14ac:dyDescent="0.2">
      <c r="A516" s="2">
        <v>3</v>
      </c>
      <c r="B516">
        <v>174</v>
      </c>
      <c r="C5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16">
        <v>101</v>
      </c>
      <c r="E5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16" s="3" t="s">
        <v>20</v>
      </c>
      <c r="G516" s="1">
        <v>41499</v>
      </c>
      <c r="H516">
        <f>DAY(Tabela5[[#This Row],[data rozmowy]])</f>
        <v>13</v>
      </c>
      <c r="I516">
        <f>MONTH(Tabela5[[#This Row],[data rozmowy]])</f>
        <v>8</v>
      </c>
      <c r="J516">
        <f>YEAR(Tabela5[[#This Row],[data rozmowy]])</f>
        <v>2013</v>
      </c>
      <c r="K516" s="31">
        <f>Tabela5[[#This Row],[kwota zakupu]]/Tabela5[[#This Row],[czas rozmowy]]</f>
        <v>0.58045977011494254</v>
      </c>
      <c r="L51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6" t="str">
        <f>IF(Tabela5[[#This Row],[przedstawiciel]]="P03", "Południe",IF(Tabela5[[#This Row],[przedstawiciel]]="P02","Zachód","Centrum"))</f>
        <v>Centrum</v>
      </c>
      <c r="N516" t="str">
        <f>VLOOKUP(Tabela5[[#This Row],[przedstawiciel]],Tabela6[],5,FALSE)</f>
        <v>Łódzkie</v>
      </c>
      <c r="O516" t="str">
        <f>VLOOKUP(Tabela5[[#This Row],[przedstawiciel]],Tabela6[],3,FALSE)</f>
        <v>Łódź</v>
      </c>
    </row>
    <row r="517" spans="1:15" x14ac:dyDescent="0.2">
      <c r="A517" s="2">
        <v>1</v>
      </c>
      <c r="B517">
        <v>24</v>
      </c>
      <c r="C5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17">
        <v>49</v>
      </c>
      <c r="E5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17" s="3" t="s">
        <v>13</v>
      </c>
      <c r="G517" s="1">
        <v>41555</v>
      </c>
      <c r="H517">
        <f>DAY(Tabela5[[#This Row],[data rozmowy]])</f>
        <v>8</v>
      </c>
      <c r="I517">
        <f>MONTH(Tabela5[[#This Row],[data rozmowy]])</f>
        <v>10</v>
      </c>
      <c r="J517">
        <f>YEAR(Tabela5[[#This Row],[data rozmowy]])</f>
        <v>2013</v>
      </c>
      <c r="K517" s="31">
        <f>Tabela5[[#This Row],[kwota zakupu]]/Tabela5[[#This Row],[czas rozmowy]]</f>
        <v>2.0416666666666665</v>
      </c>
      <c r="L51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7" t="str">
        <f>IF(Tabela5[[#This Row],[przedstawiciel]]="P03", "Południe",IF(Tabela5[[#This Row],[przedstawiciel]]="P02","Zachód","Centrum"))</f>
        <v>Zachód</v>
      </c>
      <c r="N517" t="str">
        <f>VLOOKUP(Tabela5[[#This Row],[przedstawiciel]],Tabela6[],5,FALSE)</f>
        <v>Dolnośląskie</v>
      </c>
      <c r="O517" t="str">
        <f>VLOOKUP(Tabela5[[#This Row],[przedstawiciel]],Tabela6[],3,FALSE)</f>
        <v>Wrocław</v>
      </c>
    </row>
    <row r="518" spans="1:15" x14ac:dyDescent="0.2">
      <c r="A518" s="2">
        <v>7</v>
      </c>
      <c r="B518">
        <v>159</v>
      </c>
      <c r="C5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18">
        <v>213</v>
      </c>
      <c r="E5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18" s="3" t="s">
        <v>21</v>
      </c>
      <c r="G518" s="1">
        <v>41494</v>
      </c>
      <c r="H518">
        <f>DAY(Tabela5[[#This Row],[data rozmowy]])</f>
        <v>8</v>
      </c>
      <c r="I518">
        <f>MONTH(Tabela5[[#This Row],[data rozmowy]])</f>
        <v>8</v>
      </c>
      <c r="J518">
        <f>YEAR(Tabela5[[#This Row],[data rozmowy]])</f>
        <v>2013</v>
      </c>
      <c r="K518" s="31">
        <f>Tabela5[[#This Row],[kwota zakupu]]/Tabela5[[#This Row],[czas rozmowy]]</f>
        <v>1.3396226415094339</v>
      </c>
      <c r="L51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8" t="str">
        <f>IF(Tabela5[[#This Row],[przedstawiciel]]="P03", "Południe",IF(Tabela5[[#This Row],[przedstawiciel]]="P02","Zachód","Centrum"))</f>
        <v>Centrum</v>
      </c>
      <c r="N518" t="str">
        <f>VLOOKUP(Tabela5[[#This Row],[przedstawiciel]],Tabela6[],5,FALSE)</f>
        <v>Mazowieckie</v>
      </c>
      <c r="O518" t="str">
        <f>VLOOKUP(Tabela5[[#This Row],[przedstawiciel]],Tabela6[],3,FALSE)</f>
        <v>Warszawa</v>
      </c>
    </row>
    <row r="519" spans="1:15" x14ac:dyDescent="0.2">
      <c r="A519" s="2">
        <v>15</v>
      </c>
      <c r="B519">
        <v>121</v>
      </c>
      <c r="C5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19">
        <v>81</v>
      </c>
      <c r="E5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19" s="3" t="s">
        <v>9</v>
      </c>
      <c r="G519" s="1">
        <v>41550</v>
      </c>
      <c r="H519">
        <f>DAY(Tabela5[[#This Row],[data rozmowy]])</f>
        <v>3</v>
      </c>
      <c r="I519">
        <f>MONTH(Tabela5[[#This Row],[data rozmowy]])</f>
        <v>10</v>
      </c>
      <c r="J519">
        <f>YEAR(Tabela5[[#This Row],[data rozmowy]])</f>
        <v>2013</v>
      </c>
      <c r="K519" s="31">
        <f>Tabela5[[#This Row],[kwota zakupu]]/Tabela5[[#This Row],[czas rozmowy]]</f>
        <v>0.66942148760330578</v>
      </c>
      <c r="L5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19" t="str">
        <f>IF(Tabela5[[#This Row],[przedstawiciel]]="P03", "Południe",IF(Tabela5[[#This Row],[przedstawiciel]]="P02","Zachód","Centrum"))</f>
        <v>Centrum</v>
      </c>
      <c r="N519" t="str">
        <f>VLOOKUP(Tabela5[[#This Row],[przedstawiciel]],Tabela6[],5,FALSE)</f>
        <v>Mazowieckie</v>
      </c>
      <c r="O519" t="str">
        <f>VLOOKUP(Tabela5[[#This Row],[przedstawiciel]],Tabela6[],3,FALSE)</f>
        <v>Warszawa</v>
      </c>
    </row>
    <row r="520" spans="1:15" x14ac:dyDescent="0.2">
      <c r="A520" s="2">
        <v>9</v>
      </c>
      <c r="B520">
        <v>17</v>
      </c>
      <c r="C5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20">
        <v>150</v>
      </c>
      <c r="E5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20" s="3" t="s">
        <v>9</v>
      </c>
      <c r="G520" s="1">
        <v>41538</v>
      </c>
      <c r="H520">
        <f>DAY(Tabela5[[#This Row],[data rozmowy]])</f>
        <v>21</v>
      </c>
      <c r="I520">
        <f>MONTH(Tabela5[[#This Row],[data rozmowy]])</f>
        <v>9</v>
      </c>
      <c r="J520">
        <f>YEAR(Tabela5[[#This Row],[data rozmowy]])</f>
        <v>2013</v>
      </c>
      <c r="K520" s="31">
        <f>Tabela5[[#This Row],[kwota zakupu]]/Tabela5[[#This Row],[czas rozmowy]]</f>
        <v>8.8235294117647065</v>
      </c>
      <c r="L52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20" t="str">
        <f>IF(Tabela5[[#This Row],[przedstawiciel]]="P03", "Południe",IF(Tabela5[[#This Row],[przedstawiciel]]="P02","Zachód","Centrum"))</f>
        <v>Centrum</v>
      </c>
      <c r="N520" t="str">
        <f>VLOOKUP(Tabela5[[#This Row],[przedstawiciel]],Tabela6[],5,FALSE)</f>
        <v>Mazowieckie</v>
      </c>
      <c r="O520" t="str">
        <f>VLOOKUP(Tabela5[[#This Row],[przedstawiciel]],Tabela6[],3,FALSE)</f>
        <v>Warszawa</v>
      </c>
    </row>
    <row r="521" spans="1:15" x14ac:dyDescent="0.2">
      <c r="A521" s="2">
        <v>14</v>
      </c>
      <c r="B521">
        <v>13</v>
      </c>
      <c r="C5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21">
        <v>20</v>
      </c>
      <c r="E5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21" s="3" t="s">
        <v>9</v>
      </c>
      <c r="G521" s="1">
        <v>41540</v>
      </c>
      <c r="H521">
        <f>DAY(Tabela5[[#This Row],[data rozmowy]])</f>
        <v>23</v>
      </c>
      <c r="I521">
        <f>MONTH(Tabela5[[#This Row],[data rozmowy]])</f>
        <v>9</v>
      </c>
      <c r="J521">
        <f>YEAR(Tabela5[[#This Row],[data rozmowy]])</f>
        <v>2013</v>
      </c>
      <c r="K521" s="31">
        <f>Tabela5[[#This Row],[kwota zakupu]]/Tabela5[[#This Row],[czas rozmowy]]</f>
        <v>1.5384615384615385</v>
      </c>
      <c r="L52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21" t="str">
        <f>IF(Tabela5[[#This Row],[przedstawiciel]]="P03", "Południe",IF(Tabela5[[#This Row],[przedstawiciel]]="P02","Zachód","Centrum"))</f>
        <v>Centrum</v>
      </c>
      <c r="N521" t="str">
        <f>VLOOKUP(Tabela5[[#This Row],[przedstawiciel]],Tabela6[],5,FALSE)</f>
        <v>Mazowieckie</v>
      </c>
      <c r="O521" t="str">
        <f>VLOOKUP(Tabela5[[#This Row],[przedstawiciel]],Tabela6[],3,FALSE)</f>
        <v>Warszawa</v>
      </c>
    </row>
    <row r="522" spans="1:15" x14ac:dyDescent="0.2">
      <c r="A522" s="2">
        <v>7</v>
      </c>
      <c r="B522">
        <v>94</v>
      </c>
      <c r="C5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22">
        <v>184</v>
      </c>
      <c r="E5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22" s="3" t="s">
        <v>9</v>
      </c>
      <c r="G522" s="1">
        <v>41538</v>
      </c>
      <c r="H522">
        <f>DAY(Tabela5[[#This Row],[data rozmowy]])</f>
        <v>21</v>
      </c>
      <c r="I522">
        <f>MONTH(Tabela5[[#This Row],[data rozmowy]])</f>
        <v>9</v>
      </c>
      <c r="J522">
        <f>YEAR(Tabela5[[#This Row],[data rozmowy]])</f>
        <v>2013</v>
      </c>
      <c r="K522" s="31">
        <f>Tabela5[[#This Row],[kwota zakupu]]/Tabela5[[#This Row],[czas rozmowy]]</f>
        <v>1.9574468085106382</v>
      </c>
      <c r="L5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22" t="str">
        <f>IF(Tabela5[[#This Row],[przedstawiciel]]="P03", "Południe",IF(Tabela5[[#This Row],[przedstawiciel]]="P02","Zachód","Centrum"))</f>
        <v>Centrum</v>
      </c>
      <c r="N522" t="str">
        <f>VLOOKUP(Tabela5[[#This Row],[przedstawiciel]],Tabela6[],5,FALSE)</f>
        <v>Mazowieckie</v>
      </c>
      <c r="O522" t="str">
        <f>VLOOKUP(Tabela5[[#This Row],[przedstawiciel]],Tabela6[],3,FALSE)</f>
        <v>Warszawa</v>
      </c>
    </row>
    <row r="523" spans="1:15" x14ac:dyDescent="0.2">
      <c r="A523" s="2">
        <v>2</v>
      </c>
      <c r="B523">
        <v>162</v>
      </c>
      <c r="C5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23">
        <v>88</v>
      </c>
      <c r="E5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23" s="3" t="s">
        <v>8</v>
      </c>
      <c r="G523" s="1">
        <v>41553</v>
      </c>
      <c r="H523">
        <f>DAY(Tabela5[[#This Row],[data rozmowy]])</f>
        <v>6</v>
      </c>
      <c r="I523">
        <f>MONTH(Tabela5[[#This Row],[data rozmowy]])</f>
        <v>10</v>
      </c>
      <c r="J523">
        <f>YEAR(Tabela5[[#This Row],[data rozmowy]])</f>
        <v>2013</v>
      </c>
      <c r="K523" s="31">
        <f>Tabela5[[#This Row],[kwota zakupu]]/Tabela5[[#This Row],[czas rozmowy]]</f>
        <v>0.54320987654320985</v>
      </c>
      <c r="L52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23" t="str">
        <f>IF(Tabela5[[#This Row],[przedstawiciel]]="P03", "Południe",IF(Tabela5[[#This Row],[przedstawiciel]]="P02","Zachód","Centrum"))</f>
        <v>Południe</v>
      </c>
      <c r="N523" t="str">
        <f>VLOOKUP(Tabela5[[#This Row],[przedstawiciel]],Tabela6[],5,FALSE)</f>
        <v>Podkarpackie</v>
      </c>
      <c r="O523" t="str">
        <f>VLOOKUP(Tabela5[[#This Row],[przedstawiciel]],Tabela6[],3,FALSE)</f>
        <v>Rzeszów</v>
      </c>
    </row>
    <row r="524" spans="1:15" x14ac:dyDescent="0.2">
      <c r="A524" s="2">
        <v>3</v>
      </c>
      <c r="B524">
        <v>83</v>
      </c>
      <c r="C5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24">
        <v>59</v>
      </c>
      <c r="E5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24" s="3" t="s">
        <v>13</v>
      </c>
      <c r="G524" s="1">
        <v>41569</v>
      </c>
      <c r="H524">
        <f>DAY(Tabela5[[#This Row],[data rozmowy]])</f>
        <v>22</v>
      </c>
      <c r="I524">
        <f>MONTH(Tabela5[[#This Row],[data rozmowy]])</f>
        <v>10</v>
      </c>
      <c r="J524">
        <f>YEAR(Tabela5[[#This Row],[data rozmowy]])</f>
        <v>2013</v>
      </c>
      <c r="K524" s="31">
        <f>Tabela5[[#This Row],[kwota zakupu]]/Tabela5[[#This Row],[czas rozmowy]]</f>
        <v>0.71084337349397586</v>
      </c>
      <c r="L52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24" t="str">
        <f>IF(Tabela5[[#This Row],[przedstawiciel]]="P03", "Południe",IF(Tabela5[[#This Row],[przedstawiciel]]="P02","Zachód","Centrum"))</f>
        <v>Zachód</v>
      </c>
      <c r="N524" t="str">
        <f>VLOOKUP(Tabela5[[#This Row],[przedstawiciel]],Tabela6[],5,FALSE)</f>
        <v>Dolnośląskie</v>
      </c>
      <c r="O524" t="str">
        <f>VLOOKUP(Tabela5[[#This Row],[przedstawiciel]],Tabela6[],3,FALSE)</f>
        <v>Wrocław</v>
      </c>
    </row>
    <row r="525" spans="1:15" x14ac:dyDescent="0.2">
      <c r="A525" s="2">
        <v>1</v>
      </c>
      <c r="B525">
        <v>174</v>
      </c>
      <c r="C5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25">
        <v>73</v>
      </c>
      <c r="E5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25" s="3" t="s">
        <v>21</v>
      </c>
      <c r="G525" s="1">
        <v>41488</v>
      </c>
      <c r="H525">
        <f>DAY(Tabela5[[#This Row],[data rozmowy]])</f>
        <v>2</v>
      </c>
      <c r="I525">
        <f>MONTH(Tabela5[[#This Row],[data rozmowy]])</f>
        <v>8</v>
      </c>
      <c r="J525">
        <f>YEAR(Tabela5[[#This Row],[data rozmowy]])</f>
        <v>2013</v>
      </c>
      <c r="K525" s="31">
        <f>Tabela5[[#This Row],[kwota zakupu]]/Tabela5[[#This Row],[czas rozmowy]]</f>
        <v>0.41954022988505746</v>
      </c>
      <c r="L52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25" t="str">
        <f>IF(Tabela5[[#This Row],[przedstawiciel]]="P03", "Południe",IF(Tabela5[[#This Row],[przedstawiciel]]="P02","Zachód","Centrum"))</f>
        <v>Centrum</v>
      </c>
      <c r="N525" t="str">
        <f>VLOOKUP(Tabela5[[#This Row],[przedstawiciel]],Tabela6[],5,FALSE)</f>
        <v>Mazowieckie</v>
      </c>
      <c r="O525" t="str">
        <f>VLOOKUP(Tabela5[[#This Row],[przedstawiciel]],Tabela6[],3,FALSE)</f>
        <v>Warszawa</v>
      </c>
    </row>
    <row r="526" spans="1:15" x14ac:dyDescent="0.2">
      <c r="A526" s="2">
        <v>12</v>
      </c>
      <c r="B526">
        <v>94</v>
      </c>
      <c r="C5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26">
        <v>29</v>
      </c>
      <c r="E5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26" s="3" t="s">
        <v>9</v>
      </c>
      <c r="G526" s="1">
        <v>41508</v>
      </c>
      <c r="H526">
        <f>DAY(Tabela5[[#This Row],[data rozmowy]])</f>
        <v>22</v>
      </c>
      <c r="I526">
        <f>MONTH(Tabela5[[#This Row],[data rozmowy]])</f>
        <v>8</v>
      </c>
      <c r="J526">
        <f>YEAR(Tabela5[[#This Row],[data rozmowy]])</f>
        <v>2013</v>
      </c>
      <c r="K526" s="31">
        <f>Tabela5[[#This Row],[kwota zakupu]]/Tabela5[[#This Row],[czas rozmowy]]</f>
        <v>0.30851063829787234</v>
      </c>
      <c r="L5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26" t="str">
        <f>IF(Tabela5[[#This Row],[przedstawiciel]]="P03", "Południe",IF(Tabela5[[#This Row],[przedstawiciel]]="P02","Zachód","Centrum"))</f>
        <v>Centrum</v>
      </c>
      <c r="N526" t="str">
        <f>VLOOKUP(Tabela5[[#This Row],[przedstawiciel]],Tabela6[],5,FALSE)</f>
        <v>Mazowieckie</v>
      </c>
      <c r="O526" t="str">
        <f>VLOOKUP(Tabela5[[#This Row],[przedstawiciel]],Tabela6[],3,FALSE)</f>
        <v>Warszawa</v>
      </c>
    </row>
    <row r="527" spans="1:15" x14ac:dyDescent="0.2">
      <c r="A527" s="2">
        <v>5</v>
      </c>
      <c r="B527">
        <v>64</v>
      </c>
      <c r="C5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27">
        <v>173</v>
      </c>
      <c r="E5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27" s="3" t="s">
        <v>8</v>
      </c>
      <c r="G527" s="1">
        <v>41532</v>
      </c>
      <c r="H527">
        <f>DAY(Tabela5[[#This Row],[data rozmowy]])</f>
        <v>15</v>
      </c>
      <c r="I527">
        <f>MONTH(Tabela5[[#This Row],[data rozmowy]])</f>
        <v>9</v>
      </c>
      <c r="J527">
        <f>YEAR(Tabela5[[#This Row],[data rozmowy]])</f>
        <v>2013</v>
      </c>
      <c r="K527" s="31">
        <f>Tabela5[[#This Row],[kwota zakupu]]/Tabela5[[#This Row],[czas rozmowy]]</f>
        <v>2.703125</v>
      </c>
      <c r="L527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527" t="str">
        <f>IF(Tabela5[[#This Row],[przedstawiciel]]="P03", "Południe",IF(Tabela5[[#This Row],[przedstawiciel]]="P02","Zachód","Centrum"))</f>
        <v>Południe</v>
      </c>
      <c r="N527" t="str">
        <f>VLOOKUP(Tabela5[[#This Row],[przedstawiciel]],Tabela6[],5,FALSE)</f>
        <v>Podkarpackie</v>
      </c>
      <c r="O527" t="str">
        <f>VLOOKUP(Tabela5[[#This Row],[przedstawiciel]],Tabela6[],3,FALSE)</f>
        <v>Rzeszów</v>
      </c>
    </row>
    <row r="528" spans="1:15" x14ac:dyDescent="0.2">
      <c r="A528" s="2">
        <v>1</v>
      </c>
      <c r="B528">
        <v>157</v>
      </c>
      <c r="C5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28">
        <v>109</v>
      </c>
      <c r="E5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28" s="3" t="s">
        <v>8</v>
      </c>
      <c r="G528" s="1">
        <v>41542</v>
      </c>
      <c r="H528">
        <f>DAY(Tabela5[[#This Row],[data rozmowy]])</f>
        <v>25</v>
      </c>
      <c r="I528">
        <f>MONTH(Tabela5[[#This Row],[data rozmowy]])</f>
        <v>9</v>
      </c>
      <c r="J528">
        <f>YEAR(Tabela5[[#This Row],[data rozmowy]])</f>
        <v>2013</v>
      </c>
      <c r="K528" s="31">
        <f>Tabela5[[#This Row],[kwota zakupu]]/Tabela5[[#This Row],[czas rozmowy]]</f>
        <v>0.69426751592356684</v>
      </c>
      <c r="L5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28" t="str">
        <f>IF(Tabela5[[#This Row],[przedstawiciel]]="P03", "Południe",IF(Tabela5[[#This Row],[przedstawiciel]]="P02","Zachód","Centrum"))</f>
        <v>Południe</v>
      </c>
      <c r="N528" t="str">
        <f>VLOOKUP(Tabela5[[#This Row],[przedstawiciel]],Tabela6[],5,FALSE)</f>
        <v>Podkarpackie</v>
      </c>
      <c r="O528" t="str">
        <f>VLOOKUP(Tabela5[[#This Row],[przedstawiciel]],Tabela6[],3,FALSE)</f>
        <v>Rzeszów</v>
      </c>
    </row>
    <row r="529" spans="1:15" x14ac:dyDescent="0.2">
      <c r="A529" s="2">
        <v>8</v>
      </c>
      <c r="B529">
        <v>20</v>
      </c>
      <c r="C5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29">
        <v>170</v>
      </c>
      <c r="E5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29" s="3" t="s">
        <v>13</v>
      </c>
      <c r="G529" s="1">
        <v>41493</v>
      </c>
      <c r="H529">
        <f>DAY(Tabela5[[#This Row],[data rozmowy]])</f>
        <v>7</v>
      </c>
      <c r="I529">
        <f>MONTH(Tabela5[[#This Row],[data rozmowy]])</f>
        <v>8</v>
      </c>
      <c r="J529">
        <f>YEAR(Tabela5[[#This Row],[data rozmowy]])</f>
        <v>2013</v>
      </c>
      <c r="K529" s="31">
        <f>Tabela5[[#This Row],[kwota zakupu]]/Tabela5[[#This Row],[czas rozmowy]]</f>
        <v>8.5</v>
      </c>
      <c r="L52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29" t="str">
        <f>IF(Tabela5[[#This Row],[przedstawiciel]]="P03", "Południe",IF(Tabela5[[#This Row],[przedstawiciel]]="P02","Zachód","Centrum"))</f>
        <v>Zachód</v>
      </c>
      <c r="N529" t="str">
        <f>VLOOKUP(Tabela5[[#This Row],[przedstawiciel]],Tabela6[],5,FALSE)</f>
        <v>Dolnośląskie</v>
      </c>
      <c r="O529" t="str">
        <f>VLOOKUP(Tabela5[[#This Row],[przedstawiciel]],Tabela6[],3,FALSE)</f>
        <v>Wrocław</v>
      </c>
    </row>
    <row r="530" spans="1:15" x14ac:dyDescent="0.2">
      <c r="A530" s="2">
        <v>15</v>
      </c>
      <c r="B530">
        <v>90</v>
      </c>
      <c r="C5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30">
        <v>154</v>
      </c>
      <c r="E5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30" s="3" t="s">
        <v>9</v>
      </c>
      <c r="G530" s="1">
        <v>41514</v>
      </c>
      <c r="H530">
        <f>DAY(Tabela5[[#This Row],[data rozmowy]])</f>
        <v>28</v>
      </c>
      <c r="I530">
        <f>MONTH(Tabela5[[#This Row],[data rozmowy]])</f>
        <v>8</v>
      </c>
      <c r="J530">
        <f>YEAR(Tabela5[[#This Row],[data rozmowy]])</f>
        <v>2013</v>
      </c>
      <c r="K530" s="31">
        <f>Tabela5[[#This Row],[kwota zakupu]]/Tabela5[[#This Row],[czas rozmowy]]</f>
        <v>1.711111111111111</v>
      </c>
      <c r="L5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0" t="str">
        <f>IF(Tabela5[[#This Row],[przedstawiciel]]="P03", "Południe",IF(Tabela5[[#This Row],[przedstawiciel]]="P02","Zachód","Centrum"))</f>
        <v>Centrum</v>
      </c>
      <c r="N530" t="str">
        <f>VLOOKUP(Tabela5[[#This Row],[przedstawiciel]],Tabela6[],5,FALSE)</f>
        <v>Mazowieckie</v>
      </c>
      <c r="O530" t="str">
        <f>VLOOKUP(Tabela5[[#This Row],[przedstawiciel]],Tabela6[],3,FALSE)</f>
        <v>Warszawa</v>
      </c>
    </row>
    <row r="531" spans="1:15" x14ac:dyDescent="0.2">
      <c r="A531" s="2">
        <v>3</v>
      </c>
      <c r="B531">
        <v>36</v>
      </c>
      <c r="C5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31">
        <v>60</v>
      </c>
      <c r="E5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31" s="3" t="s">
        <v>13</v>
      </c>
      <c r="G531" s="1">
        <v>41564</v>
      </c>
      <c r="H531">
        <f>DAY(Tabela5[[#This Row],[data rozmowy]])</f>
        <v>17</v>
      </c>
      <c r="I531">
        <f>MONTH(Tabela5[[#This Row],[data rozmowy]])</f>
        <v>10</v>
      </c>
      <c r="J531">
        <f>YEAR(Tabela5[[#This Row],[data rozmowy]])</f>
        <v>2013</v>
      </c>
      <c r="K531" s="31">
        <f>Tabela5[[#This Row],[kwota zakupu]]/Tabela5[[#This Row],[czas rozmowy]]</f>
        <v>1.6666666666666667</v>
      </c>
      <c r="L5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1" t="str">
        <f>IF(Tabela5[[#This Row],[przedstawiciel]]="P03", "Południe",IF(Tabela5[[#This Row],[przedstawiciel]]="P02","Zachód","Centrum"))</f>
        <v>Zachód</v>
      </c>
      <c r="N531" t="str">
        <f>VLOOKUP(Tabela5[[#This Row],[przedstawiciel]],Tabela6[],5,FALSE)</f>
        <v>Dolnośląskie</v>
      </c>
      <c r="O531" t="str">
        <f>VLOOKUP(Tabela5[[#This Row],[przedstawiciel]],Tabela6[],3,FALSE)</f>
        <v>Wrocław</v>
      </c>
    </row>
    <row r="532" spans="1:15" x14ac:dyDescent="0.2">
      <c r="A532" s="2">
        <v>12</v>
      </c>
      <c r="B532">
        <v>165</v>
      </c>
      <c r="C5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32">
        <v>49</v>
      </c>
      <c r="E5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32" s="3" t="s">
        <v>9</v>
      </c>
      <c r="G532" s="1">
        <v>41500</v>
      </c>
      <c r="H532">
        <f>DAY(Tabela5[[#This Row],[data rozmowy]])</f>
        <v>14</v>
      </c>
      <c r="I532">
        <f>MONTH(Tabela5[[#This Row],[data rozmowy]])</f>
        <v>8</v>
      </c>
      <c r="J532">
        <f>YEAR(Tabela5[[#This Row],[data rozmowy]])</f>
        <v>2013</v>
      </c>
      <c r="K532" s="31">
        <f>Tabela5[[#This Row],[kwota zakupu]]/Tabela5[[#This Row],[czas rozmowy]]</f>
        <v>0.29696969696969699</v>
      </c>
      <c r="L53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2" t="str">
        <f>IF(Tabela5[[#This Row],[przedstawiciel]]="P03", "Południe",IF(Tabela5[[#This Row],[przedstawiciel]]="P02","Zachód","Centrum"))</f>
        <v>Centrum</v>
      </c>
      <c r="N532" t="str">
        <f>VLOOKUP(Tabela5[[#This Row],[przedstawiciel]],Tabela6[],5,FALSE)</f>
        <v>Mazowieckie</v>
      </c>
      <c r="O532" t="str">
        <f>VLOOKUP(Tabela5[[#This Row],[przedstawiciel]],Tabela6[],3,FALSE)</f>
        <v>Warszawa</v>
      </c>
    </row>
    <row r="533" spans="1:15" x14ac:dyDescent="0.2">
      <c r="A533" s="2">
        <v>10</v>
      </c>
      <c r="B533">
        <v>23</v>
      </c>
      <c r="C5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33">
        <v>37</v>
      </c>
      <c r="E5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33" s="3" t="s">
        <v>20</v>
      </c>
      <c r="G533" s="1">
        <v>41531</v>
      </c>
      <c r="H533">
        <f>DAY(Tabela5[[#This Row],[data rozmowy]])</f>
        <v>14</v>
      </c>
      <c r="I533">
        <f>MONTH(Tabela5[[#This Row],[data rozmowy]])</f>
        <v>9</v>
      </c>
      <c r="J533">
        <f>YEAR(Tabela5[[#This Row],[data rozmowy]])</f>
        <v>2013</v>
      </c>
      <c r="K533" s="31">
        <f>Tabela5[[#This Row],[kwota zakupu]]/Tabela5[[#This Row],[czas rozmowy]]</f>
        <v>1.6086956521739131</v>
      </c>
      <c r="L53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3" t="str">
        <f>IF(Tabela5[[#This Row],[przedstawiciel]]="P03", "Południe",IF(Tabela5[[#This Row],[przedstawiciel]]="P02","Zachód","Centrum"))</f>
        <v>Centrum</v>
      </c>
      <c r="N533" t="str">
        <f>VLOOKUP(Tabela5[[#This Row],[przedstawiciel]],Tabela6[],5,FALSE)</f>
        <v>Łódzkie</v>
      </c>
      <c r="O533" t="str">
        <f>VLOOKUP(Tabela5[[#This Row],[przedstawiciel]],Tabela6[],3,FALSE)</f>
        <v>Łódź</v>
      </c>
    </row>
    <row r="534" spans="1:15" x14ac:dyDescent="0.2">
      <c r="A534" s="2">
        <v>2</v>
      </c>
      <c r="B534">
        <v>115</v>
      </c>
      <c r="C5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34">
        <v>181</v>
      </c>
      <c r="E5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34" s="3" t="s">
        <v>9</v>
      </c>
      <c r="G534" s="1">
        <v>41490</v>
      </c>
      <c r="H534">
        <f>DAY(Tabela5[[#This Row],[data rozmowy]])</f>
        <v>4</v>
      </c>
      <c r="I534">
        <f>MONTH(Tabela5[[#This Row],[data rozmowy]])</f>
        <v>8</v>
      </c>
      <c r="J534">
        <f>YEAR(Tabela5[[#This Row],[data rozmowy]])</f>
        <v>2013</v>
      </c>
      <c r="K534" s="31">
        <f>Tabela5[[#This Row],[kwota zakupu]]/Tabela5[[#This Row],[czas rozmowy]]</f>
        <v>1.5739130434782609</v>
      </c>
      <c r="L53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4" t="str">
        <f>IF(Tabela5[[#This Row],[przedstawiciel]]="P03", "Południe",IF(Tabela5[[#This Row],[przedstawiciel]]="P02","Zachód","Centrum"))</f>
        <v>Centrum</v>
      </c>
      <c r="N534" t="str">
        <f>VLOOKUP(Tabela5[[#This Row],[przedstawiciel]],Tabela6[],5,FALSE)</f>
        <v>Mazowieckie</v>
      </c>
      <c r="O534" t="str">
        <f>VLOOKUP(Tabela5[[#This Row],[przedstawiciel]],Tabela6[],3,FALSE)</f>
        <v>Warszawa</v>
      </c>
    </row>
    <row r="535" spans="1:15" x14ac:dyDescent="0.2">
      <c r="A535" s="2">
        <v>8</v>
      </c>
      <c r="B535">
        <v>38</v>
      </c>
      <c r="C5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35">
        <v>41</v>
      </c>
      <c r="E5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35" s="3" t="s">
        <v>21</v>
      </c>
      <c r="G535" s="1">
        <v>41556</v>
      </c>
      <c r="H535">
        <f>DAY(Tabela5[[#This Row],[data rozmowy]])</f>
        <v>9</v>
      </c>
      <c r="I535">
        <f>MONTH(Tabela5[[#This Row],[data rozmowy]])</f>
        <v>10</v>
      </c>
      <c r="J535">
        <f>YEAR(Tabela5[[#This Row],[data rozmowy]])</f>
        <v>2013</v>
      </c>
      <c r="K535" s="31">
        <f>Tabela5[[#This Row],[kwota zakupu]]/Tabela5[[#This Row],[czas rozmowy]]</f>
        <v>1.0789473684210527</v>
      </c>
      <c r="L5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5" t="str">
        <f>IF(Tabela5[[#This Row],[przedstawiciel]]="P03", "Południe",IF(Tabela5[[#This Row],[przedstawiciel]]="P02","Zachód","Centrum"))</f>
        <v>Centrum</v>
      </c>
      <c r="N535" t="str">
        <f>VLOOKUP(Tabela5[[#This Row],[przedstawiciel]],Tabela6[],5,FALSE)</f>
        <v>Mazowieckie</v>
      </c>
      <c r="O535" t="str">
        <f>VLOOKUP(Tabela5[[#This Row],[przedstawiciel]],Tabela6[],3,FALSE)</f>
        <v>Warszawa</v>
      </c>
    </row>
    <row r="536" spans="1:15" x14ac:dyDescent="0.2">
      <c r="A536" s="2">
        <v>11</v>
      </c>
      <c r="B536">
        <v>63</v>
      </c>
      <c r="C5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36">
        <v>136</v>
      </c>
      <c r="E5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36" s="3" t="s">
        <v>8</v>
      </c>
      <c r="G536" s="1">
        <v>41532</v>
      </c>
      <c r="H536">
        <f>DAY(Tabela5[[#This Row],[data rozmowy]])</f>
        <v>15</v>
      </c>
      <c r="I536">
        <f>MONTH(Tabela5[[#This Row],[data rozmowy]])</f>
        <v>9</v>
      </c>
      <c r="J536">
        <f>YEAR(Tabela5[[#This Row],[data rozmowy]])</f>
        <v>2013</v>
      </c>
      <c r="K536" s="31">
        <f>Tabela5[[#This Row],[kwota zakupu]]/Tabela5[[#This Row],[czas rozmowy]]</f>
        <v>2.1587301587301586</v>
      </c>
      <c r="L53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6" t="str">
        <f>IF(Tabela5[[#This Row],[przedstawiciel]]="P03", "Południe",IF(Tabela5[[#This Row],[przedstawiciel]]="P02","Zachód","Centrum"))</f>
        <v>Południe</v>
      </c>
      <c r="N536" t="str">
        <f>VLOOKUP(Tabela5[[#This Row],[przedstawiciel]],Tabela6[],5,FALSE)</f>
        <v>Podkarpackie</v>
      </c>
      <c r="O536" t="str">
        <f>VLOOKUP(Tabela5[[#This Row],[przedstawiciel]],Tabela6[],3,FALSE)</f>
        <v>Rzeszów</v>
      </c>
    </row>
    <row r="537" spans="1:15" x14ac:dyDescent="0.2">
      <c r="A537" s="2">
        <v>15</v>
      </c>
      <c r="B537">
        <v>62</v>
      </c>
      <c r="C5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37">
        <v>209</v>
      </c>
      <c r="E5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37" s="3" t="s">
        <v>8</v>
      </c>
      <c r="G537" s="1">
        <v>41509</v>
      </c>
      <c r="H537">
        <f>DAY(Tabela5[[#This Row],[data rozmowy]])</f>
        <v>23</v>
      </c>
      <c r="I537">
        <f>MONTH(Tabela5[[#This Row],[data rozmowy]])</f>
        <v>8</v>
      </c>
      <c r="J537">
        <f>YEAR(Tabela5[[#This Row],[data rozmowy]])</f>
        <v>2013</v>
      </c>
      <c r="K537" s="31">
        <f>Tabela5[[#This Row],[kwota zakupu]]/Tabela5[[#This Row],[czas rozmowy]]</f>
        <v>3.370967741935484</v>
      </c>
      <c r="L537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537" t="str">
        <f>IF(Tabela5[[#This Row],[przedstawiciel]]="P03", "Południe",IF(Tabela5[[#This Row],[przedstawiciel]]="P02","Zachód","Centrum"))</f>
        <v>Południe</v>
      </c>
      <c r="N537" t="str">
        <f>VLOOKUP(Tabela5[[#This Row],[przedstawiciel]],Tabela6[],5,FALSE)</f>
        <v>Podkarpackie</v>
      </c>
      <c r="O537" t="str">
        <f>VLOOKUP(Tabela5[[#This Row],[przedstawiciel]],Tabela6[],3,FALSE)</f>
        <v>Rzeszów</v>
      </c>
    </row>
    <row r="538" spans="1:15" x14ac:dyDescent="0.2">
      <c r="A538" s="2">
        <v>3</v>
      </c>
      <c r="B538">
        <v>59</v>
      </c>
      <c r="C5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38">
        <v>117</v>
      </c>
      <c r="E5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38" s="3" t="s">
        <v>8</v>
      </c>
      <c r="G538" s="1">
        <v>41522</v>
      </c>
      <c r="H538">
        <f>DAY(Tabela5[[#This Row],[data rozmowy]])</f>
        <v>5</v>
      </c>
      <c r="I538">
        <f>MONTH(Tabela5[[#This Row],[data rozmowy]])</f>
        <v>9</v>
      </c>
      <c r="J538">
        <f>YEAR(Tabela5[[#This Row],[data rozmowy]])</f>
        <v>2013</v>
      </c>
      <c r="K538" s="31">
        <f>Tabela5[[#This Row],[kwota zakupu]]/Tabela5[[#This Row],[czas rozmowy]]</f>
        <v>1.9830508474576272</v>
      </c>
      <c r="L53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8" t="str">
        <f>IF(Tabela5[[#This Row],[przedstawiciel]]="P03", "Południe",IF(Tabela5[[#This Row],[przedstawiciel]]="P02","Zachód","Centrum"))</f>
        <v>Południe</v>
      </c>
      <c r="N538" t="str">
        <f>VLOOKUP(Tabela5[[#This Row],[przedstawiciel]],Tabela6[],5,FALSE)</f>
        <v>Podkarpackie</v>
      </c>
      <c r="O538" t="str">
        <f>VLOOKUP(Tabela5[[#This Row],[przedstawiciel]],Tabela6[],3,FALSE)</f>
        <v>Rzeszów</v>
      </c>
    </row>
    <row r="539" spans="1:15" x14ac:dyDescent="0.2">
      <c r="A539" s="2">
        <v>13</v>
      </c>
      <c r="B539">
        <v>139</v>
      </c>
      <c r="C5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39">
        <v>53</v>
      </c>
      <c r="E5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39" s="3" t="s">
        <v>9</v>
      </c>
      <c r="G539" s="1">
        <v>41547</v>
      </c>
      <c r="H539">
        <f>DAY(Tabela5[[#This Row],[data rozmowy]])</f>
        <v>30</v>
      </c>
      <c r="I539">
        <f>MONTH(Tabela5[[#This Row],[data rozmowy]])</f>
        <v>9</v>
      </c>
      <c r="J539">
        <f>YEAR(Tabela5[[#This Row],[data rozmowy]])</f>
        <v>2013</v>
      </c>
      <c r="K539" s="31">
        <f>Tabela5[[#This Row],[kwota zakupu]]/Tabela5[[#This Row],[czas rozmowy]]</f>
        <v>0.38129496402877699</v>
      </c>
      <c r="L53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39" t="str">
        <f>IF(Tabela5[[#This Row],[przedstawiciel]]="P03", "Południe",IF(Tabela5[[#This Row],[przedstawiciel]]="P02","Zachód","Centrum"))</f>
        <v>Centrum</v>
      </c>
      <c r="N539" t="str">
        <f>VLOOKUP(Tabela5[[#This Row],[przedstawiciel]],Tabela6[],5,FALSE)</f>
        <v>Mazowieckie</v>
      </c>
      <c r="O539" t="str">
        <f>VLOOKUP(Tabela5[[#This Row],[przedstawiciel]],Tabela6[],3,FALSE)</f>
        <v>Warszawa</v>
      </c>
    </row>
    <row r="540" spans="1:15" x14ac:dyDescent="0.2">
      <c r="A540" s="2">
        <v>14</v>
      </c>
      <c r="B540">
        <v>75</v>
      </c>
      <c r="C5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40">
        <v>187</v>
      </c>
      <c r="E5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40" s="3" t="s">
        <v>13</v>
      </c>
      <c r="G540" s="1">
        <v>41545</v>
      </c>
      <c r="H540">
        <f>DAY(Tabela5[[#This Row],[data rozmowy]])</f>
        <v>28</v>
      </c>
      <c r="I540">
        <f>MONTH(Tabela5[[#This Row],[data rozmowy]])</f>
        <v>9</v>
      </c>
      <c r="J540">
        <f>YEAR(Tabela5[[#This Row],[data rozmowy]])</f>
        <v>2013</v>
      </c>
      <c r="K540" s="31">
        <f>Tabela5[[#This Row],[kwota zakupu]]/Tabela5[[#This Row],[czas rozmowy]]</f>
        <v>2.4933333333333332</v>
      </c>
      <c r="L54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40" t="str">
        <f>IF(Tabela5[[#This Row],[przedstawiciel]]="P03", "Południe",IF(Tabela5[[#This Row],[przedstawiciel]]="P02","Zachód","Centrum"))</f>
        <v>Zachód</v>
      </c>
      <c r="N540" t="str">
        <f>VLOOKUP(Tabela5[[#This Row],[przedstawiciel]],Tabela6[],5,FALSE)</f>
        <v>Dolnośląskie</v>
      </c>
      <c r="O540" t="str">
        <f>VLOOKUP(Tabela5[[#This Row],[przedstawiciel]],Tabela6[],3,FALSE)</f>
        <v>Wrocław</v>
      </c>
    </row>
    <row r="541" spans="1:15" x14ac:dyDescent="0.2">
      <c r="A541" s="2">
        <v>9</v>
      </c>
      <c r="B541">
        <v>29</v>
      </c>
      <c r="C5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41">
        <v>87</v>
      </c>
      <c r="E5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41" s="3" t="s">
        <v>20</v>
      </c>
      <c r="G541" s="1">
        <v>41502</v>
      </c>
      <c r="H541">
        <f>DAY(Tabela5[[#This Row],[data rozmowy]])</f>
        <v>16</v>
      </c>
      <c r="I541">
        <f>MONTH(Tabela5[[#This Row],[data rozmowy]])</f>
        <v>8</v>
      </c>
      <c r="J541">
        <f>YEAR(Tabela5[[#This Row],[data rozmowy]])</f>
        <v>2013</v>
      </c>
      <c r="K541" s="31">
        <f>Tabela5[[#This Row],[kwota zakupu]]/Tabela5[[#This Row],[czas rozmowy]]</f>
        <v>3</v>
      </c>
      <c r="L541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541" t="str">
        <f>IF(Tabela5[[#This Row],[przedstawiciel]]="P03", "Południe",IF(Tabela5[[#This Row],[przedstawiciel]]="P02","Zachód","Centrum"))</f>
        <v>Centrum</v>
      </c>
      <c r="N541" t="str">
        <f>VLOOKUP(Tabela5[[#This Row],[przedstawiciel]],Tabela6[],5,FALSE)</f>
        <v>Łódzkie</v>
      </c>
      <c r="O541" t="str">
        <f>VLOOKUP(Tabela5[[#This Row],[przedstawiciel]],Tabela6[],3,FALSE)</f>
        <v>Łódź</v>
      </c>
    </row>
    <row r="542" spans="1:15" x14ac:dyDescent="0.2">
      <c r="A542" s="2">
        <v>13</v>
      </c>
      <c r="B542">
        <v>125</v>
      </c>
      <c r="C5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42">
        <v>224</v>
      </c>
      <c r="E5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42" s="3" t="s">
        <v>9</v>
      </c>
      <c r="G542" s="1">
        <v>41523</v>
      </c>
      <c r="H542">
        <f>DAY(Tabela5[[#This Row],[data rozmowy]])</f>
        <v>6</v>
      </c>
      <c r="I542">
        <f>MONTH(Tabela5[[#This Row],[data rozmowy]])</f>
        <v>9</v>
      </c>
      <c r="J542">
        <f>YEAR(Tabela5[[#This Row],[data rozmowy]])</f>
        <v>2013</v>
      </c>
      <c r="K542" s="31">
        <f>Tabela5[[#This Row],[kwota zakupu]]/Tabela5[[#This Row],[czas rozmowy]]</f>
        <v>1.792</v>
      </c>
      <c r="L54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42" t="str">
        <f>IF(Tabela5[[#This Row],[przedstawiciel]]="P03", "Południe",IF(Tabela5[[#This Row],[przedstawiciel]]="P02","Zachód","Centrum"))</f>
        <v>Centrum</v>
      </c>
      <c r="N542" t="str">
        <f>VLOOKUP(Tabela5[[#This Row],[przedstawiciel]],Tabela6[],5,FALSE)</f>
        <v>Mazowieckie</v>
      </c>
      <c r="O542" t="str">
        <f>VLOOKUP(Tabela5[[#This Row],[przedstawiciel]],Tabela6[],3,FALSE)</f>
        <v>Warszawa</v>
      </c>
    </row>
    <row r="543" spans="1:15" x14ac:dyDescent="0.2">
      <c r="A543" s="2">
        <v>12</v>
      </c>
      <c r="B543">
        <v>103</v>
      </c>
      <c r="C5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43">
        <v>74</v>
      </c>
      <c r="E5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43" s="3" t="s">
        <v>20</v>
      </c>
      <c r="G543" s="1">
        <v>41547</v>
      </c>
      <c r="H543">
        <f>DAY(Tabela5[[#This Row],[data rozmowy]])</f>
        <v>30</v>
      </c>
      <c r="I543">
        <f>MONTH(Tabela5[[#This Row],[data rozmowy]])</f>
        <v>9</v>
      </c>
      <c r="J543">
        <f>YEAR(Tabela5[[#This Row],[data rozmowy]])</f>
        <v>2013</v>
      </c>
      <c r="K543" s="31">
        <f>Tabela5[[#This Row],[kwota zakupu]]/Tabela5[[#This Row],[czas rozmowy]]</f>
        <v>0.71844660194174759</v>
      </c>
      <c r="L54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43" t="str">
        <f>IF(Tabela5[[#This Row],[przedstawiciel]]="P03", "Południe",IF(Tabela5[[#This Row],[przedstawiciel]]="P02","Zachód","Centrum"))</f>
        <v>Centrum</v>
      </c>
      <c r="N543" t="str">
        <f>VLOOKUP(Tabela5[[#This Row],[przedstawiciel]],Tabela6[],5,FALSE)</f>
        <v>Łódzkie</v>
      </c>
      <c r="O543" t="str">
        <f>VLOOKUP(Tabela5[[#This Row],[przedstawiciel]],Tabela6[],3,FALSE)</f>
        <v>Łódź</v>
      </c>
    </row>
    <row r="544" spans="1:15" x14ac:dyDescent="0.2">
      <c r="A544" s="2">
        <v>15</v>
      </c>
      <c r="B544">
        <v>70</v>
      </c>
      <c r="C5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44">
        <v>97</v>
      </c>
      <c r="E5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44" s="3" t="s">
        <v>21</v>
      </c>
      <c r="G544" s="1">
        <v>41507</v>
      </c>
      <c r="H544">
        <f>DAY(Tabela5[[#This Row],[data rozmowy]])</f>
        <v>21</v>
      </c>
      <c r="I544">
        <f>MONTH(Tabela5[[#This Row],[data rozmowy]])</f>
        <v>8</v>
      </c>
      <c r="J544">
        <f>YEAR(Tabela5[[#This Row],[data rozmowy]])</f>
        <v>2013</v>
      </c>
      <c r="K544" s="31">
        <f>Tabela5[[#This Row],[kwota zakupu]]/Tabela5[[#This Row],[czas rozmowy]]</f>
        <v>1.3857142857142857</v>
      </c>
      <c r="L54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44" t="str">
        <f>IF(Tabela5[[#This Row],[przedstawiciel]]="P03", "Południe",IF(Tabela5[[#This Row],[przedstawiciel]]="P02","Zachód","Centrum"))</f>
        <v>Centrum</v>
      </c>
      <c r="N544" t="str">
        <f>VLOOKUP(Tabela5[[#This Row],[przedstawiciel]],Tabela6[],5,FALSE)</f>
        <v>Mazowieckie</v>
      </c>
      <c r="O544" t="str">
        <f>VLOOKUP(Tabela5[[#This Row],[przedstawiciel]],Tabela6[],3,FALSE)</f>
        <v>Warszawa</v>
      </c>
    </row>
    <row r="545" spans="1:15" x14ac:dyDescent="0.2">
      <c r="A545" s="2">
        <v>2</v>
      </c>
      <c r="B545">
        <v>43</v>
      </c>
      <c r="C5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45">
        <v>111</v>
      </c>
      <c r="E5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45" s="3" t="s">
        <v>8</v>
      </c>
      <c r="G545" s="1">
        <v>41554</v>
      </c>
      <c r="H545">
        <f>DAY(Tabela5[[#This Row],[data rozmowy]])</f>
        <v>7</v>
      </c>
      <c r="I545">
        <f>MONTH(Tabela5[[#This Row],[data rozmowy]])</f>
        <v>10</v>
      </c>
      <c r="J545">
        <f>YEAR(Tabela5[[#This Row],[data rozmowy]])</f>
        <v>2013</v>
      </c>
      <c r="K545" s="31">
        <f>Tabela5[[#This Row],[kwota zakupu]]/Tabela5[[#This Row],[czas rozmowy]]</f>
        <v>2.5813953488372094</v>
      </c>
      <c r="L545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545" t="str">
        <f>IF(Tabela5[[#This Row],[przedstawiciel]]="P03", "Południe",IF(Tabela5[[#This Row],[przedstawiciel]]="P02","Zachód","Centrum"))</f>
        <v>Południe</v>
      </c>
      <c r="N545" t="str">
        <f>VLOOKUP(Tabela5[[#This Row],[przedstawiciel]],Tabela6[],5,FALSE)</f>
        <v>Podkarpackie</v>
      </c>
      <c r="O545" t="str">
        <f>VLOOKUP(Tabela5[[#This Row],[przedstawiciel]],Tabela6[],3,FALSE)</f>
        <v>Rzeszów</v>
      </c>
    </row>
    <row r="546" spans="1:15" x14ac:dyDescent="0.2">
      <c r="A546" s="2">
        <v>5</v>
      </c>
      <c r="B546">
        <v>161</v>
      </c>
      <c r="C5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46">
        <v>201</v>
      </c>
      <c r="E5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46" s="3" t="s">
        <v>13</v>
      </c>
      <c r="G546" s="1">
        <v>41501</v>
      </c>
      <c r="H546">
        <f>DAY(Tabela5[[#This Row],[data rozmowy]])</f>
        <v>15</v>
      </c>
      <c r="I546">
        <f>MONTH(Tabela5[[#This Row],[data rozmowy]])</f>
        <v>8</v>
      </c>
      <c r="J546">
        <f>YEAR(Tabela5[[#This Row],[data rozmowy]])</f>
        <v>2013</v>
      </c>
      <c r="K546" s="31">
        <f>Tabela5[[#This Row],[kwota zakupu]]/Tabela5[[#This Row],[czas rozmowy]]</f>
        <v>1.2484472049689441</v>
      </c>
      <c r="L54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46" t="str">
        <f>IF(Tabela5[[#This Row],[przedstawiciel]]="P03", "Południe",IF(Tabela5[[#This Row],[przedstawiciel]]="P02","Zachód","Centrum"))</f>
        <v>Zachód</v>
      </c>
      <c r="N546" t="str">
        <f>VLOOKUP(Tabela5[[#This Row],[przedstawiciel]],Tabela6[],5,FALSE)</f>
        <v>Dolnośląskie</v>
      </c>
      <c r="O546" t="str">
        <f>VLOOKUP(Tabela5[[#This Row],[przedstawiciel]],Tabela6[],3,FALSE)</f>
        <v>Wrocław</v>
      </c>
    </row>
    <row r="547" spans="1:15" x14ac:dyDescent="0.2">
      <c r="A547" s="2">
        <v>1</v>
      </c>
      <c r="B547">
        <v>67</v>
      </c>
      <c r="C5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47">
        <v>122</v>
      </c>
      <c r="E5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47" s="3" t="s">
        <v>21</v>
      </c>
      <c r="G547" s="1">
        <v>41573</v>
      </c>
      <c r="H547">
        <f>DAY(Tabela5[[#This Row],[data rozmowy]])</f>
        <v>26</v>
      </c>
      <c r="I547">
        <f>MONTH(Tabela5[[#This Row],[data rozmowy]])</f>
        <v>10</v>
      </c>
      <c r="J547">
        <f>YEAR(Tabela5[[#This Row],[data rozmowy]])</f>
        <v>2013</v>
      </c>
      <c r="K547" s="31">
        <f>Tabela5[[#This Row],[kwota zakupu]]/Tabela5[[#This Row],[czas rozmowy]]</f>
        <v>1.8208955223880596</v>
      </c>
      <c r="L54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47" t="str">
        <f>IF(Tabela5[[#This Row],[przedstawiciel]]="P03", "Południe",IF(Tabela5[[#This Row],[przedstawiciel]]="P02","Zachód","Centrum"))</f>
        <v>Centrum</v>
      </c>
      <c r="N547" t="str">
        <f>VLOOKUP(Tabela5[[#This Row],[przedstawiciel]],Tabela6[],5,FALSE)</f>
        <v>Mazowieckie</v>
      </c>
      <c r="O547" t="str">
        <f>VLOOKUP(Tabela5[[#This Row],[przedstawiciel]],Tabela6[],3,FALSE)</f>
        <v>Warszawa</v>
      </c>
    </row>
    <row r="548" spans="1:15" x14ac:dyDescent="0.2">
      <c r="A548" s="2">
        <v>8</v>
      </c>
      <c r="B548">
        <v>15</v>
      </c>
      <c r="C5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48">
        <v>128</v>
      </c>
      <c r="E5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48" s="3" t="s">
        <v>13</v>
      </c>
      <c r="G548" s="1">
        <v>41494</v>
      </c>
      <c r="H548">
        <f>DAY(Tabela5[[#This Row],[data rozmowy]])</f>
        <v>8</v>
      </c>
      <c r="I548">
        <f>MONTH(Tabela5[[#This Row],[data rozmowy]])</f>
        <v>8</v>
      </c>
      <c r="J548">
        <f>YEAR(Tabela5[[#This Row],[data rozmowy]])</f>
        <v>2013</v>
      </c>
      <c r="K548" s="31">
        <f>Tabela5[[#This Row],[kwota zakupu]]/Tabela5[[#This Row],[czas rozmowy]]</f>
        <v>8.5333333333333332</v>
      </c>
      <c r="L54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48" t="str">
        <f>IF(Tabela5[[#This Row],[przedstawiciel]]="P03", "Południe",IF(Tabela5[[#This Row],[przedstawiciel]]="P02","Zachód","Centrum"))</f>
        <v>Zachód</v>
      </c>
      <c r="N548" t="str">
        <f>VLOOKUP(Tabela5[[#This Row],[przedstawiciel]],Tabela6[],5,FALSE)</f>
        <v>Dolnośląskie</v>
      </c>
      <c r="O548" t="str">
        <f>VLOOKUP(Tabela5[[#This Row],[przedstawiciel]],Tabela6[],3,FALSE)</f>
        <v>Wrocław</v>
      </c>
    </row>
    <row r="549" spans="1:15" x14ac:dyDescent="0.2">
      <c r="A549" s="2">
        <v>6</v>
      </c>
      <c r="B549">
        <v>20</v>
      </c>
      <c r="C5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49">
        <v>126</v>
      </c>
      <c r="E5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49" s="3" t="s">
        <v>20</v>
      </c>
      <c r="G549" s="1">
        <v>41513</v>
      </c>
      <c r="H549">
        <f>DAY(Tabela5[[#This Row],[data rozmowy]])</f>
        <v>27</v>
      </c>
      <c r="I549">
        <f>MONTH(Tabela5[[#This Row],[data rozmowy]])</f>
        <v>8</v>
      </c>
      <c r="J549">
        <f>YEAR(Tabela5[[#This Row],[data rozmowy]])</f>
        <v>2013</v>
      </c>
      <c r="K549" s="31">
        <f>Tabela5[[#This Row],[kwota zakupu]]/Tabela5[[#This Row],[czas rozmowy]]</f>
        <v>6.3</v>
      </c>
      <c r="L54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49" t="str">
        <f>IF(Tabela5[[#This Row],[przedstawiciel]]="P03", "Południe",IF(Tabela5[[#This Row],[przedstawiciel]]="P02","Zachód","Centrum"))</f>
        <v>Centrum</v>
      </c>
      <c r="N549" t="str">
        <f>VLOOKUP(Tabela5[[#This Row],[przedstawiciel]],Tabela6[],5,FALSE)</f>
        <v>Łódzkie</v>
      </c>
      <c r="O549" t="str">
        <f>VLOOKUP(Tabela5[[#This Row],[przedstawiciel]],Tabela6[],3,FALSE)</f>
        <v>Łódź</v>
      </c>
    </row>
    <row r="550" spans="1:15" x14ac:dyDescent="0.2">
      <c r="A550" s="2">
        <v>12</v>
      </c>
      <c r="B550">
        <v>152</v>
      </c>
      <c r="C5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50">
        <v>197</v>
      </c>
      <c r="E5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50" s="3" t="s">
        <v>9</v>
      </c>
      <c r="G550" s="1">
        <v>41490</v>
      </c>
      <c r="H550">
        <f>DAY(Tabela5[[#This Row],[data rozmowy]])</f>
        <v>4</v>
      </c>
      <c r="I550">
        <f>MONTH(Tabela5[[#This Row],[data rozmowy]])</f>
        <v>8</v>
      </c>
      <c r="J550">
        <f>YEAR(Tabela5[[#This Row],[data rozmowy]])</f>
        <v>2013</v>
      </c>
      <c r="K550" s="31">
        <f>Tabela5[[#This Row],[kwota zakupu]]/Tabela5[[#This Row],[czas rozmowy]]</f>
        <v>1.2960526315789473</v>
      </c>
      <c r="L55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50" t="str">
        <f>IF(Tabela5[[#This Row],[przedstawiciel]]="P03", "Południe",IF(Tabela5[[#This Row],[przedstawiciel]]="P02","Zachód","Centrum"))</f>
        <v>Centrum</v>
      </c>
      <c r="N550" t="str">
        <f>VLOOKUP(Tabela5[[#This Row],[przedstawiciel]],Tabela6[],5,FALSE)</f>
        <v>Mazowieckie</v>
      </c>
      <c r="O550" t="str">
        <f>VLOOKUP(Tabela5[[#This Row],[przedstawiciel]],Tabela6[],3,FALSE)</f>
        <v>Warszawa</v>
      </c>
    </row>
    <row r="551" spans="1:15" x14ac:dyDescent="0.2">
      <c r="A551" s="2">
        <v>15</v>
      </c>
      <c r="B551">
        <v>20</v>
      </c>
      <c r="C5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51">
        <v>75</v>
      </c>
      <c r="E5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51" s="3" t="s">
        <v>13</v>
      </c>
      <c r="G551" s="1">
        <v>41575</v>
      </c>
      <c r="H551">
        <f>DAY(Tabela5[[#This Row],[data rozmowy]])</f>
        <v>28</v>
      </c>
      <c r="I551">
        <f>MONTH(Tabela5[[#This Row],[data rozmowy]])</f>
        <v>10</v>
      </c>
      <c r="J551">
        <f>YEAR(Tabela5[[#This Row],[data rozmowy]])</f>
        <v>2013</v>
      </c>
      <c r="K551" s="31">
        <f>Tabela5[[#This Row],[kwota zakupu]]/Tabela5[[#This Row],[czas rozmowy]]</f>
        <v>3.75</v>
      </c>
      <c r="L551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551" t="str">
        <f>IF(Tabela5[[#This Row],[przedstawiciel]]="P03", "Południe",IF(Tabela5[[#This Row],[przedstawiciel]]="P02","Zachód","Centrum"))</f>
        <v>Zachód</v>
      </c>
      <c r="N551" t="str">
        <f>VLOOKUP(Tabela5[[#This Row],[przedstawiciel]],Tabela6[],5,FALSE)</f>
        <v>Dolnośląskie</v>
      </c>
      <c r="O551" t="str">
        <f>VLOOKUP(Tabela5[[#This Row],[przedstawiciel]],Tabela6[],3,FALSE)</f>
        <v>Wrocław</v>
      </c>
    </row>
    <row r="552" spans="1:15" x14ac:dyDescent="0.2">
      <c r="A552" s="2">
        <v>2</v>
      </c>
      <c r="B552">
        <v>135</v>
      </c>
      <c r="C5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52">
        <v>216</v>
      </c>
      <c r="E5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52" s="3" t="s">
        <v>20</v>
      </c>
      <c r="G552" s="1">
        <v>41496</v>
      </c>
      <c r="H552">
        <f>DAY(Tabela5[[#This Row],[data rozmowy]])</f>
        <v>10</v>
      </c>
      <c r="I552">
        <f>MONTH(Tabela5[[#This Row],[data rozmowy]])</f>
        <v>8</v>
      </c>
      <c r="J552">
        <f>YEAR(Tabela5[[#This Row],[data rozmowy]])</f>
        <v>2013</v>
      </c>
      <c r="K552" s="31">
        <f>Tabela5[[#This Row],[kwota zakupu]]/Tabela5[[#This Row],[czas rozmowy]]</f>
        <v>1.6</v>
      </c>
      <c r="L55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52" t="str">
        <f>IF(Tabela5[[#This Row],[przedstawiciel]]="P03", "Południe",IF(Tabela5[[#This Row],[przedstawiciel]]="P02","Zachód","Centrum"))</f>
        <v>Centrum</v>
      </c>
      <c r="N552" t="str">
        <f>VLOOKUP(Tabela5[[#This Row],[przedstawiciel]],Tabela6[],5,FALSE)</f>
        <v>Łódzkie</v>
      </c>
      <c r="O552" t="str">
        <f>VLOOKUP(Tabela5[[#This Row],[przedstawiciel]],Tabela6[],3,FALSE)</f>
        <v>Łódź</v>
      </c>
    </row>
    <row r="553" spans="1:15" x14ac:dyDescent="0.2">
      <c r="A553" s="2">
        <v>15</v>
      </c>
      <c r="B553">
        <v>103</v>
      </c>
      <c r="C5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53">
        <v>155</v>
      </c>
      <c r="E5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53" s="3" t="s">
        <v>21</v>
      </c>
      <c r="G553" s="1">
        <v>41515</v>
      </c>
      <c r="H553">
        <f>DAY(Tabela5[[#This Row],[data rozmowy]])</f>
        <v>29</v>
      </c>
      <c r="I553">
        <f>MONTH(Tabela5[[#This Row],[data rozmowy]])</f>
        <v>8</v>
      </c>
      <c r="J553">
        <f>YEAR(Tabela5[[#This Row],[data rozmowy]])</f>
        <v>2013</v>
      </c>
      <c r="K553" s="31">
        <f>Tabela5[[#This Row],[kwota zakupu]]/Tabela5[[#This Row],[czas rozmowy]]</f>
        <v>1.5048543689320388</v>
      </c>
      <c r="L55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53" t="str">
        <f>IF(Tabela5[[#This Row],[przedstawiciel]]="P03", "Południe",IF(Tabela5[[#This Row],[przedstawiciel]]="P02","Zachód","Centrum"))</f>
        <v>Centrum</v>
      </c>
      <c r="N553" t="str">
        <f>VLOOKUP(Tabela5[[#This Row],[przedstawiciel]],Tabela6[],5,FALSE)</f>
        <v>Mazowieckie</v>
      </c>
      <c r="O553" t="str">
        <f>VLOOKUP(Tabela5[[#This Row],[przedstawiciel]],Tabela6[],3,FALSE)</f>
        <v>Warszawa</v>
      </c>
    </row>
    <row r="554" spans="1:15" x14ac:dyDescent="0.2">
      <c r="A554" s="2">
        <v>11</v>
      </c>
      <c r="B554">
        <v>7</v>
      </c>
      <c r="C5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54">
        <v>54</v>
      </c>
      <c r="E5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54" s="3" t="s">
        <v>20</v>
      </c>
      <c r="G554" s="1">
        <v>41567</v>
      </c>
      <c r="H554">
        <f>DAY(Tabela5[[#This Row],[data rozmowy]])</f>
        <v>20</v>
      </c>
      <c r="I554">
        <f>MONTH(Tabela5[[#This Row],[data rozmowy]])</f>
        <v>10</v>
      </c>
      <c r="J554">
        <f>YEAR(Tabela5[[#This Row],[data rozmowy]])</f>
        <v>2013</v>
      </c>
      <c r="K554" s="31">
        <f>Tabela5[[#This Row],[kwota zakupu]]/Tabela5[[#This Row],[czas rozmowy]]</f>
        <v>7.7142857142857144</v>
      </c>
      <c r="L55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54" t="str">
        <f>IF(Tabela5[[#This Row],[przedstawiciel]]="P03", "Południe",IF(Tabela5[[#This Row],[przedstawiciel]]="P02","Zachód","Centrum"))</f>
        <v>Centrum</v>
      </c>
      <c r="N554" t="str">
        <f>VLOOKUP(Tabela5[[#This Row],[przedstawiciel]],Tabela6[],5,FALSE)</f>
        <v>Łódzkie</v>
      </c>
      <c r="O554" t="str">
        <f>VLOOKUP(Tabela5[[#This Row],[przedstawiciel]],Tabela6[],3,FALSE)</f>
        <v>Łódź</v>
      </c>
    </row>
    <row r="555" spans="1:15" x14ac:dyDescent="0.2">
      <c r="A555" s="2">
        <v>14</v>
      </c>
      <c r="B555">
        <v>161</v>
      </c>
      <c r="C5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55">
        <v>47</v>
      </c>
      <c r="E5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55" s="3" t="s">
        <v>21</v>
      </c>
      <c r="G555" s="1">
        <v>41572</v>
      </c>
      <c r="H555">
        <f>DAY(Tabela5[[#This Row],[data rozmowy]])</f>
        <v>25</v>
      </c>
      <c r="I555">
        <f>MONTH(Tabela5[[#This Row],[data rozmowy]])</f>
        <v>10</v>
      </c>
      <c r="J555">
        <f>YEAR(Tabela5[[#This Row],[data rozmowy]])</f>
        <v>2013</v>
      </c>
      <c r="K555" s="31">
        <f>Tabela5[[#This Row],[kwota zakupu]]/Tabela5[[#This Row],[czas rozmowy]]</f>
        <v>0.29192546583850931</v>
      </c>
      <c r="L5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55" t="str">
        <f>IF(Tabela5[[#This Row],[przedstawiciel]]="P03", "Południe",IF(Tabela5[[#This Row],[przedstawiciel]]="P02","Zachód","Centrum"))</f>
        <v>Centrum</v>
      </c>
      <c r="N555" t="str">
        <f>VLOOKUP(Tabela5[[#This Row],[przedstawiciel]],Tabela6[],5,FALSE)</f>
        <v>Mazowieckie</v>
      </c>
      <c r="O555" t="str">
        <f>VLOOKUP(Tabela5[[#This Row],[przedstawiciel]],Tabela6[],3,FALSE)</f>
        <v>Warszawa</v>
      </c>
    </row>
    <row r="556" spans="1:15" x14ac:dyDescent="0.2">
      <c r="A556" s="2">
        <v>2</v>
      </c>
      <c r="B556">
        <v>158</v>
      </c>
      <c r="C5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56">
        <v>46</v>
      </c>
      <c r="E5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56" s="3" t="s">
        <v>8</v>
      </c>
      <c r="G556" s="1">
        <v>41549</v>
      </c>
      <c r="H556">
        <f>DAY(Tabela5[[#This Row],[data rozmowy]])</f>
        <v>2</v>
      </c>
      <c r="I556">
        <f>MONTH(Tabela5[[#This Row],[data rozmowy]])</f>
        <v>10</v>
      </c>
      <c r="J556">
        <f>YEAR(Tabela5[[#This Row],[data rozmowy]])</f>
        <v>2013</v>
      </c>
      <c r="K556" s="31">
        <f>Tabela5[[#This Row],[kwota zakupu]]/Tabela5[[#This Row],[czas rozmowy]]</f>
        <v>0.29113924050632911</v>
      </c>
      <c r="L55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56" t="str">
        <f>IF(Tabela5[[#This Row],[przedstawiciel]]="P03", "Południe",IF(Tabela5[[#This Row],[przedstawiciel]]="P02","Zachód","Centrum"))</f>
        <v>Południe</v>
      </c>
      <c r="N556" t="str">
        <f>VLOOKUP(Tabela5[[#This Row],[przedstawiciel]],Tabela6[],5,FALSE)</f>
        <v>Podkarpackie</v>
      </c>
      <c r="O556" t="str">
        <f>VLOOKUP(Tabela5[[#This Row],[przedstawiciel]],Tabela6[],3,FALSE)</f>
        <v>Rzeszów</v>
      </c>
    </row>
    <row r="557" spans="1:15" x14ac:dyDescent="0.2">
      <c r="A557" s="2">
        <v>14</v>
      </c>
      <c r="B557">
        <v>5</v>
      </c>
      <c r="C5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57">
        <v>161</v>
      </c>
      <c r="E5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57" s="3" t="s">
        <v>9</v>
      </c>
      <c r="G557" s="1">
        <v>41563</v>
      </c>
      <c r="H557">
        <f>DAY(Tabela5[[#This Row],[data rozmowy]])</f>
        <v>16</v>
      </c>
      <c r="I557">
        <f>MONTH(Tabela5[[#This Row],[data rozmowy]])</f>
        <v>10</v>
      </c>
      <c r="J557">
        <f>YEAR(Tabela5[[#This Row],[data rozmowy]])</f>
        <v>2013</v>
      </c>
      <c r="K557" s="31">
        <f>Tabela5[[#This Row],[kwota zakupu]]/Tabela5[[#This Row],[czas rozmowy]]</f>
        <v>32.200000000000003</v>
      </c>
      <c r="L55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57" t="str">
        <f>IF(Tabela5[[#This Row],[przedstawiciel]]="P03", "Południe",IF(Tabela5[[#This Row],[przedstawiciel]]="P02","Zachód","Centrum"))</f>
        <v>Centrum</v>
      </c>
      <c r="N557" t="str">
        <f>VLOOKUP(Tabela5[[#This Row],[przedstawiciel]],Tabela6[],5,FALSE)</f>
        <v>Mazowieckie</v>
      </c>
      <c r="O557" t="str">
        <f>VLOOKUP(Tabela5[[#This Row],[przedstawiciel]],Tabela6[],3,FALSE)</f>
        <v>Warszawa</v>
      </c>
    </row>
    <row r="558" spans="1:15" x14ac:dyDescent="0.2">
      <c r="A558" s="2">
        <v>5</v>
      </c>
      <c r="B558">
        <v>163</v>
      </c>
      <c r="C5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58">
        <v>31</v>
      </c>
      <c r="E5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58" s="3" t="s">
        <v>21</v>
      </c>
      <c r="G558" s="1">
        <v>41512</v>
      </c>
      <c r="H558">
        <f>DAY(Tabela5[[#This Row],[data rozmowy]])</f>
        <v>26</v>
      </c>
      <c r="I558">
        <f>MONTH(Tabela5[[#This Row],[data rozmowy]])</f>
        <v>8</v>
      </c>
      <c r="J558">
        <f>YEAR(Tabela5[[#This Row],[data rozmowy]])</f>
        <v>2013</v>
      </c>
      <c r="K558" s="31">
        <f>Tabela5[[#This Row],[kwota zakupu]]/Tabela5[[#This Row],[czas rozmowy]]</f>
        <v>0.19018404907975461</v>
      </c>
      <c r="L5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58" t="str">
        <f>IF(Tabela5[[#This Row],[przedstawiciel]]="P03", "Południe",IF(Tabela5[[#This Row],[przedstawiciel]]="P02","Zachód","Centrum"))</f>
        <v>Centrum</v>
      </c>
      <c r="N558" t="str">
        <f>VLOOKUP(Tabela5[[#This Row],[przedstawiciel]],Tabela6[],5,FALSE)</f>
        <v>Mazowieckie</v>
      </c>
      <c r="O558" t="str">
        <f>VLOOKUP(Tabela5[[#This Row],[przedstawiciel]],Tabela6[],3,FALSE)</f>
        <v>Warszawa</v>
      </c>
    </row>
    <row r="559" spans="1:15" x14ac:dyDescent="0.2">
      <c r="A559" s="2">
        <v>8</v>
      </c>
      <c r="B559">
        <v>113</v>
      </c>
      <c r="C5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59">
        <v>131</v>
      </c>
      <c r="E5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59" s="3" t="s">
        <v>8</v>
      </c>
      <c r="G559" s="1">
        <v>41506</v>
      </c>
      <c r="H559">
        <f>DAY(Tabela5[[#This Row],[data rozmowy]])</f>
        <v>20</v>
      </c>
      <c r="I559">
        <f>MONTH(Tabela5[[#This Row],[data rozmowy]])</f>
        <v>8</v>
      </c>
      <c r="J559">
        <f>YEAR(Tabela5[[#This Row],[data rozmowy]])</f>
        <v>2013</v>
      </c>
      <c r="K559" s="31">
        <f>Tabela5[[#This Row],[kwota zakupu]]/Tabela5[[#This Row],[czas rozmowy]]</f>
        <v>1.1592920353982301</v>
      </c>
      <c r="L5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59" t="str">
        <f>IF(Tabela5[[#This Row],[przedstawiciel]]="P03", "Południe",IF(Tabela5[[#This Row],[przedstawiciel]]="P02","Zachód","Centrum"))</f>
        <v>Południe</v>
      </c>
      <c r="N559" t="str">
        <f>VLOOKUP(Tabela5[[#This Row],[przedstawiciel]],Tabela6[],5,FALSE)</f>
        <v>Podkarpackie</v>
      </c>
      <c r="O559" t="str">
        <f>VLOOKUP(Tabela5[[#This Row],[przedstawiciel]],Tabela6[],3,FALSE)</f>
        <v>Rzeszów</v>
      </c>
    </row>
    <row r="560" spans="1:15" x14ac:dyDescent="0.2">
      <c r="A560" s="2">
        <v>5</v>
      </c>
      <c r="B560">
        <v>85</v>
      </c>
      <c r="C5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60">
        <v>137</v>
      </c>
      <c r="E5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60" s="3" t="s">
        <v>13</v>
      </c>
      <c r="G560" s="1">
        <v>41511</v>
      </c>
      <c r="H560">
        <f>DAY(Tabela5[[#This Row],[data rozmowy]])</f>
        <v>25</v>
      </c>
      <c r="I560">
        <f>MONTH(Tabela5[[#This Row],[data rozmowy]])</f>
        <v>8</v>
      </c>
      <c r="J560">
        <f>YEAR(Tabela5[[#This Row],[data rozmowy]])</f>
        <v>2013</v>
      </c>
      <c r="K560" s="31">
        <f>Tabela5[[#This Row],[kwota zakupu]]/Tabela5[[#This Row],[czas rozmowy]]</f>
        <v>1.611764705882353</v>
      </c>
      <c r="L5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60" t="str">
        <f>IF(Tabela5[[#This Row],[przedstawiciel]]="P03", "Południe",IF(Tabela5[[#This Row],[przedstawiciel]]="P02","Zachód","Centrum"))</f>
        <v>Zachód</v>
      </c>
      <c r="N560" t="str">
        <f>VLOOKUP(Tabela5[[#This Row],[przedstawiciel]],Tabela6[],5,FALSE)</f>
        <v>Dolnośląskie</v>
      </c>
      <c r="O560" t="str">
        <f>VLOOKUP(Tabela5[[#This Row],[przedstawiciel]],Tabela6[],3,FALSE)</f>
        <v>Wrocław</v>
      </c>
    </row>
    <row r="561" spans="1:15" x14ac:dyDescent="0.2">
      <c r="A561" s="2">
        <v>3</v>
      </c>
      <c r="B561">
        <v>132</v>
      </c>
      <c r="C5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61">
        <v>202</v>
      </c>
      <c r="E5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61" s="3" t="s">
        <v>9</v>
      </c>
      <c r="G561" s="1">
        <v>41534</v>
      </c>
      <c r="H561">
        <f>DAY(Tabela5[[#This Row],[data rozmowy]])</f>
        <v>17</v>
      </c>
      <c r="I561">
        <f>MONTH(Tabela5[[#This Row],[data rozmowy]])</f>
        <v>9</v>
      </c>
      <c r="J561">
        <f>YEAR(Tabela5[[#This Row],[data rozmowy]])</f>
        <v>2013</v>
      </c>
      <c r="K561" s="31">
        <f>Tabela5[[#This Row],[kwota zakupu]]/Tabela5[[#This Row],[czas rozmowy]]</f>
        <v>1.5303030303030303</v>
      </c>
      <c r="L56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61" t="str">
        <f>IF(Tabela5[[#This Row],[przedstawiciel]]="P03", "Południe",IF(Tabela5[[#This Row],[przedstawiciel]]="P02","Zachód","Centrum"))</f>
        <v>Centrum</v>
      </c>
      <c r="N561" t="str">
        <f>VLOOKUP(Tabela5[[#This Row],[przedstawiciel]],Tabela6[],5,FALSE)</f>
        <v>Mazowieckie</v>
      </c>
      <c r="O561" t="str">
        <f>VLOOKUP(Tabela5[[#This Row],[przedstawiciel]],Tabela6[],3,FALSE)</f>
        <v>Warszawa</v>
      </c>
    </row>
    <row r="562" spans="1:15" x14ac:dyDescent="0.2">
      <c r="A562" s="2">
        <v>4</v>
      </c>
      <c r="B562">
        <v>179</v>
      </c>
      <c r="C5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62">
        <v>136</v>
      </c>
      <c r="E5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62" s="3" t="s">
        <v>9</v>
      </c>
      <c r="G562" s="1">
        <v>41563</v>
      </c>
      <c r="H562">
        <f>DAY(Tabela5[[#This Row],[data rozmowy]])</f>
        <v>16</v>
      </c>
      <c r="I562">
        <f>MONTH(Tabela5[[#This Row],[data rozmowy]])</f>
        <v>10</v>
      </c>
      <c r="J562">
        <f>YEAR(Tabela5[[#This Row],[data rozmowy]])</f>
        <v>2013</v>
      </c>
      <c r="K562" s="31">
        <f>Tabela5[[#This Row],[kwota zakupu]]/Tabela5[[#This Row],[czas rozmowy]]</f>
        <v>0.75977653631284914</v>
      </c>
      <c r="L5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62" t="str">
        <f>IF(Tabela5[[#This Row],[przedstawiciel]]="P03", "Południe",IF(Tabela5[[#This Row],[przedstawiciel]]="P02","Zachód","Centrum"))</f>
        <v>Centrum</v>
      </c>
      <c r="N562" t="str">
        <f>VLOOKUP(Tabela5[[#This Row],[przedstawiciel]],Tabela6[],5,FALSE)</f>
        <v>Mazowieckie</v>
      </c>
      <c r="O562" t="str">
        <f>VLOOKUP(Tabela5[[#This Row],[przedstawiciel]],Tabela6[],3,FALSE)</f>
        <v>Warszawa</v>
      </c>
    </row>
    <row r="563" spans="1:15" x14ac:dyDescent="0.2">
      <c r="A563" s="2">
        <v>10</v>
      </c>
      <c r="B563">
        <v>13</v>
      </c>
      <c r="C5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63">
        <v>114</v>
      </c>
      <c r="E5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63" s="3" t="s">
        <v>13</v>
      </c>
      <c r="G563" s="1">
        <v>41500</v>
      </c>
      <c r="H563">
        <f>DAY(Tabela5[[#This Row],[data rozmowy]])</f>
        <v>14</v>
      </c>
      <c r="I563">
        <f>MONTH(Tabela5[[#This Row],[data rozmowy]])</f>
        <v>8</v>
      </c>
      <c r="J563">
        <f>YEAR(Tabela5[[#This Row],[data rozmowy]])</f>
        <v>2013</v>
      </c>
      <c r="K563" s="31">
        <f>Tabela5[[#This Row],[kwota zakupu]]/Tabela5[[#This Row],[czas rozmowy]]</f>
        <v>8.7692307692307701</v>
      </c>
      <c r="L56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63" t="str">
        <f>IF(Tabela5[[#This Row],[przedstawiciel]]="P03", "Południe",IF(Tabela5[[#This Row],[przedstawiciel]]="P02","Zachód","Centrum"))</f>
        <v>Zachód</v>
      </c>
      <c r="N563" t="str">
        <f>VLOOKUP(Tabela5[[#This Row],[przedstawiciel]],Tabela6[],5,FALSE)</f>
        <v>Dolnośląskie</v>
      </c>
      <c r="O563" t="str">
        <f>VLOOKUP(Tabela5[[#This Row],[przedstawiciel]],Tabela6[],3,FALSE)</f>
        <v>Wrocław</v>
      </c>
    </row>
    <row r="564" spans="1:15" x14ac:dyDescent="0.2">
      <c r="A564" s="2">
        <v>13</v>
      </c>
      <c r="B564">
        <v>54</v>
      </c>
      <c r="C5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64">
        <v>20</v>
      </c>
      <c r="E5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64" s="3" t="s">
        <v>20</v>
      </c>
      <c r="G564" s="1">
        <v>41564</v>
      </c>
      <c r="H564">
        <f>DAY(Tabela5[[#This Row],[data rozmowy]])</f>
        <v>17</v>
      </c>
      <c r="I564">
        <f>MONTH(Tabela5[[#This Row],[data rozmowy]])</f>
        <v>10</v>
      </c>
      <c r="J564">
        <f>YEAR(Tabela5[[#This Row],[data rozmowy]])</f>
        <v>2013</v>
      </c>
      <c r="K564" s="31">
        <f>Tabela5[[#This Row],[kwota zakupu]]/Tabela5[[#This Row],[czas rozmowy]]</f>
        <v>0.37037037037037035</v>
      </c>
      <c r="L56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64" t="str">
        <f>IF(Tabela5[[#This Row],[przedstawiciel]]="P03", "Południe",IF(Tabela5[[#This Row],[przedstawiciel]]="P02","Zachód","Centrum"))</f>
        <v>Centrum</v>
      </c>
      <c r="N564" t="str">
        <f>VLOOKUP(Tabela5[[#This Row],[przedstawiciel]],Tabela6[],5,FALSE)</f>
        <v>Łódzkie</v>
      </c>
      <c r="O564" t="str">
        <f>VLOOKUP(Tabela5[[#This Row],[przedstawiciel]],Tabela6[],3,FALSE)</f>
        <v>Łódź</v>
      </c>
    </row>
    <row r="565" spans="1:15" x14ac:dyDescent="0.2">
      <c r="A565" s="2">
        <v>9</v>
      </c>
      <c r="B565">
        <v>61</v>
      </c>
      <c r="C5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65">
        <v>164</v>
      </c>
      <c r="E5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65" s="3" t="s">
        <v>13</v>
      </c>
      <c r="G565" s="1">
        <v>41561</v>
      </c>
      <c r="H565">
        <f>DAY(Tabela5[[#This Row],[data rozmowy]])</f>
        <v>14</v>
      </c>
      <c r="I565">
        <f>MONTH(Tabela5[[#This Row],[data rozmowy]])</f>
        <v>10</v>
      </c>
      <c r="J565">
        <f>YEAR(Tabela5[[#This Row],[data rozmowy]])</f>
        <v>2013</v>
      </c>
      <c r="K565" s="31">
        <f>Tabela5[[#This Row],[kwota zakupu]]/Tabela5[[#This Row],[czas rozmowy]]</f>
        <v>2.6885245901639343</v>
      </c>
      <c r="L565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565" t="str">
        <f>IF(Tabela5[[#This Row],[przedstawiciel]]="P03", "Południe",IF(Tabela5[[#This Row],[przedstawiciel]]="P02","Zachód","Centrum"))</f>
        <v>Zachód</v>
      </c>
      <c r="N565" t="str">
        <f>VLOOKUP(Tabela5[[#This Row],[przedstawiciel]],Tabela6[],5,FALSE)</f>
        <v>Dolnośląskie</v>
      </c>
      <c r="O565" t="str">
        <f>VLOOKUP(Tabela5[[#This Row],[przedstawiciel]],Tabela6[],3,FALSE)</f>
        <v>Wrocław</v>
      </c>
    </row>
    <row r="566" spans="1:15" x14ac:dyDescent="0.2">
      <c r="A566" s="2">
        <v>13</v>
      </c>
      <c r="B566">
        <v>141</v>
      </c>
      <c r="C5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66">
        <v>223</v>
      </c>
      <c r="E5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66" s="3" t="s">
        <v>20</v>
      </c>
      <c r="G566" s="1">
        <v>41575</v>
      </c>
      <c r="H566">
        <f>DAY(Tabela5[[#This Row],[data rozmowy]])</f>
        <v>28</v>
      </c>
      <c r="I566">
        <f>MONTH(Tabela5[[#This Row],[data rozmowy]])</f>
        <v>10</v>
      </c>
      <c r="J566">
        <f>YEAR(Tabela5[[#This Row],[data rozmowy]])</f>
        <v>2013</v>
      </c>
      <c r="K566" s="31">
        <f>Tabela5[[#This Row],[kwota zakupu]]/Tabela5[[#This Row],[czas rozmowy]]</f>
        <v>1.5815602836879432</v>
      </c>
      <c r="L56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66" t="str">
        <f>IF(Tabela5[[#This Row],[przedstawiciel]]="P03", "Południe",IF(Tabela5[[#This Row],[przedstawiciel]]="P02","Zachód","Centrum"))</f>
        <v>Centrum</v>
      </c>
      <c r="N566" t="str">
        <f>VLOOKUP(Tabela5[[#This Row],[przedstawiciel]],Tabela6[],5,FALSE)</f>
        <v>Łódzkie</v>
      </c>
      <c r="O566" t="str">
        <f>VLOOKUP(Tabela5[[#This Row],[przedstawiciel]],Tabela6[],3,FALSE)</f>
        <v>Łódź</v>
      </c>
    </row>
    <row r="567" spans="1:15" x14ac:dyDescent="0.2">
      <c r="A567" s="2">
        <v>10</v>
      </c>
      <c r="B567">
        <v>110</v>
      </c>
      <c r="C5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67">
        <v>103</v>
      </c>
      <c r="E5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67" s="3" t="s">
        <v>20</v>
      </c>
      <c r="G567" s="1">
        <v>41544</v>
      </c>
      <c r="H567">
        <f>DAY(Tabela5[[#This Row],[data rozmowy]])</f>
        <v>27</v>
      </c>
      <c r="I567">
        <f>MONTH(Tabela5[[#This Row],[data rozmowy]])</f>
        <v>9</v>
      </c>
      <c r="J567">
        <f>YEAR(Tabela5[[#This Row],[data rozmowy]])</f>
        <v>2013</v>
      </c>
      <c r="K567" s="31">
        <f>Tabela5[[#This Row],[kwota zakupu]]/Tabela5[[#This Row],[czas rozmowy]]</f>
        <v>0.9363636363636364</v>
      </c>
      <c r="L56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67" t="str">
        <f>IF(Tabela5[[#This Row],[przedstawiciel]]="P03", "Południe",IF(Tabela5[[#This Row],[przedstawiciel]]="P02","Zachód","Centrum"))</f>
        <v>Centrum</v>
      </c>
      <c r="N567" t="str">
        <f>VLOOKUP(Tabela5[[#This Row],[przedstawiciel]],Tabela6[],5,FALSE)</f>
        <v>Łódzkie</v>
      </c>
      <c r="O567" t="str">
        <f>VLOOKUP(Tabela5[[#This Row],[przedstawiciel]],Tabela6[],3,FALSE)</f>
        <v>Łódź</v>
      </c>
    </row>
    <row r="568" spans="1:15" x14ac:dyDescent="0.2">
      <c r="A568" s="2">
        <v>3</v>
      </c>
      <c r="B568">
        <v>3</v>
      </c>
      <c r="C5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68">
        <v>209</v>
      </c>
      <c r="E5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68" s="3" t="s">
        <v>20</v>
      </c>
      <c r="G568" s="1">
        <v>41553</v>
      </c>
      <c r="H568">
        <f>DAY(Tabela5[[#This Row],[data rozmowy]])</f>
        <v>6</v>
      </c>
      <c r="I568">
        <f>MONTH(Tabela5[[#This Row],[data rozmowy]])</f>
        <v>10</v>
      </c>
      <c r="J568">
        <f>YEAR(Tabela5[[#This Row],[data rozmowy]])</f>
        <v>2013</v>
      </c>
      <c r="K568" s="31">
        <f>Tabela5[[#This Row],[kwota zakupu]]/Tabela5[[#This Row],[czas rozmowy]]</f>
        <v>69.666666666666671</v>
      </c>
      <c r="L56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68" t="str">
        <f>IF(Tabela5[[#This Row],[przedstawiciel]]="P03", "Południe",IF(Tabela5[[#This Row],[przedstawiciel]]="P02","Zachód","Centrum"))</f>
        <v>Centrum</v>
      </c>
      <c r="N568" t="str">
        <f>VLOOKUP(Tabela5[[#This Row],[przedstawiciel]],Tabela6[],5,FALSE)</f>
        <v>Łódzkie</v>
      </c>
      <c r="O568" t="str">
        <f>VLOOKUP(Tabela5[[#This Row],[przedstawiciel]],Tabela6[],3,FALSE)</f>
        <v>Łódź</v>
      </c>
    </row>
    <row r="569" spans="1:15" x14ac:dyDescent="0.2">
      <c r="A569" s="2">
        <v>11</v>
      </c>
      <c r="B569">
        <v>91</v>
      </c>
      <c r="C5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69">
        <v>89</v>
      </c>
      <c r="E5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69" s="3" t="s">
        <v>9</v>
      </c>
      <c r="G569" s="1">
        <v>41543</v>
      </c>
      <c r="H569">
        <f>DAY(Tabela5[[#This Row],[data rozmowy]])</f>
        <v>26</v>
      </c>
      <c r="I569">
        <f>MONTH(Tabela5[[#This Row],[data rozmowy]])</f>
        <v>9</v>
      </c>
      <c r="J569">
        <f>YEAR(Tabela5[[#This Row],[data rozmowy]])</f>
        <v>2013</v>
      </c>
      <c r="K569" s="31">
        <f>Tabela5[[#This Row],[kwota zakupu]]/Tabela5[[#This Row],[czas rozmowy]]</f>
        <v>0.97802197802197799</v>
      </c>
      <c r="L5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69" t="str">
        <f>IF(Tabela5[[#This Row],[przedstawiciel]]="P03", "Południe",IF(Tabela5[[#This Row],[przedstawiciel]]="P02","Zachód","Centrum"))</f>
        <v>Centrum</v>
      </c>
      <c r="N569" t="str">
        <f>VLOOKUP(Tabela5[[#This Row],[przedstawiciel]],Tabela6[],5,FALSE)</f>
        <v>Mazowieckie</v>
      </c>
      <c r="O569" t="str">
        <f>VLOOKUP(Tabela5[[#This Row],[przedstawiciel]],Tabela6[],3,FALSE)</f>
        <v>Warszawa</v>
      </c>
    </row>
    <row r="570" spans="1:15" x14ac:dyDescent="0.2">
      <c r="A570" s="2">
        <v>15</v>
      </c>
      <c r="B570">
        <v>149</v>
      </c>
      <c r="C5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70">
        <v>216</v>
      </c>
      <c r="E5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70" s="3" t="s">
        <v>8</v>
      </c>
      <c r="G570" s="1">
        <v>41577</v>
      </c>
      <c r="H570">
        <f>DAY(Tabela5[[#This Row],[data rozmowy]])</f>
        <v>30</v>
      </c>
      <c r="I570">
        <f>MONTH(Tabela5[[#This Row],[data rozmowy]])</f>
        <v>10</v>
      </c>
      <c r="J570">
        <f>YEAR(Tabela5[[#This Row],[data rozmowy]])</f>
        <v>2013</v>
      </c>
      <c r="K570" s="31">
        <f>Tabela5[[#This Row],[kwota zakupu]]/Tabela5[[#This Row],[czas rozmowy]]</f>
        <v>1.4496644295302012</v>
      </c>
      <c r="L57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70" t="str">
        <f>IF(Tabela5[[#This Row],[przedstawiciel]]="P03", "Południe",IF(Tabela5[[#This Row],[przedstawiciel]]="P02","Zachód","Centrum"))</f>
        <v>Południe</v>
      </c>
      <c r="N570" t="str">
        <f>VLOOKUP(Tabela5[[#This Row],[przedstawiciel]],Tabela6[],5,FALSE)</f>
        <v>Podkarpackie</v>
      </c>
      <c r="O570" t="str">
        <f>VLOOKUP(Tabela5[[#This Row],[przedstawiciel]],Tabela6[],3,FALSE)</f>
        <v>Rzeszów</v>
      </c>
    </row>
    <row r="571" spans="1:15" x14ac:dyDescent="0.2">
      <c r="A571" s="2">
        <v>1</v>
      </c>
      <c r="B571">
        <v>173</v>
      </c>
      <c r="C5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71">
        <v>64</v>
      </c>
      <c r="E5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71" s="3" t="s">
        <v>21</v>
      </c>
      <c r="G571" s="1">
        <v>41562</v>
      </c>
      <c r="H571">
        <f>DAY(Tabela5[[#This Row],[data rozmowy]])</f>
        <v>15</v>
      </c>
      <c r="I571">
        <f>MONTH(Tabela5[[#This Row],[data rozmowy]])</f>
        <v>10</v>
      </c>
      <c r="J571">
        <f>YEAR(Tabela5[[#This Row],[data rozmowy]])</f>
        <v>2013</v>
      </c>
      <c r="K571" s="31">
        <f>Tabela5[[#This Row],[kwota zakupu]]/Tabela5[[#This Row],[czas rozmowy]]</f>
        <v>0.36994219653179189</v>
      </c>
      <c r="L5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71" t="str">
        <f>IF(Tabela5[[#This Row],[przedstawiciel]]="P03", "Południe",IF(Tabela5[[#This Row],[przedstawiciel]]="P02","Zachód","Centrum"))</f>
        <v>Centrum</v>
      </c>
      <c r="N571" t="str">
        <f>VLOOKUP(Tabela5[[#This Row],[przedstawiciel]],Tabela6[],5,FALSE)</f>
        <v>Mazowieckie</v>
      </c>
      <c r="O571" t="str">
        <f>VLOOKUP(Tabela5[[#This Row],[przedstawiciel]],Tabela6[],3,FALSE)</f>
        <v>Warszawa</v>
      </c>
    </row>
    <row r="572" spans="1:15" x14ac:dyDescent="0.2">
      <c r="A572" s="2">
        <v>7</v>
      </c>
      <c r="B572">
        <v>29</v>
      </c>
      <c r="C5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72">
        <v>66</v>
      </c>
      <c r="E5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72" s="3" t="s">
        <v>13</v>
      </c>
      <c r="G572" s="1">
        <v>41536</v>
      </c>
      <c r="H572">
        <f>DAY(Tabela5[[#This Row],[data rozmowy]])</f>
        <v>19</v>
      </c>
      <c r="I572">
        <f>MONTH(Tabela5[[#This Row],[data rozmowy]])</f>
        <v>9</v>
      </c>
      <c r="J572">
        <f>YEAR(Tabela5[[#This Row],[data rozmowy]])</f>
        <v>2013</v>
      </c>
      <c r="K572" s="31">
        <f>Tabela5[[#This Row],[kwota zakupu]]/Tabela5[[#This Row],[czas rozmowy]]</f>
        <v>2.2758620689655173</v>
      </c>
      <c r="L57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72" t="str">
        <f>IF(Tabela5[[#This Row],[przedstawiciel]]="P03", "Południe",IF(Tabela5[[#This Row],[przedstawiciel]]="P02","Zachód","Centrum"))</f>
        <v>Zachód</v>
      </c>
      <c r="N572" t="str">
        <f>VLOOKUP(Tabela5[[#This Row],[przedstawiciel]],Tabela6[],5,FALSE)</f>
        <v>Dolnośląskie</v>
      </c>
      <c r="O572" t="str">
        <f>VLOOKUP(Tabela5[[#This Row],[przedstawiciel]],Tabela6[],3,FALSE)</f>
        <v>Wrocław</v>
      </c>
    </row>
    <row r="573" spans="1:15" x14ac:dyDescent="0.2">
      <c r="A573" s="2">
        <v>6</v>
      </c>
      <c r="B573">
        <v>130</v>
      </c>
      <c r="C5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73">
        <v>210</v>
      </c>
      <c r="E5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73" s="3" t="s">
        <v>21</v>
      </c>
      <c r="G573" s="1">
        <v>41516</v>
      </c>
      <c r="H573">
        <f>DAY(Tabela5[[#This Row],[data rozmowy]])</f>
        <v>30</v>
      </c>
      <c r="I573">
        <f>MONTH(Tabela5[[#This Row],[data rozmowy]])</f>
        <v>8</v>
      </c>
      <c r="J573">
        <f>YEAR(Tabela5[[#This Row],[data rozmowy]])</f>
        <v>2013</v>
      </c>
      <c r="K573" s="31">
        <f>Tabela5[[#This Row],[kwota zakupu]]/Tabela5[[#This Row],[czas rozmowy]]</f>
        <v>1.6153846153846154</v>
      </c>
      <c r="L57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73" t="str">
        <f>IF(Tabela5[[#This Row],[przedstawiciel]]="P03", "Południe",IF(Tabela5[[#This Row],[przedstawiciel]]="P02","Zachód","Centrum"))</f>
        <v>Centrum</v>
      </c>
      <c r="N573" t="str">
        <f>VLOOKUP(Tabela5[[#This Row],[przedstawiciel]],Tabela6[],5,FALSE)</f>
        <v>Mazowieckie</v>
      </c>
      <c r="O573" t="str">
        <f>VLOOKUP(Tabela5[[#This Row],[przedstawiciel]],Tabela6[],3,FALSE)</f>
        <v>Warszawa</v>
      </c>
    </row>
    <row r="574" spans="1:15" x14ac:dyDescent="0.2">
      <c r="A574" s="2">
        <v>2</v>
      </c>
      <c r="B574">
        <v>164</v>
      </c>
      <c r="C5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74">
        <v>214</v>
      </c>
      <c r="E5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74" s="3" t="s">
        <v>21</v>
      </c>
      <c r="G574" s="1">
        <v>41509</v>
      </c>
      <c r="H574">
        <f>DAY(Tabela5[[#This Row],[data rozmowy]])</f>
        <v>23</v>
      </c>
      <c r="I574">
        <f>MONTH(Tabela5[[#This Row],[data rozmowy]])</f>
        <v>8</v>
      </c>
      <c r="J574">
        <f>YEAR(Tabela5[[#This Row],[data rozmowy]])</f>
        <v>2013</v>
      </c>
      <c r="K574" s="31">
        <f>Tabela5[[#This Row],[kwota zakupu]]/Tabela5[[#This Row],[czas rozmowy]]</f>
        <v>1.3048780487804879</v>
      </c>
      <c r="L57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74" t="str">
        <f>IF(Tabela5[[#This Row],[przedstawiciel]]="P03", "Południe",IF(Tabela5[[#This Row],[przedstawiciel]]="P02","Zachód","Centrum"))</f>
        <v>Centrum</v>
      </c>
      <c r="N574" t="str">
        <f>VLOOKUP(Tabela5[[#This Row],[przedstawiciel]],Tabela6[],5,FALSE)</f>
        <v>Mazowieckie</v>
      </c>
      <c r="O574" t="str">
        <f>VLOOKUP(Tabela5[[#This Row],[przedstawiciel]],Tabela6[],3,FALSE)</f>
        <v>Warszawa</v>
      </c>
    </row>
    <row r="575" spans="1:15" x14ac:dyDescent="0.2">
      <c r="A575" s="2">
        <v>5</v>
      </c>
      <c r="B575">
        <v>44</v>
      </c>
      <c r="C5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75">
        <v>120</v>
      </c>
      <c r="E5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75" s="3" t="s">
        <v>21</v>
      </c>
      <c r="G575" s="1">
        <v>41574</v>
      </c>
      <c r="H575">
        <f>DAY(Tabela5[[#This Row],[data rozmowy]])</f>
        <v>27</v>
      </c>
      <c r="I575">
        <f>MONTH(Tabela5[[#This Row],[data rozmowy]])</f>
        <v>10</v>
      </c>
      <c r="J575">
        <f>YEAR(Tabela5[[#This Row],[data rozmowy]])</f>
        <v>2013</v>
      </c>
      <c r="K575" s="31">
        <f>Tabela5[[#This Row],[kwota zakupu]]/Tabela5[[#This Row],[czas rozmowy]]</f>
        <v>2.7272727272727271</v>
      </c>
      <c r="L575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575" t="str">
        <f>IF(Tabela5[[#This Row],[przedstawiciel]]="P03", "Południe",IF(Tabela5[[#This Row],[przedstawiciel]]="P02","Zachód","Centrum"))</f>
        <v>Centrum</v>
      </c>
      <c r="N575" t="str">
        <f>VLOOKUP(Tabela5[[#This Row],[przedstawiciel]],Tabela6[],5,FALSE)</f>
        <v>Mazowieckie</v>
      </c>
      <c r="O575" t="str">
        <f>VLOOKUP(Tabela5[[#This Row],[przedstawiciel]],Tabela6[],3,FALSE)</f>
        <v>Warszawa</v>
      </c>
    </row>
    <row r="576" spans="1:15" x14ac:dyDescent="0.2">
      <c r="A576" s="2">
        <v>3</v>
      </c>
      <c r="B576">
        <v>151</v>
      </c>
      <c r="C5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76">
        <v>63</v>
      </c>
      <c r="E5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76" s="3" t="s">
        <v>8</v>
      </c>
      <c r="G576" s="1">
        <v>41529</v>
      </c>
      <c r="H576">
        <f>DAY(Tabela5[[#This Row],[data rozmowy]])</f>
        <v>12</v>
      </c>
      <c r="I576">
        <f>MONTH(Tabela5[[#This Row],[data rozmowy]])</f>
        <v>9</v>
      </c>
      <c r="J576">
        <f>YEAR(Tabela5[[#This Row],[data rozmowy]])</f>
        <v>2013</v>
      </c>
      <c r="K576" s="31">
        <f>Tabela5[[#This Row],[kwota zakupu]]/Tabela5[[#This Row],[czas rozmowy]]</f>
        <v>0.41721854304635764</v>
      </c>
      <c r="L57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76" t="str">
        <f>IF(Tabela5[[#This Row],[przedstawiciel]]="P03", "Południe",IF(Tabela5[[#This Row],[przedstawiciel]]="P02","Zachód","Centrum"))</f>
        <v>Południe</v>
      </c>
      <c r="N576" t="str">
        <f>VLOOKUP(Tabela5[[#This Row],[przedstawiciel]],Tabela6[],5,FALSE)</f>
        <v>Podkarpackie</v>
      </c>
      <c r="O576" t="str">
        <f>VLOOKUP(Tabela5[[#This Row],[przedstawiciel]],Tabela6[],3,FALSE)</f>
        <v>Rzeszów</v>
      </c>
    </row>
    <row r="577" spans="1:15" x14ac:dyDescent="0.2">
      <c r="A577" s="2">
        <v>14</v>
      </c>
      <c r="B577">
        <v>1</v>
      </c>
      <c r="C5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77">
        <v>37</v>
      </c>
      <c r="E5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77" s="3" t="s">
        <v>20</v>
      </c>
      <c r="G577" s="1">
        <v>41553</v>
      </c>
      <c r="H577">
        <f>DAY(Tabela5[[#This Row],[data rozmowy]])</f>
        <v>6</v>
      </c>
      <c r="I577">
        <f>MONTH(Tabela5[[#This Row],[data rozmowy]])</f>
        <v>10</v>
      </c>
      <c r="J577">
        <f>YEAR(Tabela5[[#This Row],[data rozmowy]])</f>
        <v>2013</v>
      </c>
      <c r="K577" s="31">
        <f>Tabela5[[#This Row],[kwota zakupu]]/Tabela5[[#This Row],[czas rozmowy]]</f>
        <v>37</v>
      </c>
      <c r="L57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77" t="str">
        <f>IF(Tabela5[[#This Row],[przedstawiciel]]="P03", "Południe",IF(Tabela5[[#This Row],[przedstawiciel]]="P02","Zachód","Centrum"))</f>
        <v>Centrum</v>
      </c>
      <c r="N577" t="str">
        <f>VLOOKUP(Tabela5[[#This Row],[przedstawiciel]],Tabela6[],5,FALSE)</f>
        <v>Łódzkie</v>
      </c>
      <c r="O577" t="str">
        <f>VLOOKUP(Tabela5[[#This Row],[przedstawiciel]],Tabela6[],3,FALSE)</f>
        <v>Łódź</v>
      </c>
    </row>
    <row r="578" spans="1:15" x14ac:dyDescent="0.2">
      <c r="A578" s="2">
        <v>12</v>
      </c>
      <c r="B578">
        <v>93</v>
      </c>
      <c r="C5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78">
        <v>120</v>
      </c>
      <c r="E5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78" s="3" t="s">
        <v>8</v>
      </c>
      <c r="G578" s="1">
        <v>41491</v>
      </c>
      <c r="H578">
        <f>DAY(Tabela5[[#This Row],[data rozmowy]])</f>
        <v>5</v>
      </c>
      <c r="I578">
        <f>MONTH(Tabela5[[#This Row],[data rozmowy]])</f>
        <v>8</v>
      </c>
      <c r="J578">
        <f>YEAR(Tabela5[[#This Row],[data rozmowy]])</f>
        <v>2013</v>
      </c>
      <c r="K578" s="31">
        <f>Tabela5[[#This Row],[kwota zakupu]]/Tabela5[[#This Row],[czas rozmowy]]</f>
        <v>1.2903225806451613</v>
      </c>
      <c r="L57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78" t="str">
        <f>IF(Tabela5[[#This Row],[przedstawiciel]]="P03", "Południe",IF(Tabela5[[#This Row],[przedstawiciel]]="P02","Zachód","Centrum"))</f>
        <v>Południe</v>
      </c>
      <c r="N578" t="str">
        <f>VLOOKUP(Tabela5[[#This Row],[przedstawiciel]],Tabela6[],5,FALSE)</f>
        <v>Podkarpackie</v>
      </c>
      <c r="O578" t="str">
        <f>VLOOKUP(Tabela5[[#This Row],[przedstawiciel]],Tabela6[],3,FALSE)</f>
        <v>Rzeszów</v>
      </c>
    </row>
    <row r="579" spans="1:15" x14ac:dyDescent="0.2">
      <c r="A579" s="2">
        <v>10</v>
      </c>
      <c r="B579">
        <v>27</v>
      </c>
      <c r="C5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79">
        <v>124</v>
      </c>
      <c r="E5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79" s="3" t="s">
        <v>8</v>
      </c>
      <c r="G579" s="1">
        <v>41492</v>
      </c>
      <c r="H579">
        <f>DAY(Tabela5[[#This Row],[data rozmowy]])</f>
        <v>6</v>
      </c>
      <c r="I579">
        <f>MONTH(Tabela5[[#This Row],[data rozmowy]])</f>
        <v>8</v>
      </c>
      <c r="J579">
        <f>YEAR(Tabela5[[#This Row],[data rozmowy]])</f>
        <v>2013</v>
      </c>
      <c r="K579" s="31">
        <f>Tabela5[[#This Row],[kwota zakupu]]/Tabela5[[#This Row],[czas rozmowy]]</f>
        <v>4.5925925925925926</v>
      </c>
      <c r="L57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79" t="str">
        <f>IF(Tabela5[[#This Row],[przedstawiciel]]="P03", "Południe",IF(Tabela5[[#This Row],[przedstawiciel]]="P02","Zachód","Centrum"))</f>
        <v>Południe</v>
      </c>
      <c r="N579" t="str">
        <f>VLOOKUP(Tabela5[[#This Row],[przedstawiciel]],Tabela6[],5,FALSE)</f>
        <v>Podkarpackie</v>
      </c>
      <c r="O579" t="str">
        <f>VLOOKUP(Tabela5[[#This Row],[przedstawiciel]],Tabela6[],3,FALSE)</f>
        <v>Rzeszów</v>
      </c>
    </row>
    <row r="580" spans="1:15" x14ac:dyDescent="0.2">
      <c r="A580" s="2">
        <v>11</v>
      </c>
      <c r="B580">
        <v>122</v>
      </c>
      <c r="C5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80">
        <v>128</v>
      </c>
      <c r="E5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80" s="3" t="s">
        <v>21</v>
      </c>
      <c r="G580" s="1">
        <v>41556</v>
      </c>
      <c r="H580">
        <f>DAY(Tabela5[[#This Row],[data rozmowy]])</f>
        <v>9</v>
      </c>
      <c r="I580">
        <f>MONTH(Tabela5[[#This Row],[data rozmowy]])</f>
        <v>10</v>
      </c>
      <c r="J580">
        <f>YEAR(Tabela5[[#This Row],[data rozmowy]])</f>
        <v>2013</v>
      </c>
      <c r="K580" s="31">
        <f>Tabela5[[#This Row],[kwota zakupu]]/Tabela5[[#This Row],[czas rozmowy]]</f>
        <v>1.0491803278688525</v>
      </c>
      <c r="L58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80" t="str">
        <f>IF(Tabela5[[#This Row],[przedstawiciel]]="P03", "Południe",IF(Tabela5[[#This Row],[przedstawiciel]]="P02","Zachód","Centrum"))</f>
        <v>Centrum</v>
      </c>
      <c r="N580" t="str">
        <f>VLOOKUP(Tabela5[[#This Row],[przedstawiciel]],Tabela6[],5,FALSE)</f>
        <v>Mazowieckie</v>
      </c>
      <c r="O580" t="str">
        <f>VLOOKUP(Tabela5[[#This Row],[przedstawiciel]],Tabela6[],3,FALSE)</f>
        <v>Warszawa</v>
      </c>
    </row>
    <row r="581" spans="1:15" x14ac:dyDescent="0.2">
      <c r="A581" s="2">
        <v>12</v>
      </c>
      <c r="B581">
        <v>70</v>
      </c>
      <c r="C5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81">
        <v>183</v>
      </c>
      <c r="E5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81" s="3" t="s">
        <v>20</v>
      </c>
      <c r="G581" s="1">
        <v>41542</v>
      </c>
      <c r="H581">
        <f>DAY(Tabela5[[#This Row],[data rozmowy]])</f>
        <v>25</v>
      </c>
      <c r="I581">
        <f>MONTH(Tabela5[[#This Row],[data rozmowy]])</f>
        <v>9</v>
      </c>
      <c r="J581">
        <f>YEAR(Tabela5[[#This Row],[data rozmowy]])</f>
        <v>2013</v>
      </c>
      <c r="K581" s="31">
        <f>Tabela5[[#This Row],[kwota zakupu]]/Tabela5[[#This Row],[czas rozmowy]]</f>
        <v>2.6142857142857143</v>
      </c>
      <c r="L581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581" t="str">
        <f>IF(Tabela5[[#This Row],[przedstawiciel]]="P03", "Południe",IF(Tabela5[[#This Row],[przedstawiciel]]="P02","Zachód","Centrum"))</f>
        <v>Centrum</v>
      </c>
      <c r="N581" t="str">
        <f>VLOOKUP(Tabela5[[#This Row],[przedstawiciel]],Tabela6[],5,FALSE)</f>
        <v>Łódzkie</v>
      </c>
      <c r="O581" t="str">
        <f>VLOOKUP(Tabela5[[#This Row],[przedstawiciel]],Tabela6[],3,FALSE)</f>
        <v>Łódź</v>
      </c>
    </row>
    <row r="582" spans="1:15" x14ac:dyDescent="0.2">
      <c r="A582" s="2">
        <v>4</v>
      </c>
      <c r="B582">
        <v>56</v>
      </c>
      <c r="C5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82">
        <v>150</v>
      </c>
      <c r="E5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82" s="3" t="s">
        <v>20</v>
      </c>
      <c r="G582" s="1">
        <v>41492</v>
      </c>
      <c r="H582">
        <f>DAY(Tabela5[[#This Row],[data rozmowy]])</f>
        <v>6</v>
      </c>
      <c r="I582">
        <f>MONTH(Tabela5[[#This Row],[data rozmowy]])</f>
        <v>8</v>
      </c>
      <c r="J582">
        <f>YEAR(Tabela5[[#This Row],[data rozmowy]])</f>
        <v>2013</v>
      </c>
      <c r="K582" s="31">
        <f>Tabela5[[#This Row],[kwota zakupu]]/Tabela5[[#This Row],[czas rozmowy]]</f>
        <v>2.6785714285714284</v>
      </c>
      <c r="L582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582" t="str">
        <f>IF(Tabela5[[#This Row],[przedstawiciel]]="P03", "Południe",IF(Tabela5[[#This Row],[przedstawiciel]]="P02","Zachód","Centrum"))</f>
        <v>Centrum</v>
      </c>
      <c r="N582" t="str">
        <f>VLOOKUP(Tabela5[[#This Row],[przedstawiciel]],Tabela6[],5,FALSE)</f>
        <v>Łódzkie</v>
      </c>
      <c r="O582" t="str">
        <f>VLOOKUP(Tabela5[[#This Row],[przedstawiciel]],Tabela6[],3,FALSE)</f>
        <v>Łódź</v>
      </c>
    </row>
    <row r="583" spans="1:15" x14ac:dyDescent="0.2">
      <c r="A583" s="2">
        <v>2</v>
      </c>
      <c r="B583">
        <v>88</v>
      </c>
      <c r="C5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83">
        <v>105</v>
      </c>
      <c r="E5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83" s="3" t="s">
        <v>20</v>
      </c>
      <c r="G583" s="1">
        <v>41509</v>
      </c>
      <c r="H583">
        <f>DAY(Tabela5[[#This Row],[data rozmowy]])</f>
        <v>23</v>
      </c>
      <c r="I583">
        <f>MONTH(Tabela5[[#This Row],[data rozmowy]])</f>
        <v>8</v>
      </c>
      <c r="J583">
        <f>YEAR(Tabela5[[#This Row],[data rozmowy]])</f>
        <v>2013</v>
      </c>
      <c r="K583" s="31">
        <f>Tabela5[[#This Row],[kwota zakupu]]/Tabela5[[#This Row],[czas rozmowy]]</f>
        <v>1.1931818181818181</v>
      </c>
      <c r="L58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83" t="str">
        <f>IF(Tabela5[[#This Row],[przedstawiciel]]="P03", "Południe",IF(Tabela5[[#This Row],[przedstawiciel]]="P02","Zachód","Centrum"))</f>
        <v>Centrum</v>
      </c>
      <c r="N583" t="str">
        <f>VLOOKUP(Tabela5[[#This Row],[przedstawiciel]],Tabela6[],5,FALSE)</f>
        <v>Łódzkie</v>
      </c>
      <c r="O583" t="str">
        <f>VLOOKUP(Tabela5[[#This Row],[przedstawiciel]],Tabela6[],3,FALSE)</f>
        <v>Łódź</v>
      </c>
    </row>
    <row r="584" spans="1:15" x14ac:dyDescent="0.2">
      <c r="A584" s="2">
        <v>6</v>
      </c>
      <c r="B584">
        <v>93</v>
      </c>
      <c r="C5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84">
        <v>53</v>
      </c>
      <c r="E5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84" s="3" t="s">
        <v>8</v>
      </c>
      <c r="G584" s="1">
        <v>41487</v>
      </c>
      <c r="H584">
        <f>DAY(Tabela5[[#This Row],[data rozmowy]])</f>
        <v>1</v>
      </c>
      <c r="I584">
        <f>MONTH(Tabela5[[#This Row],[data rozmowy]])</f>
        <v>8</v>
      </c>
      <c r="J584">
        <f>YEAR(Tabela5[[#This Row],[data rozmowy]])</f>
        <v>2013</v>
      </c>
      <c r="K584" s="31">
        <f>Tabela5[[#This Row],[kwota zakupu]]/Tabela5[[#This Row],[czas rozmowy]]</f>
        <v>0.56989247311827962</v>
      </c>
      <c r="L5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84" t="str">
        <f>IF(Tabela5[[#This Row],[przedstawiciel]]="P03", "Południe",IF(Tabela5[[#This Row],[przedstawiciel]]="P02","Zachód","Centrum"))</f>
        <v>Południe</v>
      </c>
      <c r="N584" t="str">
        <f>VLOOKUP(Tabela5[[#This Row],[przedstawiciel]],Tabela6[],5,FALSE)</f>
        <v>Podkarpackie</v>
      </c>
      <c r="O584" t="str">
        <f>VLOOKUP(Tabela5[[#This Row],[przedstawiciel]],Tabela6[],3,FALSE)</f>
        <v>Rzeszów</v>
      </c>
    </row>
    <row r="585" spans="1:15" x14ac:dyDescent="0.2">
      <c r="A585" s="2">
        <v>8</v>
      </c>
      <c r="B585">
        <v>111</v>
      </c>
      <c r="C5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85">
        <v>110</v>
      </c>
      <c r="E5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85" s="3" t="s">
        <v>9</v>
      </c>
      <c r="G585" s="1">
        <v>41487</v>
      </c>
      <c r="H585">
        <f>DAY(Tabela5[[#This Row],[data rozmowy]])</f>
        <v>1</v>
      </c>
      <c r="I585">
        <f>MONTH(Tabela5[[#This Row],[data rozmowy]])</f>
        <v>8</v>
      </c>
      <c r="J585">
        <f>YEAR(Tabela5[[#This Row],[data rozmowy]])</f>
        <v>2013</v>
      </c>
      <c r="K585" s="31">
        <f>Tabela5[[#This Row],[kwota zakupu]]/Tabela5[[#This Row],[czas rozmowy]]</f>
        <v>0.99099099099099097</v>
      </c>
      <c r="L58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85" t="str">
        <f>IF(Tabela5[[#This Row],[przedstawiciel]]="P03", "Południe",IF(Tabela5[[#This Row],[przedstawiciel]]="P02","Zachód","Centrum"))</f>
        <v>Centrum</v>
      </c>
      <c r="N585" t="str">
        <f>VLOOKUP(Tabela5[[#This Row],[przedstawiciel]],Tabela6[],5,FALSE)</f>
        <v>Mazowieckie</v>
      </c>
      <c r="O585" t="str">
        <f>VLOOKUP(Tabela5[[#This Row],[przedstawiciel]],Tabela6[],3,FALSE)</f>
        <v>Warszawa</v>
      </c>
    </row>
    <row r="586" spans="1:15" x14ac:dyDescent="0.2">
      <c r="A586" s="2">
        <v>5</v>
      </c>
      <c r="B586">
        <v>84</v>
      </c>
      <c r="C5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86">
        <v>183</v>
      </c>
      <c r="E5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86" s="3" t="s">
        <v>21</v>
      </c>
      <c r="G586" s="1">
        <v>41552</v>
      </c>
      <c r="H586">
        <f>DAY(Tabela5[[#This Row],[data rozmowy]])</f>
        <v>5</v>
      </c>
      <c r="I586">
        <f>MONTH(Tabela5[[#This Row],[data rozmowy]])</f>
        <v>10</v>
      </c>
      <c r="J586">
        <f>YEAR(Tabela5[[#This Row],[data rozmowy]])</f>
        <v>2013</v>
      </c>
      <c r="K586" s="31">
        <f>Tabela5[[#This Row],[kwota zakupu]]/Tabela5[[#This Row],[czas rozmowy]]</f>
        <v>2.1785714285714284</v>
      </c>
      <c r="L5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86" t="str">
        <f>IF(Tabela5[[#This Row],[przedstawiciel]]="P03", "Południe",IF(Tabela5[[#This Row],[przedstawiciel]]="P02","Zachód","Centrum"))</f>
        <v>Centrum</v>
      </c>
      <c r="N586" t="str">
        <f>VLOOKUP(Tabela5[[#This Row],[przedstawiciel]],Tabela6[],5,FALSE)</f>
        <v>Mazowieckie</v>
      </c>
      <c r="O586" t="str">
        <f>VLOOKUP(Tabela5[[#This Row],[przedstawiciel]],Tabela6[],3,FALSE)</f>
        <v>Warszawa</v>
      </c>
    </row>
    <row r="587" spans="1:15" x14ac:dyDescent="0.2">
      <c r="A587" s="2">
        <v>7</v>
      </c>
      <c r="B587">
        <v>1</v>
      </c>
      <c r="C5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87">
        <v>158</v>
      </c>
      <c r="E5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87" s="3" t="s">
        <v>9</v>
      </c>
      <c r="G587" s="1">
        <v>41539</v>
      </c>
      <c r="H587">
        <f>DAY(Tabela5[[#This Row],[data rozmowy]])</f>
        <v>22</v>
      </c>
      <c r="I587">
        <f>MONTH(Tabela5[[#This Row],[data rozmowy]])</f>
        <v>9</v>
      </c>
      <c r="J587">
        <f>YEAR(Tabela5[[#This Row],[data rozmowy]])</f>
        <v>2013</v>
      </c>
      <c r="K587" s="31">
        <f>Tabela5[[#This Row],[kwota zakupu]]/Tabela5[[#This Row],[czas rozmowy]]</f>
        <v>158</v>
      </c>
      <c r="L58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87" t="str">
        <f>IF(Tabela5[[#This Row],[przedstawiciel]]="P03", "Południe",IF(Tabela5[[#This Row],[przedstawiciel]]="P02","Zachód","Centrum"))</f>
        <v>Centrum</v>
      </c>
      <c r="N587" t="str">
        <f>VLOOKUP(Tabela5[[#This Row],[przedstawiciel]],Tabela6[],5,FALSE)</f>
        <v>Mazowieckie</v>
      </c>
      <c r="O587" t="str">
        <f>VLOOKUP(Tabela5[[#This Row],[przedstawiciel]],Tabela6[],3,FALSE)</f>
        <v>Warszawa</v>
      </c>
    </row>
    <row r="588" spans="1:15" x14ac:dyDescent="0.2">
      <c r="A588" s="2">
        <v>1</v>
      </c>
      <c r="B588">
        <v>147</v>
      </c>
      <c r="C5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88">
        <v>116</v>
      </c>
      <c r="E5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88" s="3" t="s">
        <v>8</v>
      </c>
      <c r="G588" s="1">
        <v>41532</v>
      </c>
      <c r="H588">
        <f>DAY(Tabela5[[#This Row],[data rozmowy]])</f>
        <v>15</v>
      </c>
      <c r="I588">
        <f>MONTH(Tabela5[[#This Row],[data rozmowy]])</f>
        <v>9</v>
      </c>
      <c r="J588">
        <f>YEAR(Tabela5[[#This Row],[data rozmowy]])</f>
        <v>2013</v>
      </c>
      <c r="K588" s="31">
        <f>Tabela5[[#This Row],[kwota zakupu]]/Tabela5[[#This Row],[czas rozmowy]]</f>
        <v>0.78911564625850339</v>
      </c>
      <c r="L58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88" t="str">
        <f>IF(Tabela5[[#This Row],[przedstawiciel]]="P03", "Południe",IF(Tabela5[[#This Row],[przedstawiciel]]="P02","Zachód","Centrum"))</f>
        <v>Południe</v>
      </c>
      <c r="N588" t="str">
        <f>VLOOKUP(Tabela5[[#This Row],[przedstawiciel]],Tabela6[],5,FALSE)</f>
        <v>Podkarpackie</v>
      </c>
      <c r="O588" t="str">
        <f>VLOOKUP(Tabela5[[#This Row],[przedstawiciel]],Tabela6[],3,FALSE)</f>
        <v>Rzeszów</v>
      </c>
    </row>
    <row r="589" spans="1:15" x14ac:dyDescent="0.2">
      <c r="A589" s="2">
        <v>4</v>
      </c>
      <c r="B589">
        <v>164</v>
      </c>
      <c r="C5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89">
        <v>74</v>
      </c>
      <c r="E5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89" s="3" t="s">
        <v>13</v>
      </c>
      <c r="G589" s="1">
        <v>41492</v>
      </c>
      <c r="H589">
        <f>DAY(Tabela5[[#This Row],[data rozmowy]])</f>
        <v>6</v>
      </c>
      <c r="I589">
        <f>MONTH(Tabela5[[#This Row],[data rozmowy]])</f>
        <v>8</v>
      </c>
      <c r="J589">
        <f>YEAR(Tabela5[[#This Row],[data rozmowy]])</f>
        <v>2013</v>
      </c>
      <c r="K589" s="31">
        <f>Tabela5[[#This Row],[kwota zakupu]]/Tabela5[[#This Row],[czas rozmowy]]</f>
        <v>0.45121951219512196</v>
      </c>
      <c r="L5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89" t="str">
        <f>IF(Tabela5[[#This Row],[przedstawiciel]]="P03", "Południe",IF(Tabela5[[#This Row],[przedstawiciel]]="P02","Zachód","Centrum"))</f>
        <v>Zachód</v>
      </c>
      <c r="N589" t="str">
        <f>VLOOKUP(Tabela5[[#This Row],[przedstawiciel]],Tabela6[],5,FALSE)</f>
        <v>Dolnośląskie</v>
      </c>
      <c r="O589" t="str">
        <f>VLOOKUP(Tabela5[[#This Row],[przedstawiciel]],Tabela6[],3,FALSE)</f>
        <v>Wrocław</v>
      </c>
    </row>
    <row r="590" spans="1:15" x14ac:dyDescent="0.2">
      <c r="A590" s="2">
        <v>8</v>
      </c>
      <c r="B590">
        <v>48</v>
      </c>
      <c r="C5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90">
        <v>23</v>
      </c>
      <c r="E5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90" s="3" t="s">
        <v>8</v>
      </c>
      <c r="G590" s="1">
        <v>41539</v>
      </c>
      <c r="H590">
        <f>DAY(Tabela5[[#This Row],[data rozmowy]])</f>
        <v>22</v>
      </c>
      <c r="I590">
        <f>MONTH(Tabela5[[#This Row],[data rozmowy]])</f>
        <v>9</v>
      </c>
      <c r="J590">
        <f>YEAR(Tabela5[[#This Row],[data rozmowy]])</f>
        <v>2013</v>
      </c>
      <c r="K590" s="31">
        <f>Tabela5[[#This Row],[kwota zakupu]]/Tabela5[[#This Row],[czas rozmowy]]</f>
        <v>0.47916666666666669</v>
      </c>
      <c r="L5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90" t="str">
        <f>IF(Tabela5[[#This Row],[przedstawiciel]]="P03", "Południe",IF(Tabela5[[#This Row],[przedstawiciel]]="P02","Zachód","Centrum"))</f>
        <v>Południe</v>
      </c>
      <c r="N590" t="str">
        <f>VLOOKUP(Tabela5[[#This Row],[przedstawiciel]],Tabela6[],5,FALSE)</f>
        <v>Podkarpackie</v>
      </c>
      <c r="O590" t="str">
        <f>VLOOKUP(Tabela5[[#This Row],[przedstawiciel]],Tabela6[],3,FALSE)</f>
        <v>Rzeszów</v>
      </c>
    </row>
    <row r="591" spans="1:15" x14ac:dyDescent="0.2">
      <c r="A591" s="2">
        <v>7</v>
      </c>
      <c r="B591">
        <v>26</v>
      </c>
      <c r="C5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591">
        <v>130</v>
      </c>
      <c r="E5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91" s="3" t="s">
        <v>8</v>
      </c>
      <c r="G591" s="1">
        <v>41500</v>
      </c>
      <c r="H591">
        <f>DAY(Tabela5[[#This Row],[data rozmowy]])</f>
        <v>14</v>
      </c>
      <c r="I591">
        <f>MONTH(Tabela5[[#This Row],[data rozmowy]])</f>
        <v>8</v>
      </c>
      <c r="J591">
        <f>YEAR(Tabela5[[#This Row],[data rozmowy]])</f>
        <v>2013</v>
      </c>
      <c r="K591" s="31">
        <f>Tabela5[[#This Row],[kwota zakupu]]/Tabela5[[#This Row],[czas rozmowy]]</f>
        <v>5</v>
      </c>
      <c r="L59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91" t="str">
        <f>IF(Tabela5[[#This Row],[przedstawiciel]]="P03", "Południe",IF(Tabela5[[#This Row],[przedstawiciel]]="P02","Zachód","Centrum"))</f>
        <v>Południe</v>
      </c>
      <c r="N591" t="str">
        <f>VLOOKUP(Tabela5[[#This Row],[przedstawiciel]],Tabela6[],5,FALSE)</f>
        <v>Podkarpackie</v>
      </c>
      <c r="O591" t="str">
        <f>VLOOKUP(Tabela5[[#This Row],[przedstawiciel]],Tabela6[],3,FALSE)</f>
        <v>Rzeszów</v>
      </c>
    </row>
    <row r="592" spans="1:15" x14ac:dyDescent="0.2">
      <c r="A592" s="2">
        <v>11</v>
      </c>
      <c r="B592">
        <v>176</v>
      </c>
      <c r="C5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592">
        <v>141</v>
      </c>
      <c r="E5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92" s="3" t="s">
        <v>13</v>
      </c>
      <c r="G592" s="1">
        <v>41544</v>
      </c>
      <c r="H592">
        <f>DAY(Tabela5[[#This Row],[data rozmowy]])</f>
        <v>27</v>
      </c>
      <c r="I592">
        <f>MONTH(Tabela5[[#This Row],[data rozmowy]])</f>
        <v>9</v>
      </c>
      <c r="J592">
        <f>YEAR(Tabela5[[#This Row],[data rozmowy]])</f>
        <v>2013</v>
      </c>
      <c r="K592" s="31">
        <f>Tabela5[[#This Row],[kwota zakupu]]/Tabela5[[#This Row],[czas rozmowy]]</f>
        <v>0.80113636363636365</v>
      </c>
      <c r="L59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92" t="str">
        <f>IF(Tabela5[[#This Row],[przedstawiciel]]="P03", "Południe",IF(Tabela5[[#This Row],[przedstawiciel]]="P02","Zachód","Centrum"))</f>
        <v>Zachód</v>
      </c>
      <c r="N592" t="str">
        <f>VLOOKUP(Tabela5[[#This Row],[przedstawiciel]],Tabela6[],5,FALSE)</f>
        <v>Dolnośląskie</v>
      </c>
      <c r="O592" t="str">
        <f>VLOOKUP(Tabela5[[#This Row],[przedstawiciel]],Tabela6[],3,FALSE)</f>
        <v>Wrocław</v>
      </c>
    </row>
    <row r="593" spans="1:15" x14ac:dyDescent="0.2">
      <c r="A593" s="2">
        <v>14</v>
      </c>
      <c r="B593">
        <v>36</v>
      </c>
      <c r="C5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593">
        <v>155</v>
      </c>
      <c r="E5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593" s="3" t="s">
        <v>8</v>
      </c>
      <c r="G593" s="1">
        <v>41510</v>
      </c>
      <c r="H593">
        <f>DAY(Tabela5[[#This Row],[data rozmowy]])</f>
        <v>24</v>
      </c>
      <c r="I593">
        <f>MONTH(Tabela5[[#This Row],[data rozmowy]])</f>
        <v>8</v>
      </c>
      <c r="J593">
        <f>YEAR(Tabela5[[#This Row],[data rozmowy]])</f>
        <v>2013</v>
      </c>
      <c r="K593" s="31">
        <f>Tabela5[[#This Row],[kwota zakupu]]/Tabela5[[#This Row],[czas rozmowy]]</f>
        <v>4.3055555555555554</v>
      </c>
      <c r="L59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593" t="str">
        <f>IF(Tabela5[[#This Row],[przedstawiciel]]="P03", "Południe",IF(Tabela5[[#This Row],[przedstawiciel]]="P02","Zachód","Centrum"))</f>
        <v>Południe</v>
      </c>
      <c r="N593" t="str">
        <f>VLOOKUP(Tabela5[[#This Row],[przedstawiciel]],Tabela6[],5,FALSE)</f>
        <v>Podkarpackie</v>
      </c>
      <c r="O593" t="str">
        <f>VLOOKUP(Tabela5[[#This Row],[przedstawiciel]],Tabela6[],3,FALSE)</f>
        <v>Rzeszów</v>
      </c>
    </row>
    <row r="594" spans="1:15" x14ac:dyDescent="0.2">
      <c r="A594" s="2">
        <v>11</v>
      </c>
      <c r="B594">
        <v>106</v>
      </c>
      <c r="C5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94">
        <v>59</v>
      </c>
      <c r="E5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94" s="3" t="s">
        <v>21</v>
      </c>
      <c r="G594" s="1">
        <v>41494</v>
      </c>
      <c r="H594">
        <f>DAY(Tabela5[[#This Row],[data rozmowy]])</f>
        <v>8</v>
      </c>
      <c r="I594">
        <f>MONTH(Tabela5[[#This Row],[data rozmowy]])</f>
        <v>8</v>
      </c>
      <c r="J594">
        <f>YEAR(Tabela5[[#This Row],[data rozmowy]])</f>
        <v>2013</v>
      </c>
      <c r="K594" s="31">
        <f>Tabela5[[#This Row],[kwota zakupu]]/Tabela5[[#This Row],[czas rozmowy]]</f>
        <v>0.55660377358490565</v>
      </c>
      <c r="L5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94" t="str">
        <f>IF(Tabela5[[#This Row],[przedstawiciel]]="P03", "Południe",IF(Tabela5[[#This Row],[przedstawiciel]]="P02","Zachód","Centrum"))</f>
        <v>Centrum</v>
      </c>
      <c r="N594" t="str">
        <f>VLOOKUP(Tabela5[[#This Row],[przedstawiciel]],Tabela6[],5,FALSE)</f>
        <v>Mazowieckie</v>
      </c>
      <c r="O594" t="str">
        <f>VLOOKUP(Tabela5[[#This Row],[przedstawiciel]],Tabela6[],3,FALSE)</f>
        <v>Warszawa</v>
      </c>
    </row>
    <row r="595" spans="1:15" x14ac:dyDescent="0.2">
      <c r="A595" s="2">
        <v>5</v>
      </c>
      <c r="B595">
        <v>135</v>
      </c>
      <c r="C5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95">
        <v>86</v>
      </c>
      <c r="E5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595" s="3" t="s">
        <v>9</v>
      </c>
      <c r="G595" s="1">
        <v>41522</v>
      </c>
      <c r="H595">
        <f>DAY(Tabela5[[#This Row],[data rozmowy]])</f>
        <v>5</v>
      </c>
      <c r="I595">
        <f>MONTH(Tabela5[[#This Row],[data rozmowy]])</f>
        <v>9</v>
      </c>
      <c r="J595">
        <f>YEAR(Tabela5[[#This Row],[data rozmowy]])</f>
        <v>2013</v>
      </c>
      <c r="K595" s="31">
        <f>Tabela5[[#This Row],[kwota zakupu]]/Tabela5[[#This Row],[czas rozmowy]]</f>
        <v>0.63703703703703707</v>
      </c>
      <c r="L5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95" t="str">
        <f>IF(Tabela5[[#This Row],[przedstawiciel]]="P03", "Południe",IF(Tabela5[[#This Row],[przedstawiciel]]="P02","Zachód","Centrum"))</f>
        <v>Centrum</v>
      </c>
      <c r="N595" t="str">
        <f>VLOOKUP(Tabela5[[#This Row],[przedstawiciel]],Tabela6[],5,FALSE)</f>
        <v>Mazowieckie</v>
      </c>
      <c r="O595" t="str">
        <f>VLOOKUP(Tabela5[[#This Row],[przedstawiciel]],Tabela6[],3,FALSE)</f>
        <v>Warszawa</v>
      </c>
    </row>
    <row r="596" spans="1:15" x14ac:dyDescent="0.2">
      <c r="A596" s="2">
        <v>6</v>
      </c>
      <c r="B596">
        <v>62</v>
      </c>
      <c r="C5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596">
        <v>207</v>
      </c>
      <c r="E5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96" s="3" t="s">
        <v>20</v>
      </c>
      <c r="G596" s="1">
        <v>41501</v>
      </c>
      <c r="H596">
        <f>DAY(Tabela5[[#This Row],[data rozmowy]])</f>
        <v>15</v>
      </c>
      <c r="I596">
        <f>MONTH(Tabela5[[#This Row],[data rozmowy]])</f>
        <v>8</v>
      </c>
      <c r="J596">
        <f>YEAR(Tabela5[[#This Row],[data rozmowy]])</f>
        <v>2013</v>
      </c>
      <c r="K596" s="31">
        <f>Tabela5[[#This Row],[kwota zakupu]]/Tabela5[[#This Row],[czas rozmowy]]</f>
        <v>3.338709677419355</v>
      </c>
      <c r="L596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596" t="str">
        <f>IF(Tabela5[[#This Row],[przedstawiciel]]="P03", "Południe",IF(Tabela5[[#This Row],[przedstawiciel]]="P02","Zachód","Centrum"))</f>
        <v>Centrum</v>
      </c>
      <c r="N596" t="str">
        <f>VLOOKUP(Tabela5[[#This Row],[przedstawiciel]],Tabela6[],5,FALSE)</f>
        <v>Łódzkie</v>
      </c>
      <c r="O596" t="str">
        <f>VLOOKUP(Tabela5[[#This Row],[przedstawiciel]],Tabela6[],3,FALSE)</f>
        <v>Łódź</v>
      </c>
    </row>
    <row r="597" spans="1:15" x14ac:dyDescent="0.2">
      <c r="A597" s="2">
        <v>11</v>
      </c>
      <c r="B597">
        <v>121</v>
      </c>
      <c r="C5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97">
        <v>218</v>
      </c>
      <c r="E5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597" s="3" t="s">
        <v>21</v>
      </c>
      <c r="G597" s="1">
        <v>41498</v>
      </c>
      <c r="H597">
        <f>DAY(Tabela5[[#This Row],[data rozmowy]])</f>
        <v>12</v>
      </c>
      <c r="I597">
        <f>MONTH(Tabela5[[#This Row],[data rozmowy]])</f>
        <v>8</v>
      </c>
      <c r="J597">
        <f>YEAR(Tabela5[[#This Row],[data rozmowy]])</f>
        <v>2013</v>
      </c>
      <c r="K597" s="31">
        <f>Tabela5[[#This Row],[kwota zakupu]]/Tabela5[[#This Row],[czas rozmowy]]</f>
        <v>1.8016528925619835</v>
      </c>
      <c r="L59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97" t="str">
        <f>IF(Tabela5[[#This Row],[przedstawiciel]]="P03", "Południe",IF(Tabela5[[#This Row],[przedstawiciel]]="P02","Zachód","Centrum"))</f>
        <v>Centrum</v>
      </c>
      <c r="N597" t="str">
        <f>VLOOKUP(Tabela5[[#This Row],[przedstawiciel]],Tabela6[],5,FALSE)</f>
        <v>Mazowieckie</v>
      </c>
      <c r="O597" t="str">
        <f>VLOOKUP(Tabela5[[#This Row],[przedstawiciel]],Tabela6[],3,FALSE)</f>
        <v>Warszawa</v>
      </c>
    </row>
    <row r="598" spans="1:15" x14ac:dyDescent="0.2">
      <c r="A598" s="2">
        <v>3</v>
      </c>
      <c r="B598">
        <v>100</v>
      </c>
      <c r="C5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598">
        <v>105</v>
      </c>
      <c r="E5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598" s="3" t="s">
        <v>13</v>
      </c>
      <c r="G598" s="1">
        <v>41575</v>
      </c>
      <c r="H598">
        <f>DAY(Tabela5[[#This Row],[data rozmowy]])</f>
        <v>28</v>
      </c>
      <c r="I598">
        <f>MONTH(Tabela5[[#This Row],[data rozmowy]])</f>
        <v>10</v>
      </c>
      <c r="J598">
        <f>YEAR(Tabela5[[#This Row],[data rozmowy]])</f>
        <v>2013</v>
      </c>
      <c r="K598" s="31">
        <f>Tabela5[[#This Row],[kwota zakupu]]/Tabela5[[#This Row],[czas rozmowy]]</f>
        <v>1.05</v>
      </c>
      <c r="L59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98" t="str">
        <f>IF(Tabela5[[#This Row],[przedstawiciel]]="P03", "Południe",IF(Tabela5[[#This Row],[przedstawiciel]]="P02","Zachód","Centrum"))</f>
        <v>Zachód</v>
      </c>
      <c r="N598" t="str">
        <f>VLOOKUP(Tabela5[[#This Row],[przedstawiciel]],Tabela6[],5,FALSE)</f>
        <v>Dolnośląskie</v>
      </c>
      <c r="O598" t="str">
        <f>VLOOKUP(Tabela5[[#This Row],[przedstawiciel]],Tabela6[],3,FALSE)</f>
        <v>Wrocław</v>
      </c>
    </row>
    <row r="599" spans="1:15" x14ac:dyDescent="0.2">
      <c r="A599" s="2">
        <v>14</v>
      </c>
      <c r="B599">
        <v>132</v>
      </c>
      <c r="C5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599">
        <v>44</v>
      </c>
      <c r="E5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599" s="3" t="s">
        <v>9</v>
      </c>
      <c r="G599" s="1">
        <v>41546</v>
      </c>
      <c r="H599">
        <f>DAY(Tabela5[[#This Row],[data rozmowy]])</f>
        <v>29</v>
      </c>
      <c r="I599">
        <f>MONTH(Tabela5[[#This Row],[data rozmowy]])</f>
        <v>9</v>
      </c>
      <c r="J599">
        <f>YEAR(Tabela5[[#This Row],[data rozmowy]])</f>
        <v>2013</v>
      </c>
      <c r="K599" s="31">
        <f>Tabela5[[#This Row],[kwota zakupu]]/Tabela5[[#This Row],[czas rozmowy]]</f>
        <v>0.33333333333333331</v>
      </c>
      <c r="L5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599" t="str">
        <f>IF(Tabela5[[#This Row],[przedstawiciel]]="P03", "Południe",IF(Tabela5[[#This Row],[przedstawiciel]]="P02","Zachód","Centrum"))</f>
        <v>Centrum</v>
      </c>
      <c r="N599" t="str">
        <f>VLOOKUP(Tabela5[[#This Row],[przedstawiciel]],Tabela6[],5,FALSE)</f>
        <v>Mazowieckie</v>
      </c>
      <c r="O599" t="str">
        <f>VLOOKUP(Tabela5[[#This Row],[przedstawiciel]],Tabela6[],3,FALSE)</f>
        <v>Warszawa</v>
      </c>
    </row>
    <row r="600" spans="1:15" x14ac:dyDescent="0.2">
      <c r="A600" s="2">
        <v>1</v>
      </c>
      <c r="B600">
        <v>135</v>
      </c>
      <c r="C6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00">
        <v>42</v>
      </c>
      <c r="E6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00" s="3" t="s">
        <v>8</v>
      </c>
      <c r="G600" s="1">
        <v>41576</v>
      </c>
      <c r="H600">
        <f>DAY(Tabela5[[#This Row],[data rozmowy]])</f>
        <v>29</v>
      </c>
      <c r="I600">
        <f>MONTH(Tabela5[[#This Row],[data rozmowy]])</f>
        <v>10</v>
      </c>
      <c r="J600">
        <f>YEAR(Tabela5[[#This Row],[data rozmowy]])</f>
        <v>2013</v>
      </c>
      <c r="K600" s="31">
        <f>Tabela5[[#This Row],[kwota zakupu]]/Tabela5[[#This Row],[czas rozmowy]]</f>
        <v>0.31111111111111112</v>
      </c>
      <c r="L60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0" t="str">
        <f>IF(Tabela5[[#This Row],[przedstawiciel]]="P03", "Południe",IF(Tabela5[[#This Row],[przedstawiciel]]="P02","Zachód","Centrum"))</f>
        <v>Południe</v>
      </c>
      <c r="N600" t="str">
        <f>VLOOKUP(Tabela5[[#This Row],[przedstawiciel]],Tabela6[],5,FALSE)</f>
        <v>Podkarpackie</v>
      </c>
      <c r="O600" t="str">
        <f>VLOOKUP(Tabela5[[#This Row],[przedstawiciel]],Tabela6[],3,FALSE)</f>
        <v>Rzeszów</v>
      </c>
    </row>
    <row r="601" spans="1:15" x14ac:dyDescent="0.2">
      <c r="A601" s="2">
        <v>7</v>
      </c>
      <c r="B601">
        <v>83</v>
      </c>
      <c r="C6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01">
        <v>107</v>
      </c>
      <c r="E6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01" s="3" t="s">
        <v>9</v>
      </c>
      <c r="G601" s="1">
        <v>41571</v>
      </c>
      <c r="H601">
        <f>DAY(Tabela5[[#This Row],[data rozmowy]])</f>
        <v>24</v>
      </c>
      <c r="I601">
        <f>MONTH(Tabela5[[#This Row],[data rozmowy]])</f>
        <v>10</v>
      </c>
      <c r="J601">
        <f>YEAR(Tabela5[[#This Row],[data rozmowy]])</f>
        <v>2013</v>
      </c>
      <c r="K601" s="31">
        <f>Tabela5[[#This Row],[kwota zakupu]]/Tabela5[[#This Row],[czas rozmowy]]</f>
        <v>1.2891566265060241</v>
      </c>
      <c r="L60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1" t="str">
        <f>IF(Tabela5[[#This Row],[przedstawiciel]]="P03", "Południe",IF(Tabela5[[#This Row],[przedstawiciel]]="P02","Zachód","Centrum"))</f>
        <v>Centrum</v>
      </c>
      <c r="N601" t="str">
        <f>VLOOKUP(Tabela5[[#This Row],[przedstawiciel]],Tabela6[],5,FALSE)</f>
        <v>Mazowieckie</v>
      </c>
      <c r="O601" t="str">
        <f>VLOOKUP(Tabela5[[#This Row],[przedstawiciel]],Tabela6[],3,FALSE)</f>
        <v>Warszawa</v>
      </c>
    </row>
    <row r="602" spans="1:15" x14ac:dyDescent="0.2">
      <c r="A602" s="2">
        <v>10</v>
      </c>
      <c r="B602">
        <v>87</v>
      </c>
      <c r="C6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02">
        <v>46</v>
      </c>
      <c r="E6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02" s="3" t="s">
        <v>9</v>
      </c>
      <c r="G602" s="1">
        <v>41522</v>
      </c>
      <c r="H602">
        <f>DAY(Tabela5[[#This Row],[data rozmowy]])</f>
        <v>5</v>
      </c>
      <c r="I602">
        <f>MONTH(Tabela5[[#This Row],[data rozmowy]])</f>
        <v>9</v>
      </c>
      <c r="J602">
        <f>YEAR(Tabela5[[#This Row],[data rozmowy]])</f>
        <v>2013</v>
      </c>
      <c r="K602" s="31">
        <f>Tabela5[[#This Row],[kwota zakupu]]/Tabela5[[#This Row],[czas rozmowy]]</f>
        <v>0.52873563218390807</v>
      </c>
      <c r="L6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2" t="str">
        <f>IF(Tabela5[[#This Row],[przedstawiciel]]="P03", "Południe",IF(Tabela5[[#This Row],[przedstawiciel]]="P02","Zachód","Centrum"))</f>
        <v>Centrum</v>
      </c>
      <c r="N602" t="str">
        <f>VLOOKUP(Tabela5[[#This Row],[przedstawiciel]],Tabela6[],5,FALSE)</f>
        <v>Mazowieckie</v>
      </c>
      <c r="O602" t="str">
        <f>VLOOKUP(Tabela5[[#This Row],[przedstawiciel]],Tabela6[],3,FALSE)</f>
        <v>Warszawa</v>
      </c>
    </row>
    <row r="603" spans="1:15" x14ac:dyDescent="0.2">
      <c r="A603" s="2">
        <v>10</v>
      </c>
      <c r="B603">
        <v>2</v>
      </c>
      <c r="C6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03">
        <v>72</v>
      </c>
      <c r="E6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03" s="3" t="s">
        <v>21</v>
      </c>
      <c r="G603" s="1">
        <v>41538</v>
      </c>
      <c r="H603">
        <f>DAY(Tabela5[[#This Row],[data rozmowy]])</f>
        <v>21</v>
      </c>
      <c r="I603">
        <f>MONTH(Tabela5[[#This Row],[data rozmowy]])</f>
        <v>9</v>
      </c>
      <c r="J603">
        <f>YEAR(Tabela5[[#This Row],[data rozmowy]])</f>
        <v>2013</v>
      </c>
      <c r="K603" s="31">
        <f>Tabela5[[#This Row],[kwota zakupu]]/Tabela5[[#This Row],[czas rozmowy]]</f>
        <v>36</v>
      </c>
      <c r="L60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03" t="str">
        <f>IF(Tabela5[[#This Row],[przedstawiciel]]="P03", "Południe",IF(Tabela5[[#This Row],[przedstawiciel]]="P02","Zachód","Centrum"))</f>
        <v>Centrum</v>
      </c>
      <c r="N603" t="str">
        <f>VLOOKUP(Tabela5[[#This Row],[przedstawiciel]],Tabela6[],5,FALSE)</f>
        <v>Mazowieckie</v>
      </c>
      <c r="O603" t="str">
        <f>VLOOKUP(Tabela5[[#This Row],[przedstawiciel]],Tabela6[],3,FALSE)</f>
        <v>Warszawa</v>
      </c>
    </row>
    <row r="604" spans="1:15" x14ac:dyDescent="0.2">
      <c r="A604" s="2">
        <v>7</v>
      </c>
      <c r="B604">
        <v>175</v>
      </c>
      <c r="C6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04">
        <v>170</v>
      </c>
      <c r="E6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04" s="3" t="s">
        <v>13</v>
      </c>
      <c r="G604" s="1">
        <v>41563</v>
      </c>
      <c r="H604">
        <f>DAY(Tabela5[[#This Row],[data rozmowy]])</f>
        <v>16</v>
      </c>
      <c r="I604">
        <f>MONTH(Tabela5[[#This Row],[data rozmowy]])</f>
        <v>10</v>
      </c>
      <c r="J604">
        <f>YEAR(Tabela5[[#This Row],[data rozmowy]])</f>
        <v>2013</v>
      </c>
      <c r="K604" s="31">
        <f>Tabela5[[#This Row],[kwota zakupu]]/Tabela5[[#This Row],[czas rozmowy]]</f>
        <v>0.97142857142857142</v>
      </c>
      <c r="L6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4" t="str">
        <f>IF(Tabela5[[#This Row],[przedstawiciel]]="P03", "Południe",IF(Tabela5[[#This Row],[przedstawiciel]]="P02","Zachód","Centrum"))</f>
        <v>Zachód</v>
      </c>
      <c r="N604" t="str">
        <f>VLOOKUP(Tabela5[[#This Row],[przedstawiciel]],Tabela6[],5,FALSE)</f>
        <v>Dolnośląskie</v>
      </c>
      <c r="O604" t="str">
        <f>VLOOKUP(Tabela5[[#This Row],[przedstawiciel]],Tabela6[],3,FALSE)</f>
        <v>Wrocław</v>
      </c>
    </row>
    <row r="605" spans="1:15" x14ac:dyDescent="0.2">
      <c r="A605" s="2">
        <v>8</v>
      </c>
      <c r="B605">
        <v>91</v>
      </c>
      <c r="C6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05">
        <v>154</v>
      </c>
      <c r="E6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05" s="3" t="s">
        <v>20</v>
      </c>
      <c r="G605" s="1">
        <v>41509</v>
      </c>
      <c r="H605">
        <f>DAY(Tabela5[[#This Row],[data rozmowy]])</f>
        <v>23</v>
      </c>
      <c r="I605">
        <f>MONTH(Tabela5[[#This Row],[data rozmowy]])</f>
        <v>8</v>
      </c>
      <c r="J605">
        <f>YEAR(Tabela5[[#This Row],[data rozmowy]])</f>
        <v>2013</v>
      </c>
      <c r="K605" s="31">
        <f>Tabela5[[#This Row],[kwota zakupu]]/Tabela5[[#This Row],[czas rozmowy]]</f>
        <v>1.6923076923076923</v>
      </c>
      <c r="L60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5" t="str">
        <f>IF(Tabela5[[#This Row],[przedstawiciel]]="P03", "Południe",IF(Tabela5[[#This Row],[przedstawiciel]]="P02","Zachód","Centrum"))</f>
        <v>Centrum</v>
      </c>
      <c r="N605" t="str">
        <f>VLOOKUP(Tabela5[[#This Row],[przedstawiciel]],Tabela6[],5,FALSE)</f>
        <v>Łódzkie</v>
      </c>
      <c r="O605" t="str">
        <f>VLOOKUP(Tabela5[[#This Row],[przedstawiciel]],Tabela6[],3,FALSE)</f>
        <v>Łódź</v>
      </c>
    </row>
    <row r="606" spans="1:15" x14ac:dyDescent="0.2">
      <c r="A606" s="2">
        <v>9</v>
      </c>
      <c r="B606">
        <v>55</v>
      </c>
      <c r="C6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06">
        <v>46</v>
      </c>
      <c r="E6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06" s="3" t="s">
        <v>9</v>
      </c>
      <c r="G606" s="1">
        <v>41548</v>
      </c>
      <c r="H606">
        <f>DAY(Tabela5[[#This Row],[data rozmowy]])</f>
        <v>1</v>
      </c>
      <c r="I606">
        <f>MONTH(Tabela5[[#This Row],[data rozmowy]])</f>
        <v>10</v>
      </c>
      <c r="J606">
        <f>YEAR(Tabela5[[#This Row],[data rozmowy]])</f>
        <v>2013</v>
      </c>
      <c r="K606" s="31">
        <f>Tabela5[[#This Row],[kwota zakupu]]/Tabela5[[#This Row],[czas rozmowy]]</f>
        <v>0.83636363636363631</v>
      </c>
      <c r="L60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6" t="str">
        <f>IF(Tabela5[[#This Row],[przedstawiciel]]="P03", "Południe",IF(Tabela5[[#This Row],[przedstawiciel]]="P02","Zachód","Centrum"))</f>
        <v>Centrum</v>
      </c>
      <c r="N606" t="str">
        <f>VLOOKUP(Tabela5[[#This Row],[przedstawiciel]],Tabela6[],5,FALSE)</f>
        <v>Mazowieckie</v>
      </c>
      <c r="O606" t="str">
        <f>VLOOKUP(Tabela5[[#This Row],[przedstawiciel]],Tabela6[],3,FALSE)</f>
        <v>Warszawa</v>
      </c>
    </row>
    <row r="607" spans="1:15" x14ac:dyDescent="0.2">
      <c r="A607" s="2">
        <v>15</v>
      </c>
      <c r="B607">
        <v>95</v>
      </c>
      <c r="C6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07">
        <v>182</v>
      </c>
      <c r="E6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07" s="3" t="s">
        <v>20</v>
      </c>
      <c r="G607" s="1">
        <v>41534</v>
      </c>
      <c r="H607">
        <f>DAY(Tabela5[[#This Row],[data rozmowy]])</f>
        <v>17</v>
      </c>
      <c r="I607">
        <f>MONTH(Tabela5[[#This Row],[data rozmowy]])</f>
        <v>9</v>
      </c>
      <c r="J607">
        <f>YEAR(Tabela5[[#This Row],[data rozmowy]])</f>
        <v>2013</v>
      </c>
      <c r="K607" s="31">
        <f>Tabela5[[#This Row],[kwota zakupu]]/Tabela5[[#This Row],[czas rozmowy]]</f>
        <v>1.9157894736842105</v>
      </c>
      <c r="L60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7" t="str">
        <f>IF(Tabela5[[#This Row],[przedstawiciel]]="P03", "Południe",IF(Tabela5[[#This Row],[przedstawiciel]]="P02","Zachód","Centrum"))</f>
        <v>Centrum</v>
      </c>
      <c r="N607" t="str">
        <f>VLOOKUP(Tabela5[[#This Row],[przedstawiciel]],Tabela6[],5,FALSE)</f>
        <v>Łódzkie</v>
      </c>
      <c r="O607" t="str">
        <f>VLOOKUP(Tabela5[[#This Row],[przedstawiciel]],Tabela6[],3,FALSE)</f>
        <v>Łódź</v>
      </c>
    </row>
    <row r="608" spans="1:15" x14ac:dyDescent="0.2">
      <c r="A608" s="2">
        <v>10</v>
      </c>
      <c r="B608">
        <v>10</v>
      </c>
      <c r="C6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08">
        <v>105</v>
      </c>
      <c r="E6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08" s="3" t="s">
        <v>21</v>
      </c>
      <c r="G608" s="1">
        <v>41506</v>
      </c>
      <c r="H608">
        <f>DAY(Tabela5[[#This Row],[data rozmowy]])</f>
        <v>20</v>
      </c>
      <c r="I608">
        <f>MONTH(Tabela5[[#This Row],[data rozmowy]])</f>
        <v>8</v>
      </c>
      <c r="J608">
        <f>YEAR(Tabela5[[#This Row],[data rozmowy]])</f>
        <v>2013</v>
      </c>
      <c r="K608" s="31">
        <f>Tabela5[[#This Row],[kwota zakupu]]/Tabela5[[#This Row],[czas rozmowy]]</f>
        <v>10.5</v>
      </c>
      <c r="L60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08" t="str">
        <f>IF(Tabela5[[#This Row],[przedstawiciel]]="P03", "Południe",IF(Tabela5[[#This Row],[przedstawiciel]]="P02","Zachód","Centrum"))</f>
        <v>Centrum</v>
      </c>
      <c r="N608" t="str">
        <f>VLOOKUP(Tabela5[[#This Row],[przedstawiciel]],Tabela6[],5,FALSE)</f>
        <v>Mazowieckie</v>
      </c>
      <c r="O608" t="str">
        <f>VLOOKUP(Tabela5[[#This Row],[przedstawiciel]],Tabela6[],3,FALSE)</f>
        <v>Warszawa</v>
      </c>
    </row>
    <row r="609" spans="1:15" x14ac:dyDescent="0.2">
      <c r="A609" s="2">
        <v>3</v>
      </c>
      <c r="B609">
        <v>137</v>
      </c>
      <c r="C6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09">
        <v>133</v>
      </c>
      <c r="E6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09" s="3" t="s">
        <v>8</v>
      </c>
      <c r="G609" s="1">
        <v>41514</v>
      </c>
      <c r="H609">
        <f>DAY(Tabela5[[#This Row],[data rozmowy]])</f>
        <v>28</v>
      </c>
      <c r="I609">
        <f>MONTH(Tabela5[[#This Row],[data rozmowy]])</f>
        <v>8</v>
      </c>
      <c r="J609">
        <f>YEAR(Tabela5[[#This Row],[data rozmowy]])</f>
        <v>2013</v>
      </c>
      <c r="K609" s="31">
        <f>Tabela5[[#This Row],[kwota zakupu]]/Tabela5[[#This Row],[czas rozmowy]]</f>
        <v>0.97080291970802923</v>
      </c>
      <c r="L60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09" t="str">
        <f>IF(Tabela5[[#This Row],[przedstawiciel]]="P03", "Południe",IF(Tabela5[[#This Row],[przedstawiciel]]="P02","Zachód","Centrum"))</f>
        <v>Południe</v>
      </c>
      <c r="N609" t="str">
        <f>VLOOKUP(Tabela5[[#This Row],[przedstawiciel]],Tabela6[],5,FALSE)</f>
        <v>Podkarpackie</v>
      </c>
      <c r="O609" t="str">
        <f>VLOOKUP(Tabela5[[#This Row],[przedstawiciel]],Tabela6[],3,FALSE)</f>
        <v>Rzeszów</v>
      </c>
    </row>
    <row r="610" spans="1:15" x14ac:dyDescent="0.2">
      <c r="A610" s="2">
        <v>6</v>
      </c>
      <c r="B610">
        <v>46</v>
      </c>
      <c r="C6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10">
        <v>213</v>
      </c>
      <c r="E6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10" s="3" t="s">
        <v>20</v>
      </c>
      <c r="G610" s="1">
        <v>41548</v>
      </c>
      <c r="H610">
        <f>DAY(Tabela5[[#This Row],[data rozmowy]])</f>
        <v>1</v>
      </c>
      <c r="I610">
        <f>MONTH(Tabela5[[#This Row],[data rozmowy]])</f>
        <v>10</v>
      </c>
      <c r="J610">
        <f>YEAR(Tabela5[[#This Row],[data rozmowy]])</f>
        <v>2013</v>
      </c>
      <c r="K610" s="31">
        <f>Tabela5[[#This Row],[kwota zakupu]]/Tabela5[[#This Row],[czas rozmowy]]</f>
        <v>4.6304347826086953</v>
      </c>
      <c r="L61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10" t="str">
        <f>IF(Tabela5[[#This Row],[przedstawiciel]]="P03", "Południe",IF(Tabela5[[#This Row],[przedstawiciel]]="P02","Zachód","Centrum"))</f>
        <v>Centrum</v>
      </c>
      <c r="N610" t="str">
        <f>VLOOKUP(Tabela5[[#This Row],[przedstawiciel]],Tabela6[],5,FALSE)</f>
        <v>Łódzkie</v>
      </c>
      <c r="O610" t="str">
        <f>VLOOKUP(Tabela5[[#This Row],[przedstawiciel]],Tabela6[],3,FALSE)</f>
        <v>Łódź</v>
      </c>
    </row>
    <row r="611" spans="1:15" x14ac:dyDescent="0.2">
      <c r="A611" s="2">
        <v>6</v>
      </c>
      <c r="B611">
        <v>36</v>
      </c>
      <c r="C6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11">
        <v>201</v>
      </c>
      <c r="E6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11" s="3" t="s">
        <v>9</v>
      </c>
      <c r="G611" s="1">
        <v>41565</v>
      </c>
      <c r="H611">
        <f>DAY(Tabela5[[#This Row],[data rozmowy]])</f>
        <v>18</v>
      </c>
      <c r="I611">
        <f>MONTH(Tabela5[[#This Row],[data rozmowy]])</f>
        <v>10</v>
      </c>
      <c r="J611">
        <f>YEAR(Tabela5[[#This Row],[data rozmowy]])</f>
        <v>2013</v>
      </c>
      <c r="K611" s="31">
        <f>Tabela5[[#This Row],[kwota zakupu]]/Tabela5[[#This Row],[czas rozmowy]]</f>
        <v>5.583333333333333</v>
      </c>
      <c r="L61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11" t="str">
        <f>IF(Tabela5[[#This Row],[przedstawiciel]]="P03", "Południe",IF(Tabela5[[#This Row],[przedstawiciel]]="P02","Zachód","Centrum"))</f>
        <v>Centrum</v>
      </c>
      <c r="N611" t="str">
        <f>VLOOKUP(Tabela5[[#This Row],[przedstawiciel]],Tabela6[],5,FALSE)</f>
        <v>Mazowieckie</v>
      </c>
      <c r="O611" t="str">
        <f>VLOOKUP(Tabela5[[#This Row],[przedstawiciel]],Tabela6[],3,FALSE)</f>
        <v>Warszawa</v>
      </c>
    </row>
    <row r="612" spans="1:15" x14ac:dyDescent="0.2">
      <c r="A612" s="2">
        <v>2</v>
      </c>
      <c r="B612">
        <v>23</v>
      </c>
      <c r="C6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12">
        <v>225</v>
      </c>
      <c r="E6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12" s="3" t="s">
        <v>9</v>
      </c>
      <c r="G612" s="1">
        <v>41551</v>
      </c>
      <c r="H612">
        <f>DAY(Tabela5[[#This Row],[data rozmowy]])</f>
        <v>4</v>
      </c>
      <c r="I612">
        <f>MONTH(Tabela5[[#This Row],[data rozmowy]])</f>
        <v>10</v>
      </c>
      <c r="J612">
        <f>YEAR(Tabela5[[#This Row],[data rozmowy]])</f>
        <v>2013</v>
      </c>
      <c r="K612" s="31">
        <f>Tabela5[[#This Row],[kwota zakupu]]/Tabela5[[#This Row],[czas rozmowy]]</f>
        <v>9.7826086956521738</v>
      </c>
      <c r="L61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12" t="str">
        <f>IF(Tabela5[[#This Row],[przedstawiciel]]="P03", "Południe",IF(Tabela5[[#This Row],[przedstawiciel]]="P02","Zachód","Centrum"))</f>
        <v>Centrum</v>
      </c>
      <c r="N612" t="str">
        <f>VLOOKUP(Tabela5[[#This Row],[przedstawiciel]],Tabela6[],5,FALSE)</f>
        <v>Mazowieckie</v>
      </c>
      <c r="O612" t="str">
        <f>VLOOKUP(Tabela5[[#This Row],[przedstawiciel]],Tabela6[],3,FALSE)</f>
        <v>Warszawa</v>
      </c>
    </row>
    <row r="613" spans="1:15" x14ac:dyDescent="0.2">
      <c r="A613" s="2">
        <v>8</v>
      </c>
      <c r="B613">
        <v>170</v>
      </c>
      <c r="C6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13">
        <v>45</v>
      </c>
      <c r="E6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13" s="3" t="s">
        <v>8</v>
      </c>
      <c r="G613" s="1">
        <v>41575</v>
      </c>
      <c r="H613">
        <f>DAY(Tabela5[[#This Row],[data rozmowy]])</f>
        <v>28</v>
      </c>
      <c r="I613">
        <f>MONTH(Tabela5[[#This Row],[data rozmowy]])</f>
        <v>10</v>
      </c>
      <c r="J613">
        <f>YEAR(Tabela5[[#This Row],[data rozmowy]])</f>
        <v>2013</v>
      </c>
      <c r="K613" s="31">
        <f>Tabela5[[#This Row],[kwota zakupu]]/Tabela5[[#This Row],[czas rozmowy]]</f>
        <v>0.26470588235294118</v>
      </c>
      <c r="L61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13" t="str">
        <f>IF(Tabela5[[#This Row],[przedstawiciel]]="P03", "Południe",IF(Tabela5[[#This Row],[przedstawiciel]]="P02","Zachód","Centrum"))</f>
        <v>Południe</v>
      </c>
      <c r="N613" t="str">
        <f>VLOOKUP(Tabela5[[#This Row],[przedstawiciel]],Tabela6[],5,FALSE)</f>
        <v>Podkarpackie</v>
      </c>
      <c r="O613" t="str">
        <f>VLOOKUP(Tabela5[[#This Row],[przedstawiciel]],Tabela6[],3,FALSE)</f>
        <v>Rzeszów</v>
      </c>
    </row>
    <row r="614" spans="1:15" x14ac:dyDescent="0.2">
      <c r="A614" s="2">
        <v>8</v>
      </c>
      <c r="B614">
        <v>68</v>
      </c>
      <c r="C6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14">
        <v>130</v>
      </c>
      <c r="E6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14" s="3" t="s">
        <v>8</v>
      </c>
      <c r="G614" s="1">
        <v>41505</v>
      </c>
      <c r="H614">
        <f>DAY(Tabela5[[#This Row],[data rozmowy]])</f>
        <v>19</v>
      </c>
      <c r="I614">
        <f>MONTH(Tabela5[[#This Row],[data rozmowy]])</f>
        <v>8</v>
      </c>
      <c r="J614">
        <f>YEAR(Tabela5[[#This Row],[data rozmowy]])</f>
        <v>2013</v>
      </c>
      <c r="K614" s="31">
        <f>Tabela5[[#This Row],[kwota zakupu]]/Tabela5[[#This Row],[czas rozmowy]]</f>
        <v>1.911764705882353</v>
      </c>
      <c r="L61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14" t="str">
        <f>IF(Tabela5[[#This Row],[przedstawiciel]]="P03", "Południe",IF(Tabela5[[#This Row],[przedstawiciel]]="P02","Zachód","Centrum"))</f>
        <v>Południe</v>
      </c>
      <c r="N614" t="str">
        <f>VLOOKUP(Tabela5[[#This Row],[przedstawiciel]],Tabela6[],5,FALSE)</f>
        <v>Podkarpackie</v>
      </c>
      <c r="O614" t="str">
        <f>VLOOKUP(Tabela5[[#This Row],[przedstawiciel]],Tabela6[],3,FALSE)</f>
        <v>Rzeszów</v>
      </c>
    </row>
    <row r="615" spans="1:15" x14ac:dyDescent="0.2">
      <c r="A615" s="2">
        <v>6</v>
      </c>
      <c r="B615">
        <v>44</v>
      </c>
      <c r="C6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15">
        <v>144</v>
      </c>
      <c r="E6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15" s="3" t="s">
        <v>9</v>
      </c>
      <c r="G615" s="1">
        <v>41539</v>
      </c>
      <c r="H615">
        <f>DAY(Tabela5[[#This Row],[data rozmowy]])</f>
        <v>22</v>
      </c>
      <c r="I615">
        <f>MONTH(Tabela5[[#This Row],[data rozmowy]])</f>
        <v>9</v>
      </c>
      <c r="J615">
        <f>YEAR(Tabela5[[#This Row],[data rozmowy]])</f>
        <v>2013</v>
      </c>
      <c r="K615" s="31">
        <f>Tabela5[[#This Row],[kwota zakupu]]/Tabela5[[#This Row],[czas rozmowy]]</f>
        <v>3.2727272727272729</v>
      </c>
      <c r="L615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615" t="str">
        <f>IF(Tabela5[[#This Row],[przedstawiciel]]="P03", "Południe",IF(Tabela5[[#This Row],[przedstawiciel]]="P02","Zachód","Centrum"))</f>
        <v>Centrum</v>
      </c>
      <c r="N615" t="str">
        <f>VLOOKUP(Tabela5[[#This Row],[przedstawiciel]],Tabela6[],5,FALSE)</f>
        <v>Mazowieckie</v>
      </c>
      <c r="O615" t="str">
        <f>VLOOKUP(Tabela5[[#This Row],[przedstawiciel]],Tabela6[],3,FALSE)</f>
        <v>Warszawa</v>
      </c>
    </row>
    <row r="616" spans="1:15" x14ac:dyDescent="0.2">
      <c r="A616" s="2">
        <v>4</v>
      </c>
      <c r="B616">
        <v>90</v>
      </c>
      <c r="C6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16">
        <v>169</v>
      </c>
      <c r="E6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16" s="3" t="s">
        <v>20</v>
      </c>
      <c r="G616" s="1">
        <v>41529</v>
      </c>
      <c r="H616">
        <f>DAY(Tabela5[[#This Row],[data rozmowy]])</f>
        <v>12</v>
      </c>
      <c r="I616">
        <f>MONTH(Tabela5[[#This Row],[data rozmowy]])</f>
        <v>9</v>
      </c>
      <c r="J616">
        <f>YEAR(Tabela5[[#This Row],[data rozmowy]])</f>
        <v>2013</v>
      </c>
      <c r="K616" s="31">
        <f>Tabela5[[#This Row],[kwota zakupu]]/Tabela5[[#This Row],[czas rozmowy]]</f>
        <v>1.8777777777777778</v>
      </c>
      <c r="L61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16" t="str">
        <f>IF(Tabela5[[#This Row],[przedstawiciel]]="P03", "Południe",IF(Tabela5[[#This Row],[przedstawiciel]]="P02","Zachód","Centrum"))</f>
        <v>Centrum</v>
      </c>
      <c r="N616" t="str">
        <f>VLOOKUP(Tabela5[[#This Row],[przedstawiciel]],Tabela6[],5,FALSE)</f>
        <v>Łódzkie</v>
      </c>
      <c r="O616" t="str">
        <f>VLOOKUP(Tabela5[[#This Row],[przedstawiciel]],Tabela6[],3,FALSE)</f>
        <v>Łódź</v>
      </c>
    </row>
    <row r="617" spans="1:15" x14ac:dyDescent="0.2">
      <c r="A617" s="2">
        <v>2</v>
      </c>
      <c r="B617">
        <v>146</v>
      </c>
      <c r="C6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17">
        <v>158</v>
      </c>
      <c r="E6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17" s="3" t="s">
        <v>21</v>
      </c>
      <c r="G617" s="1">
        <v>41574</v>
      </c>
      <c r="H617">
        <f>DAY(Tabela5[[#This Row],[data rozmowy]])</f>
        <v>27</v>
      </c>
      <c r="I617">
        <f>MONTH(Tabela5[[#This Row],[data rozmowy]])</f>
        <v>10</v>
      </c>
      <c r="J617">
        <f>YEAR(Tabela5[[#This Row],[data rozmowy]])</f>
        <v>2013</v>
      </c>
      <c r="K617" s="31">
        <f>Tabela5[[#This Row],[kwota zakupu]]/Tabela5[[#This Row],[czas rozmowy]]</f>
        <v>1.0821917808219179</v>
      </c>
      <c r="L61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17" t="str">
        <f>IF(Tabela5[[#This Row],[przedstawiciel]]="P03", "Południe",IF(Tabela5[[#This Row],[przedstawiciel]]="P02","Zachód","Centrum"))</f>
        <v>Centrum</v>
      </c>
      <c r="N617" t="str">
        <f>VLOOKUP(Tabela5[[#This Row],[przedstawiciel]],Tabela6[],5,FALSE)</f>
        <v>Mazowieckie</v>
      </c>
      <c r="O617" t="str">
        <f>VLOOKUP(Tabela5[[#This Row],[przedstawiciel]],Tabela6[],3,FALSE)</f>
        <v>Warszawa</v>
      </c>
    </row>
    <row r="618" spans="1:15" x14ac:dyDescent="0.2">
      <c r="A618" s="2">
        <v>11</v>
      </c>
      <c r="B618">
        <v>124</v>
      </c>
      <c r="C6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18">
        <v>48</v>
      </c>
      <c r="E6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18" s="3" t="s">
        <v>21</v>
      </c>
      <c r="G618" s="1">
        <v>41490</v>
      </c>
      <c r="H618">
        <f>DAY(Tabela5[[#This Row],[data rozmowy]])</f>
        <v>4</v>
      </c>
      <c r="I618">
        <f>MONTH(Tabela5[[#This Row],[data rozmowy]])</f>
        <v>8</v>
      </c>
      <c r="J618">
        <f>YEAR(Tabela5[[#This Row],[data rozmowy]])</f>
        <v>2013</v>
      </c>
      <c r="K618" s="31">
        <f>Tabela5[[#This Row],[kwota zakupu]]/Tabela5[[#This Row],[czas rozmowy]]</f>
        <v>0.38709677419354838</v>
      </c>
      <c r="L61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18" t="str">
        <f>IF(Tabela5[[#This Row],[przedstawiciel]]="P03", "Południe",IF(Tabela5[[#This Row],[przedstawiciel]]="P02","Zachód","Centrum"))</f>
        <v>Centrum</v>
      </c>
      <c r="N618" t="str">
        <f>VLOOKUP(Tabela5[[#This Row],[przedstawiciel]],Tabela6[],5,FALSE)</f>
        <v>Mazowieckie</v>
      </c>
      <c r="O618" t="str">
        <f>VLOOKUP(Tabela5[[#This Row],[przedstawiciel]],Tabela6[],3,FALSE)</f>
        <v>Warszawa</v>
      </c>
    </row>
    <row r="619" spans="1:15" x14ac:dyDescent="0.2">
      <c r="A619" s="2">
        <v>9</v>
      </c>
      <c r="B619">
        <v>158</v>
      </c>
      <c r="C6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19">
        <v>28</v>
      </c>
      <c r="E6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19" s="3" t="s">
        <v>20</v>
      </c>
      <c r="G619" s="1">
        <v>41540</v>
      </c>
      <c r="H619">
        <f>DAY(Tabela5[[#This Row],[data rozmowy]])</f>
        <v>23</v>
      </c>
      <c r="I619">
        <f>MONTH(Tabela5[[#This Row],[data rozmowy]])</f>
        <v>9</v>
      </c>
      <c r="J619">
        <f>YEAR(Tabela5[[#This Row],[data rozmowy]])</f>
        <v>2013</v>
      </c>
      <c r="K619" s="31">
        <f>Tabela5[[#This Row],[kwota zakupu]]/Tabela5[[#This Row],[czas rozmowy]]</f>
        <v>0.17721518987341772</v>
      </c>
      <c r="L6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19" t="str">
        <f>IF(Tabela5[[#This Row],[przedstawiciel]]="P03", "Południe",IF(Tabela5[[#This Row],[przedstawiciel]]="P02","Zachód","Centrum"))</f>
        <v>Centrum</v>
      </c>
      <c r="N619" t="str">
        <f>VLOOKUP(Tabela5[[#This Row],[przedstawiciel]],Tabela6[],5,FALSE)</f>
        <v>Łódzkie</v>
      </c>
      <c r="O619" t="str">
        <f>VLOOKUP(Tabela5[[#This Row],[przedstawiciel]],Tabela6[],3,FALSE)</f>
        <v>Łódź</v>
      </c>
    </row>
    <row r="620" spans="1:15" x14ac:dyDescent="0.2">
      <c r="A620" s="2">
        <v>7</v>
      </c>
      <c r="B620">
        <v>112</v>
      </c>
      <c r="C6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20">
        <v>44</v>
      </c>
      <c r="E6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20" s="3" t="s">
        <v>20</v>
      </c>
      <c r="G620" s="1">
        <v>41534</v>
      </c>
      <c r="H620">
        <f>DAY(Tabela5[[#This Row],[data rozmowy]])</f>
        <v>17</v>
      </c>
      <c r="I620">
        <f>MONTH(Tabela5[[#This Row],[data rozmowy]])</f>
        <v>9</v>
      </c>
      <c r="J620">
        <f>YEAR(Tabela5[[#This Row],[data rozmowy]])</f>
        <v>2013</v>
      </c>
      <c r="K620" s="31">
        <f>Tabela5[[#This Row],[kwota zakupu]]/Tabela5[[#This Row],[czas rozmowy]]</f>
        <v>0.39285714285714285</v>
      </c>
      <c r="L62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20" t="str">
        <f>IF(Tabela5[[#This Row],[przedstawiciel]]="P03", "Południe",IF(Tabela5[[#This Row],[przedstawiciel]]="P02","Zachód","Centrum"))</f>
        <v>Centrum</v>
      </c>
      <c r="N620" t="str">
        <f>VLOOKUP(Tabela5[[#This Row],[przedstawiciel]],Tabela6[],5,FALSE)</f>
        <v>Łódzkie</v>
      </c>
      <c r="O620" t="str">
        <f>VLOOKUP(Tabela5[[#This Row],[przedstawiciel]],Tabela6[],3,FALSE)</f>
        <v>Łódź</v>
      </c>
    </row>
    <row r="621" spans="1:15" x14ac:dyDescent="0.2">
      <c r="A621" s="2">
        <v>3</v>
      </c>
      <c r="B621">
        <v>8</v>
      </c>
      <c r="C6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21">
        <v>168</v>
      </c>
      <c r="E6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21" s="3" t="s">
        <v>8</v>
      </c>
      <c r="G621" s="1">
        <v>41577</v>
      </c>
      <c r="H621">
        <f>DAY(Tabela5[[#This Row],[data rozmowy]])</f>
        <v>30</v>
      </c>
      <c r="I621">
        <f>MONTH(Tabela5[[#This Row],[data rozmowy]])</f>
        <v>10</v>
      </c>
      <c r="J621">
        <f>YEAR(Tabela5[[#This Row],[data rozmowy]])</f>
        <v>2013</v>
      </c>
      <c r="K621" s="31">
        <f>Tabela5[[#This Row],[kwota zakupu]]/Tabela5[[#This Row],[czas rozmowy]]</f>
        <v>21</v>
      </c>
      <c r="L62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21" t="str">
        <f>IF(Tabela5[[#This Row],[przedstawiciel]]="P03", "Południe",IF(Tabela5[[#This Row],[przedstawiciel]]="P02","Zachód","Centrum"))</f>
        <v>Południe</v>
      </c>
      <c r="N621" t="str">
        <f>VLOOKUP(Tabela5[[#This Row],[przedstawiciel]],Tabela6[],5,FALSE)</f>
        <v>Podkarpackie</v>
      </c>
      <c r="O621" t="str">
        <f>VLOOKUP(Tabela5[[#This Row],[przedstawiciel]],Tabela6[],3,FALSE)</f>
        <v>Rzeszów</v>
      </c>
    </row>
    <row r="622" spans="1:15" x14ac:dyDescent="0.2">
      <c r="A622" s="2">
        <v>15</v>
      </c>
      <c r="B622">
        <v>92</v>
      </c>
      <c r="C6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22">
        <v>152</v>
      </c>
      <c r="E6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22" s="3" t="s">
        <v>21</v>
      </c>
      <c r="G622" s="1">
        <v>41556</v>
      </c>
      <c r="H622">
        <f>DAY(Tabela5[[#This Row],[data rozmowy]])</f>
        <v>9</v>
      </c>
      <c r="I622">
        <f>MONTH(Tabela5[[#This Row],[data rozmowy]])</f>
        <v>10</v>
      </c>
      <c r="J622">
        <f>YEAR(Tabela5[[#This Row],[data rozmowy]])</f>
        <v>2013</v>
      </c>
      <c r="K622" s="31">
        <f>Tabela5[[#This Row],[kwota zakupu]]/Tabela5[[#This Row],[czas rozmowy]]</f>
        <v>1.6521739130434783</v>
      </c>
      <c r="L6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22" t="str">
        <f>IF(Tabela5[[#This Row],[przedstawiciel]]="P03", "Południe",IF(Tabela5[[#This Row],[przedstawiciel]]="P02","Zachód","Centrum"))</f>
        <v>Centrum</v>
      </c>
      <c r="N622" t="str">
        <f>VLOOKUP(Tabela5[[#This Row],[przedstawiciel]],Tabela6[],5,FALSE)</f>
        <v>Mazowieckie</v>
      </c>
      <c r="O622" t="str">
        <f>VLOOKUP(Tabela5[[#This Row],[przedstawiciel]],Tabela6[],3,FALSE)</f>
        <v>Warszawa</v>
      </c>
    </row>
    <row r="623" spans="1:15" x14ac:dyDescent="0.2">
      <c r="A623" s="2">
        <v>5</v>
      </c>
      <c r="B623">
        <v>36</v>
      </c>
      <c r="C6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23">
        <v>177</v>
      </c>
      <c r="E6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23" s="3" t="s">
        <v>8</v>
      </c>
      <c r="G623" s="1">
        <v>41539</v>
      </c>
      <c r="H623">
        <f>DAY(Tabela5[[#This Row],[data rozmowy]])</f>
        <v>22</v>
      </c>
      <c r="I623">
        <f>MONTH(Tabela5[[#This Row],[data rozmowy]])</f>
        <v>9</v>
      </c>
      <c r="J623">
        <f>YEAR(Tabela5[[#This Row],[data rozmowy]])</f>
        <v>2013</v>
      </c>
      <c r="K623" s="31">
        <f>Tabela5[[#This Row],[kwota zakupu]]/Tabela5[[#This Row],[czas rozmowy]]</f>
        <v>4.916666666666667</v>
      </c>
      <c r="L62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23" t="str">
        <f>IF(Tabela5[[#This Row],[przedstawiciel]]="P03", "Południe",IF(Tabela5[[#This Row],[przedstawiciel]]="P02","Zachód","Centrum"))</f>
        <v>Południe</v>
      </c>
      <c r="N623" t="str">
        <f>VLOOKUP(Tabela5[[#This Row],[przedstawiciel]],Tabela6[],5,FALSE)</f>
        <v>Podkarpackie</v>
      </c>
      <c r="O623" t="str">
        <f>VLOOKUP(Tabela5[[#This Row],[przedstawiciel]],Tabela6[],3,FALSE)</f>
        <v>Rzeszów</v>
      </c>
    </row>
    <row r="624" spans="1:15" x14ac:dyDescent="0.2">
      <c r="A624" s="2">
        <v>4</v>
      </c>
      <c r="B624">
        <v>12</v>
      </c>
      <c r="C6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24">
        <v>150</v>
      </c>
      <c r="E6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24" s="3" t="s">
        <v>21</v>
      </c>
      <c r="G624" s="1">
        <v>41560</v>
      </c>
      <c r="H624">
        <f>DAY(Tabela5[[#This Row],[data rozmowy]])</f>
        <v>13</v>
      </c>
      <c r="I624">
        <f>MONTH(Tabela5[[#This Row],[data rozmowy]])</f>
        <v>10</v>
      </c>
      <c r="J624">
        <f>YEAR(Tabela5[[#This Row],[data rozmowy]])</f>
        <v>2013</v>
      </c>
      <c r="K624" s="31">
        <f>Tabela5[[#This Row],[kwota zakupu]]/Tabela5[[#This Row],[czas rozmowy]]</f>
        <v>12.5</v>
      </c>
      <c r="L62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24" t="str">
        <f>IF(Tabela5[[#This Row],[przedstawiciel]]="P03", "Południe",IF(Tabela5[[#This Row],[przedstawiciel]]="P02","Zachód","Centrum"))</f>
        <v>Centrum</v>
      </c>
      <c r="N624" t="str">
        <f>VLOOKUP(Tabela5[[#This Row],[przedstawiciel]],Tabela6[],5,FALSE)</f>
        <v>Mazowieckie</v>
      </c>
      <c r="O624" t="str">
        <f>VLOOKUP(Tabela5[[#This Row],[przedstawiciel]],Tabela6[],3,FALSE)</f>
        <v>Warszawa</v>
      </c>
    </row>
    <row r="625" spans="1:15" x14ac:dyDescent="0.2">
      <c r="A625" s="2">
        <v>12</v>
      </c>
      <c r="B625">
        <v>12</v>
      </c>
      <c r="C6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25">
        <v>172</v>
      </c>
      <c r="E6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25" s="3" t="s">
        <v>9</v>
      </c>
      <c r="G625" s="1">
        <v>41562</v>
      </c>
      <c r="H625">
        <f>DAY(Tabela5[[#This Row],[data rozmowy]])</f>
        <v>15</v>
      </c>
      <c r="I625">
        <f>MONTH(Tabela5[[#This Row],[data rozmowy]])</f>
        <v>10</v>
      </c>
      <c r="J625">
        <f>YEAR(Tabela5[[#This Row],[data rozmowy]])</f>
        <v>2013</v>
      </c>
      <c r="K625" s="31">
        <f>Tabela5[[#This Row],[kwota zakupu]]/Tabela5[[#This Row],[czas rozmowy]]</f>
        <v>14.333333333333334</v>
      </c>
      <c r="L62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25" t="str">
        <f>IF(Tabela5[[#This Row],[przedstawiciel]]="P03", "Południe",IF(Tabela5[[#This Row],[przedstawiciel]]="P02","Zachód","Centrum"))</f>
        <v>Centrum</v>
      </c>
      <c r="N625" t="str">
        <f>VLOOKUP(Tabela5[[#This Row],[przedstawiciel]],Tabela6[],5,FALSE)</f>
        <v>Mazowieckie</v>
      </c>
      <c r="O625" t="str">
        <f>VLOOKUP(Tabela5[[#This Row],[przedstawiciel]],Tabela6[],3,FALSE)</f>
        <v>Warszawa</v>
      </c>
    </row>
    <row r="626" spans="1:15" x14ac:dyDescent="0.2">
      <c r="A626" s="2">
        <v>4</v>
      </c>
      <c r="B626">
        <v>33</v>
      </c>
      <c r="C6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26">
        <v>78</v>
      </c>
      <c r="E6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26" s="3" t="s">
        <v>13</v>
      </c>
      <c r="G626" s="1">
        <v>41499</v>
      </c>
      <c r="H626">
        <f>DAY(Tabela5[[#This Row],[data rozmowy]])</f>
        <v>13</v>
      </c>
      <c r="I626">
        <f>MONTH(Tabela5[[#This Row],[data rozmowy]])</f>
        <v>8</v>
      </c>
      <c r="J626">
        <f>YEAR(Tabela5[[#This Row],[data rozmowy]])</f>
        <v>2013</v>
      </c>
      <c r="K626" s="31">
        <f>Tabela5[[#This Row],[kwota zakupu]]/Tabela5[[#This Row],[czas rozmowy]]</f>
        <v>2.3636363636363638</v>
      </c>
      <c r="L6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26" t="str">
        <f>IF(Tabela5[[#This Row],[przedstawiciel]]="P03", "Południe",IF(Tabela5[[#This Row],[przedstawiciel]]="P02","Zachód","Centrum"))</f>
        <v>Zachód</v>
      </c>
      <c r="N626" t="str">
        <f>VLOOKUP(Tabela5[[#This Row],[przedstawiciel]],Tabela6[],5,FALSE)</f>
        <v>Dolnośląskie</v>
      </c>
      <c r="O626" t="str">
        <f>VLOOKUP(Tabela5[[#This Row],[przedstawiciel]],Tabela6[],3,FALSE)</f>
        <v>Wrocław</v>
      </c>
    </row>
    <row r="627" spans="1:15" x14ac:dyDescent="0.2">
      <c r="A627" s="2">
        <v>4</v>
      </c>
      <c r="B627">
        <v>177</v>
      </c>
      <c r="C6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27">
        <v>90</v>
      </c>
      <c r="E6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27" s="3" t="s">
        <v>21</v>
      </c>
      <c r="G627" s="1">
        <v>41554</v>
      </c>
      <c r="H627">
        <f>DAY(Tabela5[[#This Row],[data rozmowy]])</f>
        <v>7</v>
      </c>
      <c r="I627">
        <f>MONTH(Tabela5[[#This Row],[data rozmowy]])</f>
        <v>10</v>
      </c>
      <c r="J627">
        <f>YEAR(Tabela5[[#This Row],[data rozmowy]])</f>
        <v>2013</v>
      </c>
      <c r="K627" s="31">
        <f>Tabela5[[#This Row],[kwota zakupu]]/Tabela5[[#This Row],[czas rozmowy]]</f>
        <v>0.50847457627118642</v>
      </c>
      <c r="L62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27" t="str">
        <f>IF(Tabela5[[#This Row],[przedstawiciel]]="P03", "Południe",IF(Tabela5[[#This Row],[przedstawiciel]]="P02","Zachód","Centrum"))</f>
        <v>Centrum</v>
      </c>
      <c r="N627" t="str">
        <f>VLOOKUP(Tabela5[[#This Row],[przedstawiciel]],Tabela6[],5,FALSE)</f>
        <v>Mazowieckie</v>
      </c>
      <c r="O627" t="str">
        <f>VLOOKUP(Tabela5[[#This Row],[przedstawiciel]],Tabela6[],3,FALSE)</f>
        <v>Warszawa</v>
      </c>
    </row>
    <row r="628" spans="1:15" x14ac:dyDescent="0.2">
      <c r="A628" s="2">
        <v>12</v>
      </c>
      <c r="B628">
        <v>112</v>
      </c>
      <c r="C6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28">
        <v>101</v>
      </c>
      <c r="E6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28" s="3" t="s">
        <v>9</v>
      </c>
      <c r="G628" s="1">
        <v>41543</v>
      </c>
      <c r="H628">
        <f>DAY(Tabela5[[#This Row],[data rozmowy]])</f>
        <v>26</v>
      </c>
      <c r="I628">
        <f>MONTH(Tabela5[[#This Row],[data rozmowy]])</f>
        <v>9</v>
      </c>
      <c r="J628">
        <f>YEAR(Tabela5[[#This Row],[data rozmowy]])</f>
        <v>2013</v>
      </c>
      <c r="K628" s="31">
        <f>Tabela5[[#This Row],[kwota zakupu]]/Tabela5[[#This Row],[czas rozmowy]]</f>
        <v>0.9017857142857143</v>
      </c>
      <c r="L6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28" t="str">
        <f>IF(Tabela5[[#This Row],[przedstawiciel]]="P03", "Południe",IF(Tabela5[[#This Row],[przedstawiciel]]="P02","Zachód","Centrum"))</f>
        <v>Centrum</v>
      </c>
      <c r="N628" t="str">
        <f>VLOOKUP(Tabela5[[#This Row],[przedstawiciel]],Tabela6[],5,FALSE)</f>
        <v>Mazowieckie</v>
      </c>
      <c r="O628" t="str">
        <f>VLOOKUP(Tabela5[[#This Row],[przedstawiciel]],Tabela6[],3,FALSE)</f>
        <v>Warszawa</v>
      </c>
    </row>
    <row r="629" spans="1:15" x14ac:dyDescent="0.2">
      <c r="A629" s="2">
        <v>9</v>
      </c>
      <c r="B629">
        <v>179</v>
      </c>
      <c r="C6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29">
        <v>211</v>
      </c>
      <c r="E6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29" s="3" t="s">
        <v>21</v>
      </c>
      <c r="G629" s="1">
        <v>41574</v>
      </c>
      <c r="H629">
        <f>DAY(Tabela5[[#This Row],[data rozmowy]])</f>
        <v>27</v>
      </c>
      <c r="I629">
        <f>MONTH(Tabela5[[#This Row],[data rozmowy]])</f>
        <v>10</v>
      </c>
      <c r="J629">
        <f>YEAR(Tabela5[[#This Row],[data rozmowy]])</f>
        <v>2013</v>
      </c>
      <c r="K629" s="31">
        <f>Tabela5[[#This Row],[kwota zakupu]]/Tabela5[[#This Row],[czas rozmowy]]</f>
        <v>1.1787709497206704</v>
      </c>
      <c r="L62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29" t="str">
        <f>IF(Tabela5[[#This Row],[przedstawiciel]]="P03", "Południe",IF(Tabela5[[#This Row],[przedstawiciel]]="P02","Zachód","Centrum"))</f>
        <v>Centrum</v>
      </c>
      <c r="N629" t="str">
        <f>VLOOKUP(Tabela5[[#This Row],[przedstawiciel]],Tabela6[],5,FALSE)</f>
        <v>Mazowieckie</v>
      </c>
      <c r="O629" t="str">
        <f>VLOOKUP(Tabela5[[#This Row],[przedstawiciel]],Tabela6[],3,FALSE)</f>
        <v>Warszawa</v>
      </c>
    </row>
    <row r="630" spans="1:15" x14ac:dyDescent="0.2">
      <c r="A630" s="2">
        <v>9</v>
      </c>
      <c r="B630">
        <v>125</v>
      </c>
      <c r="C6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30">
        <v>103</v>
      </c>
      <c r="E6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30" s="3" t="s">
        <v>9</v>
      </c>
      <c r="G630" s="1">
        <v>41487</v>
      </c>
      <c r="H630">
        <f>DAY(Tabela5[[#This Row],[data rozmowy]])</f>
        <v>1</v>
      </c>
      <c r="I630">
        <f>MONTH(Tabela5[[#This Row],[data rozmowy]])</f>
        <v>8</v>
      </c>
      <c r="J630">
        <f>YEAR(Tabela5[[#This Row],[data rozmowy]])</f>
        <v>2013</v>
      </c>
      <c r="K630" s="31">
        <f>Tabela5[[#This Row],[kwota zakupu]]/Tabela5[[#This Row],[czas rozmowy]]</f>
        <v>0.82399999999999995</v>
      </c>
      <c r="L6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0" t="str">
        <f>IF(Tabela5[[#This Row],[przedstawiciel]]="P03", "Południe",IF(Tabela5[[#This Row],[przedstawiciel]]="P02","Zachód","Centrum"))</f>
        <v>Centrum</v>
      </c>
      <c r="N630" t="str">
        <f>VLOOKUP(Tabela5[[#This Row],[przedstawiciel]],Tabela6[],5,FALSE)</f>
        <v>Mazowieckie</v>
      </c>
      <c r="O630" t="str">
        <f>VLOOKUP(Tabela5[[#This Row],[przedstawiciel]],Tabela6[],3,FALSE)</f>
        <v>Warszawa</v>
      </c>
    </row>
    <row r="631" spans="1:15" x14ac:dyDescent="0.2">
      <c r="A631" s="2">
        <v>5</v>
      </c>
      <c r="B631">
        <v>158</v>
      </c>
      <c r="C6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31">
        <v>139</v>
      </c>
      <c r="E6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31" s="3" t="s">
        <v>8</v>
      </c>
      <c r="G631" s="1">
        <v>41514</v>
      </c>
      <c r="H631">
        <f>DAY(Tabela5[[#This Row],[data rozmowy]])</f>
        <v>28</v>
      </c>
      <c r="I631">
        <f>MONTH(Tabela5[[#This Row],[data rozmowy]])</f>
        <v>8</v>
      </c>
      <c r="J631">
        <f>YEAR(Tabela5[[#This Row],[data rozmowy]])</f>
        <v>2013</v>
      </c>
      <c r="K631" s="31">
        <f>Tabela5[[#This Row],[kwota zakupu]]/Tabela5[[#This Row],[czas rozmowy]]</f>
        <v>0.879746835443038</v>
      </c>
      <c r="L6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1" t="str">
        <f>IF(Tabela5[[#This Row],[przedstawiciel]]="P03", "Południe",IF(Tabela5[[#This Row],[przedstawiciel]]="P02","Zachód","Centrum"))</f>
        <v>Południe</v>
      </c>
      <c r="N631" t="str">
        <f>VLOOKUP(Tabela5[[#This Row],[przedstawiciel]],Tabela6[],5,FALSE)</f>
        <v>Podkarpackie</v>
      </c>
      <c r="O631" t="str">
        <f>VLOOKUP(Tabela5[[#This Row],[przedstawiciel]],Tabela6[],3,FALSE)</f>
        <v>Rzeszów</v>
      </c>
    </row>
    <row r="632" spans="1:15" x14ac:dyDescent="0.2">
      <c r="A632" s="2">
        <v>15</v>
      </c>
      <c r="B632">
        <v>46</v>
      </c>
      <c r="C6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32">
        <v>185</v>
      </c>
      <c r="E6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32" s="3" t="s">
        <v>21</v>
      </c>
      <c r="G632" s="1">
        <v>41500</v>
      </c>
      <c r="H632">
        <f>DAY(Tabela5[[#This Row],[data rozmowy]])</f>
        <v>14</v>
      </c>
      <c r="I632">
        <f>MONTH(Tabela5[[#This Row],[data rozmowy]])</f>
        <v>8</v>
      </c>
      <c r="J632">
        <f>YEAR(Tabela5[[#This Row],[data rozmowy]])</f>
        <v>2013</v>
      </c>
      <c r="K632" s="31">
        <f>Tabela5[[#This Row],[kwota zakupu]]/Tabela5[[#This Row],[czas rozmowy]]</f>
        <v>4.0217391304347823</v>
      </c>
      <c r="L63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32" t="str">
        <f>IF(Tabela5[[#This Row],[przedstawiciel]]="P03", "Południe",IF(Tabela5[[#This Row],[przedstawiciel]]="P02","Zachód","Centrum"))</f>
        <v>Centrum</v>
      </c>
      <c r="N632" t="str">
        <f>VLOOKUP(Tabela5[[#This Row],[przedstawiciel]],Tabela6[],5,FALSE)</f>
        <v>Mazowieckie</v>
      </c>
      <c r="O632" t="str">
        <f>VLOOKUP(Tabela5[[#This Row],[przedstawiciel]],Tabela6[],3,FALSE)</f>
        <v>Warszawa</v>
      </c>
    </row>
    <row r="633" spans="1:15" x14ac:dyDescent="0.2">
      <c r="A633" s="2">
        <v>5</v>
      </c>
      <c r="B633">
        <v>141</v>
      </c>
      <c r="C6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33">
        <v>55</v>
      </c>
      <c r="E6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33" s="3" t="s">
        <v>9</v>
      </c>
      <c r="G633" s="1">
        <v>41499</v>
      </c>
      <c r="H633">
        <f>DAY(Tabela5[[#This Row],[data rozmowy]])</f>
        <v>13</v>
      </c>
      <c r="I633">
        <f>MONTH(Tabela5[[#This Row],[data rozmowy]])</f>
        <v>8</v>
      </c>
      <c r="J633">
        <f>YEAR(Tabela5[[#This Row],[data rozmowy]])</f>
        <v>2013</v>
      </c>
      <c r="K633" s="31">
        <f>Tabela5[[#This Row],[kwota zakupu]]/Tabela5[[#This Row],[czas rozmowy]]</f>
        <v>0.39007092198581561</v>
      </c>
      <c r="L63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3" t="str">
        <f>IF(Tabela5[[#This Row],[przedstawiciel]]="P03", "Południe",IF(Tabela5[[#This Row],[przedstawiciel]]="P02","Zachód","Centrum"))</f>
        <v>Centrum</v>
      </c>
      <c r="N633" t="str">
        <f>VLOOKUP(Tabela5[[#This Row],[przedstawiciel]],Tabela6[],5,FALSE)</f>
        <v>Mazowieckie</v>
      </c>
      <c r="O633" t="str">
        <f>VLOOKUP(Tabela5[[#This Row],[przedstawiciel]],Tabela6[],3,FALSE)</f>
        <v>Warszawa</v>
      </c>
    </row>
    <row r="634" spans="1:15" x14ac:dyDescent="0.2">
      <c r="A634" s="2">
        <v>5</v>
      </c>
      <c r="B634">
        <v>81</v>
      </c>
      <c r="C6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34">
        <v>25</v>
      </c>
      <c r="E6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34" s="3" t="s">
        <v>20</v>
      </c>
      <c r="G634" s="1">
        <v>41551</v>
      </c>
      <c r="H634">
        <f>DAY(Tabela5[[#This Row],[data rozmowy]])</f>
        <v>4</v>
      </c>
      <c r="I634">
        <f>MONTH(Tabela5[[#This Row],[data rozmowy]])</f>
        <v>10</v>
      </c>
      <c r="J634">
        <f>YEAR(Tabela5[[#This Row],[data rozmowy]])</f>
        <v>2013</v>
      </c>
      <c r="K634" s="31">
        <f>Tabela5[[#This Row],[kwota zakupu]]/Tabela5[[#This Row],[czas rozmowy]]</f>
        <v>0.30864197530864196</v>
      </c>
      <c r="L63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4" t="str">
        <f>IF(Tabela5[[#This Row],[przedstawiciel]]="P03", "Południe",IF(Tabela5[[#This Row],[przedstawiciel]]="P02","Zachód","Centrum"))</f>
        <v>Centrum</v>
      </c>
      <c r="N634" t="str">
        <f>VLOOKUP(Tabela5[[#This Row],[przedstawiciel]],Tabela6[],5,FALSE)</f>
        <v>Łódzkie</v>
      </c>
      <c r="O634" t="str">
        <f>VLOOKUP(Tabela5[[#This Row],[przedstawiciel]],Tabela6[],3,FALSE)</f>
        <v>Łódź</v>
      </c>
    </row>
    <row r="635" spans="1:15" x14ac:dyDescent="0.2">
      <c r="A635" s="2">
        <v>12</v>
      </c>
      <c r="B635">
        <v>151</v>
      </c>
      <c r="C6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35">
        <v>132</v>
      </c>
      <c r="E6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35" s="3" t="s">
        <v>9</v>
      </c>
      <c r="G635" s="1">
        <v>41557</v>
      </c>
      <c r="H635">
        <f>DAY(Tabela5[[#This Row],[data rozmowy]])</f>
        <v>10</v>
      </c>
      <c r="I635">
        <f>MONTH(Tabela5[[#This Row],[data rozmowy]])</f>
        <v>10</v>
      </c>
      <c r="J635">
        <f>YEAR(Tabela5[[#This Row],[data rozmowy]])</f>
        <v>2013</v>
      </c>
      <c r="K635" s="31">
        <f>Tabela5[[#This Row],[kwota zakupu]]/Tabela5[[#This Row],[czas rozmowy]]</f>
        <v>0.8741721854304636</v>
      </c>
      <c r="L6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5" t="str">
        <f>IF(Tabela5[[#This Row],[przedstawiciel]]="P03", "Południe",IF(Tabela5[[#This Row],[przedstawiciel]]="P02","Zachód","Centrum"))</f>
        <v>Centrum</v>
      </c>
      <c r="N635" t="str">
        <f>VLOOKUP(Tabela5[[#This Row],[przedstawiciel]],Tabela6[],5,FALSE)</f>
        <v>Mazowieckie</v>
      </c>
      <c r="O635" t="str">
        <f>VLOOKUP(Tabela5[[#This Row],[przedstawiciel]],Tabela6[],3,FALSE)</f>
        <v>Warszawa</v>
      </c>
    </row>
    <row r="636" spans="1:15" x14ac:dyDescent="0.2">
      <c r="A636" s="2">
        <v>13</v>
      </c>
      <c r="B636">
        <v>165</v>
      </c>
      <c r="C6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36">
        <v>59</v>
      </c>
      <c r="E6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36" s="3" t="s">
        <v>8</v>
      </c>
      <c r="G636" s="1">
        <v>41572</v>
      </c>
      <c r="H636">
        <f>DAY(Tabela5[[#This Row],[data rozmowy]])</f>
        <v>25</v>
      </c>
      <c r="I636">
        <f>MONTH(Tabela5[[#This Row],[data rozmowy]])</f>
        <v>10</v>
      </c>
      <c r="J636">
        <f>YEAR(Tabela5[[#This Row],[data rozmowy]])</f>
        <v>2013</v>
      </c>
      <c r="K636" s="31">
        <f>Tabela5[[#This Row],[kwota zakupu]]/Tabela5[[#This Row],[czas rozmowy]]</f>
        <v>0.3575757575757576</v>
      </c>
      <c r="L63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6" t="str">
        <f>IF(Tabela5[[#This Row],[przedstawiciel]]="P03", "Południe",IF(Tabela5[[#This Row],[przedstawiciel]]="P02","Zachód","Centrum"))</f>
        <v>Południe</v>
      </c>
      <c r="N636" t="str">
        <f>VLOOKUP(Tabela5[[#This Row],[przedstawiciel]],Tabela6[],5,FALSE)</f>
        <v>Podkarpackie</v>
      </c>
      <c r="O636" t="str">
        <f>VLOOKUP(Tabela5[[#This Row],[przedstawiciel]],Tabela6[],3,FALSE)</f>
        <v>Rzeszów</v>
      </c>
    </row>
    <row r="637" spans="1:15" x14ac:dyDescent="0.2">
      <c r="A637" s="2">
        <v>4</v>
      </c>
      <c r="B637">
        <v>169</v>
      </c>
      <c r="C6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37">
        <v>119</v>
      </c>
      <c r="E6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37" s="3" t="s">
        <v>8</v>
      </c>
      <c r="G637" s="1">
        <v>41554</v>
      </c>
      <c r="H637">
        <f>DAY(Tabela5[[#This Row],[data rozmowy]])</f>
        <v>7</v>
      </c>
      <c r="I637">
        <f>MONTH(Tabela5[[#This Row],[data rozmowy]])</f>
        <v>10</v>
      </c>
      <c r="J637">
        <f>YEAR(Tabela5[[#This Row],[data rozmowy]])</f>
        <v>2013</v>
      </c>
      <c r="K637" s="31">
        <f>Tabela5[[#This Row],[kwota zakupu]]/Tabela5[[#This Row],[czas rozmowy]]</f>
        <v>0.70414201183431957</v>
      </c>
      <c r="L63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7" t="str">
        <f>IF(Tabela5[[#This Row],[przedstawiciel]]="P03", "Południe",IF(Tabela5[[#This Row],[przedstawiciel]]="P02","Zachód","Centrum"))</f>
        <v>Południe</v>
      </c>
      <c r="N637" t="str">
        <f>VLOOKUP(Tabela5[[#This Row],[przedstawiciel]],Tabela6[],5,FALSE)</f>
        <v>Podkarpackie</v>
      </c>
      <c r="O637" t="str">
        <f>VLOOKUP(Tabela5[[#This Row],[przedstawiciel]],Tabela6[],3,FALSE)</f>
        <v>Rzeszów</v>
      </c>
    </row>
    <row r="638" spans="1:15" x14ac:dyDescent="0.2">
      <c r="A638" s="2">
        <v>9</v>
      </c>
      <c r="B638">
        <v>75</v>
      </c>
      <c r="C6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38">
        <v>58</v>
      </c>
      <c r="E6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38" s="3" t="s">
        <v>8</v>
      </c>
      <c r="G638" s="1">
        <v>41532</v>
      </c>
      <c r="H638">
        <f>DAY(Tabela5[[#This Row],[data rozmowy]])</f>
        <v>15</v>
      </c>
      <c r="I638">
        <f>MONTH(Tabela5[[#This Row],[data rozmowy]])</f>
        <v>9</v>
      </c>
      <c r="J638">
        <f>YEAR(Tabela5[[#This Row],[data rozmowy]])</f>
        <v>2013</v>
      </c>
      <c r="K638" s="31">
        <f>Tabela5[[#This Row],[kwota zakupu]]/Tabela5[[#This Row],[czas rozmowy]]</f>
        <v>0.77333333333333332</v>
      </c>
      <c r="L63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8" t="str">
        <f>IF(Tabela5[[#This Row],[przedstawiciel]]="P03", "Południe",IF(Tabela5[[#This Row],[przedstawiciel]]="P02","Zachód","Centrum"))</f>
        <v>Południe</v>
      </c>
      <c r="N638" t="str">
        <f>VLOOKUP(Tabela5[[#This Row],[przedstawiciel]],Tabela6[],5,FALSE)</f>
        <v>Podkarpackie</v>
      </c>
      <c r="O638" t="str">
        <f>VLOOKUP(Tabela5[[#This Row],[przedstawiciel]],Tabela6[],3,FALSE)</f>
        <v>Rzeszów</v>
      </c>
    </row>
    <row r="639" spans="1:15" x14ac:dyDescent="0.2">
      <c r="A639" s="2">
        <v>11</v>
      </c>
      <c r="B639">
        <v>146</v>
      </c>
      <c r="C6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39">
        <v>170</v>
      </c>
      <c r="E6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39" s="3" t="s">
        <v>13</v>
      </c>
      <c r="G639" s="1">
        <v>41494</v>
      </c>
      <c r="H639">
        <f>DAY(Tabela5[[#This Row],[data rozmowy]])</f>
        <v>8</v>
      </c>
      <c r="I639">
        <f>MONTH(Tabela5[[#This Row],[data rozmowy]])</f>
        <v>8</v>
      </c>
      <c r="J639">
        <f>YEAR(Tabela5[[#This Row],[data rozmowy]])</f>
        <v>2013</v>
      </c>
      <c r="K639" s="31">
        <f>Tabela5[[#This Row],[kwota zakupu]]/Tabela5[[#This Row],[czas rozmowy]]</f>
        <v>1.1643835616438356</v>
      </c>
      <c r="L63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39" t="str">
        <f>IF(Tabela5[[#This Row],[przedstawiciel]]="P03", "Południe",IF(Tabela5[[#This Row],[przedstawiciel]]="P02","Zachód","Centrum"))</f>
        <v>Zachód</v>
      </c>
      <c r="N639" t="str">
        <f>VLOOKUP(Tabela5[[#This Row],[przedstawiciel]],Tabela6[],5,FALSE)</f>
        <v>Dolnośląskie</v>
      </c>
      <c r="O639" t="str">
        <f>VLOOKUP(Tabela5[[#This Row],[przedstawiciel]],Tabela6[],3,FALSE)</f>
        <v>Wrocław</v>
      </c>
    </row>
    <row r="640" spans="1:15" x14ac:dyDescent="0.2">
      <c r="A640" s="2">
        <v>13</v>
      </c>
      <c r="B640">
        <v>72</v>
      </c>
      <c r="C6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40">
        <v>188</v>
      </c>
      <c r="E6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40" s="3" t="s">
        <v>21</v>
      </c>
      <c r="G640" s="1">
        <v>41569</v>
      </c>
      <c r="H640">
        <f>DAY(Tabela5[[#This Row],[data rozmowy]])</f>
        <v>22</v>
      </c>
      <c r="I640">
        <f>MONTH(Tabela5[[#This Row],[data rozmowy]])</f>
        <v>10</v>
      </c>
      <c r="J640">
        <f>YEAR(Tabela5[[#This Row],[data rozmowy]])</f>
        <v>2013</v>
      </c>
      <c r="K640" s="31">
        <f>Tabela5[[#This Row],[kwota zakupu]]/Tabela5[[#This Row],[czas rozmowy]]</f>
        <v>2.6111111111111112</v>
      </c>
      <c r="L640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640" t="str">
        <f>IF(Tabela5[[#This Row],[przedstawiciel]]="P03", "Południe",IF(Tabela5[[#This Row],[przedstawiciel]]="P02","Zachód","Centrum"))</f>
        <v>Centrum</v>
      </c>
      <c r="N640" t="str">
        <f>VLOOKUP(Tabela5[[#This Row],[przedstawiciel]],Tabela6[],5,FALSE)</f>
        <v>Mazowieckie</v>
      </c>
      <c r="O640" t="str">
        <f>VLOOKUP(Tabela5[[#This Row],[przedstawiciel]],Tabela6[],3,FALSE)</f>
        <v>Warszawa</v>
      </c>
    </row>
    <row r="641" spans="1:15" x14ac:dyDescent="0.2">
      <c r="A641" s="2">
        <v>12</v>
      </c>
      <c r="B641">
        <v>85</v>
      </c>
      <c r="C6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41">
        <v>40</v>
      </c>
      <c r="E6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41" s="3" t="s">
        <v>13</v>
      </c>
      <c r="G641" s="1">
        <v>41554</v>
      </c>
      <c r="H641">
        <f>DAY(Tabela5[[#This Row],[data rozmowy]])</f>
        <v>7</v>
      </c>
      <c r="I641">
        <f>MONTH(Tabela5[[#This Row],[data rozmowy]])</f>
        <v>10</v>
      </c>
      <c r="J641">
        <f>YEAR(Tabela5[[#This Row],[data rozmowy]])</f>
        <v>2013</v>
      </c>
      <c r="K641" s="31">
        <f>Tabela5[[#This Row],[kwota zakupu]]/Tabela5[[#This Row],[czas rozmowy]]</f>
        <v>0.47058823529411764</v>
      </c>
      <c r="L64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41" t="str">
        <f>IF(Tabela5[[#This Row],[przedstawiciel]]="P03", "Południe",IF(Tabela5[[#This Row],[przedstawiciel]]="P02","Zachód","Centrum"))</f>
        <v>Zachód</v>
      </c>
      <c r="N641" t="str">
        <f>VLOOKUP(Tabela5[[#This Row],[przedstawiciel]],Tabela6[],5,FALSE)</f>
        <v>Dolnośląskie</v>
      </c>
      <c r="O641" t="str">
        <f>VLOOKUP(Tabela5[[#This Row],[przedstawiciel]],Tabela6[],3,FALSE)</f>
        <v>Wrocław</v>
      </c>
    </row>
    <row r="642" spans="1:15" x14ac:dyDescent="0.2">
      <c r="A642" s="2">
        <v>6</v>
      </c>
      <c r="B642">
        <v>60</v>
      </c>
      <c r="C6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42">
        <v>23</v>
      </c>
      <c r="E6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42" s="3" t="s">
        <v>13</v>
      </c>
      <c r="G642" s="1">
        <v>41497</v>
      </c>
      <c r="H642">
        <f>DAY(Tabela5[[#This Row],[data rozmowy]])</f>
        <v>11</v>
      </c>
      <c r="I642">
        <f>MONTH(Tabela5[[#This Row],[data rozmowy]])</f>
        <v>8</v>
      </c>
      <c r="J642">
        <f>YEAR(Tabela5[[#This Row],[data rozmowy]])</f>
        <v>2013</v>
      </c>
      <c r="K642" s="31">
        <f>Tabela5[[#This Row],[kwota zakupu]]/Tabela5[[#This Row],[czas rozmowy]]</f>
        <v>0.38333333333333336</v>
      </c>
      <c r="L64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42" t="str">
        <f>IF(Tabela5[[#This Row],[przedstawiciel]]="P03", "Południe",IF(Tabela5[[#This Row],[przedstawiciel]]="P02","Zachód","Centrum"))</f>
        <v>Zachód</v>
      </c>
      <c r="N642" t="str">
        <f>VLOOKUP(Tabela5[[#This Row],[przedstawiciel]],Tabela6[],5,FALSE)</f>
        <v>Dolnośląskie</v>
      </c>
      <c r="O642" t="str">
        <f>VLOOKUP(Tabela5[[#This Row],[przedstawiciel]],Tabela6[],3,FALSE)</f>
        <v>Wrocław</v>
      </c>
    </row>
    <row r="643" spans="1:15" x14ac:dyDescent="0.2">
      <c r="A643" s="2">
        <v>4</v>
      </c>
      <c r="B643">
        <v>86</v>
      </c>
      <c r="C6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43">
        <v>70</v>
      </c>
      <c r="E6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43" s="3" t="s">
        <v>9</v>
      </c>
      <c r="G643" s="1">
        <v>41529</v>
      </c>
      <c r="H643">
        <f>DAY(Tabela5[[#This Row],[data rozmowy]])</f>
        <v>12</v>
      </c>
      <c r="I643">
        <f>MONTH(Tabela5[[#This Row],[data rozmowy]])</f>
        <v>9</v>
      </c>
      <c r="J643">
        <f>YEAR(Tabela5[[#This Row],[data rozmowy]])</f>
        <v>2013</v>
      </c>
      <c r="K643" s="31">
        <f>Tabela5[[#This Row],[kwota zakupu]]/Tabela5[[#This Row],[czas rozmowy]]</f>
        <v>0.81395348837209303</v>
      </c>
      <c r="L64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43" t="str">
        <f>IF(Tabela5[[#This Row],[przedstawiciel]]="P03", "Południe",IF(Tabela5[[#This Row],[przedstawiciel]]="P02","Zachód","Centrum"))</f>
        <v>Centrum</v>
      </c>
      <c r="N643" t="str">
        <f>VLOOKUP(Tabela5[[#This Row],[przedstawiciel]],Tabela6[],5,FALSE)</f>
        <v>Mazowieckie</v>
      </c>
      <c r="O643" t="str">
        <f>VLOOKUP(Tabela5[[#This Row],[przedstawiciel]],Tabela6[],3,FALSE)</f>
        <v>Warszawa</v>
      </c>
    </row>
    <row r="644" spans="1:15" x14ac:dyDescent="0.2">
      <c r="A644" s="2">
        <v>15</v>
      </c>
      <c r="B644">
        <v>24</v>
      </c>
      <c r="C6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44">
        <v>130</v>
      </c>
      <c r="E6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44" s="3" t="s">
        <v>21</v>
      </c>
      <c r="G644" s="1">
        <v>41510</v>
      </c>
      <c r="H644">
        <f>DAY(Tabela5[[#This Row],[data rozmowy]])</f>
        <v>24</v>
      </c>
      <c r="I644">
        <f>MONTH(Tabela5[[#This Row],[data rozmowy]])</f>
        <v>8</v>
      </c>
      <c r="J644">
        <f>YEAR(Tabela5[[#This Row],[data rozmowy]])</f>
        <v>2013</v>
      </c>
      <c r="K644" s="31">
        <f>Tabela5[[#This Row],[kwota zakupu]]/Tabela5[[#This Row],[czas rozmowy]]</f>
        <v>5.416666666666667</v>
      </c>
      <c r="L64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44" t="str">
        <f>IF(Tabela5[[#This Row],[przedstawiciel]]="P03", "Południe",IF(Tabela5[[#This Row],[przedstawiciel]]="P02","Zachód","Centrum"))</f>
        <v>Centrum</v>
      </c>
      <c r="N644" t="str">
        <f>VLOOKUP(Tabela5[[#This Row],[przedstawiciel]],Tabela6[],5,FALSE)</f>
        <v>Mazowieckie</v>
      </c>
      <c r="O644" t="str">
        <f>VLOOKUP(Tabela5[[#This Row],[przedstawiciel]],Tabela6[],3,FALSE)</f>
        <v>Warszawa</v>
      </c>
    </row>
    <row r="645" spans="1:15" x14ac:dyDescent="0.2">
      <c r="A645" s="2">
        <v>14</v>
      </c>
      <c r="B645">
        <v>93</v>
      </c>
      <c r="C6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45">
        <v>75</v>
      </c>
      <c r="E6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45" s="3" t="s">
        <v>21</v>
      </c>
      <c r="G645" s="1">
        <v>41572</v>
      </c>
      <c r="H645">
        <f>DAY(Tabela5[[#This Row],[data rozmowy]])</f>
        <v>25</v>
      </c>
      <c r="I645">
        <f>MONTH(Tabela5[[#This Row],[data rozmowy]])</f>
        <v>10</v>
      </c>
      <c r="J645">
        <f>YEAR(Tabela5[[#This Row],[data rozmowy]])</f>
        <v>2013</v>
      </c>
      <c r="K645" s="31">
        <f>Tabela5[[#This Row],[kwota zakupu]]/Tabela5[[#This Row],[czas rozmowy]]</f>
        <v>0.80645161290322576</v>
      </c>
      <c r="L64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45" t="str">
        <f>IF(Tabela5[[#This Row],[przedstawiciel]]="P03", "Południe",IF(Tabela5[[#This Row],[przedstawiciel]]="P02","Zachód","Centrum"))</f>
        <v>Centrum</v>
      </c>
      <c r="N645" t="str">
        <f>VLOOKUP(Tabela5[[#This Row],[przedstawiciel]],Tabela6[],5,FALSE)</f>
        <v>Mazowieckie</v>
      </c>
      <c r="O645" t="str">
        <f>VLOOKUP(Tabela5[[#This Row],[przedstawiciel]],Tabela6[],3,FALSE)</f>
        <v>Warszawa</v>
      </c>
    </row>
    <row r="646" spans="1:15" x14ac:dyDescent="0.2">
      <c r="A646" s="2">
        <v>10</v>
      </c>
      <c r="B646">
        <v>15</v>
      </c>
      <c r="C6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46">
        <v>216</v>
      </c>
      <c r="E6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46" s="3" t="s">
        <v>20</v>
      </c>
      <c r="G646" s="1">
        <v>41555</v>
      </c>
      <c r="H646">
        <f>DAY(Tabela5[[#This Row],[data rozmowy]])</f>
        <v>8</v>
      </c>
      <c r="I646">
        <f>MONTH(Tabela5[[#This Row],[data rozmowy]])</f>
        <v>10</v>
      </c>
      <c r="J646">
        <f>YEAR(Tabela5[[#This Row],[data rozmowy]])</f>
        <v>2013</v>
      </c>
      <c r="K646" s="31">
        <f>Tabela5[[#This Row],[kwota zakupu]]/Tabela5[[#This Row],[czas rozmowy]]</f>
        <v>14.4</v>
      </c>
      <c r="L64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46" t="str">
        <f>IF(Tabela5[[#This Row],[przedstawiciel]]="P03", "Południe",IF(Tabela5[[#This Row],[przedstawiciel]]="P02","Zachód","Centrum"))</f>
        <v>Centrum</v>
      </c>
      <c r="N646" t="str">
        <f>VLOOKUP(Tabela5[[#This Row],[przedstawiciel]],Tabela6[],5,FALSE)</f>
        <v>Łódzkie</v>
      </c>
      <c r="O646" t="str">
        <f>VLOOKUP(Tabela5[[#This Row],[przedstawiciel]],Tabela6[],3,FALSE)</f>
        <v>Łódź</v>
      </c>
    </row>
    <row r="647" spans="1:15" x14ac:dyDescent="0.2">
      <c r="A647" s="2">
        <v>9</v>
      </c>
      <c r="B647">
        <v>130</v>
      </c>
      <c r="C6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47">
        <v>27</v>
      </c>
      <c r="E6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47" s="3" t="s">
        <v>9</v>
      </c>
      <c r="G647" s="1">
        <v>41516</v>
      </c>
      <c r="H647">
        <f>DAY(Tabela5[[#This Row],[data rozmowy]])</f>
        <v>30</v>
      </c>
      <c r="I647">
        <f>MONTH(Tabela5[[#This Row],[data rozmowy]])</f>
        <v>8</v>
      </c>
      <c r="J647">
        <f>YEAR(Tabela5[[#This Row],[data rozmowy]])</f>
        <v>2013</v>
      </c>
      <c r="K647" s="31">
        <f>Tabela5[[#This Row],[kwota zakupu]]/Tabela5[[#This Row],[czas rozmowy]]</f>
        <v>0.2076923076923077</v>
      </c>
      <c r="L64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47" t="str">
        <f>IF(Tabela5[[#This Row],[przedstawiciel]]="P03", "Południe",IF(Tabela5[[#This Row],[przedstawiciel]]="P02","Zachód","Centrum"))</f>
        <v>Centrum</v>
      </c>
      <c r="N647" t="str">
        <f>VLOOKUP(Tabela5[[#This Row],[przedstawiciel]],Tabela6[],5,FALSE)</f>
        <v>Mazowieckie</v>
      </c>
      <c r="O647" t="str">
        <f>VLOOKUP(Tabela5[[#This Row],[przedstawiciel]],Tabela6[],3,FALSE)</f>
        <v>Warszawa</v>
      </c>
    </row>
    <row r="648" spans="1:15" x14ac:dyDescent="0.2">
      <c r="A648" s="2">
        <v>14</v>
      </c>
      <c r="B648">
        <v>45</v>
      </c>
      <c r="C6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48">
        <v>223</v>
      </c>
      <c r="E6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48" s="3" t="s">
        <v>13</v>
      </c>
      <c r="G648" s="1">
        <v>41558</v>
      </c>
      <c r="H648">
        <f>DAY(Tabela5[[#This Row],[data rozmowy]])</f>
        <v>11</v>
      </c>
      <c r="I648">
        <f>MONTH(Tabela5[[#This Row],[data rozmowy]])</f>
        <v>10</v>
      </c>
      <c r="J648">
        <f>YEAR(Tabela5[[#This Row],[data rozmowy]])</f>
        <v>2013</v>
      </c>
      <c r="K648" s="31">
        <f>Tabela5[[#This Row],[kwota zakupu]]/Tabela5[[#This Row],[czas rozmowy]]</f>
        <v>4.9555555555555557</v>
      </c>
      <c r="L64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48" t="str">
        <f>IF(Tabela5[[#This Row],[przedstawiciel]]="P03", "Południe",IF(Tabela5[[#This Row],[przedstawiciel]]="P02","Zachód","Centrum"))</f>
        <v>Zachód</v>
      </c>
      <c r="N648" t="str">
        <f>VLOOKUP(Tabela5[[#This Row],[przedstawiciel]],Tabela6[],5,FALSE)</f>
        <v>Dolnośląskie</v>
      </c>
      <c r="O648" t="str">
        <f>VLOOKUP(Tabela5[[#This Row],[przedstawiciel]],Tabela6[],3,FALSE)</f>
        <v>Wrocław</v>
      </c>
    </row>
    <row r="649" spans="1:15" x14ac:dyDescent="0.2">
      <c r="A649" s="2">
        <v>14</v>
      </c>
      <c r="B649">
        <v>124</v>
      </c>
      <c r="C6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49">
        <v>126</v>
      </c>
      <c r="E6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49" s="3" t="s">
        <v>20</v>
      </c>
      <c r="G649" s="1">
        <v>41546</v>
      </c>
      <c r="H649">
        <f>DAY(Tabela5[[#This Row],[data rozmowy]])</f>
        <v>29</v>
      </c>
      <c r="I649">
        <f>MONTH(Tabela5[[#This Row],[data rozmowy]])</f>
        <v>9</v>
      </c>
      <c r="J649">
        <f>YEAR(Tabela5[[#This Row],[data rozmowy]])</f>
        <v>2013</v>
      </c>
      <c r="K649" s="31">
        <f>Tabela5[[#This Row],[kwota zakupu]]/Tabela5[[#This Row],[czas rozmowy]]</f>
        <v>1.0161290322580645</v>
      </c>
      <c r="L64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49" t="str">
        <f>IF(Tabela5[[#This Row],[przedstawiciel]]="P03", "Południe",IF(Tabela5[[#This Row],[przedstawiciel]]="P02","Zachód","Centrum"))</f>
        <v>Centrum</v>
      </c>
      <c r="N649" t="str">
        <f>VLOOKUP(Tabela5[[#This Row],[przedstawiciel]],Tabela6[],5,FALSE)</f>
        <v>Łódzkie</v>
      </c>
      <c r="O649" t="str">
        <f>VLOOKUP(Tabela5[[#This Row],[przedstawiciel]],Tabela6[],3,FALSE)</f>
        <v>Łódź</v>
      </c>
    </row>
    <row r="650" spans="1:15" x14ac:dyDescent="0.2">
      <c r="A650" s="2">
        <v>12</v>
      </c>
      <c r="B650">
        <v>31</v>
      </c>
      <c r="C6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50">
        <v>117</v>
      </c>
      <c r="E6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50" s="3" t="s">
        <v>21</v>
      </c>
      <c r="G650" s="1">
        <v>41552</v>
      </c>
      <c r="H650">
        <f>DAY(Tabela5[[#This Row],[data rozmowy]])</f>
        <v>5</v>
      </c>
      <c r="I650">
        <f>MONTH(Tabela5[[#This Row],[data rozmowy]])</f>
        <v>10</v>
      </c>
      <c r="J650">
        <f>YEAR(Tabela5[[#This Row],[data rozmowy]])</f>
        <v>2013</v>
      </c>
      <c r="K650" s="31">
        <f>Tabela5[[#This Row],[kwota zakupu]]/Tabela5[[#This Row],[czas rozmowy]]</f>
        <v>3.774193548387097</v>
      </c>
      <c r="L650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650" t="str">
        <f>IF(Tabela5[[#This Row],[przedstawiciel]]="P03", "Południe",IF(Tabela5[[#This Row],[przedstawiciel]]="P02","Zachód","Centrum"))</f>
        <v>Centrum</v>
      </c>
      <c r="N650" t="str">
        <f>VLOOKUP(Tabela5[[#This Row],[przedstawiciel]],Tabela6[],5,FALSE)</f>
        <v>Mazowieckie</v>
      </c>
      <c r="O650" t="str">
        <f>VLOOKUP(Tabela5[[#This Row],[przedstawiciel]],Tabela6[],3,FALSE)</f>
        <v>Warszawa</v>
      </c>
    </row>
    <row r="651" spans="1:15" x14ac:dyDescent="0.2">
      <c r="A651" s="2">
        <v>14</v>
      </c>
      <c r="B651">
        <v>145</v>
      </c>
      <c r="C6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51">
        <v>22</v>
      </c>
      <c r="E6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51" s="3" t="s">
        <v>13</v>
      </c>
      <c r="G651" s="1">
        <v>41493</v>
      </c>
      <c r="H651">
        <f>DAY(Tabela5[[#This Row],[data rozmowy]])</f>
        <v>7</v>
      </c>
      <c r="I651">
        <f>MONTH(Tabela5[[#This Row],[data rozmowy]])</f>
        <v>8</v>
      </c>
      <c r="J651">
        <f>YEAR(Tabela5[[#This Row],[data rozmowy]])</f>
        <v>2013</v>
      </c>
      <c r="K651" s="31">
        <f>Tabela5[[#This Row],[kwota zakupu]]/Tabela5[[#This Row],[czas rozmowy]]</f>
        <v>0.15172413793103448</v>
      </c>
      <c r="L65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1" t="str">
        <f>IF(Tabela5[[#This Row],[przedstawiciel]]="P03", "Południe",IF(Tabela5[[#This Row],[przedstawiciel]]="P02","Zachód","Centrum"))</f>
        <v>Zachód</v>
      </c>
      <c r="N651" t="str">
        <f>VLOOKUP(Tabela5[[#This Row],[przedstawiciel]],Tabela6[],5,FALSE)</f>
        <v>Dolnośląskie</v>
      </c>
      <c r="O651" t="str">
        <f>VLOOKUP(Tabela5[[#This Row],[przedstawiciel]],Tabela6[],3,FALSE)</f>
        <v>Wrocław</v>
      </c>
    </row>
    <row r="652" spans="1:15" x14ac:dyDescent="0.2">
      <c r="A652" s="2">
        <v>13</v>
      </c>
      <c r="B652">
        <v>166</v>
      </c>
      <c r="C6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52">
        <v>58</v>
      </c>
      <c r="E6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52" s="3" t="s">
        <v>13</v>
      </c>
      <c r="G652" s="1">
        <v>41496</v>
      </c>
      <c r="H652">
        <f>DAY(Tabela5[[#This Row],[data rozmowy]])</f>
        <v>10</v>
      </c>
      <c r="I652">
        <f>MONTH(Tabela5[[#This Row],[data rozmowy]])</f>
        <v>8</v>
      </c>
      <c r="J652">
        <f>YEAR(Tabela5[[#This Row],[data rozmowy]])</f>
        <v>2013</v>
      </c>
      <c r="K652" s="31">
        <f>Tabela5[[#This Row],[kwota zakupu]]/Tabela5[[#This Row],[czas rozmowy]]</f>
        <v>0.3493975903614458</v>
      </c>
      <c r="L65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2" t="str">
        <f>IF(Tabela5[[#This Row],[przedstawiciel]]="P03", "Południe",IF(Tabela5[[#This Row],[przedstawiciel]]="P02","Zachód","Centrum"))</f>
        <v>Zachód</v>
      </c>
      <c r="N652" t="str">
        <f>VLOOKUP(Tabela5[[#This Row],[przedstawiciel]],Tabela6[],5,FALSE)</f>
        <v>Dolnośląskie</v>
      </c>
      <c r="O652" t="str">
        <f>VLOOKUP(Tabela5[[#This Row],[przedstawiciel]],Tabela6[],3,FALSE)</f>
        <v>Wrocław</v>
      </c>
    </row>
    <row r="653" spans="1:15" x14ac:dyDescent="0.2">
      <c r="A653" s="2">
        <v>15</v>
      </c>
      <c r="B653">
        <v>157</v>
      </c>
      <c r="C6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53">
        <v>84</v>
      </c>
      <c r="E6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53" s="3" t="s">
        <v>21</v>
      </c>
      <c r="G653" s="1">
        <v>41495</v>
      </c>
      <c r="H653">
        <f>DAY(Tabela5[[#This Row],[data rozmowy]])</f>
        <v>9</v>
      </c>
      <c r="I653">
        <f>MONTH(Tabela5[[#This Row],[data rozmowy]])</f>
        <v>8</v>
      </c>
      <c r="J653">
        <f>YEAR(Tabela5[[#This Row],[data rozmowy]])</f>
        <v>2013</v>
      </c>
      <c r="K653" s="31">
        <f>Tabela5[[#This Row],[kwota zakupu]]/Tabela5[[#This Row],[czas rozmowy]]</f>
        <v>0.53503184713375795</v>
      </c>
      <c r="L65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3" t="str">
        <f>IF(Tabela5[[#This Row],[przedstawiciel]]="P03", "Południe",IF(Tabela5[[#This Row],[przedstawiciel]]="P02","Zachód","Centrum"))</f>
        <v>Centrum</v>
      </c>
      <c r="N653" t="str">
        <f>VLOOKUP(Tabela5[[#This Row],[przedstawiciel]],Tabela6[],5,FALSE)</f>
        <v>Mazowieckie</v>
      </c>
      <c r="O653" t="str">
        <f>VLOOKUP(Tabela5[[#This Row],[przedstawiciel]],Tabela6[],3,FALSE)</f>
        <v>Warszawa</v>
      </c>
    </row>
    <row r="654" spans="1:15" x14ac:dyDescent="0.2">
      <c r="A654" s="2">
        <v>14</v>
      </c>
      <c r="B654">
        <v>114</v>
      </c>
      <c r="C6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54">
        <v>156</v>
      </c>
      <c r="E6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54" s="3" t="s">
        <v>13</v>
      </c>
      <c r="G654" s="1">
        <v>41566</v>
      </c>
      <c r="H654">
        <f>DAY(Tabela5[[#This Row],[data rozmowy]])</f>
        <v>19</v>
      </c>
      <c r="I654">
        <f>MONTH(Tabela5[[#This Row],[data rozmowy]])</f>
        <v>10</v>
      </c>
      <c r="J654">
        <f>YEAR(Tabela5[[#This Row],[data rozmowy]])</f>
        <v>2013</v>
      </c>
      <c r="K654" s="31">
        <f>Tabela5[[#This Row],[kwota zakupu]]/Tabela5[[#This Row],[czas rozmowy]]</f>
        <v>1.368421052631579</v>
      </c>
      <c r="L65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4" t="str">
        <f>IF(Tabela5[[#This Row],[przedstawiciel]]="P03", "Południe",IF(Tabela5[[#This Row],[przedstawiciel]]="P02","Zachód","Centrum"))</f>
        <v>Zachód</v>
      </c>
      <c r="N654" t="str">
        <f>VLOOKUP(Tabela5[[#This Row],[przedstawiciel]],Tabela6[],5,FALSE)</f>
        <v>Dolnośląskie</v>
      </c>
      <c r="O654" t="str">
        <f>VLOOKUP(Tabela5[[#This Row],[przedstawiciel]],Tabela6[],3,FALSE)</f>
        <v>Wrocław</v>
      </c>
    </row>
    <row r="655" spans="1:15" x14ac:dyDescent="0.2">
      <c r="A655" s="2">
        <v>15</v>
      </c>
      <c r="B655">
        <v>29</v>
      </c>
      <c r="C6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55">
        <v>68</v>
      </c>
      <c r="E6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55" s="3" t="s">
        <v>20</v>
      </c>
      <c r="G655" s="1">
        <v>41492</v>
      </c>
      <c r="H655">
        <f>DAY(Tabela5[[#This Row],[data rozmowy]])</f>
        <v>6</v>
      </c>
      <c r="I655">
        <f>MONTH(Tabela5[[#This Row],[data rozmowy]])</f>
        <v>8</v>
      </c>
      <c r="J655">
        <f>YEAR(Tabela5[[#This Row],[data rozmowy]])</f>
        <v>2013</v>
      </c>
      <c r="K655" s="31">
        <f>Tabela5[[#This Row],[kwota zakupu]]/Tabela5[[#This Row],[czas rozmowy]]</f>
        <v>2.3448275862068964</v>
      </c>
      <c r="L6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5" t="str">
        <f>IF(Tabela5[[#This Row],[przedstawiciel]]="P03", "Południe",IF(Tabela5[[#This Row],[przedstawiciel]]="P02","Zachód","Centrum"))</f>
        <v>Centrum</v>
      </c>
      <c r="N655" t="str">
        <f>VLOOKUP(Tabela5[[#This Row],[przedstawiciel]],Tabela6[],5,FALSE)</f>
        <v>Łódzkie</v>
      </c>
      <c r="O655" t="str">
        <f>VLOOKUP(Tabela5[[#This Row],[przedstawiciel]],Tabela6[],3,FALSE)</f>
        <v>Łódź</v>
      </c>
    </row>
    <row r="656" spans="1:15" x14ac:dyDescent="0.2">
      <c r="A656" s="2">
        <v>4</v>
      </c>
      <c r="B656">
        <v>160</v>
      </c>
      <c r="C6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56">
        <v>203</v>
      </c>
      <c r="E6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56" s="3" t="s">
        <v>21</v>
      </c>
      <c r="G656" s="1">
        <v>41556</v>
      </c>
      <c r="H656">
        <f>DAY(Tabela5[[#This Row],[data rozmowy]])</f>
        <v>9</v>
      </c>
      <c r="I656">
        <f>MONTH(Tabela5[[#This Row],[data rozmowy]])</f>
        <v>10</v>
      </c>
      <c r="J656">
        <f>YEAR(Tabela5[[#This Row],[data rozmowy]])</f>
        <v>2013</v>
      </c>
      <c r="K656" s="31">
        <f>Tabela5[[#This Row],[kwota zakupu]]/Tabela5[[#This Row],[czas rozmowy]]</f>
        <v>1.26875</v>
      </c>
      <c r="L65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6" t="str">
        <f>IF(Tabela5[[#This Row],[przedstawiciel]]="P03", "Południe",IF(Tabela5[[#This Row],[przedstawiciel]]="P02","Zachód","Centrum"))</f>
        <v>Centrum</v>
      </c>
      <c r="N656" t="str">
        <f>VLOOKUP(Tabela5[[#This Row],[przedstawiciel]],Tabela6[],5,FALSE)</f>
        <v>Mazowieckie</v>
      </c>
      <c r="O656" t="str">
        <f>VLOOKUP(Tabela5[[#This Row],[przedstawiciel]],Tabela6[],3,FALSE)</f>
        <v>Warszawa</v>
      </c>
    </row>
    <row r="657" spans="1:15" x14ac:dyDescent="0.2">
      <c r="A657" s="2">
        <v>13</v>
      </c>
      <c r="B657">
        <v>103</v>
      </c>
      <c r="C6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57">
        <v>43</v>
      </c>
      <c r="E6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57" s="3" t="s">
        <v>21</v>
      </c>
      <c r="G657" s="1">
        <v>41498</v>
      </c>
      <c r="H657">
        <f>DAY(Tabela5[[#This Row],[data rozmowy]])</f>
        <v>12</v>
      </c>
      <c r="I657">
        <f>MONTH(Tabela5[[#This Row],[data rozmowy]])</f>
        <v>8</v>
      </c>
      <c r="J657">
        <f>YEAR(Tabela5[[#This Row],[data rozmowy]])</f>
        <v>2013</v>
      </c>
      <c r="K657" s="31">
        <f>Tabela5[[#This Row],[kwota zakupu]]/Tabela5[[#This Row],[czas rozmowy]]</f>
        <v>0.41747572815533979</v>
      </c>
      <c r="L65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7" t="str">
        <f>IF(Tabela5[[#This Row],[przedstawiciel]]="P03", "Południe",IF(Tabela5[[#This Row],[przedstawiciel]]="P02","Zachód","Centrum"))</f>
        <v>Centrum</v>
      </c>
      <c r="N657" t="str">
        <f>VLOOKUP(Tabela5[[#This Row],[przedstawiciel]],Tabela6[],5,FALSE)</f>
        <v>Mazowieckie</v>
      </c>
      <c r="O657" t="str">
        <f>VLOOKUP(Tabela5[[#This Row],[przedstawiciel]],Tabela6[],3,FALSE)</f>
        <v>Warszawa</v>
      </c>
    </row>
    <row r="658" spans="1:15" x14ac:dyDescent="0.2">
      <c r="A658" s="2">
        <v>3</v>
      </c>
      <c r="B658">
        <v>127</v>
      </c>
      <c r="C6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58">
        <v>205</v>
      </c>
      <c r="E6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58" s="3" t="s">
        <v>9</v>
      </c>
      <c r="G658" s="1">
        <v>41497</v>
      </c>
      <c r="H658">
        <f>DAY(Tabela5[[#This Row],[data rozmowy]])</f>
        <v>11</v>
      </c>
      <c r="I658">
        <f>MONTH(Tabela5[[#This Row],[data rozmowy]])</f>
        <v>8</v>
      </c>
      <c r="J658">
        <f>YEAR(Tabela5[[#This Row],[data rozmowy]])</f>
        <v>2013</v>
      </c>
      <c r="K658" s="31">
        <f>Tabela5[[#This Row],[kwota zakupu]]/Tabela5[[#This Row],[czas rozmowy]]</f>
        <v>1.6141732283464567</v>
      </c>
      <c r="L6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8" t="str">
        <f>IF(Tabela5[[#This Row],[przedstawiciel]]="P03", "Południe",IF(Tabela5[[#This Row],[przedstawiciel]]="P02","Zachód","Centrum"))</f>
        <v>Centrum</v>
      </c>
      <c r="N658" t="str">
        <f>VLOOKUP(Tabela5[[#This Row],[przedstawiciel]],Tabela6[],5,FALSE)</f>
        <v>Mazowieckie</v>
      </c>
      <c r="O658" t="str">
        <f>VLOOKUP(Tabela5[[#This Row],[przedstawiciel]],Tabela6[],3,FALSE)</f>
        <v>Warszawa</v>
      </c>
    </row>
    <row r="659" spans="1:15" x14ac:dyDescent="0.2">
      <c r="A659" s="2">
        <v>8</v>
      </c>
      <c r="B659">
        <v>107</v>
      </c>
      <c r="C6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59">
        <v>169</v>
      </c>
      <c r="E6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59" s="3" t="s">
        <v>13</v>
      </c>
      <c r="G659" s="1">
        <v>41504</v>
      </c>
      <c r="H659">
        <f>DAY(Tabela5[[#This Row],[data rozmowy]])</f>
        <v>18</v>
      </c>
      <c r="I659">
        <f>MONTH(Tabela5[[#This Row],[data rozmowy]])</f>
        <v>8</v>
      </c>
      <c r="J659">
        <f>YEAR(Tabela5[[#This Row],[data rozmowy]])</f>
        <v>2013</v>
      </c>
      <c r="K659" s="31">
        <f>Tabela5[[#This Row],[kwota zakupu]]/Tabela5[[#This Row],[czas rozmowy]]</f>
        <v>1.5794392523364487</v>
      </c>
      <c r="L6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59" t="str">
        <f>IF(Tabela5[[#This Row],[przedstawiciel]]="P03", "Południe",IF(Tabela5[[#This Row],[przedstawiciel]]="P02","Zachód","Centrum"))</f>
        <v>Zachód</v>
      </c>
      <c r="N659" t="str">
        <f>VLOOKUP(Tabela5[[#This Row],[przedstawiciel]],Tabela6[],5,FALSE)</f>
        <v>Dolnośląskie</v>
      </c>
      <c r="O659" t="str">
        <f>VLOOKUP(Tabela5[[#This Row],[przedstawiciel]],Tabela6[],3,FALSE)</f>
        <v>Wrocław</v>
      </c>
    </row>
    <row r="660" spans="1:15" x14ac:dyDescent="0.2">
      <c r="A660" s="2">
        <v>12</v>
      </c>
      <c r="B660">
        <v>74</v>
      </c>
      <c r="C6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60">
        <v>82</v>
      </c>
      <c r="E6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60" s="3" t="s">
        <v>8</v>
      </c>
      <c r="G660" s="1">
        <v>41544</v>
      </c>
      <c r="H660">
        <f>DAY(Tabela5[[#This Row],[data rozmowy]])</f>
        <v>27</v>
      </c>
      <c r="I660">
        <f>MONTH(Tabela5[[#This Row],[data rozmowy]])</f>
        <v>9</v>
      </c>
      <c r="J660">
        <f>YEAR(Tabela5[[#This Row],[data rozmowy]])</f>
        <v>2013</v>
      </c>
      <c r="K660" s="31">
        <f>Tabela5[[#This Row],[kwota zakupu]]/Tabela5[[#This Row],[czas rozmowy]]</f>
        <v>1.1081081081081081</v>
      </c>
      <c r="L6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0" t="str">
        <f>IF(Tabela5[[#This Row],[przedstawiciel]]="P03", "Południe",IF(Tabela5[[#This Row],[przedstawiciel]]="P02","Zachód","Centrum"))</f>
        <v>Południe</v>
      </c>
      <c r="N660" t="str">
        <f>VLOOKUP(Tabela5[[#This Row],[przedstawiciel]],Tabela6[],5,FALSE)</f>
        <v>Podkarpackie</v>
      </c>
      <c r="O660" t="str">
        <f>VLOOKUP(Tabela5[[#This Row],[przedstawiciel]],Tabela6[],3,FALSE)</f>
        <v>Rzeszów</v>
      </c>
    </row>
    <row r="661" spans="1:15" x14ac:dyDescent="0.2">
      <c r="A661" s="2">
        <v>8</v>
      </c>
      <c r="B661">
        <v>156</v>
      </c>
      <c r="C6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61">
        <v>49</v>
      </c>
      <c r="E6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61" s="3" t="s">
        <v>21</v>
      </c>
      <c r="G661" s="1">
        <v>41512</v>
      </c>
      <c r="H661">
        <f>DAY(Tabela5[[#This Row],[data rozmowy]])</f>
        <v>26</v>
      </c>
      <c r="I661">
        <f>MONTH(Tabela5[[#This Row],[data rozmowy]])</f>
        <v>8</v>
      </c>
      <c r="J661">
        <f>YEAR(Tabela5[[#This Row],[data rozmowy]])</f>
        <v>2013</v>
      </c>
      <c r="K661" s="31">
        <f>Tabela5[[#This Row],[kwota zakupu]]/Tabela5[[#This Row],[czas rozmowy]]</f>
        <v>0.3141025641025641</v>
      </c>
      <c r="L66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1" t="str">
        <f>IF(Tabela5[[#This Row],[przedstawiciel]]="P03", "Południe",IF(Tabela5[[#This Row],[przedstawiciel]]="P02","Zachód","Centrum"))</f>
        <v>Centrum</v>
      </c>
      <c r="N661" t="str">
        <f>VLOOKUP(Tabela5[[#This Row],[przedstawiciel]],Tabela6[],5,FALSE)</f>
        <v>Mazowieckie</v>
      </c>
      <c r="O661" t="str">
        <f>VLOOKUP(Tabela5[[#This Row],[przedstawiciel]],Tabela6[],3,FALSE)</f>
        <v>Warszawa</v>
      </c>
    </row>
    <row r="662" spans="1:15" x14ac:dyDescent="0.2">
      <c r="A662" s="2">
        <v>6</v>
      </c>
      <c r="B662">
        <v>177</v>
      </c>
      <c r="C6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62">
        <v>138</v>
      </c>
      <c r="E6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62" s="3" t="s">
        <v>9</v>
      </c>
      <c r="G662" s="1">
        <v>41561</v>
      </c>
      <c r="H662">
        <f>DAY(Tabela5[[#This Row],[data rozmowy]])</f>
        <v>14</v>
      </c>
      <c r="I662">
        <f>MONTH(Tabela5[[#This Row],[data rozmowy]])</f>
        <v>10</v>
      </c>
      <c r="J662">
        <f>YEAR(Tabela5[[#This Row],[data rozmowy]])</f>
        <v>2013</v>
      </c>
      <c r="K662" s="31">
        <f>Tabela5[[#This Row],[kwota zakupu]]/Tabela5[[#This Row],[czas rozmowy]]</f>
        <v>0.77966101694915257</v>
      </c>
      <c r="L6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2" t="str">
        <f>IF(Tabela5[[#This Row],[przedstawiciel]]="P03", "Południe",IF(Tabela5[[#This Row],[przedstawiciel]]="P02","Zachód","Centrum"))</f>
        <v>Centrum</v>
      </c>
      <c r="N662" t="str">
        <f>VLOOKUP(Tabela5[[#This Row],[przedstawiciel]],Tabela6[],5,FALSE)</f>
        <v>Mazowieckie</v>
      </c>
      <c r="O662" t="str">
        <f>VLOOKUP(Tabela5[[#This Row],[przedstawiciel]],Tabela6[],3,FALSE)</f>
        <v>Warszawa</v>
      </c>
    </row>
    <row r="663" spans="1:15" x14ac:dyDescent="0.2">
      <c r="A663" s="2">
        <v>13</v>
      </c>
      <c r="B663">
        <v>67</v>
      </c>
      <c r="C6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63">
        <v>27</v>
      </c>
      <c r="E6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63" s="3" t="s">
        <v>8</v>
      </c>
      <c r="G663" s="1">
        <v>41563</v>
      </c>
      <c r="H663">
        <f>DAY(Tabela5[[#This Row],[data rozmowy]])</f>
        <v>16</v>
      </c>
      <c r="I663">
        <f>MONTH(Tabela5[[#This Row],[data rozmowy]])</f>
        <v>10</v>
      </c>
      <c r="J663">
        <f>YEAR(Tabela5[[#This Row],[data rozmowy]])</f>
        <v>2013</v>
      </c>
      <c r="K663" s="31">
        <f>Tabela5[[#This Row],[kwota zakupu]]/Tabela5[[#This Row],[czas rozmowy]]</f>
        <v>0.40298507462686567</v>
      </c>
      <c r="L66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3" t="str">
        <f>IF(Tabela5[[#This Row],[przedstawiciel]]="P03", "Południe",IF(Tabela5[[#This Row],[przedstawiciel]]="P02","Zachód","Centrum"))</f>
        <v>Południe</v>
      </c>
      <c r="N663" t="str">
        <f>VLOOKUP(Tabela5[[#This Row],[przedstawiciel]],Tabela6[],5,FALSE)</f>
        <v>Podkarpackie</v>
      </c>
      <c r="O663" t="str">
        <f>VLOOKUP(Tabela5[[#This Row],[przedstawiciel]],Tabela6[],3,FALSE)</f>
        <v>Rzeszów</v>
      </c>
    </row>
    <row r="664" spans="1:15" x14ac:dyDescent="0.2">
      <c r="A664" s="2">
        <v>12</v>
      </c>
      <c r="B664">
        <v>36</v>
      </c>
      <c r="C6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64">
        <v>84</v>
      </c>
      <c r="E6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64" s="3" t="s">
        <v>21</v>
      </c>
      <c r="G664" s="1">
        <v>41496</v>
      </c>
      <c r="H664">
        <f>DAY(Tabela5[[#This Row],[data rozmowy]])</f>
        <v>10</v>
      </c>
      <c r="I664">
        <f>MONTH(Tabela5[[#This Row],[data rozmowy]])</f>
        <v>8</v>
      </c>
      <c r="J664">
        <f>YEAR(Tabela5[[#This Row],[data rozmowy]])</f>
        <v>2013</v>
      </c>
      <c r="K664" s="31">
        <f>Tabela5[[#This Row],[kwota zakupu]]/Tabela5[[#This Row],[czas rozmowy]]</f>
        <v>2.3333333333333335</v>
      </c>
      <c r="L66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4" t="str">
        <f>IF(Tabela5[[#This Row],[przedstawiciel]]="P03", "Południe",IF(Tabela5[[#This Row],[przedstawiciel]]="P02","Zachód","Centrum"))</f>
        <v>Centrum</v>
      </c>
      <c r="N664" t="str">
        <f>VLOOKUP(Tabela5[[#This Row],[przedstawiciel]],Tabela6[],5,FALSE)</f>
        <v>Mazowieckie</v>
      </c>
      <c r="O664" t="str">
        <f>VLOOKUP(Tabela5[[#This Row],[przedstawiciel]],Tabela6[],3,FALSE)</f>
        <v>Warszawa</v>
      </c>
    </row>
    <row r="665" spans="1:15" x14ac:dyDescent="0.2">
      <c r="A665" s="2">
        <v>13</v>
      </c>
      <c r="B665">
        <v>46</v>
      </c>
      <c r="C6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65">
        <v>225</v>
      </c>
      <c r="E6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65" s="3" t="s">
        <v>20</v>
      </c>
      <c r="G665" s="1">
        <v>41555</v>
      </c>
      <c r="H665">
        <f>DAY(Tabela5[[#This Row],[data rozmowy]])</f>
        <v>8</v>
      </c>
      <c r="I665">
        <f>MONTH(Tabela5[[#This Row],[data rozmowy]])</f>
        <v>10</v>
      </c>
      <c r="J665">
        <f>YEAR(Tabela5[[#This Row],[data rozmowy]])</f>
        <v>2013</v>
      </c>
      <c r="K665" s="31">
        <f>Tabela5[[#This Row],[kwota zakupu]]/Tabela5[[#This Row],[czas rozmowy]]</f>
        <v>4.8913043478260869</v>
      </c>
      <c r="L66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65" t="str">
        <f>IF(Tabela5[[#This Row],[przedstawiciel]]="P03", "Południe",IF(Tabela5[[#This Row],[przedstawiciel]]="P02","Zachód","Centrum"))</f>
        <v>Centrum</v>
      </c>
      <c r="N665" t="str">
        <f>VLOOKUP(Tabela5[[#This Row],[przedstawiciel]],Tabela6[],5,FALSE)</f>
        <v>Łódzkie</v>
      </c>
      <c r="O665" t="str">
        <f>VLOOKUP(Tabela5[[#This Row],[przedstawiciel]],Tabela6[],3,FALSE)</f>
        <v>Łódź</v>
      </c>
    </row>
    <row r="666" spans="1:15" x14ac:dyDescent="0.2">
      <c r="A666" s="2">
        <v>7</v>
      </c>
      <c r="B666">
        <v>68</v>
      </c>
      <c r="C6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66">
        <v>27</v>
      </c>
      <c r="E6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66" s="3" t="s">
        <v>8</v>
      </c>
      <c r="G666" s="1">
        <v>41498</v>
      </c>
      <c r="H666">
        <f>DAY(Tabela5[[#This Row],[data rozmowy]])</f>
        <v>12</v>
      </c>
      <c r="I666">
        <f>MONTH(Tabela5[[#This Row],[data rozmowy]])</f>
        <v>8</v>
      </c>
      <c r="J666">
        <f>YEAR(Tabela5[[#This Row],[data rozmowy]])</f>
        <v>2013</v>
      </c>
      <c r="K666" s="31">
        <f>Tabela5[[#This Row],[kwota zakupu]]/Tabela5[[#This Row],[czas rozmowy]]</f>
        <v>0.39705882352941174</v>
      </c>
      <c r="L66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6" t="str">
        <f>IF(Tabela5[[#This Row],[przedstawiciel]]="P03", "Południe",IF(Tabela5[[#This Row],[przedstawiciel]]="P02","Zachód","Centrum"))</f>
        <v>Południe</v>
      </c>
      <c r="N666" t="str">
        <f>VLOOKUP(Tabela5[[#This Row],[przedstawiciel]],Tabela6[],5,FALSE)</f>
        <v>Podkarpackie</v>
      </c>
      <c r="O666" t="str">
        <f>VLOOKUP(Tabela5[[#This Row],[przedstawiciel]],Tabela6[],3,FALSE)</f>
        <v>Rzeszów</v>
      </c>
    </row>
    <row r="667" spans="1:15" x14ac:dyDescent="0.2">
      <c r="A667" s="2">
        <v>9</v>
      </c>
      <c r="B667">
        <v>131</v>
      </c>
      <c r="C6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67">
        <v>21</v>
      </c>
      <c r="E6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67" s="3" t="s">
        <v>8</v>
      </c>
      <c r="G667" s="1">
        <v>41556</v>
      </c>
      <c r="H667">
        <f>DAY(Tabela5[[#This Row],[data rozmowy]])</f>
        <v>9</v>
      </c>
      <c r="I667">
        <f>MONTH(Tabela5[[#This Row],[data rozmowy]])</f>
        <v>10</v>
      </c>
      <c r="J667">
        <f>YEAR(Tabela5[[#This Row],[data rozmowy]])</f>
        <v>2013</v>
      </c>
      <c r="K667" s="31">
        <f>Tabela5[[#This Row],[kwota zakupu]]/Tabela5[[#This Row],[czas rozmowy]]</f>
        <v>0.16030534351145037</v>
      </c>
      <c r="L66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7" t="str">
        <f>IF(Tabela5[[#This Row],[przedstawiciel]]="P03", "Południe",IF(Tabela5[[#This Row],[przedstawiciel]]="P02","Zachód","Centrum"))</f>
        <v>Południe</v>
      </c>
      <c r="N667" t="str">
        <f>VLOOKUP(Tabela5[[#This Row],[przedstawiciel]],Tabela6[],5,FALSE)</f>
        <v>Podkarpackie</v>
      </c>
      <c r="O667" t="str">
        <f>VLOOKUP(Tabela5[[#This Row],[przedstawiciel]],Tabela6[],3,FALSE)</f>
        <v>Rzeszów</v>
      </c>
    </row>
    <row r="668" spans="1:15" x14ac:dyDescent="0.2">
      <c r="A668" s="2">
        <v>4</v>
      </c>
      <c r="B668">
        <v>167</v>
      </c>
      <c r="C6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68">
        <v>112</v>
      </c>
      <c r="E6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68" s="3" t="s">
        <v>13</v>
      </c>
      <c r="G668" s="1">
        <v>41523</v>
      </c>
      <c r="H668">
        <f>DAY(Tabela5[[#This Row],[data rozmowy]])</f>
        <v>6</v>
      </c>
      <c r="I668">
        <f>MONTH(Tabela5[[#This Row],[data rozmowy]])</f>
        <v>9</v>
      </c>
      <c r="J668">
        <f>YEAR(Tabela5[[#This Row],[data rozmowy]])</f>
        <v>2013</v>
      </c>
      <c r="K668" s="31">
        <f>Tabela5[[#This Row],[kwota zakupu]]/Tabela5[[#This Row],[czas rozmowy]]</f>
        <v>0.6706586826347305</v>
      </c>
      <c r="L66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8" t="str">
        <f>IF(Tabela5[[#This Row],[przedstawiciel]]="P03", "Południe",IF(Tabela5[[#This Row],[przedstawiciel]]="P02","Zachód","Centrum"))</f>
        <v>Zachód</v>
      </c>
      <c r="N668" t="str">
        <f>VLOOKUP(Tabela5[[#This Row],[przedstawiciel]],Tabela6[],5,FALSE)</f>
        <v>Dolnośląskie</v>
      </c>
      <c r="O668" t="str">
        <f>VLOOKUP(Tabela5[[#This Row],[przedstawiciel]],Tabela6[],3,FALSE)</f>
        <v>Wrocław</v>
      </c>
    </row>
    <row r="669" spans="1:15" x14ac:dyDescent="0.2">
      <c r="A669" s="2">
        <v>15</v>
      </c>
      <c r="B669">
        <v>48</v>
      </c>
      <c r="C6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69">
        <v>27</v>
      </c>
      <c r="E6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69" s="3" t="s">
        <v>20</v>
      </c>
      <c r="G669" s="1">
        <v>41566</v>
      </c>
      <c r="H669">
        <f>DAY(Tabela5[[#This Row],[data rozmowy]])</f>
        <v>19</v>
      </c>
      <c r="I669">
        <f>MONTH(Tabela5[[#This Row],[data rozmowy]])</f>
        <v>10</v>
      </c>
      <c r="J669">
        <f>YEAR(Tabela5[[#This Row],[data rozmowy]])</f>
        <v>2013</v>
      </c>
      <c r="K669" s="31">
        <f>Tabela5[[#This Row],[kwota zakupu]]/Tabela5[[#This Row],[czas rozmowy]]</f>
        <v>0.5625</v>
      </c>
      <c r="L6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69" t="str">
        <f>IF(Tabela5[[#This Row],[przedstawiciel]]="P03", "Południe",IF(Tabela5[[#This Row],[przedstawiciel]]="P02","Zachód","Centrum"))</f>
        <v>Centrum</v>
      </c>
      <c r="N669" t="str">
        <f>VLOOKUP(Tabela5[[#This Row],[przedstawiciel]],Tabela6[],5,FALSE)</f>
        <v>Łódzkie</v>
      </c>
      <c r="O669" t="str">
        <f>VLOOKUP(Tabela5[[#This Row],[przedstawiciel]],Tabela6[],3,FALSE)</f>
        <v>Łódź</v>
      </c>
    </row>
    <row r="670" spans="1:15" x14ac:dyDescent="0.2">
      <c r="A670" s="2">
        <v>14</v>
      </c>
      <c r="B670">
        <v>136</v>
      </c>
      <c r="C6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70">
        <v>83</v>
      </c>
      <c r="E6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70" s="3" t="s">
        <v>13</v>
      </c>
      <c r="G670" s="1">
        <v>41567</v>
      </c>
      <c r="H670">
        <f>DAY(Tabela5[[#This Row],[data rozmowy]])</f>
        <v>20</v>
      </c>
      <c r="I670">
        <f>MONTH(Tabela5[[#This Row],[data rozmowy]])</f>
        <v>10</v>
      </c>
      <c r="J670">
        <f>YEAR(Tabela5[[#This Row],[data rozmowy]])</f>
        <v>2013</v>
      </c>
      <c r="K670" s="31">
        <f>Tabela5[[#This Row],[kwota zakupu]]/Tabela5[[#This Row],[czas rozmowy]]</f>
        <v>0.61029411764705888</v>
      </c>
      <c r="L67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70" t="str">
        <f>IF(Tabela5[[#This Row],[przedstawiciel]]="P03", "Południe",IF(Tabela5[[#This Row],[przedstawiciel]]="P02","Zachód","Centrum"))</f>
        <v>Zachód</v>
      </c>
      <c r="N670" t="str">
        <f>VLOOKUP(Tabela5[[#This Row],[przedstawiciel]],Tabela6[],5,FALSE)</f>
        <v>Dolnośląskie</v>
      </c>
      <c r="O670" t="str">
        <f>VLOOKUP(Tabela5[[#This Row],[przedstawiciel]],Tabela6[],3,FALSE)</f>
        <v>Wrocław</v>
      </c>
    </row>
    <row r="671" spans="1:15" x14ac:dyDescent="0.2">
      <c r="A671" s="2">
        <v>9</v>
      </c>
      <c r="B671">
        <v>145</v>
      </c>
      <c r="C6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71">
        <v>24</v>
      </c>
      <c r="E6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71" s="3" t="s">
        <v>13</v>
      </c>
      <c r="G671" s="1">
        <v>41526</v>
      </c>
      <c r="H671">
        <f>DAY(Tabela5[[#This Row],[data rozmowy]])</f>
        <v>9</v>
      </c>
      <c r="I671">
        <f>MONTH(Tabela5[[#This Row],[data rozmowy]])</f>
        <v>9</v>
      </c>
      <c r="J671">
        <f>YEAR(Tabela5[[#This Row],[data rozmowy]])</f>
        <v>2013</v>
      </c>
      <c r="K671" s="31">
        <f>Tabela5[[#This Row],[kwota zakupu]]/Tabela5[[#This Row],[czas rozmowy]]</f>
        <v>0.16551724137931034</v>
      </c>
      <c r="L6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71" t="str">
        <f>IF(Tabela5[[#This Row],[przedstawiciel]]="P03", "Południe",IF(Tabela5[[#This Row],[przedstawiciel]]="P02","Zachód","Centrum"))</f>
        <v>Zachód</v>
      </c>
      <c r="N671" t="str">
        <f>VLOOKUP(Tabela5[[#This Row],[przedstawiciel]],Tabela6[],5,FALSE)</f>
        <v>Dolnośląskie</v>
      </c>
      <c r="O671" t="str">
        <f>VLOOKUP(Tabela5[[#This Row],[przedstawiciel]],Tabela6[],3,FALSE)</f>
        <v>Wrocław</v>
      </c>
    </row>
    <row r="672" spans="1:15" x14ac:dyDescent="0.2">
      <c r="A672" s="2">
        <v>12</v>
      </c>
      <c r="B672">
        <v>84</v>
      </c>
      <c r="C6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72">
        <v>208</v>
      </c>
      <c r="E6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72" s="3" t="s">
        <v>8</v>
      </c>
      <c r="G672" s="1">
        <v>41533</v>
      </c>
      <c r="H672">
        <f>DAY(Tabela5[[#This Row],[data rozmowy]])</f>
        <v>16</v>
      </c>
      <c r="I672">
        <f>MONTH(Tabela5[[#This Row],[data rozmowy]])</f>
        <v>9</v>
      </c>
      <c r="J672">
        <f>YEAR(Tabela5[[#This Row],[data rozmowy]])</f>
        <v>2013</v>
      </c>
      <c r="K672" s="31">
        <f>Tabela5[[#This Row],[kwota zakupu]]/Tabela5[[#This Row],[czas rozmowy]]</f>
        <v>2.4761904761904763</v>
      </c>
      <c r="L67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72" t="str">
        <f>IF(Tabela5[[#This Row],[przedstawiciel]]="P03", "Południe",IF(Tabela5[[#This Row],[przedstawiciel]]="P02","Zachód","Centrum"))</f>
        <v>Południe</v>
      </c>
      <c r="N672" t="str">
        <f>VLOOKUP(Tabela5[[#This Row],[przedstawiciel]],Tabela6[],5,FALSE)</f>
        <v>Podkarpackie</v>
      </c>
      <c r="O672" t="str">
        <f>VLOOKUP(Tabela5[[#This Row],[przedstawiciel]],Tabela6[],3,FALSE)</f>
        <v>Rzeszów</v>
      </c>
    </row>
    <row r="673" spans="1:15" x14ac:dyDescent="0.2">
      <c r="A673" s="2">
        <v>14</v>
      </c>
      <c r="B673">
        <v>23</v>
      </c>
      <c r="C6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73">
        <v>137</v>
      </c>
      <c r="E6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73" s="3" t="s">
        <v>21</v>
      </c>
      <c r="G673" s="1">
        <v>41529</v>
      </c>
      <c r="H673">
        <f>DAY(Tabela5[[#This Row],[data rozmowy]])</f>
        <v>12</v>
      </c>
      <c r="I673">
        <f>MONTH(Tabela5[[#This Row],[data rozmowy]])</f>
        <v>9</v>
      </c>
      <c r="J673">
        <f>YEAR(Tabela5[[#This Row],[data rozmowy]])</f>
        <v>2013</v>
      </c>
      <c r="K673" s="31">
        <f>Tabela5[[#This Row],[kwota zakupu]]/Tabela5[[#This Row],[czas rozmowy]]</f>
        <v>5.9565217391304346</v>
      </c>
      <c r="L67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73" t="str">
        <f>IF(Tabela5[[#This Row],[przedstawiciel]]="P03", "Południe",IF(Tabela5[[#This Row],[przedstawiciel]]="P02","Zachód","Centrum"))</f>
        <v>Centrum</v>
      </c>
      <c r="N673" t="str">
        <f>VLOOKUP(Tabela5[[#This Row],[przedstawiciel]],Tabela6[],5,FALSE)</f>
        <v>Mazowieckie</v>
      </c>
      <c r="O673" t="str">
        <f>VLOOKUP(Tabela5[[#This Row],[przedstawiciel]],Tabela6[],3,FALSE)</f>
        <v>Warszawa</v>
      </c>
    </row>
    <row r="674" spans="1:15" x14ac:dyDescent="0.2">
      <c r="A674" s="2">
        <v>6</v>
      </c>
      <c r="B674">
        <v>7</v>
      </c>
      <c r="C6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74">
        <v>179</v>
      </c>
      <c r="E6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74" s="3" t="s">
        <v>9</v>
      </c>
      <c r="G674" s="1">
        <v>41504</v>
      </c>
      <c r="H674">
        <f>DAY(Tabela5[[#This Row],[data rozmowy]])</f>
        <v>18</v>
      </c>
      <c r="I674">
        <f>MONTH(Tabela5[[#This Row],[data rozmowy]])</f>
        <v>8</v>
      </c>
      <c r="J674">
        <f>YEAR(Tabela5[[#This Row],[data rozmowy]])</f>
        <v>2013</v>
      </c>
      <c r="K674" s="31">
        <f>Tabela5[[#This Row],[kwota zakupu]]/Tabela5[[#This Row],[czas rozmowy]]</f>
        <v>25.571428571428573</v>
      </c>
      <c r="L67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74" t="str">
        <f>IF(Tabela5[[#This Row],[przedstawiciel]]="P03", "Południe",IF(Tabela5[[#This Row],[przedstawiciel]]="P02","Zachód","Centrum"))</f>
        <v>Centrum</v>
      </c>
      <c r="N674" t="str">
        <f>VLOOKUP(Tabela5[[#This Row],[przedstawiciel]],Tabela6[],5,FALSE)</f>
        <v>Mazowieckie</v>
      </c>
      <c r="O674" t="str">
        <f>VLOOKUP(Tabela5[[#This Row],[przedstawiciel]],Tabela6[],3,FALSE)</f>
        <v>Warszawa</v>
      </c>
    </row>
    <row r="675" spans="1:15" x14ac:dyDescent="0.2">
      <c r="A675" s="2">
        <v>12</v>
      </c>
      <c r="B675">
        <v>176</v>
      </c>
      <c r="C6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75">
        <v>187</v>
      </c>
      <c r="E6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75" s="3" t="s">
        <v>21</v>
      </c>
      <c r="G675" s="1">
        <v>41497</v>
      </c>
      <c r="H675">
        <f>DAY(Tabela5[[#This Row],[data rozmowy]])</f>
        <v>11</v>
      </c>
      <c r="I675">
        <f>MONTH(Tabela5[[#This Row],[data rozmowy]])</f>
        <v>8</v>
      </c>
      <c r="J675">
        <f>YEAR(Tabela5[[#This Row],[data rozmowy]])</f>
        <v>2013</v>
      </c>
      <c r="K675" s="31">
        <f>Tabela5[[#This Row],[kwota zakupu]]/Tabela5[[#This Row],[czas rozmowy]]</f>
        <v>1.0625</v>
      </c>
      <c r="L67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75" t="str">
        <f>IF(Tabela5[[#This Row],[przedstawiciel]]="P03", "Południe",IF(Tabela5[[#This Row],[przedstawiciel]]="P02","Zachód","Centrum"))</f>
        <v>Centrum</v>
      </c>
      <c r="N675" t="str">
        <f>VLOOKUP(Tabela5[[#This Row],[przedstawiciel]],Tabela6[],5,FALSE)</f>
        <v>Mazowieckie</v>
      </c>
      <c r="O675" t="str">
        <f>VLOOKUP(Tabela5[[#This Row],[przedstawiciel]],Tabela6[],3,FALSE)</f>
        <v>Warszawa</v>
      </c>
    </row>
    <row r="676" spans="1:15" x14ac:dyDescent="0.2">
      <c r="A676" s="2">
        <v>9</v>
      </c>
      <c r="B676">
        <v>26</v>
      </c>
      <c r="C6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76">
        <v>167</v>
      </c>
      <c r="E6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76" s="3" t="s">
        <v>9</v>
      </c>
      <c r="G676" s="1">
        <v>41536</v>
      </c>
      <c r="H676">
        <f>DAY(Tabela5[[#This Row],[data rozmowy]])</f>
        <v>19</v>
      </c>
      <c r="I676">
        <f>MONTH(Tabela5[[#This Row],[data rozmowy]])</f>
        <v>9</v>
      </c>
      <c r="J676">
        <f>YEAR(Tabela5[[#This Row],[data rozmowy]])</f>
        <v>2013</v>
      </c>
      <c r="K676" s="31">
        <f>Tabela5[[#This Row],[kwota zakupu]]/Tabela5[[#This Row],[czas rozmowy]]</f>
        <v>6.4230769230769234</v>
      </c>
      <c r="L67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76" t="str">
        <f>IF(Tabela5[[#This Row],[przedstawiciel]]="P03", "Południe",IF(Tabela5[[#This Row],[przedstawiciel]]="P02","Zachód","Centrum"))</f>
        <v>Centrum</v>
      </c>
      <c r="N676" t="str">
        <f>VLOOKUP(Tabela5[[#This Row],[przedstawiciel]],Tabela6[],5,FALSE)</f>
        <v>Mazowieckie</v>
      </c>
      <c r="O676" t="str">
        <f>VLOOKUP(Tabela5[[#This Row],[przedstawiciel]],Tabela6[],3,FALSE)</f>
        <v>Warszawa</v>
      </c>
    </row>
    <row r="677" spans="1:15" x14ac:dyDescent="0.2">
      <c r="A677" s="2">
        <v>8</v>
      </c>
      <c r="B677">
        <v>122</v>
      </c>
      <c r="C6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77">
        <v>121</v>
      </c>
      <c r="E6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77" s="3" t="s">
        <v>8</v>
      </c>
      <c r="G677" s="1">
        <v>41553</v>
      </c>
      <c r="H677">
        <f>DAY(Tabela5[[#This Row],[data rozmowy]])</f>
        <v>6</v>
      </c>
      <c r="I677">
        <f>MONTH(Tabela5[[#This Row],[data rozmowy]])</f>
        <v>10</v>
      </c>
      <c r="J677">
        <f>YEAR(Tabela5[[#This Row],[data rozmowy]])</f>
        <v>2013</v>
      </c>
      <c r="K677" s="31">
        <f>Tabela5[[#This Row],[kwota zakupu]]/Tabela5[[#This Row],[czas rozmowy]]</f>
        <v>0.99180327868852458</v>
      </c>
      <c r="L67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77" t="str">
        <f>IF(Tabela5[[#This Row],[przedstawiciel]]="P03", "Południe",IF(Tabela5[[#This Row],[przedstawiciel]]="P02","Zachód","Centrum"))</f>
        <v>Południe</v>
      </c>
      <c r="N677" t="str">
        <f>VLOOKUP(Tabela5[[#This Row],[przedstawiciel]],Tabela6[],5,FALSE)</f>
        <v>Podkarpackie</v>
      </c>
      <c r="O677" t="str">
        <f>VLOOKUP(Tabela5[[#This Row],[przedstawiciel]],Tabela6[],3,FALSE)</f>
        <v>Rzeszów</v>
      </c>
    </row>
    <row r="678" spans="1:15" x14ac:dyDescent="0.2">
      <c r="A678" s="2">
        <v>11</v>
      </c>
      <c r="B678">
        <v>28</v>
      </c>
      <c r="C6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78">
        <v>177</v>
      </c>
      <c r="E6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78" s="3" t="s">
        <v>8</v>
      </c>
      <c r="G678" s="1">
        <v>41515</v>
      </c>
      <c r="H678">
        <f>DAY(Tabela5[[#This Row],[data rozmowy]])</f>
        <v>29</v>
      </c>
      <c r="I678">
        <f>MONTH(Tabela5[[#This Row],[data rozmowy]])</f>
        <v>8</v>
      </c>
      <c r="J678">
        <f>YEAR(Tabela5[[#This Row],[data rozmowy]])</f>
        <v>2013</v>
      </c>
      <c r="K678" s="31">
        <f>Tabela5[[#This Row],[kwota zakupu]]/Tabela5[[#This Row],[czas rozmowy]]</f>
        <v>6.3214285714285712</v>
      </c>
      <c r="L67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78" t="str">
        <f>IF(Tabela5[[#This Row],[przedstawiciel]]="P03", "Południe",IF(Tabela5[[#This Row],[przedstawiciel]]="P02","Zachód","Centrum"))</f>
        <v>Południe</v>
      </c>
      <c r="N678" t="str">
        <f>VLOOKUP(Tabela5[[#This Row],[przedstawiciel]],Tabela6[],5,FALSE)</f>
        <v>Podkarpackie</v>
      </c>
      <c r="O678" t="str">
        <f>VLOOKUP(Tabela5[[#This Row],[przedstawiciel]],Tabela6[],3,FALSE)</f>
        <v>Rzeszów</v>
      </c>
    </row>
    <row r="679" spans="1:15" x14ac:dyDescent="0.2">
      <c r="A679" s="2">
        <v>5</v>
      </c>
      <c r="B679">
        <v>25</v>
      </c>
      <c r="C6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79">
        <v>137</v>
      </c>
      <c r="E6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79" s="3" t="s">
        <v>13</v>
      </c>
      <c r="G679" s="1">
        <v>41536</v>
      </c>
      <c r="H679">
        <f>DAY(Tabela5[[#This Row],[data rozmowy]])</f>
        <v>19</v>
      </c>
      <c r="I679">
        <f>MONTH(Tabela5[[#This Row],[data rozmowy]])</f>
        <v>9</v>
      </c>
      <c r="J679">
        <f>YEAR(Tabela5[[#This Row],[data rozmowy]])</f>
        <v>2013</v>
      </c>
      <c r="K679" s="31">
        <f>Tabela5[[#This Row],[kwota zakupu]]/Tabela5[[#This Row],[czas rozmowy]]</f>
        <v>5.48</v>
      </c>
      <c r="L67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79" t="str">
        <f>IF(Tabela5[[#This Row],[przedstawiciel]]="P03", "Południe",IF(Tabela5[[#This Row],[przedstawiciel]]="P02","Zachód","Centrum"))</f>
        <v>Zachód</v>
      </c>
      <c r="N679" t="str">
        <f>VLOOKUP(Tabela5[[#This Row],[przedstawiciel]],Tabela6[],5,FALSE)</f>
        <v>Dolnośląskie</v>
      </c>
      <c r="O679" t="str">
        <f>VLOOKUP(Tabela5[[#This Row],[przedstawiciel]],Tabela6[],3,FALSE)</f>
        <v>Wrocław</v>
      </c>
    </row>
    <row r="680" spans="1:15" x14ac:dyDescent="0.2">
      <c r="A680" s="2">
        <v>5</v>
      </c>
      <c r="B680">
        <v>33</v>
      </c>
      <c r="C6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80">
        <v>172</v>
      </c>
      <c r="E6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80" s="3" t="s">
        <v>21</v>
      </c>
      <c r="G680" s="1">
        <v>41528</v>
      </c>
      <c r="H680">
        <f>DAY(Tabela5[[#This Row],[data rozmowy]])</f>
        <v>11</v>
      </c>
      <c r="I680">
        <f>MONTH(Tabela5[[#This Row],[data rozmowy]])</f>
        <v>9</v>
      </c>
      <c r="J680">
        <f>YEAR(Tabela5[[#This Row],[data rozmowy]])</f>
        <v>2013</v>
      </c>
      <c r="K680" s="31">
        <f>Tabela5[[#This Row],[kwota zakupu]]/Tabela5[[#This Row],[czas rozmowy]]</f>
        <v>5.2121212121212119</v>
      </c>
      <c r="L68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80" t="str">
        <f>IF(Tabela5[[#This Row],[przedstawiciel]]="P03", "Południe",IF(Tabela5[[#This Row],[przedstawiciel]]="P02","Zachód","Centrum"))</f>
        <v>Centrum</v>
      </c>
      <c r="N680" t="str">
        <f>VLOOKUP(Tabela5[[#This Row],[przedstawiciel]],Tabela6[],5,FALSE)</f>
        <v>Mazowieckie</v>
      </c>
      <c r="O680" t="str">
        <f>VLOOKUP(Tabela5[[#This Row],[przedstawiciel]],Tabela6[],3,FALSE)</f>
        <v>Warszawa</v>
      </c>
    </row>
    <row r="681" spans="1:15" x14ac:dyDescent="0.2">
      <c r="A681" s="2">
        <v>14</v>
      </c>
      <c r="B681">
        <v>179</v>
      </c>
      <c r="C6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81">
        <v>131</v>
      </c>
      <c r="E6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81" s="3" t="s">
        <v>21</v>
      </c>
      <c r="G681" s="1">
        <v>41573</v>
      </c>
      <c r="H681">
        <f>DAY(Tabela5[[#This Row],[data rozmowy]])</f>
        <v>26</v>
      </c>
      <c r="I681">
        <f>MONTH(Tabela5[[#This Row],[data rozmowy]])</f>
        <v>10</v>
      </c>
      <c r="J681">
        <f>YEAR(Tabela5[[#This Row],[data rozmowy]])</f>
        <v>2013</v>
      </c>
      <c r="K681" s="31">
        <f>Tabela5[[#This Row],[kwota zakupu]]/Tabela5[[#This Row],[czas rozmowy]]</f>
        <v>0.73184357541899436</v>
      </c>
      <c r="L68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81" t="str">
        <f>IF(Tabela5[[#This Row],[przedstawiciel]]="P03", "Południe",IF(Tabela5[[#This Row],[przedstawiciel]]="P02","Zachód","Centrum"))</f>
        <v>Centrum</v>
      </c>
      <c r="N681" t="str">
        <f>VLOOKUP(Tabela5[[#This Row],[przedstawiciel]],Tabela6[],5,FALSE)</f>
        <v>Mazowieckie</v>
      </c>
      <c r="O681" t="str">
        <f>VLOOKUP(Tabela5[[#This Row],[przedstawiciel]],Tabela6[],3,FALSE)</f>
        <v>Warszawa</v>
      </c>
    </row>
    <row r="682" spans="1:15" x14ac:dyDescent="0.2">
      <c r="A682" s="2">
        <v>14</v>
      </c>
      <c r="B682">
        <v>96</v>
      </c>
      <c r="C6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82">
        <v>201</v>
      </c>
      <c r="E6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82" s="3" t="s">
        <v>8</v>
      </c>
      <c r="G682" s="1">
        <v>41525</v>
      </c>
      <c r="H682">
        <f>DAY(Tabela5[[#This Row],[data rozmowy]])</f>
        <v>8</v>
      </c>
      <c r="I682">
        <f>MONTH(Tabela5[[#This Row],[data rozmowy]])</f>
        <v>9</v>
      </c>
      <c r="J682">
        <f>YEAR(Tabela5[[#This Row],[data rozmowy]])</f>
        <v>2013</v>
      </c>
      <c r="K682" s="31">
        <f>Tabela5[[#This Row],[kwota zakupu]]/Tabela5[[#This Row],[czas rozmowy]]</f>
        <v>2.09375</v>
      </c>
      <c r="L68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82" t="str">
        <f>IF(Tabela5[[#This Row],[przedstawiciel]]="P03", "Południe",IF(Tabela5[[#This Row],[przedstawiciel]]="P02","Zachód","Centrum"))</f>
        <v>Południe</v>
      </c>
      <c r="N682" t="str">
        <f>VLOOKUP(Tabela5[[#This Row],[przedstawiciel]],Tabela6[],5,FALSE)</f>
        <v>Podkarpackie</v>
      </c>
      <c r="O682" t="str">
        <f>VLOOKUP(Tabela5[[#This Row],[przedstawiciel]],Tabela6[],3,FALSE)</f>
        <v>Rzeszów</v>
      </c>
    </row>
    <row r="683" spans="1:15" x14ac:dyDescent="0.2">
      <c r="A683" s="2">
        <v>6</v>
      </c>
      <c r="B683">
        <v>151</v>
      </c>
      <c r="C6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83">
        <v>61</v>
      </c>
      <c r="E6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83" s="3" t="s">
        <v>9</v>
      </c>
      <c r="G683" s="1">
        <v>41555</v>
      </c>
      <c r="H683">
        <f>DAY(Tabela5[[#This Row],[data rozmowy]])</f>
        <v>8</v>
      </c>
      <c r="I683">
        <f>MONTH(Tabela5[[#This Row],[data rozmowy]])</f>
        <v>10</v>
      </c>
      <c r="J683">
        <f>YEAR(Tabela5[[#This Row],[data rozmowy]])</f>
        <v>2013</v>
      </c>
      <c r="K683" s="31">
        <f>Tabela5[[#This Row],[kwota zakupu]]/Tabela5[[#This Row],[czas rozmowy]]</f>
        <v>0.40397350993377484</v>
      </c>
      <c r="L68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83" t="str">
        <f>IF(Tabela5[[#This Row],[przedstawiciel]]="P03", "Południe",IF(Tabela5[[#This Row],[przedstawiciel]]="P02","Zachód","Centrum"))</f>
        <v>Centrum</v>
      </c>
      <c r="N683" t="str">
        <f>VLOOKUP(Tabela5[[#This Row],[przedstawiciel]],Tabela6[],5,FALSE)</f>
        <v>Mazowieckie</v>
      </c>
      <c r="O683" t="str">
        <f>VLOOKUP(Tabela5[[#This Row],[przedstawiciel]],Tabela6[],3,FALSE)</f>
        <v>Warszawa</v>
      </c>
    </row>
    <row r="684" spans="1:15" x14ac:dyDescent="0.2">
      <c r="A684" s="2">
        <v>1</v>
      </c>
      <c r="B684">
        <v>3</v>
      </c>
      <c r="C6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84">
        <v>179</v>
      </c>
      <c r="E6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84" s="3" t="s">
        <v>13</v>
      </c>
      <c r="G684" s="1">
        <v>41552</v>
      </c>
      <c r="H684">
        <f>DAY(Tabela5[[#This Row],[data rozmowy]])</f>
        <v>5</v>
      </c>
      <c r="I684">
        <f>MONTH(Tabela5[[#This Row],[data rozmowy]])</f>
        <v>10</v>
      </c>
      <c r="J684">
        <f>YEAR(Tabela5[[#This Row],[data rozmowy]])</f>
        <v>2013</v>
      </c>
      <c r="K684" s="31">
        <f>Tabela5[[#This Row],[kwota zakupu]]/Tabela5[[#This Row],[czas rozmowy]]</f>
        <v>59.666666666666664</v>
      </c>
      <c r="L68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684" t="str">
        <f>IF(Tabela5[[#This Row],[przedstawiciel]]="P03", "Południe",IF(Tabela5[[#This Row],[przedstawiciel]]="P02","Zachód","Centrum"))</f>
        <v>Zachód</v>
      </c>
      <c r="N684" t="str">
        <f>VLOOKUP(Tabela5[[#This Row],[przedstawiciel]],Tabela6[],5,FALSE)</f>
        <v>Dolnośląskie</v>
      </c>
      <c r="O684" t="str">
        <f>VLOOKUP(Tabela5[[#This Row],[przedstawiciel]],Tabela6[],3,FALSE)</f>
        <v>Wrocław</v>
      </c>
    </row>
    <row r="685" spans="1:15" x14ac:dyDescent="0.2">
      <c r="A685" s="2">
        <v>6</v>
      </c>
      <c r="B685">
        <v>128</v>
      </c>
      <c r="C6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85">
        <v>142</v>
      </c>
      <c r="E6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85" s="3" t="s">
        <v>20</v>
      </c>
      <c r="G685" s="1">
        <v>41508</v>
      </c>
      <c r="H685">
        <f>DAY(Tabela5[[#This Row],[data rozmowy]])</f>
        <v>22</v>
      </c>
      <c r="I685">
        <f>MONTH(Tabela5[[#This Row],[data rozmowy]])</f>
        <v>8</v>
      </c>
      <c r="J685">
        <f>YEAR(Tabela5[[#This Row],[data rozmowy]])</f>
        <v>2013</v>
      </c>
      <c r="K685" s="31">
        <f>Tabela5[[#This Row],[kwota zakupu]]/Tabela5[[#This Row],[czas rozmowy]]</f>
        <v>1.109375</v>
      </c>
      <c r="L68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85" t="str">
        <f>IF(Tabela5[[#This Row],[przedstawiciel]]="P03", "Południe",IF(Tabela5[[#This Row],[przedstawiciel]]="P02","Zachód","Centrum"))</f>
        <v>Centrum</v>
      </c>
      <c r="N685" t="str">
        <f>VLOOKUP(Tabela5[[#This Row],[przedstawiciel]],Tabela6[],5,FALSE)</f>
        <v>Łódzkie</v>
      </c>
      <c r="O685" t="str">
        <f>VLOOKUP(Tabela5[[#This Row],[przedstawiciel]],Tabela6[],3,FALSE)</f>
        <v>Łódź</v>
      </c>
    </row>
    <row r="686" spans="1:15" x14ac:dyDescent="0.2">
      <c r="A686" s="2">
        <v>10</v>
      </c>
      <c r="B686">
        <v>127</v>
      </c>
      <c r="C6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86">
        <v>130</v>
      </c>
      <c r="E6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86" s="3" t="s">
        <v>13</v>
      </c>
      <c r="G686" s="1">
        <v>41514</v>
      </c>
      <c r="H686">
        <f>DAY(Tabela5[[#This Row],[data rozmowy]])</f>
        <v>28</v>
      </c>
      <c r="I686">
        <f>MONTH(Tabela5[[#This Row],[data rozmowy]])</f>
        <v>8</v>
      </c>
      <c r="J686">
        <f>YEAR(Tabela5[[#This Row],[data rozmowy]])</f>
        <v>2013</v>
      </c>
      <c r="K686" s="31">
        <f>Tabela5[[#This Row],[kwota zakupu]]/Tabela5[[#This Row],[czas rozmowy]]</f>
        <v>1.0236220472440944</v>
      </c>
      <c r="L6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86" t="str">
        <f>IF(Tabela5[[#This Row],[przedstawiciel]]="P03", "Południe",IF(Tabela5[[#This Row],[przedstawiciel]]="P02","Zachód","Centrum"))</f>
        <v>Zachód</v>
      </c>
      <c r="N686" t="str">
        <f>VLOOKUP(Tabela5[[#This Row],[przedstawiciel]],Tabela6[],5,FALSE)</f>
        <v>Dolnośląskie</v>
      </c>
      <c r="O686" t="str">
        <f>VLOOKUP(Tabela5[[#This Row],[przedstawiciel]],Tabela6[],3,FALSE)</f>
        <v>Wrocław</v>
      </c>
    </row>
    <row r="687" spans="1:15" x14ac:dyDescent="0.2">
      <c r="A687" s="2">
        <v>5</v>
      </c>
      <c r="B687">
        <v>15</v>
      </c>
      <c r="C6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87">
        <v>54</v>
      </c>
      <c r="E6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87" s="3" t="s">
        <v>21</v>
      </c>
      <c r="G687" s="1">
        <v>41514</v>
      </c>
      <c r="H687">
        <f>DAY(Tabela5[[#This Row],[data rozmowy]])</f>
        <v>28</v>
      </c>
      <c r="I687">
        <f>MONTH(Tabela5[[#This Row],[data rozmowy]])</f>
        <v>8</v>
      </c>
      <c r="J687">
        <f>YEAR(Tabela5[[#This Row],[data rozmowy]])</f>
        <v>2013</v>
      </c>
      <c r="K687" s="31">
        <f>Tabela5[[#This Row],[kwota zakupu]]/Tabela5[[#This Row],[czas rozmowy]]</f>
        <v>3.6</v>
      </c>
      <c r="L687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687" t="str">
        <f>IF(Tabela5[[#This Row],[przedstawiciel]]="P03", "Południe",IF(Tabela5[[#This Row],[przedstawiciel]]="P02","Zachód","Centrum"))</f>
        <v>Centrum</v>
      </c>
      <c r="N687" t="str">
        <f>VLOOKUP(Tabela5[[#This Row],[przedstawiciel]],Tabela6[],5,FALSE)</f>
        <v>Mazowieckie</v>
      </c>
      <c r="O687" t="str">
        <f>VLOOKUP(Tabela5[[#This Row],[przedstawiciel]],Tabela6[],3,FALSE)</f>
        <v>Warszawa</v>
      </c>
    </row>
    <row r="688" spans="1:15" x14ac:dyDescent="0.2">
      <c r="A688" s="2">
        <v>15</v>
      </c>
      <c r="B688">
        <v>157</v>
      </c>
      <c r="C6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88">
        <v>89</v>
      </c>
      <c r="E6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88" s="3" t="s">
        <v>13</v>
      </c>
      <c r="G688" s="1">
        <v>41521</v>
      </c>
      <c r="H688">
        <f>DAY(Tabela5[[#This Row],[data rozmowy]])</f>
        <v>4</v>
      </c>
      <c r="I688">
        <f>MONTH(Tabela5[[#This Row],[data rozmowy]])</f>
        <v>9</v>
      </c>
      <c r="J688">
        <f>YEAR(Tabela5[[#This Row],[data rozmowy]])</f>
        <v>2013</v>
      </c>
      <c r="K688" s="31">
        <f>Tabela5[[#This Row],[kwota zakupu]]/Tabela5[[#This Row],[czas rozmowy]]</f>
        <v>0.56687898089171973</v>
      </c>
      <c r="L68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88" t="str">
        <f>IF(Tabela5[[#This Row],[przedstawiciel]]="P03", "Południe",IF(Tabela5[[#This Row],[przedstawiciel]]="P02","Zachód","Centrum"))</f>
        <v>Zachód</v>
      </c>
      <c r="N688" t="str">
        <f>VLOOKUP(Tabela5[[#This Row],[przedstawiciel]],Tabela6[],5,FALSE)</f>
        <v>Dolnośląskie</v>
      </c>
      <c r="O688" t="str">
        <f>VLOOKUP(Tabela5[[#This Row],[przedstawiciel]],Tabela6[],3,FALSE)</f>
        <v>Wrocław</v>
      </c>
    </row>
    <row r="689" spans="1:15" x14ac:dyDescent="0.2">
      <c r="A689" s="2">
        <v>13</v>
      </c>
      <c r="B689">
        <v>132</v>
      </c>
      <c r="C6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89">
        <v>204</v>
      </c>
      <c r="E6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689" s="3" t="s">
        <v>21</v>
      </c>
      <c r="G689" s="1">
        <v>41532</v>
      </c>
      <c r="H689">
        <f>DAY(Tabela5[[#This Row],[data rozmowy]])</f>
        <v>15</v>
      </c>
      <c r="I689">
        <f>MONTH(Tabela5[[#This Row],[data rozmowy]])</f>
        <v>9</v>
      </c>
      <c r="J689">
        <f>YEAR(Tabela5[[#This Row],[data rozmowy]])</f>
        <v>2013</v>
      </c>
      <c r="K689" s="31">
        <f>Tabela5[[#This Row],[kwota zakupu]]/Tabela5[[#This Row],[czas rozmowy]]</f>
        <v>1.5454545454545454</v>
      </c>
      <c r="L6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89" t="str">
        <f>IF(Tabela5[[#This Row],[przedstawiciel]]="P03", "Południe",IF(Tabela5[[#This Row],[przedstawiciel]]="P02","Zachód","Centrum"))</f>
        <v>Centrum</v>
      </c>
      <c r="N689" t="str">
        <f>VLOOKUP(Tabela5[[#This Row],[przedstawiciel]],Tabela6[],5,FALSE)</f>
        <v>Mazowieckie</v>
      </c>
      <c r="O689" t="str">
        <f>VLOOKUP(Tabela5[[#This Row],[przedstawiciel]],Tabela6[],3,FALSE)</f>
        <v>Warszawa</v>
      </c>
    </row>
    <row r="690" spans="1:15" x14ac:dyDescent="0.2">
      <c r="A690" s="2">
        <v>6</v>
      </c>
      <c r="B690">
        <v>24</v>
      </c>
      <c r="C6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690">
        <v>29</v>
      </c>
      <c r="E6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90" s="3" t="s">
        <v>13</v>
      </c>
      <c r="G690" s="1">
        <v>41543</v>
      </c>
      <c r="H690">
        <f>DAY(Tabela5[[#This Row],[data rozmowy]])</f>
        <v>26</v>
      </c>
      <c r="I690">
        <f>MONTH(Tabela5[[#This Row],[data rozmowy]])</f>
        <v>9</v>
      </c>
      <c r="J690">
        <f>YEAR(Tabela5[[#This Row],[data rozmowy]])</f>
        <v>2013</v>
      </c>
      <c r="K690" s="31">
        <f>Tabela5[[#This Row],[kwota zakupu]]/Tabela5[[#This Row],[czas rozmowy]]</f>
        <v>1.2083333333333333</v>
      </c>
      <c r="L6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0" t="str">
        <f>IF(Tabela5[[#This Row],[przedstawiciel]]="P03", "Południe",IF(Tabela5[[#This Row],[przedstawiciel]]="P02","Zachód","Centrum"))</f>
        <v>Zachód</v>
      </c>
      <c r="N690" t="str">
        <f>VLOOKUP(Tabela5[[#This Row],[przedstawiciel]],Tabela6[],5,FALSE)</f>
        <v>Dolnośląskie</v>
      </c>
      <c r="O690" t="str">
        <f>VLOOKUP(Tabela5[[#This Row],[przedstawiciel]],Tabela6[],3,FALSE)</f>
        <v>Wrocław</v>
      </c>
    </row>
    <row r="691" spans="1:15" x14ac:dyDescent="0.2">
      <c r="A691" s="2">
        <v>10</v>
      </c>
      <c r="B691">
        <v>157</v>
      </c>
      <c r="C6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91">
        <v>134</v>
      </c>
      <c r="E6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91" s="3" t="s">
        <v>20</v>
      </c>
      <c r="G691" s="1">
        <v>41577</v>
      </c>
      <c r="H691">
        <f>DAY(Tabela5[[#This Row],[data rozmowy]])</f>
        <v>30</v>
      </c>
      <c r="I691">
        <f>MONTH(Tabela5[[#This Row],[data rozmowy]])</f>
        <v>10</v>
      </c>
      <c r="J691">
        <f>YEAR(Tabela5[[#This Row],[data rozmowy]])</f>
        <v>2013</v>
      </c>
      <c r="K691" s="31">
        <f>Tabela5[[#This Row],[kwota zakupu]]/Tabela5[[#This Row],[czas rozmowy]]</f>
        <v>0.85350318471337583</v>
      </c>
      <c r="L69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1" t="str">
        <f>IF(Tabela5[[#This Row],[przedstawiciel]]="P03", "Południe",IF(Tabela5[[#This Row],[przedstawiciel]]="P02","Zachód","Centrum"))</f>
        <v>Centrum</v>
      </c>
      <c r="N691" t="str">
        <f>VLOOKUP(Tabela5[[#This Row],[przedstawiciel]],Tabela6[],5,FALSE)</f>
        <v>Łódzkie</v>
      </c>
      <c r="O691" t="str">
        <f>VLOOKUP(Tabela5[[#This Row],[przedstawiciel]],Tabela6[],3,FALSE)</f>
        <v>Łódź</v>
      </c>
    </row>
    <row r="692" spans="1:15" x14ac:dyDescent="0.2">
      <c r="A692" s="2">
        <v>4</v>
      </c>
      <c r="B692">
        <v>154</v>
      </c>
      <c r="C6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92">
        <v>164</v>
      </c>
      <c r="E6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92" s="3" t="s">
        <v>8</v>
      </c>
      <c r="G692" s="1">
        <v>41542</v>
      </c>
      <c r="H692">
        <f>DAY(Tabela5[[#This Row],[data rozmowy]])</f>
        <v>25</v>
      </c>
      <c r="I692">
        <f>MONTH(Tabela5[[#This Row],[data rozmowy]])</f>
        <v>9</v>
      </c>
      <c r="J692">
        <f>YEAR(Tabela5[[#This Row],[data rozmowy]])</f>
        <v>2013</v>
      </c>
      <c r="K692" s="31">
        <f>Tabela5[[#This Row],[kwota zakupu]]/Tabela5[[#This Row],[czas rozmowy]]</f>
        <v>1.0649350649350648</v>
      </c>
      <c r="L69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2" t="str">
        <f>IF(Tabela5[[#This Row],[przedstawiciel]]="P03", "Południe",IF(Tabela5[[#This Row],[przedstawiciel]]="P02","Zachód","Centrum"))</f>
        <v>Południe</v>
      </c>
      <c r="N692" t="str">
        <f>VLOOKUP(Tabela5[[#This Row],[przedstawiciel]],Tabela6[],5,FALSE)</f>
        <v>Podkarpackie</v>
      </c>
      <c r="O692" t="str">
        <f>VLOOKUP(Tabela5[[#This Row],[przedstawiciel]],Tabela6[],3,FALSE)</f>
        <v>Rzeszów</v>
      </c>
    </row>
    <row r="693" spans="1:15" x14ac:dyDescent="0.2">
      <c r="A693" s="2">
        <v>11</v>
      </c>
      <c r="B693">
        <v>112</v>
      </c>
      <c r="C6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93">
        <v>52</v>
      </c>
      <c r="E6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93" s="3" t="s">
        <v>21</v>
      </c>
      <c r="G693" s="1">
        <v>41498</v>
      </c>
      <c r="H693">
        <f>DAY(Tabela5[[#This Row],[data rozmowy]])</f>
        <v>12</v>
      </c>
      <c r="I693">
        <f>MONTH(Tabela5[[#This Row],[data rozmowy]])</f>
        <v>8</v>
      </c>
      <c r="J693">
        <f>YEAR(Tabela5[[#This Row],[data rozmowy]])</f>
        <v>2013</v>
      </c>
      <c r="K693" s="31">
        <f>Tabela5[[#This Row],[kwota zakupu]]/Tabela5[[#This Row],[czas rozmowy]]</f>
        <v>0.4642857142857143</v>
      </c>
      <c r="L69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3" t="str">
        <f>IF(Tabela5[[#This Row],[przedstawiciel]]="P03", "Południe",IF(Tabela5[[#This Row],[przedstawiciel]]="P02","Zachód","Centrum"))</f>
        <v>Centrum</v>
      </c>
      <c r="N693" t="str">
        <f>VLOOKUP(Tabela5[[#This Row],[przedstawiciel]],Tabela6[],5,FALSE)</f>
        <v>Mazowieckie</v>
      </c>
      <c r="O693" t="str">
        <f>VLOOKUP(Tabela5[[#This Row],[przedstawiciel]],Tabela6[],3,FALSE)</f>
        <v>Warszawa</v>
      </c>
    </row>
    <row r="694" spans="1:15" x14ac:dyDescent="0.2">
      <c r="A694" s="2">
        <v>6</v>
      </c>
      <c r="B694">
        <v>50</v>
      </c>
      <c r="C6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694">
        <v>156</v>
      </c>
      <c r="E6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94" s="3" t="s">
        <v>20</v>
      </c>
      <c r="G694" s="1">
        <v>41516</v>
      </c>
      <c r="H694">
        <f>DAY(Tabela5[[#This Row],[data rozmowy]])</f>
        <v>30</v>
      </c>
      <c r="I694">
        <f>MONTH(Tabela5[[#This Row],[data rozmowy]])</f>
        <v>8</v>
      </c>
      <c r="J694">
        <f>YEAR(Tabela5[[#This Row],[data rozmowy]])</f>
        <v>2013</v>
      </c>
      <c r="K694" s="31">
        <f>Tabela5[[#This Row],[kwota zakupu]]/Tabela5[[#This Row],[czas rozmowy]]</f>
        <v>3.12</v>
      </c>
      <c r="L694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694" t="str">
        <f>IF(Tabela5[[#This Row],[przedstawiciel]]="P03", "Południe",IF(Tabela5[[#This Row],[przedstawiciel]]="P02","Zachód","Centrum"))</f>
        <v>Centrum</v>
      </c>
      <c r="N694" t="str">
        <f>VLOOKUP(Tabela5[[#This Row],[przedstawiciel]],Tabela6[],5,FALSE)</f>
        <v>Łódzkie</v>
      </c>
      <c r="O694" t="str">
        <f>VLOOKUP(Tabela5[[#This Row],[przedstawiciel]],Tabela6[],3,FALSE)</f>
        <v>Łódź</v>
      </c>
    </row>
    <row r="695" spans="1:15" x14ac:dyDescent="0.2">
      <c r="A695" s="2">
        <v>13</v>
      </c>
      <c r="B695">
        <v>114</v>
      </c>
      <c r="C6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695">
        <v>74</v>
      </c>
      <c r="E6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95" s="3" t="s">
        <v>13</v>
      </c>
      <c r="G695" s="1">
        <v>41572</v>
      </c>
      <c r="H695">
        <f>DAY(Tabela5[[#This Row],[data rozmowy]])</f>
        <v>25</v>
      </c>
      <c r="I695">
        <f>MONTH(Tabela5[[#This Row],[data rozmowy]])</f>
        <v>10</v>
      </c>
      <c r="J695">
        <f>YEAR(Tabela5[[#This Row],[data rozmowy]])</f>
        <v>2013</v>
      </c>
      <c r="K695" s="31">
        <f>Tabela5[[#This Row],[kwota zakupu]]/Tabela5[[#This Row],[czas rozmowy]]</f>
        <v>0.64912280701754388</v>
      </c>
      <c r="L6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5" t="str">
        <f>IF(Tabela5[[#This Row],[przedstawiciel]]="P03", "Południe",IF(Tabela5[[#This Row],[przedstawiciel]]="P02","Zachód","Centrum"))</f>
        <v>Zachód</v>
      </c>
      <c r="N695" t="str">
        <f>VLOOKUP(Tabela5[[#This Row],[przedstawiciel]],Tabela6[],5,FALSE)</f>
        <v>Dolnośląskie</v>
      </c>
      <c r="O695" t="str">
        <f>VLOOKUP(Tabela5[[#This Row],[przedstawiciel]],Tabela6[],3,FALSE)</f>
        <v>Wrocław</v>
      </c>
    </row>
    <row r="696" spans="1:15" x14ac:dyDescent="0.2">
      <c r="A696" s="2">
        <v>15</v>
      </c>
      <c r="B696">
        <v>156</v>
      </c>
      <c r="C6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696">
        <v>120</v>
      </c>
      <c r="E6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696" s="3" t="s">
        <v>9</v>
      </c>
      <c r="G696" s="1">
        <v>41571</v>
      </c>
      <c r="H696">
        <f>DAY(Tabela5[[#This Row],[data rozmowy]])</f>
        <v>24</v>
      </c>
      <c r="I696">
        <f>MONTH(Tabela5[[#This Row],[data rozmowy]])</f>
        <v>10</v>
      </c>
      <c r="J696">
        <f>YEAR(Tabela5[[#This Row],[data rozmowy]])</f>
        <v>2013</v>
      </c>
      <c r="K696" s="31">
        <f>Tabela5[[#This Row],[kwota zakupu]]/Tabela5[[#This Row],[czas rozmowy]]</f>
        <v>0.76923076923076927</v>
      </c>
      <c r="L69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6" t="str">
        <f>IF(Tabela5[[#This Row],[przedstawiciel]]="P03", "Południe",IF(Tabela5[[#This Row],[przedstawiciel]]="P02","Zachód","Centrum"))</f>
        <v>Centrum</v>
      </c>
      <c r="N696" t="str">
        <f>VLOOKUP(Tabela5[[#This Row],[przedstawiciel]],Tabela6[],5,FALSE)</f>
        <v>Mazowieckie</v>
      </c>
      <c r="O696" t="str">
        <f>VLOOKUP(Tabela5[[#This Row],[przedstawiciel]],Tabela6[],3,FALSE)</f>
        <v>Warszawa</v>
      </c>
    </row>
    <row r="697" spans="1:15" x14ac:dyDescent="0.2">
      <c r="A697" s="2">
        <v>14</v>
      </c>
      <c r="B697">
        <v>86</v>
      </c>
      <c r="C6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97">
        <v>65</v>
      </c>
      <c r="E6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697" s="3" t="s">
        <v>20</v>
      </c>
      <c r="G697" s="1">
        <v>41519</v>
      </c>
      <c r="H697">
        <f>DAY(Tabela5[[#This Row],[data rozmowy]])</f>
        <v>2</v>
      </c>
      <c r="I697">
        <f>MONTH(Tabela5[[#This Row],[data rozmowy]])</f>
        <v>9</v>
      </c>
      <c r="J697">
        <f>YEAR(Tabela5[[#This Row],[data rozmowy]])</f>
        <v>2013</v>
      </c>
      <c r="K697" s="31">
        <f>Tabela5[[#This Row],[kwota zakupu]]/Tabela5[[#This Row],[czas rozmowy]]</f>
        <v>0.7558139534883721</v>
      </c>
      <c r="L69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7" t="str">
        <f>IF(Tabela5[[#This Row],[przedstawiciel]]="P03", "Południe",IF(Tabela5[[#This Row],[przedstawiciel]]="P02","Zachód","Centrum"))</f>
        <v>Centrum</v>
      </c>
      <c r="N697" t="str">
        <f>VLOOKUP(Tabela5[[#This Row],[przedstawiciel]],Tabela6[],5,FALSE)</f>
        <v>Łódzkie</v>
      </c>
      <c r="O697" t="str">
        <f>VLOOKUP(Tabela5[[#This Row],[przedstawiciel]],Tabela6[],3,FALSE)</f>
        <v>Łódź</v>
      </c>
    </row>
    <row r="698" spans="1:15" x14ac:dyDescent="0.2">
      <c r="A698" s="2">
        <v>7</v>
      </c>
      <c r="B698">
        <v>147</v>
      </c>
      <c r="C6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698">
        <v>37</v>
      </c>
      <c r="E6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698" s="3" t="s">
        <v>9</v>
      </c>
      <c r="G698" s="1">
        <v>41551</v>
      </c>
      <c r="H698">
        <f>DAY(Tabela5[[#This Row],[data rozmowy]])</f>
        <v>4</v>
      </c>
      <c r="I698">
        <f>MONTH(Tabela5[[#This Row],[data rozmowy]])</f>
        <v>10</v>
      </c>
      <c r="J698">
        <f>YEAR(Tabela5[[#This Row],[data rozmowy]])</f>
        <v>2013</v>
      </c>
      <c r="K698" s="31">
        <f>Tabela5[[#This Row],[kwota zakupu]]/Tabela5[[#This Row],[czas rozmowy]]</f>
        <v>0.25170068027210885</v>
      </c>
      <c r="L69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698" t="str">
        <f>IF(Tabela5[[#This Row],[przedstawiciel]]="P03", "Południe",IF(Tabela5[[#This Row],[przedstawiciel]]="P02","Zachód","Centrum"))</f>
        <v>Centrum</v>
      </c>
      <c r="N698" t="str">
        <f>VLOOKUP(Tabela5[[#This Row],[przedstawiciel]],Tabela6[],5,FALSE)</f>
        <v>Mazowieckie</v>
      </c>
      <c r="O698" t="str">
        <f>VLOOKUP(Tabela5[[#This Row],[przedstawiciel]],Tabela6[],3,FALSE)</f>
        <v>Warszawa</v>
      </c>
    </row>
    <row r="699" spans="1:15" x14ac:dyDescent="0.2">
      <c r="A699" s="2">
        <v>6</v>
      </c>
      <c r="B699">
        <v>61</v>
      </c>
      <c r="C6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699">
        <v>171</v>
      </c>
      <c r="E6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699" s="3" t="s">
        <v>8</v>
      </c>
      <c r="G699" s="1">
        <v>41490</v>
      </c>
      <c r="H699">
        <f>DAY(Tabela5[[#This Row],[data rozmowy]])</f>
        <v>4</v>
      </c>
      <c r="I699">
        <f>MONTH(Tabela5[[#This Row],[data rozmowy]])</f>
        <v>8</v>
      </c>
      <c r="J699">
        <f>YEAR(Tabela5[[#This Row],[data rozmowy]])</f>
        <v>2013</v>
      </c>
      <c r="K699" s="31">
        <f>Tabela5[[#This Row],[kwota zakupu]]/Tabela5[[#This Row],[czas rozmowy]]</f>
        <v>2.8032786885245899</v>
      </c>
      <c r="L699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699" t="str">
        <f>IF(Tabela5[[#This Row],[przedstawiciel]]="P03", "Południe",IF(Tabela5[[#This Row],[przedstawiciel]]="P02","Zachód","Centrum"))</f>
        <v>Południe</v>
      </c>
      <c r="N699" t="str">
        <f>VLOOKUP(Tabela5[[#This Row],[przedstawiciel]],Tabela6[],5,FALSE)</f>
        <v>Podkarpackie</v>
      </c>
      <c r="O699" t="str">
        <f>VLOOKUP(Tabela5[[#This Row],[przedstawiciel]],Tabela6[],3,FALSE)</f>
        <v>Rzeszów</v>
      </c>
    </row>
    <row r="700" spans="1:15" x14ac:dyDescent="0.2">
      <c r="A700" s="2">
        <v>4</v>
      </c>
      <c r="B700">
        <v>24</v>
      </c>
      <c r="C7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00">
        <v>46</v>
      </c>
      <c r="E7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00" s="3" t="s">
        <v>13</v>
      </c>
      <c r="G700" s="1">
        <v>41559</v>
      </c>
      <c r="H700">
        <f>DAY(Tabela5[[#This Row],[data rozmowy]])</f>
        <v>12</v>
      </c>
      <c r="I700">
        <f>MONTH(Tabela5[[#This Row],[data rozmowy]])</f>
        <v>10</v>
      </c>
      <c r="J700">
        <f>YEAR(Tabela5[[#This Row],[data rozmowy]])</f>
        <v>2013</v>
      </c>
      <c r="K700" s="31">
        <f>Tabela5[[#This Row],[kwota zakupu]]/Tabela5[[#This Row],[czas rozmowy]]</f>
        <v>1.9166666666666667</v>
      </c>
      <c r="L70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0" t="str">
        <f>IF(Tabela5[[#This Row],[przedstawiciel]]="P03", "Południe",IF(Tabela5[[#This Row],[przedstawiciel]]="P02","Zachód","Centrum"))</f>
        <v>Zachód</v>
      </c>
      <c r="N700" t="str">
        <f>VLOOKUP(Tabela5[[#This Row],[przedstawiciel]],Tabela6[],5,FALSE)</f>
        <v>Dolnośląskie</v>
      </c>
      <c r="O700" t="str">
        <f>VLOOKUP(Tabela5[[#This Row],[przedstawiciel]],Tabela6[],3,FALSE)</f>
        <v>Wrocław</v>
      </c>
    </row>
    <row r="701" spans="1:15" x14ac:dyDescent="0.2">
      <c r="A701" s="2">
        <v>6</v>
      </c>
      <c r="B701">
        <v>65</v>
      </c>
      <c r="C7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01">
        <v>116</v>
      </c>
      <c r="E7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01" s="3" t="s">
        <v>8</v>
      </c>
      <c r="G701" s="1">
        <v>41503</v>
      </c>
      <c r="H701">
        <f>DAY(Tabela5[[#This Row],[data rozmowy]])</f>
        <v>17</v>
      </c>
      <c r="I701">
        <f>MONTH(Tabela5[[#This Row],[data rozmowy]])</f>
        <v>8</v>
      </c>
      <c r="J701">
        <f>YEAR(Tabela5[[#This Row],[data rozmowy]])</f>
        <v>2013</v>
      </c>
      <c r="K701" s="31">
        <f>Tabela5[[#This Row],[kwota zakupu]]/Tabela5[[#This Row],[czas rozmowy]]</f>
        <v>1.7846153846153847</v>
      </c>
      <c r="L70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1" t="str">
        <f>IF(Tabela5[[#This Row],[przedstawiciel]]="P03", "Południe",IF(Tabela5[[#This Row],[przedstawiciel]]="P02","Zachód","Centrum"))</f>
        <v>Południe</v>
      </c>
      <c r="N701" t="str">
        <f>VLOOKUP(Tabela5[[#This Row],[przedstawiciel]],Tabela6[],5,FALSE)</f>
        <v>Podkarpackie</v>
      </c>
      <c r="O701" t="str">
        <f>VLOOKUP(Tabela5[[#This Row],[przedstawiciel]],Tabela6[],3,FALSE)</f>
        <v>Rzeszów</v>
      </c>
    </row>
    <row r="702" spans="1:15" x14ac:dyDescent="0.2">
      <c r="A702" s="2">
        <v>4</v>
      </c>
      <c r="B702">
        <v>100</v>
      </c>
      <c r="C7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02">
        <v>133</v>
      </c>
      <c r="E7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02" s="3" t="s">
        <v>20</v>
      </c>
      <c r="G702" s="1">
        <v>41572</v>
      </c>
      <c r="H702">
        <f>DAY(Tabela5[[#This Row],[data rozmowy]])</f>
        <v>25</v>
      </c>
      <c r="I702">
        <f>MONTH(Tabela5[[#This Row],[data rozmowy]])</f>
        <v>10</v>
      </c>
      <c r="J702">
        <f>YEAR(Tabela5[[#This Row],[data rozmowy]])</f>
        <v>2013</v>
      </c>
      <c r="K702" s="31">
        <f>Tabela5[[#This Row],[kwota zakupu]]/Tabela5[[#This Row],[czas rozmowy]]</f>
        <v>1.33</v>
      </c>
      <c r="L7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2" t="str">
        <f>IF(Tabela5[[#This Row],[przedstawiciel]]="P03", "Południe",IF(Tabela5[[#This Row],[przedstawiciel]]="P02","Zachód","Centrum"))</f>
        <v>Centrum</v>
      </c>
      <c r="N702" t="str">
        <f>VLOOKUP(Tabela5[[#This Row],[przedstawiciel]],Tabela6[],5,FALSE)</f>
        <v>Łódzkie</v>
      </c>
      <c r="O702" t="str">
        <f>VLOOKUP(Tabela5[[#This Row],[przedstawiciel]],Tabela6[],3,FALSE)</f>
        <v>Łódź</v>
      </c>
    </row>
    <row r="703" spans="1:15" x14ac:dyDescent="0.2">
      <c r="A703" s="2">
        <v>4</v>
      </c>
      <c r="B703">
        <v>51</v>
      </c>
      <c r="C7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03">
        <v>185</v>
      </c>
      <c r="E7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03" s="3" t="s">
        <v>21</v>
      </c>
      <c r="G703" s="1">
        <v>41573</v>
      </c>
      <c r="H703">
        <f>DAY(Tabela5[[#This Row],[data rozmowy]])</f>
        <v>26</v>
      </c>
      <c r="I703">
        <f>MONTH(Tabela5[[#This Row],[data rozmowy]])</f>
        <v>10</v>
      </c>
      <c r="J703">
        <f>YEAR(Tabela5[[#This Row],[data rozmowy]])</f>
        <v>2013</v>
      </c>
      <c r="K703" s="31">
        <f>Tabela5[[#This Row],[kwota zakupu]]/Tabela5[[#This Row],[czas rozmowy]]</f>
        <v>3.6274509803921569</v>
      </c>
      <c r="L703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03" t="str">
        <f>IF(Tabela5[[#This Row],[przedstawiciel]]="P03", "Południe",IF(Tabela5[[#This Row],[przedstawiciel]]="P02","Zachód","Centrum"))</f>
        <v>Centrum</v>
      </c>
      <c r="N703" t="str">
        <f>VLOOKUP(Tabela5[[#This Row],[przedstawiciel]],Tabela6[],5,FALSE)</f>
        <v>Mazowieckie</v>
      </c>
      <c r="O703" t="str">
        <f>VLOOKUP(Tabela5[[#This Row],[przedstawiciel]],Tabela6[],3,FALSE)</f>
        <v>Warszawa</v>
      </c>
    </row>
    <row r="704" spans="1:15" x14ac:dyDescent="0.2">
      <c r="A704" s="2">
        <v>4</v>
      </c>
      <c r="B704">
        <v>29</v>
      </c>
      <c r="C7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04">
        <v>50</v>
      </c>
      <c r="E7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04" s="3" t="s">
        <v>20</v>
      </c>
      <c r="G704" s="1">
        <v>41499</v>
      </c>
      <c r="H704">
        <f>DAY(Tabela5[[#This Row],[data rozmowy]])</f>
        <v>13</v>
      </c>
      <c r="I704">
        <f>MONTH(Tabela5[[#This Row],[data rozmowy]])</f>
        <v>8</v>
      </c>
      <c r="J704">
        <f>YEAR(Tabela5[[#This Row],[data rozmowy]])</f>
        <v>2013</v>
      </c>
      <c r="K704" s="31">
        <f>Tabela5[[#This Row],[kwota zakupu]]/Tabela5[[#This Row],[czas rozmowy]]</f>
        <v>1.7241379310344827</v>
      </c>
      <c r="L7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4" t="str">
        <f>IF(Tabela5[[#This Row],[przedstawiciel]]="P03", "Południe",IF(Tabela5[[#This Row],[przedstawiciel]]="P02","Zachód","Centrum"))</f>
        <v>Centrum</v>
      </c>
      <c r="N704" t="str">
        <f>VLOOKUP(Tabela5[[#This Row],[przedstawiciel]],Tabela6[],5,FALSE)</f>
        <v>Łódzkie</v>
      </c>
      <c r="O704" t="str">
        <f>VLOOKUP(Tabela5[[#This Row],[przedstawiciel]],Tabela6[],3,FALSE)</f>
        <v>Łódź</v>
      </c>
    </row>
    <row r="705" spans="1:15" x14ac:dyDescent="0.2">
      <c r="A705" s="2">
        <v>1</v>
      </c>
      <c r="B705">
        <v>179</v>
      </c>
      <c r="C7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05">
        <v>219</v>
      </c>
      <c r="E7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05" s="3" t="s">
        <v>13</v>
      </c>
      <c r="G705" s="1">
        <v>41561</v>
      </c>
      <c r="H705">
        <f>DAY(Tabela5[[#This Row],[data rozmowy]])</f>
        <v>14</v>
      </c>
      <c r="I705">
        <f>MONTH(Tabela5[[#This Row],[data rozmowy]])</f>
        <v>10</v>
      </c>
      <c r="J705">
        <f>YEAR(Tabela5[[#This Row],[data rozmowy]])</f>
        <v>2013</v>
      </c>
      <c r="K705" s="31">
        <f>Tabela5[[#This Row],[kwota zakupu]]/Tabela5[[#This Row],[czas rozmowy]]</f>
        <v>1.223463687150838</v>
      </c>
      <c r="L70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5" t="str">
        <f>IF(Tabela5[[#This Row],[przedstawiciel]]="P03", "Południe",IF(Tabela5[[#This Row],[przedstawiciel]]="P02","Zachód","Centrum"))</f>
        <v>Zachód</v>
      </c>
      <c r="N705" t="str">
        <f>VLOOKUP(Tabela5[[#This Row],[przedstawiciel]],Tabela6[],5,FALSE)</f>
        <v>Dolnośląskie</v>
      </c>
      <c r="O705" t="str">
        <f>VLOOKUP(Tabela5[[#This Row],[przedstawiciel]],Tabela6[],3,FALSE)</f>
        <v>Wrocław</v>
      </c>
    </row>
    <row r="706" spans="1:15" x14ac:dyDescent="0.2">
      <c r="A706" s="2">
        <v>4</v>
      </c>
      <c r="B706">
        <v>152</v>
      </c>
      <c r="C7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06">
        <v>210</v>
      </c>
      <c r="E7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06" s="3" t="s">
        <v>21</v>
      </c>
      <c r="G706" s="1">
        <v>41529</v>
      </c>
      <c r="H706">
        <f>DAY(Tabela5[[#This Row],[data rozmowy]])</f>
        <v>12</v>
      </c>
      <c r="I706">
        <f>MONTH(Tabela5[[#This Row],[data rozmowy]])</f>
        <v>9</v>
      </c>
      <c r="J706">
        <f>YEAR(Tabela5[[#This Row],[data rozmowy]])</f>
        <v>2013</v>
      </c>
      <c r="K706" s="31">
        <f>Tabela5[[#This Row],[kwota zakupu]]/Tabela5[[#This Row],[czas rozmowy]]</f>
        <v>1.381578947368421</v>
      </c>
      <c r="L70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6" t="str">
        <f>IF(Tabela5[[#This Row],[przedstawiciel]]="P03", "Południe",IF(Tabela5[[#This Row],[przedstawiciel]]="P02","Zachód","Centrum"))</f>
        <v>Centrum</v>
      </c>
      <c r="N706" t="str">
        <f>VLOOKUP(Tabela5[[#This Row],[przedstawiciel]],Tabela6[],5,FALSE)</f>
        <v>Mazowieckie</v>
      </c>
      <c r="O706" t="str">
        <f>VLOOKUP(Tabela5[[#This Row],[przedstawiciel]],Tabela6[],3,FALSE)</f>
        <v>Warszawa</v>
      </c>
    </row>
    <row r="707" spans="1:15" x14ac:dyDescent="0.2">
      <c r="A707" s="2">
        <v>9</v>
      </c>
      <c r="B707">
        <v>122</v>
      </c>
      <c r="C7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07">
        <v>182</v>
      </c>
      <c r="E7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07" s="3" t="s">
        <v>9</v>
      </c>
      <c r="G707" s="1">
        <v>41552</v>
      </c>
      <c r="H707">
        <f>DAY(Tabela5[[#This Row],[data rozmowy]])</f>
        <v>5</v>
      </c>
      <c r="I707">
        <f>MONTH(Tabela5[[#This Row],[data rozmowy]])</f>
        <v>10</v>
      </c>
      <c r="J707">
        <f>YEAR(Tabela5[[#This Row],[data rozmowy]])</f>
        <v>2013</v>
      </c>
      <c r="K707" s="31">
        <f>Tabela5[[#This Row],[kwota zakupu]]/Tabela5[[#This Row],[czas rozmowy]]</f>
        <v>1.4918032786885247</v>
      </c>
      <c r="L70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7" t="str">
        <f>IF(Tabela5[[#This Row],[przedstawiciel]]="P03", "Południe",IF(Tabela5[[#This Row],[przedstawiciel]]="P02","Zachód","Centrum"))</f>
        <v>Centrum</v>
      </c>
      <c r="N707" t="str">
        <f>VLOOKUP(Tabela5[[#This Row],[przedstawiciel]],Tabela6[],5,FALSE)</f>
        <v>Mazowieckie</v>
      </c>
      <c r="O707" t="str">
        <f>VLOOKUP(Tabela5[[#This Row],[przedstawiciel]],Tabela6[],3,FALSE)</f>
        <v>Warszawa</v>
      </c>
    </row>
    <row r="708" spans="1:15" x14ac:dyDescent="0.2">
      <c r="A708" s="2">
        <v>3</v>
      </c>
      <c r="B708">
        <v>35</v>
      </c>
      <c r="C7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08">
        <v>135</v>
      </c>
      <c r="E7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08" s="3" t="s">
        <v>9</v>
      </c>
      <c r="G708" s="1">
        <v>41500</v>
      </c>
      <c r="H708">
        <f>DAY(Tabela5[[#This Row],[data rozmowy]])</f>
        <v>14</v>
      </c>
      <c r="I708">
        <f>MONTH(Tabela5[[#This Row],[data rozmowy]])</f>
        <v>8</v>
      </c>
      <c r="J708">
        <f>YEAR(Tabela5[[#This Row],[data rozmowy]])</f>
        <v>2013</v>
      </c>
      <c r="K708" s="31">
        <f>Tabela5[[#This Row],[kwota zakupu]]/Tabela5[[#This Row],[czas rozmowy]]</f>
        <v>3.8571428571428572</v>
      </c>
      <c r="L708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08" t="str">
        <f>IF(Tabela5[[#This Row],[przedstawiciel]]="P03", "Południe",IF(Tabela5[[#This Row],[przedstawiciel]]="P02","Zachód","Centrum"))</f>
        <v>Centrum</v>
      </c>
      <c r="N708" t="str">
        <f>VLOOKUP(Tabela5[[#This Row],[przedstawiciel]],Tabela6[],5,FALSE)</f>
        <v>Mazowieckie</v>
      </c>
      <c r="O708" t="str">
        <f>VLOOKUP(Tabela5[[#This Row],[przedstawiciel]],Tabela6[],3,FALSE)</f>
        <v>Warszawa</v>
      </c>
    </row>
    <row r="709" spans="1:15" x14ac:dyDescent="0.2">
      <c r="A709" s="2">
        <v>9</v>
      </c>
      <c r="B709">
        <v>87</v>
      </c>
      <c r="C7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09">
        <v>115</v>
      </c>
      <c r="E7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09" s="3" t="s">
        <v>20</v>
      </c>
      <c r="G709" s="1">
        <v>41527</v>
      </c>
      <c r="H709">
        <f>DAY(Tabela5[[#This Row],[data rozmowy]])</f>
        <v>10</v>
      </c>
      <c r="I709">
        <f>MONTH(Tabela5[[#This Row],[data rozmowy]])</f>
        <v>9</v>
      </c>
      <c r="J709">
        <f>YEAR(Tabela5[[#This Row],[data rozmowy]])</f>
        <v>2013</v>
      </c>
      <c r="K709" s="31">
        <f>Tabela5[[#This Row],[kwota zakupu]]/Tabela5[[#This Row],[czas rozmowy]]</f>
        <v>1.3218390804597702</v>
      </c>
      <c r="L70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09" t="str">
        <f>IF(Tabela5[[#This Row],[przedstawiciel]]="P03", "Południe",IF(Tabela5[[#This Row],[przedstawiciel]]="P02","Zachód","Centrum"))</f>
        <v>Centrum</v>
      </c>
      <c r="N709" t="str">
        <f>VLOOKUP(Tabela5[[#This Row],[przedstawiciel]],Tabela6[],5,FALSE)</f>
        <v>Łódzkie</v>
      </c>
      <c r="O709" t="str">
        <f>VLOOKUP(Tabela5[[#This Row],[przedstawiciel]],Tabela6[],3,FALSE)</f>
        <v>Łódź</v>
      </c>
    </row>
    <row r="710" spans="1:15" x14ac:dyDescent="0.2">
      <c r="A710" s="2">
        <v>10</v>
      </c>
      <c r="B710">
        <v>30</v>
      </c>
      <c r="C7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10">
        <v>209</v>
      </c>
      <c r="E7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10" s="3" t="s">
        <v>13</v>
      </c>
      <c r="G710" s="1">
        <v>41516</v>
      </c>
      <c r="H710">
        <f>DAY(Tabela5[[#This Row],[data rozmowy]])</f>
        <v>30</v>
      </c>
      <c r="I710">
        <f>MONTH(Tabela5[[#This Row],[data rozmowy]])</f>
        <v>8</v>
      </c>
      <c r="J710">
        <f>YEAR(Tabela5[[#This Row],[data rozmowy]])</f>
        <v>2013</v>
      </c>
      <c r="K710" s="31">
        <f>Tabela5[[#This Row],[kwota zakupu]]/Tabela5[[#This Row],[czas rozmowy]]</f>
        <v>6.9666666666666668</v>
      </c>
      <c r="L71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10" t="str">
        <f>IF(Tabela5[[#This Row],[przedstawiciel]]="P03", "Południe",IF(Tabela5[[#This Row],[przedstawiciel]]="P02","Zachód","Centrum"))</f>
        <v>Zachód</v>
      </c>
      <c r="N710" t="str">
        <f>VLOOKUP(Tabela5[[#This Row],[przedstawiciel]],Tabela6[],5,FALSE)</f>
        <v>Dolnośląskie</v>
      </c>
      <c r="O710" t="str">
        <f>VLOOKUP(Tabela5[[#This Row],[przedstawiciel]],Tabela6[],3,FALSE)</f>
        <v>Wrocław</v>
      </c>
    </row>
    <row r="711" spans="1:15" x14ac:dyDescent="0.2">
      <c r="A711" s="2">
        <v>13</v>
      </c>
      <c r="B711">
        <v>131</v>
      </c>
      <c r="C7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11">
        <v>173</v>
      </c>
      <c r="E7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11" s="3" t="s">
        <v>13</v>
      </c>
      <c r="G711" s="1">
        <v>41548</v>
      </c>
      <c r="H711">
        <f>DAY(Tabela5[[#This Row],[data rozmowy]])</f>
        <v>1</v>
      </c>
      <c r="I711">
        <f>MONTH(Tabela5[[#This Row],[data rozmowy]])</f>
        <v>10</v>
      </c>
      <c r="J711">
        <f>YEAR(Tabela5[[#This Row],[data rozmowy]])</f>
        <v>2013</v>
      </c>
      <c r="K711" s="31">
        <f>Tabela5[[#This Row],[kwota zakupu]]/Tabela5[[#This Row],[czas rozmowy]]</f>
        <v>1.3206106870229009</v>
      </c>
      <c r="L71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11" t="str">
        <f>IF(Tabela5[[#This Row],[przedstawiciel]]="P03", "Południe",IF(Tabela5[[#This Row],[przedstawiciel]]="P02","Zachód","Centrum"))</f>
        <v>Zachód</v>
      </c>
      <c r="N711" t="str">
        <f>VLOOKUP(Tabela5[[#This Row],[przedstawiciel]],Tabela6[],5,FALSE)</f>
        <v>Dolnośląskie</v>
      </c>
      <c r="O711" t="str">
        <f>VLOOKUP(Tabela5[[#This Row],[przedstawiciel]],Tabela6[],3,FALSE)</f>
        <v>Wrocław</v>
      </c>
    </row>
    <row r="712" spans="1:15" x14ac:dyDescent="0.2">
      <c r="A712" s="2">
        <v>6</v>
      </c>
      <c r="B712">
        <v>137</v>
      </c>
      <c r="C7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12">
        <v>155</v>
      </c>
      <c r="E7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12" s="3" t="s">
        <v>9</v>
      </c>
      <c r="G712" s="1">
        <v>41548</v>
      </c>
      <c r="H712">
        <f>DAY(Tabela5[[#This Row],[data rozmowy]])</f>
        <v>1</v>
      </c>
      <c r="I712">
        <f>MONTH(Tabela5[[#This Row],[data rozmowy]])</f>
        <v>10</v>
      </c>
      <c r="J712">
        <f>YEAR(Tabela5[[#This Row],[data rozmowy]])</f>
        <v>2013</v>
      </c>
      <c r="K712" s="31">
        <f>Tabela5[[#This Row],[kwota zakupu]]/Tabela5[[#This Row],[czas rozmowy]]</f>
        <v>1.1313868613138687</v>
      </c>
      <c r="L71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12" t="str">
        <f>IF(Tabela5[[#This Row],[przedstawiciel]]="P03", "Południe",IF(Tabela5[[#This Row],[przedstawiciel]]="P02","Zachód","Centrum"))</f>
        <v>Centrum</v>
      </c>
      <c r="N712" t="str">
        <f>VLOOKUP(Tabela5[[#This Row],[przedstawiciel]],Tabela6[],5,FALSE)</f>
        <v>Mazowieckie</v>
      </c>
      <c r="O712" t="str">
        <f>VLOOKUP(Tabela5[[#This Row],[przedstawiciel]],Tabela6[],3,FALSE)</f>
        <v>Warszawa</v>
      </c>
    </row>
    <row r="713" spans="1:15" x14ac:dyDescent="0.2">
      <c r="A713" s="2">
        <v>12</v>
      </c>
      <c r="B713">
        <v>16</v>
      </c>
      <c r="C7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13">
        <v>112</v>
      </c>
      <c r="E7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13" s="3" t="s">
        <v>8</v>
      </c>
      <c r="G713" s="1">
        <v>41549</v>
      </c>
      <c r="H713">
        <f>DAY(Tabela5[[#This Row],[data rozmowy]])</f>
        <v>2</v>
      </c>
      <c r="I713">
        <f>MONTH(Tabela5[[#This Row],[data rozmowy]])</f>
        <v>10</v>
      </c>
      <c r="J713">
        <f>YEAR(Tabela5[[#This Row],[data rozmowy]])</f>
        <v>2013</v>
      </c>
      <c r="K713" s="31">
        <f>Tabela5[[#This Row],[kwota zakupu]]/Tabela5[[#This Row],[czas rozmowy]]</f>
        <v>7</v>
      </c>
      <c r="L71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13" t="str">
        <f>IF(Tabela5[[#This Row],[przedstawiciel]]="P03", "Południe",IF(Tabela5[[#This Row],[przedstawiciel]]="P02","Zachód","Centrum"))</f>
        <v>Południe</v>
      </c>
      <c r="N713" t="str">
        <f>VLOOKUP(Tabela5[[#This Row],[przedstawiciel]],Tabela6[],5,FALSE)</f>
        <v>Podkarpackie</v>
      </c>
      <c r="O713" t="str">
        <f>VLOOKUP(Tabela5[[#This Row],[przedstawiciel]],Tabela6[],3,FALSE)</f>
        <v>Rzeszów</v>
      </c>
    </row>
    <row r="714" spans="1:15" x14ac:dyDescent="0.2">
      <c r="A714" s="2">
        <v>6</v>
      </c>
      <c r="B714">
        <v>56</v>
      </c>
      <c r="C7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14">
        <v>203</v>
      </c>
      <c r="E7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14" s="3" t="s">
        <v>8</v>
      </c>
      <c r="G714" s="1">
        <v>41545</v>
      </c>
      <c r="H714">
        <f>DAY(Tabela5[[#This Row],[data rozmowy]])</f>
        <v>28</v>
      </c>
      <c r="I714">
        <f>MONTH(Tabela5[[#This Row],[data rozmowy]])</f>
        <v>9</v>
      </c>
      <c r="J714">
        <f>YEAR(Tabela5[[#This Row],[data rozmowy]])</f>
        <v>2013</v>
      </c>
      <c r="K714" s="31">
        <f>Tabela5[[#This Row],[kwota zakupu]]/Tabela5[[#This Row],[czas rozmowy]]</f>
        <v>3.625</v>
      </c>
      <c r="L714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14" t="str">
        <f>IF(Tabela5[[#This Row],[przedstawiciel]]="P03", "Południe",IF(Tabela5[[#This Row],[przedstawiciel]]="P02","Zachód","Centrum"))</f>
        <v>Południe</v>
      </c>
      <c r="N714" t="str">
        <f>VLOOKUP(Tabela5[[#This Row],[przedstawiciel]],Tabela6[],5,FALSE)</f>
        <v>Podkarpackie</v>
      </c>
      <c r="O714" t="str">
        <f>VLOOKUP(Tabela5[[#This Row],[przedstawiciel]],Tabela6[],3,FALSE)</f>
        <v>Rzeszów</v>
      </c>
    </row>
    <row r="715" spans="1:15" x14ac:dyDescent="0.2">
      <c r="A715" s="2">
        <v>11</v>
      </c>
      <c r="B715">
        <v>169</v>
      </c>
      <c r="C7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15">
        <v>25</v>
      </c>
      <c r="E7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15" s="3" t="s">
        <v>13</v>
      </c>
      <c r="G715" s="1">
        <v>41571</v>
      </c>
      <c r="H715">
        <f>DAY(Tabela5[[#This Row],[data rozmowy]])</f>
        <v>24</v>
      </c>
      <c r="I715">
        <f>MONTH(Tabela5[[#This Row],[data rozmowy]])</f>
        <v>10</v>
      </c>
      <c r="J715">
        <f>YEAR(Tabela5[[#This Row],[data rozmowy]])</f>
        <v>2013</v>
      </c>
      <c r="K715" s="31">
        <f>Tabela5[[#This Row],[kwota zakupu]]/Tabela5[[#This Row],[czas rozmowy]]</f>
        <v>0.14792899408284024</v>
      </c>
      <c r="L71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15" t="str">
        <f>IF(Tabela5[[#This Row],[przedstawiciel]]="P03", "Południe",IF(Tabela5[[#This Row],[przedstawiciel]]="P02","Zachód","Centrum"))</f>
        <v>Zachód</v>
      </c>
      <c r="N715" t="str">
        <f>VLOOKUP(Tabela5[[#This Row],[przedstawiciel]],Tabela6[],5,FALSE)</f>
        <v>Dolnośląskie</v>
      </c>
      <c r="O715" t="str">
        <f>VLOOKUP(Tabela5[[#This Row],[przedstawiciel]],Tabela6[],3,FALSE)</f>
        <v>Wrocław</v>
      </c>
    </row>
    <row r="716" spans="1:15" x14ac:dyDescent="0.2">
      <c r="A716" s="2">
        <v>12</v>
      </c>
      <c r="B716">
        <v>10</v>
      </c>
      <c r="C7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16">
        <v>80</v>
      </c>
      <c r="E7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16" s="3" t="s">
        <v>20</v>
      </c>
      <c r="G716" s="1">
        <v>41508</v>
      </c>
      <c r="H716">
        <f>DAY(Tabela5[[#This Row],[data rozmowy]])</f>
        <v>22</v>
      </c>
      <c r="I716">
        <f>MONTH(Tabela5[[#This Row],[data rozmowy]])</f>
        <v>8</v>
      </c>
      <c r="J716">
        <f>YEAR(Tabela5[[#This Row],[data rozmowy]])</f>
        <v>2013</v>
      </c>
      <c r="K716" s="31">
        <f>Tabela5[[#This Row],[kwota zakupu]]/Tabela5[[#This Row],[czas rozmowy]]</f>
        <v>8</v>
      </c>
      <c r="L71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16" t="str">
        <f>IF(Tabela5[[#This Row],[przedstawiciel]]="P03", "Południe",IF(Tabela5[[#This Row],[przedstawiciel]]="P02","Zachód","Centrum"))</f>
        <v>Centrum</v>
      </c>
      <c r="N716" t="str">
        <f>VLOOKUP(Tabela5[[#This Row],[przedstawiciel]],Tabela6[],5,FALSE)</f>
        <v>Łódzkie</v>
      </c>
      <c r="O716" t="str">
        <f>VLOOKUP(Tabela5[[#This Row],[przedstawiciel]],Tabela6[],3,FALSE)</f>
        <v>Łódź</v>
      </c>
    </row>
    <row r="717" spans="1:15" x14ac:dyDescent="0.2">
      <c r="A717" s="2">
        <v>15</v>
      </c>
      <c r="B717">
        <v>21</v>
      </c>
      <c r="C7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17">
        <v>56</v>
      </c>
      <c r="E7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17" s="3" t="s">
        <v>21</v>
      </c>
      <c r="G717" s="1">
        <v>41548</v>
      </c>
      <c r="H717">
        <f>DAY(Tabela5[[#This Row],[data rozmowy]])</f>
        <v>1</v>
      </c>
      <c r="I717">
        <f>MONTH(Tabela5[[#This Row],[data rozmowy]])</f>
        <v>10</v>
      </c>
      <c r="J717">
        <f>YEAR(Tabela5[[#This Row],[data rozmowy]])</f>
        <v>2013</v>
      </c>
      <c r="K717" s="31">
        <f>Tabela5[[#This Row],[kwota zakupu]]/Tabela5[[#This Row],[czas rozmowy]]</f>
        <v>2.6666666666666665</v>
      </c>
      <c r="L717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717" t="str">
        <f>IF(Tabela5[[#This Row],[przedstawiciel]]="P03", "Południe",IF(Tabela5[[#This Row],[przedstawiciel]]="P02","Zachód","Centrum"))</f>
        <v>Centrum</v>
      </c>
      <c r="N717" t="str">
        <f>VLOOKUP(Tabela5[[#This Row],[przedstawiciel]],Tabela6[],5,FALSE)</f>
        <v>Mazowieckie</v>
      </c>
      <c r="O717" t="str">
        <f>VLOOKUP(Tabela5[[#This Row],[przedstawiciel]],Tabela6[],3,FALSE)</f>
        <v>Warszawa</v>
      </c>
    </row>
    <row r="718" spans="1:15" x14ac:dyDescent="0.2">
      <c r="A718" s="2">
        <v>13</v>
      </c>
      <c r="B718">
        <v>4</v>
      </c>
      <c r="C7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18">
        <v>224</v>
      </c>
      <c r="E7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18" s="3" t="s">
        <v>8</v>
      </c>
      <c r="G718" s="1">
        <v>41517</v>
      </c>
      <c r="H718">
        <f>DAY(Tabela5[[#This Row],[data rozmowy]])</f>
        <v>31</v>
      </c>
      <c r="I718">
        <f>MONTH(Tabela5[[#This Row],[data rozmowy]])</f>
        <v>8</v>
      </c>
      <c r="J718">
        <f>YEAR(Tabela5[[#This Row],[data rozmowy]])</f>
        <v>2013</v>
      </c>
      <c r="K718" s="31">
        <f>Tabela5[[#This Row],[kwota zakupu]]/Tabela5[[#This Row],[czas rozmowy]]</f>
        <v>56</v>
      </c>
      <c r="L71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18" t="str">
        <f>IF(Tabela5[[#This Row],[przedstawiciel]]="P03", "Południe",IF(Tabela5[[#This Row],[przedstawiciel]]="P02","Zachód","Centrum"))</f>
        <v>Południe</v>
      </c>
      <c r="N718" t="str">
        <f>VLOOKUP(Tabela5[[#This Row],[przedstawiciel]],Tabela6[],5,FALSE)</f>
        <v>Podkarpackie</v>
      </c>
      <c r="O718" t="str">
        <f>VLOOKUP(Tabela5[[#This Row],[przedstawiciel]],Tabela6[],3,FALSE)</f>
        <v>Rzeszów</v>
      </c>
    </row>
    <row r="719" spans="1:15" x14ac:dyDescent="0.2">
      <c r="A719" s="2">
        <v>3</v>
      </c>
      <c r="B719">
        <v>123</v>
      </c>
      <c r="C7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19">
        <v>166</v>
      </c>
      <c r="E7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19" s="3" t="s">
        <v>20</v>
      </c>
      <c r="G719" s="1">
        <v>41560</v>
      </c>
      <c r="H719">
        <f>DAY(Tabela5[[#This Row],[data rozmowy]])</f>
        <v>13</v>
      </c>
      <c r="I719">
        <f>MONTH(Tabela5[[#This Row],[data rozmowy]])</f>
        <v>10</v>
      </c>
      <c r="J719">
        <f>YEAR(Tabela5[[#This Row],[data rozmowy]])</f>
        <v>2013</v>
      </c>
      <c r="K719" s="31">
        <f>Tabela5[[#This Row],[kwota zakupu]]/Tabela5[[#This Row],[czas rozmowy]]</f>
        <v>1.3495934959349594</v>
      </c>
      <c r="L7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19" t="str">
        <f>IF(Tabela5[[#This Row],[przedstawiciel]]="P03", "Południe",IF(Tabela5[[#This Row],[przedstawiciel]]="P02","Zachód","Centrum"))</f>
        <v>Centrum</v>
      </c>
      <c r="N719" t="str">
        <f>VLOOKUP(Tabela5[[#This Row],[przedstawiciel]],Tabela6[],5,FALSE)</f>
        <v>Łódzkie</v>
      </c>
      <c r="O719" t="str">
        <f>VLOOKUP(Tabela5[[#This Row],[przedstawiciel]],Tabela6[],3,FALSE)</f>
        <v>Łódź</v>
      </c>
    </row>
    <row r="720" spans="1:15" x14ac:dyDescent="0.2">
      <c r="A720" s="2">
        <v>12</v>
      </c>
      <c r="B720">
        <v>91</v>
      </c>
      <c r="C7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20">
        <v>75</v>
      </c>
      <c r="E7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20" s="3" t="s">
        <v>8</v>
      </c>
      <c r="G720" s="1">
        <v>41507</v>
      </c>
      <c r="H720">
        <f>DAY(Tabela5[[#This Row],[data rozmowy]])</f>
        <v>21</v>
      </c>
      <c r="I720">
        <f>MONTH(Tabela5[[#This Row],[data rozmowy]])</f>
        <v>8</v>
      </c>
      <c r="J720">
        <f>YEAR(Tabela5[[#This Row],[data rozmowy]])</f>
        <v>2013</v>
      </c>
      <c r="K720" s="31">
        <f>Tabela5[[#This Row],[kwota zakupu]]/Tabela5[[#This Row],[czas rozmowy]]</f>
        <v>0.82417582417582413</v>
      </c>
      <c r="L72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0" t="str">
        <f>IF(Tabela5[[#This Row],[przedstawiciel]]="P03", "Południe",IF(Tabela5[[#This Row],[przedstawiciel]]="P02","Zachód","Centrum"))</f>
        <v>Południe</v>
      </c>
      <c r="N720" t="str">
        <f>VLOOKUP(Tabela5[[#This Row],[przedstawiciel]],Tabela6[],5,FALSE)</f>
        <v>Podkarpackie</v>
      </c>
      <c r="O720" t="str">
        <f>VLOOKUP(Tabela5[[#This Row],[przedstawiciel]],Tabela6[],3,FALSE)</f>
        <v>Rzeszów</v>
      </c>
    </row>
    <row r="721" spans="1:15" x14ac:dyDescent="0.2">
      <c r="A721" s="2">
        <v>3</v>
      </c>
      <c r="B721">
        <v>16</v>
      </c>
      <c r="C7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21">
        <v>211</v>
      </c>
      <c r="E7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21" s="3" t="s">
        <v>21</v>
      </c>
      <c r="G721" s="1">
        <v>41532</v>
      </c>
      <c r="H721">
        <f>DAY(Tabela5[[#This Row],[data rozmowy]])</f>
        <v>15</v>
      </c>
      <c r="I721">
        <f>MONTH(Tabela5[[#This Row],[data rozmowy]])</f>
        <v>9</v>
      </c>
      <c r="J721">
        <f>YEAR(Tabela5[[#This Row],[data rozmowy]])</f>
        <v>2013</v>
      </c>
      <c r="K721" s="31">
        <f>Tabela5[[#This Row],[kwota zakupu]]/Tabela5[[#This Row],[czas rozmowy]]</f>
        <v>13.1875</v>
      </c>
      <c r="L72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21" t="str">
        <f>IF(Tabela5[[#This Row],[przedstawiciel]]="P03", "Południe",IF(Tabela5[[#This Row],[przedstawiciel]]="P02","Zachód","Centrum"))</f>
        <v>Centrum</v>
      </c>
      <c r="N721" t="str">
        <f>VLOOKUP(Tabela5[[#This Row],[przedstawiciel]],Tabela6[],5,FALSE)</f>
        <v>Mazowieckie</v>
      </c>
      <c r="O721" t="str">
        <f>VLOOKUP(Tabela5[[#This Row],[przedstawiciel]],Tabela6[],3,FALSE)</f>
        <v>Warszawa</v>
      </c>
    </row>
    <row r="722" spans="1:15" x14ac:dyDescent="0.2">
      <c r="A722" s="2">
        <v>11</v>
      </c>
      <c r="B722">
        <v>139</v>
      </c>
      <c r="C7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22">
        <v>87</v>
      </c>
      <c r="E7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22" s="3" t="s">
        <v>8</v>
      </c>
      <c r="G722" s="1">
        <v>41518</v>
      </c>
      <c r="H722">
        <f>DAY(Tabela5[[#This Row],[data rozmowy]])</f>
        <v>1</v>
      </c>
      <c r="I722">
        <f>MONTH(Tabela5[[#This Row],[data rozmowy]])</f>
        <v>9</v>
      </c>
      <c r="J722">
        <f>YEAR(Tabela5[[#This Row],[data rozmowy]])</f>
        <v>2013</v>
      </c>
      <c r="K722" s="31">
        <f>Tabela5[[#This Row],[kwota zakupu]]/Tabela5[[#This Row],[czas rozmowy]]</f>
        <v>0.62589928057553956</v>
      </c>
      <c r="L7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2" t="str">
        <f>IF(Tabela5[[#This Row],[przedstawiciel]]="P03", "Południe",IF(Tabela5[[#This Row],[przedstawiciel]]="P02","Zachód","Centrum"))</f>
        <v>Południe</v>
      </c>
      <c r="N722" t="str">
        <f>VLOOKUP(Tabela5[[#This Row],[przedstawiciel]],Tabela6[],5,FALSE)</f>
        <v>Podkarpackie</v>
      </c>
      <c r="O722" t="str">
        <f>VLOOKUP(Tabela5[[#This Row],[przedstawiciel]],Tabela6[],3,FALSE)</f>
        <v>Rzeszów</v>
      </c>
    </row>
    <row r="723" spans="1:15" x14ac:dyDescent="0.2">
      <c r="A723" s="2">
        <v>11</v>
      </c>
      <c r="B723">
        <v>144</v>
      </c>
      <c r="C7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23">
        <v>33</v>
      </c>
      <c r="E7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23" s="3" t="s">
        <v>20</v>
      </c>
      <c r="G723" s="1">
        <v>41560</v>
      </c>
      <c r="H723">
        <f>DAY(Tabela5[[#This Row],[data rozmowy]])</f>
        <v>13</v>
      </c>
      <c r="I723">
        <f>MONTH(Tabela5[[#This Row],[data rozmowy]])</f>
        <v>10</v>
      </c>
      <c r="J723">
        <f>YEAR(Tabela5[[#This Row],[data rozmowy]])</f>
        <v>2013</v>
      </c>
      <c r="K723" s="31">
        <f>Tabela5[[#This Row],[kwota zakupu]]/Tabela5[[#This Row],[czas rozmowy]]</f>
        <v>0.22916666666666666</v>
      </c>
      <c r="L72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3" t="str">
        <f>IF(Tabela5[[#This Row],[przedstawiciel]]="P03", "Południe",IF(Tabela5[[#This Row],[przedstawiciel]]="P02","Zachód","Centrum"))</f>
        <v>Centrum</v>
      </c>
      <c r="N723" t="str">
        <f>VLOOKUP(Tabela5[[#This Row],[przedstawiciel]],Tabela6[],5,FALSE)</f>
        <v>Łódzkie</v>
      </c>
      <c r="O723" t="str">
        <f>VLOOKUP(Tabela5[[#This Row],[przedstawiciel]],Tabela6[],3,FALSE)</f>
        <v>Łódź</v>
      </c>
    </row>
    <row r="724" spans="1:15" x14ac:dyDescent="0.2">
      <c r="A724" s="2">
        <v>14</v>
      </c>
      <c r="B724">
        <v>112</v>
      </c>
      <c r="C7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24">
        <v>108</v>
      </c>
      <c r="E7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24" s="3" t="s">
        <v>21</v>
      </c>
      <c r="G724" s="1">
        <v>41504</v>
      </c>
      <c r="H724">
        <f>DAY(Tabela5[[#This Row],[data rozmowy]])</f>
        <v>18</v>
      </c>
      <c r="I724">
        <f>MONTH(Tabela5[[#This Row],[data rozmowy]])</f>
        <v>8</v>
      </c>
      <c r="J724">
        <f>YEAR(Tabela5[[#This Row],[data rozmowy]])</f>
        <v>2013</v>
      </c>
      <c r="K724" s="31">
        <f>Tabela5[[#This Row],[kwota zakupu]]/Tabela5[[#This Row],[czas rozmowy]]</f>
        <v>0.9642857142857143</v>
      </c>
      <c r="L72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4" t="str">
        <f>IF(Tabela5[[#This Row],[przedstawiciel]]="P03", "Południe",IF(Tabela5[[#This Row],[przedstawiciel]]="P02","Zachód","Centrum"))</f>
        <v>Centrum</v>
      </c>
      <c r="N724" t="str">
        <f>VLOOKUP(Tabela5[[#This Row],[przedstawiciel]],Tabela6[],5,FALSE)</f>
        <v>Mazowieckie</v>
      </c>
      <c r="O724" t="str">
        <f>VLOOKUP(Tabela5[[#This Row],[przedstawiciel]],Tabela6[],3,FALSE)</f>
        <v>Warszawa</v>
      </c>
    </row>
    <row r="725" spans="1:15" x14ac:dyDescent="0.2">
      <c r="A725" s="2">
        <v>12</v>
      </c>
      <c r="B725">
        <v>179</v>
      </c>
      <c r="C7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25">
        <v>95</v>
      </c>
      <c r="E7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25" s="3" t="s">
        <v>20</v>
      </c>
      <c r="G725" s="1">
        <v>41539</v>
      </c>
      <c r="H725">
        <f>DAY(Tabela5[[#This Row],[data rozmowy]])</f>
        <v>22</v>
      </c>
      <c r="I725">
        <f>MONTH(Tabela5[[#This Row],[data rozmowy]])</f>
        <v>9</v>
      </c>
      <c r="J725">
        <f>YEAR(Tabela5[[#This Row],[data rozmowy]])</f>
        <v>2013</v>
      </c>
      <c r="K725" s="31">
        <f>Tabela5[[#This Row],[kwota zakupu]]/Tabela5[[#This Row],[czas rozmowy]]</f>
        <v>0.53072625698324027</v>
      </c>
      <c r="L72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5" t="str">
        <f>IF(Tabela5[[#This Row],[przedstawiciel]]="P03", "Południe",IF(Tabela5[[#This Row],[przedstawiciel]]="P02","Zachód","Centrum"))</f>
        <v>Centrum</v>
      </c>
      <c r="N725" t="str">
        <f>VLOOKUP(Tabela5[[#This Row],[przedstawiciel]],Tabela6[],5,FALSE)</f>
        <v>Łódzkie</v>
      </c>
      <c r="O725" t="str">
        <f>VLOOKUP(Tabela5[[#This Row],[przedstawiciel]],Tabela6[],3,FALSE)</f>
        <v>Łódź</v>
      </c>
    </row>
    <row r="726" spans="1:15" x14ac:dyDescent="0.2">
      <c r="A726" s="2">
        <v>5</v>
      </c>
      <c r="B726">
        <v>35</v>
      </c>
      <c r="C7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26">
        <v>87</v>
      </c>
      <c r="E7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26" s="3" t="s">
        <v>8</v>
      </c>
      <c r="G726" s="1">
        <v>41515</v>
      </c>
      <c r="H726">
        <f>DAY(Tabela5[[#This Row],[data rozmowy]])</f>
        <v>29</v>
      </c>
      <c r="I726">
        <f>MONTH(Tabela5[[#This Row],[data rozmowy]])</f>
        <v>8</v>
      </c>
      <c r="J726">
        <f>YEAR(Tabela5[[#This Row],[data rozmowy]])</f>
        <v>2013</v>
      </c>
      <c r="K726" s="31">
        <f>Tabela5[[#This Row],[kwota zakupu]]/Tabela5[[#This Row],[czas rozmowy]]</f>
        <v>2.4857142857142858</v>
      </c>
      <c r="L7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6" t="str">
        <f>IF(Tabela5[[#This Row],[przedstawiciel]]="P03", "Południe",IF(Tabela5[[#This Row],[przedstawiciel]]="P02","Zachód","Centrum"))</f>
        <v>Południe</v>
      </c>
      <c r="N726" t="str">
        <f>VLOOKUP(Tabela5[[#This Row],[przedstawiciel]],Tabela6[],5,FALSE)</f>
        <v>Podkarpackie</v>
      </c>
      <c r="O726" t="str">
        <f>VLOOKUP(Tabela5[[#This Row],[przedstawiciel]],Tabela6[],3,FALSE)</f>
        <v>Rzeszów</v>
      </c>
    </row>
    <row r="727" spans="1:15" x14ac:dyDescent="0.2">
      <c r="A727" s="2">
        <v>8</v>
      </c>
      <c r="B727">
        <v>139</v>
      </c>
      <c r="C7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27">
        <v>170</v>
      </c>
      <c r="E7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27" s="3" t="s">
        <v>8</v>
      </c>
      <c r="G727" s="1">
        <v>41495</v>
      </c>
      <c r="H727">
        <f>DAY(Tabela5[[#This Row],[data rozmowy]])</f>
        <v>9</v>
      </c>
      <c r="I727">
        <f>MONTH(Tabela5[[#This Row],[data rozmowy]])</f>
        <v>8</v>
      </c>
      <c r="J727">
        <f>YEAR(Tabela5[[#This Row],[data rozmowy]])</f>
        <v>2013</v>
      </c>
      <c r="K727" s="31">
        <f>Tabela5[[#This Row],[kwota zakupu]]/Tabela5[[#This Row],[czas rozmowy]]</f>
        <v>1.2230215827338129</v>
      </c>
      <c r="L72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7" t="str">
        <f>IF(Tabela5[[#This Row],[przedstawiciel]]="P03", "Południe",IF(Tabela5[[#This Row],[przedstawiciel]]="P02","Zachód","Centrum"))</f>
        <v>Południe</v>
      </c>
      <c r="N727" t="str">
        <f>VLOOKUP(Tabela5[[#This Row],[przedstawiciel]],Tabela6[],5,FALSE)</f>
        <v>Podkarpackie</v>
      </c>
      <c r="O727" t="str">
        <f>VLOOKUP(Tabela5[[#This Row],[przedstawiciel]],Tabela6[],3,FALSE)</f>
        <v>Rzeszów</v>
      </c>
    </row>
    <row r="728" spans="1:15" x14ac:dyDescent="0.2">
      <c r="A728" s="2">
        <v>4</v>
      </c>
      <c r="B728">
        <v>74</v>
      </c>
      <c r="C7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28">
        <v>70</v>
      </c>
      <c r="E7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28" s="3" t="s">
        <v>9</v>
      </c>
      <c r="G728" s="1">
        <v>41513</v>
      </c>
      <c r="H728">
        <f>DAY(Tabela5[[#This Row],[data rozmowy]])</f>
        <v>27</v>
      </c>
      <c r="I728">
        <f>MONTH(Tabela5[[#This Row],[data rozmowy]])</f>
        <v>8</v>
      </c>
      <c r="J728">
        <f>YEAR(Tabela5[[#This Row],[data rozmowy]])</f>
        <v>2013</v>
      </c>
      <c r="K728" s="31">
        <f>Tabela5[[#This Row],[kwota zakupu]]/Tabela5[[#This Row],[czas rozmowy]]</f>
        <v>0.94594594594594594</v>
      </c>
      <c r="L7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8" t="str">
        <f>IF(Tabela5[[#This Row],[przedstawiciel]]="P03", "Południe",IF(Tabela5[[#This Row],[przedstawiciel]]="P02","Zachód","Centrum"))</f>
        <v>Centrum</v>
      </c>
      <c r="N728" t="str">
        <f>VLOOKUP(Tabela5[[#This Row],[przedstawiciel]],Tabela6[],5,FALSE)</f>
        <v>Mazowieckie</v>
      </c>
      <c r="O728" t="str">
        <f>VLOOKUP(Tabela5[[#This Row],[przedstawiciel]],Tabela6[],3,FALSE)</f>
        <v>Warszawa</v>
      </c>
    </row>
    <row r="729" spans="1:15" x14ac:dyDescent="0.2">
      <c r="A729" s="2">
        <v>11</v>
      </c>
      <c r="B729">
        <v>144</v>
      </c>
      <c r="C7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29">
        <v>198</v>
      </c>
      <c r="E7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29" s="3" t="s">
        <v>20</v>
      </c>
      <c r="G729" s="1">
        <v>41546</v>
      </c>
      <c r="H729">
        <f>DAY(Tabela5[[#This Row],[data rozmowy]])</f>
        <v>29</v>
      </c>
      <c r="I729">
        <f>MONTH(Tabela5[[#This Row],[data rozmowy]])</f>
        <v>9</v>
      </c>
      <c r="J729">
        <f>YEAR(Tabela5[[#This Row],[data rozmowy]])</f>
        <v>2013</v>
      </c>
      <c r="K729" s="31">
        <f>Tabela5[[#This Row],[kwota zakupu]]/Tabela5[[#This Row],[czas rozmowy]]</f>
        <v>1.375</v>
      </c>
      <c r="L72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29" t="str">
        <f>IF(Tabela5[[#This Row],[przedstawiciel]]="P03", "Południe",IF(Tabela5[[#This Row],[przedstawiciel]]="P02","Zachód","Centrum"))</f>
        <v>Centrum</v>
      </c>
      <c r="N729" t="str">
        <f>VLOOKUP(Tabela5[[#This Row],[przedstawiciel]],Tabela6[],5,FALSE)</f>
        <v>Łódzkie</v>
      </c>
      <c r="O729" t="str">
        <f>VLOOKUP(Tabela5[[#This Row],[przedstawiciel]],Tabela6[],3,FALSE)</f>
        <v>Łódź</v>
      </c>
    </row>
    <row r="730" spans="1:15" x14ac:dyDescent="0.2">
      <c r="A730" s="2">
        <v>2</v>
      </c>
      <c r="B730">
        <v>79</v>
      </c>
      <c r="C7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30">
        <v>196</v>
      </c>
      <c r="E7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30" s="3" t="s">
        <v>20</v>
      </c>
      <c r="G730" s="1">
        <v>41546</v>
      </c>
      <c r="H730">
        <f>DAY(Tabela5[[#This Row],[data rozmowy]])</f>
        <v>29</v>
      </c>
      <c r="I730">
        <f>MONTH(Tabela5[[#This Row],[data rozmowy]])</f>
        <v>9</v>
      </c>
      <c r="J730">
        <f>YEAR(Tabela5[[#This Row],[data rozmowy]])</f>
        <v>2013</v>
      </c>
      <c r="K730" s="31">
        <f>Tabela5[[#This Row],[kwota zakupu]]/Tabela5[[#This Row],[czas rozmowy]]</f>
        <v>2.481012658227848</v>
      </c>
      <c r="L7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0" t="str">
        <f>IF(Tabela5[[#This Row],[przedstawiciel]]="P03", "Południe",IF(Tabela5[[#This Row],[przedstawiciel]]="P02","Zachód","Centrum"))</f>
        <v>Centrum</v>
      </c>
      <c r="N730" t="str">
        <f>VLOOKUP(Tabela5[[#This Row],[przedstawiciel]],Tabela6[],5,FALSE)</f>
        <v>Łódzkie</v>
      </c>
      <c r="O730" t="str">
        <f>VLOOKUP(Tabela5[[#This Row],[przedstawiciel]],Tabela6[],3,FALSE)</f>
        <v>Łódź</v>
      </c>
    </row>
    <row r="731" spans="1:15" x14ac:dyDescent="0.2">
      <c r="A731" s="2">
        <v>7</v>
      </c>
      <c r="B731">
        <v>138</v>
      </c>
      <c r="C7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31">
        <v>188</v>
      </c>
      <c r="E7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31" s="3" t="s">
        <v>20</v>
      </c>
      <c r="G731" s="1">
        <v>41506</v>
      </c>
      <c r="H731">
        <f>DAY(Tabela5[[#This Row],[data rozmowy]])</f>
        <v>20</v>
      </c>
      <c r="I731">
        <f>MONTH(Tabela5[[#This Row],[data rozmowy]])</f>
        <v>8</v>
      </c>
      <c r="J731">
        <f>YEAR(Tabela5[[#This Row],[data rozmowy]])</f>
        <v>2013</v>
      </c>
      <c r="K731" s="31">
        <f>Tabela5[[#This Row],[kwota zakupu]]/Tabela5[[#This Row],[czas rozmowy]]</f>
        <v>1.3623188405797102</v>
      </c>
      <c r="L7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1" t="str">
        <f>IF(Tabela5[[#This Row],[przedstawiciel]]="P03", "Południe",IF(Tabela5[[#This Row],[przedstawiciel]]="P02","Zachód","Centrum"))</f>
        <v>Centrum</v>
      </c>
      <c r="N731" t="str">
        <f>VLOOKUP(Tabela5[[#This Row],[przedstawiciel]],Tabela6[],5,FALSE)</f>
        <v>Łódzkie</v>
      </c>
      <c r="O731" t="str">
        <f>VLOOKUP(Tabela5[[#This Row],[przedstawiciel]],Tabela6[],3,FALSE)</f>
        <v>Łódź</v>
      </c>
    </row>
    <row r="732" spans="1:15" x14ac:dyDescent="0.2">
      <c r="A732" s="2">
        <v>1</v>
      </c>
      <c r="B732">
        <v>79</v>
      </c>
      <c r="C7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32">
        <v>145</v>
      </c>
      <c r="E7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32" s="3" t="s">
        <v>9</v>
      </c>
      <c r="G732" s="1">
        <v>41567</v>
      </c>
      <c r="H732">
        <f>DAY(Tabela5[[#This Row],[data rozmowy]])</f>
        <v>20</v>
      </c>
      <c r="I732">
        <f>MONTH(Tabela5[[#This Row],[data rozmowy]])</f>
        <v>10</v>
      </c>
      <c r="J732">
        <f>YEAR(Tabela5[[#This Row],[data rozmowy]])</f>
        <v>2013</v>
      </c>
      <c r="K732" s="31">
        <f>Tabela5[[#This Row],[kwota zakupu]]/Tabela5[[#This Row],[czas rozmowy]]</f>
        <v>1.8354430379746836</v>
      </c>
      <c r="L73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2" t="str">
        <f>IF(Tabela5[[#This Row],[przedstawiciel]]="P03", "Południe",IF(Tabela5[[#This Row],[przedstawiciel]]="P02","Zachód","Centrum"))</f>
        <v>Centrum</v>
      </c>
      <c r="N732" t="str">
        <f>VLOOKUP(Tabela5[[#This Row],[przedstawiciel]],Tabela6[],5,FALSE)</f>
        <v>Mazowieckie</v>
      </c>
      <c r="O732" t="str">
        <f>VLOOKUP(Tabela5[[#This Row],[przedstawiciel]],Tabela6[],3,FALSE)</f>
        <v>Warszawa</v>
      </c>
    </row>
    <row r="733" spans="1:15" x14ac:dyDescent="0.2">
      <c r="A733" s="2">
        <v>15</v>
      </c>
      <c r="B733">
        <v>12</v>
      </c>
      <c r="C7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33">
        <v>77</v>
      </c>
      <c r="E7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33" s="3" t="s">
        <v>13</v>
      </c>
      <c r="G733" s="1">
        <v>41547</v>
      </c>
      <c r="H733">
        <f>DAY(Tabela5[[#This Row],[data rozmowy]])</f>
        <v>30</v>
      </c>
      <c r="I733">
        <f>MONTH(Tabela5[[#This Row],[data rozmowy]])</f>
        <v>9</v>
      </c>
      <c r="J733">
        <f>YEAR(Tabela5[[#This Row],[data rozmowy]])</f>
        <v>2013</v>
      </c>
      <c r="K733" s="31">
        <f>Tabela5[[#This Row],[kwota zakupu]]/Tabela5[[#This Row],[czas rozmowy]]</f>
        <v>6.416666666666667</v>
      </c>
      <c r="L73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33" t="str">
        <f>IF(Tabela5[[#This Row],[przedstawiciel]]="P03", "Południe",IF(Tabela5[[#This Row],[przedstawiciel]]="P02","Zachód","Centrum"))</f>
        <v>Zachód</v>
      </c>
      <c r="N733" t="str">
        <f>VLOOKUP(Tabela5[[#This Row],[przedstawiciel]],Tabela6[],5,FALSE)</f>
        <v>Dolnośląskie</v>
      </c>
      <c r="O733" t="str">
        <f>VLOOKUP(Tabela5[[#This Row],[przedstawiciel]],Tabela6[],3,FALSE)</f>
        <v>Wrocław</v>
      </c>
    </row>
    <row r="734" spans="1:15" x14ac:dyDescent="0.2">
      <c r="A734" s="2">
        <v>13</v>
      </c>
      <c r="B734">
        <v>69</v>
      </c>
      <c r="C7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34">
        <v>92</v>
      </c>
      <c r="E7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34" s="3" t="s">
        <v>13</v>
      </c>
      <c r="G734" s="1">
        <v>41535</v>
      </c>
      <c r="H734">
        <f>DAY(Tabela5[[#This Row],[data rozmowy]])</f>
        <v>18</v>
      </c>
      <c r="I734">
        <f>MONTH(Tabela5[[#This Row],[data rozmowy]])</f>
        <v>9</v>
      </c>
      <c r="J734">
        <f>YEAR(Tabela5[[#This Row],[data rozmowy]])</f>
        <v>2013</v>
      </c>
      <c r="K734" s="31">
        <f>Tabela5[[#This Row],[kwota zakupu]]/Tabela5[[#This Row],[czas rozmowy]]</f>
        <v>1.3333333333333333</v>
      </c>
      <c r="L73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4" t="str">
        <f>IF(Tabela5[[#This Row],[przedstawiciel]]="P03", "Południe",IF(Tabela5[[#This Row],[przedstawiciel]]="P02","Zachód","Centrum"))</f>
        <v>Zachód</v>
      </c>
      <c r="N734" t="str">
        <f>VLOOKUP(Tabela5[[#This Row],[przedstawiciel]],Tabela6[],5,FALSE)</f>
        <v>Dolnośląskie</v>
      </c>
      <c r="O734" t="str">
        <f>VLOOKUP(Tabela5[[#This Row],[przedstawiciel]],Tabela6[],3,FALSE)</f>
        <v>Wrocław</v>
      </c>
    </row>
    <row r="735" spans="1:15" x14ac:dyDescent="0.2">
      <c r="A735" s="2">
        <v>3</v>
      </c>
      <c r="B735">
        <v>132</v>
      </c>
      <c r="C7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35">
        <v>89</v>
      </c>
      <c r="E7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35" s="3" t="s">
        <v>21</v>
      </c>
      <c r="G735" s="1">
        <v>41566</v>
      </c>
      <c r="H735">
        <f>DAY(Tabela5[[#This Row],[data rozmowy]])</f>
        <v>19</v>
      </c>
      <c r="I735">
        <f>MONTH(Tabela5[[#This Row],[data rozmowy]])</f>
        <v>10</v>
      </c>
      <c r="J735">
        <f>YEAR(Tabela5[[#This Row],[data rozmowy]])</f>
        <v>2013</v>
      </c>
      <c r="K735" s="31">
        <f>Tabela5[[#This Row],[kwota zakupu]]/Tabela5[[#This Row],[czas rozmowy]]</f>
        <v>0.6742424242424242</v>
      </c>
      <c r="L7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5" t="str">
        <f>IF(Tabela5[[#This Row],[przedstawiciel]]="P03", "Południe",IF(Tabela5[[#This Row],[przedstawiciel]]="P02","Zachód","Centrum"))</f>
        <v>Centrum</v>
      </c>
      <c r="N735" t="str">
        <f>VLOOKUP(Tabela5[[#This Row],[przedstawiciel]],Tabela6[],5,FALSE)</f>
        <v>Mazowieckie</v>
      </c>
      <c r="O735" t="str">
        <f>VLOOKUP(Tabela5[[#This Row],[przedstawiciel]],Tabela6[],3,FALSE)</f>
        <v>Warszawa</v>
      </c>
    </row>
    <row r="736" spans="1:15" x14ac:dyDescent="0.2">
      <c r="A736" s="2">
        <v>9</v>
      </c>
      <c r="B736">
        <v>14</v>
      </c>
      <c r="C7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36">
        <v>76</v>
      </c>
      <c r="E7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36" s="3" t="s">
        <v>13</v>
      </c>
      <c r="G736" s="1">
        <v>41555</v>
      </c>
      <c r="H736">
        <f>DAY(Tabela5[[#This Row],[data rozmowy]])</f>
        <v>8</v>
      </c>
      <c r="I736">
        <f>MONTH(Tabela5[[#This Row],[data rozmowy]])</f>
        <v>10</v>
      </c>
      <c r="J736">
        <f>YEAR(Tabela5[[#This Row],[data rozmowy]])</f>
        <v>2013</v>
      </c>
      <c r="K736" s="31">
        <f>Tabela5[[#This Row],[kwota zakupu]]/Tabela5[[#This Row],[czas rozmowy]]</f>
        <v>5.4285714285714288</v>
      </c>
      <c r="L73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36" t="str">
        <f>IF(Tabela5[[#This Row],[przedstawiciel]]="P03", "Południe",IF(Tabela5[[#This Row],[przedstawiciel]]="P02","Zachód","Centrum"))</f>
        <v>Zachód</v>
      </c>
      <c r="N736" t="str">
        <f>VLOOKUP(Tabela5[[#This Row],[przedstawiciel]],Tabela6[],5,FALSE)</f>
        <v>Dolnośląskie</v>
      </c>
      <c r="O736" t="str">
        <f>VLOOKUP(Tabela5[[#This Row],[przedstawiciel]],Tabela6[],3,FALSE)</f>
        <v>Wrocław</v>
      </c>
    </row>
    <row r="737" spans="1:15" x14ac:dyDescent="0.2">
      <c r="A737" s="2">
        <v>3</v>
      </c>
      <c r="B737">
        <v>68</v>
      </c>
      <c r="C7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37">
        <v>41</v>
      </c>
      <c r="E7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37" s="3" t="s">
        <v>21</v>
      </c>
      <c r="G737" s="1">
        <v>41502</v>
      </c>
      <c r="H737">
        <f>DAY(Tabela5[[#This Row],[data rozmowy]])</f>
        <v>16</v>
      </c>
      <c r="I737">
        <f>MONTH(Tabela5[[#This Row],[data rozmowy]])</f>
        <v>8</v>
      </c>
      <c r="J737">
        <f>YEAR(Tabela5[[#This Row],[data rozmowy]])</f>
        <v>2013</v>
      </c>
      <c r="K737" s="31">
        <f>Tabela5[[#This Row],[kwota zakupu]]/Tabela5[[#This Row],[czas rozmowy]]</f>
        <v>0.6029411764705882</v>
      </c>
      <c r="L73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7" t="str">
        <f>IF(Tabela5[[#This Row],[przedstawiciel]]="P03", "Południe",IF(Tabela5[[#This Row],[przedstawiciel]]="P02","Zachód","Centrum"))</f>
        <v>Centrum</v>
      </c>
      <c r="N737" t="str">
        <f>VLOOKUP(Tabela5[[#This Row],[przedstawiciel]],Tabela6[],5,FALSE)</f>
        <v>Mazowieckie</v>
      </c>
      <c r="O737" t="str">
        <f>VLOOKUP(Tabela5[[#This Row],[przedstawiciel]],Tabela6[],3,FALSE)</f>
        <v>Warszawa</v>
      </c>
    </row>
    <row r="738" spans="1:15" x14ac:dyDescent="0.2">
      <c r="A738" s="2">
        <v>11</v>
      </c>
      <c r="B738">
        <v>164</v>
      </c>
      <c r="C7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38">
        <v>140</v>
      </c>
      <c r="E7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38" s="3" t="s">
        <v>21</v>
      </c>
      <c r="G738" s="1">
        <v>41549</v>
      </c>
      <c r="H738">
        <f>DAY(Tabela5[[#This Row],[data rozmowy]])</f>
        <v>2</v>
      </c>
      <c r="I738">
        <f>MONTH(Tabela5[[#This Row],[data rozmowy]])</f>
        <v>10</v>
      </c>
      <c r="J738">
        <f>YEAR(Tabela5[[#This Row],[data rozmowy]])</f>
        <v>2013</v>
      </c>
      <c r="K738" s="31">
        <f>Tabela5[[#This Row],[kwota zakupu]]/Tabela5[[#This Row],[czas rozmowy]]</f>
        <v>0.85365853658536583</v>
      </c>
      <c r="L73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8" t="str">
        <f>IF(Tabela5[[#This Row],[przedstawiciel]]="P03", "Południe",IF(Tabela5[[#This Row],[przedstawiciel]]="P02","Zachód","Centrum"))</f>
        <v>Centrum</v>
      </c>
      <c r="N738" t="str">
        <f>VLOOKUP(Tabela5[[#This Row],[przedstawiciel]],Tabela6[],5,FALSE)</f>
        <v>Mazowieckie</v>
      </c>
      <c r="O738" t="str">
        <f>VLOOKUP(Tabela5[[#This Row],[przedstawiciel]],Tabela6[],3,FALSE)</f>
        <v>Warszawa</v>
      </c>
    </row>
    <row r="739" spans="1:15" x14ac:dyDescent="0.2">
      <c r="A739" s="2">
        <v>10</v>
      </c>
      <c r="B739">
        <v>152</v>
      </c>
      <c r="C7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39">
        <v>123</v>
      </c>
      <c r="E7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39" s="3" t="s">
        <v>8</v>
      </c>
      <c r="G739" s="1">
        <v>41573</v>
      </c>
      <c r="H739">
        <f>DAY(Tabela5[[#This Row],[data rozmowy]])</f>
        <v>26</v>
      </c>
      <c r="I739">
        <f>MONTH(Tabela5[[#This Row],[data rozmowy]])</f>
        <v>10</v>
      </c>
      <c r="J739">
        <f>YEAR(Tabela5[[#This Row],[data rozmowy]])</f>
        <v>2013</v>
      </c>
      <c r="K739" s="31">
        <f>Tabela5[[#This Row],[kwota zakupu]]/Tabela5[[#This Row],[czas rozmowy]]</f>
        <v>0.80921052631578949</v>
      </c>
      <c r="L73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39" t="str">
        <f>IF(Tabela5[[#This Row],[przedstawiciel]]="P03", "Południe",IF(Tabela5[[#This Row],[przedstawiciel]]="P02","Zachód","Centrum"))</f>
        <v>Południe</v>
      </c>
      <c r="N739" t="str">
        <f>VLOOKUP(Tabela5[[#This Row],[przedstawiciel]],Tabela6[],5,FALSE)</f>
        <v>Podkarpackie</v>
      </c>
      <c r="O739" t="str">
        <f>VLOOKUP(Tabela5[[#This Row],[przedstawiciel]],Tabela6[],3,FALSE)</f>
        <v>Rzeszów</v>
      </c>
    </row>
    <row r="740" spans="1:15" x14ac:dyDescent="0.2">
      <c r="A740" s="2">
        <v>14</v>
      </c>
      <c r="B740">
        <v>54</v>
      </c>
      <c r="C7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40">
        <v>122</v>
      </c>
      <c r="E7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40" s="3" t="s">
        <v>9</v>
      </c>
      <c r="G740" s="1">
        <v>41551</v>
      </c>
      <c r="H740">
        <f>DAY(Tabela5[[#This Row],[data rozmowy]])</f>
        <v>4</v>
      </c>
      <c r="I740">
        <f>MONTH(Tabela5[[#This Row],[data rozmowy]])</f>
        <v>10</v>
      </c>
      <c r="J740">
        <f>YEAR(Tabela5[[#This Row],[data rozmowy]])</f>
        <v>2013</v>
      </c>
      <c r="K740" s="31">
        <f>Tabela5[[#This Row],[kwota zakupu]]/Tabela5[[#This Row],[czas rozmowy]]</f>
        <v>2.2592592592592591</v>
      </c>
      <c r="L74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40" t="str">
        <f>IF(Tabela5[[#This Row],[przedstawiciel]]="P03", "Południe",IF(Tabela5[[#This Row],[przedstawiciel]]="P02","Zachód","Centrum"))</f>
        <v>Centrum</v>
      </c>
      <c r="N740" t="str">
        <f>VLOOKUP(Tabela5[[#This Row],[przedstawiciel]],Tabela6[],5,FALSE)</f>
        <v>Mazowieckie</v>
      </c>
      <c r="O740" t="str">
        <f>VLOOKUP(Tabela5[[#This Row],[przedstawiciel]],Tabela6[],3,FALSE)</f>
        <v>Warszawa</v>
      </c>
    </row>
    <row r="741" spans="1:15" x14ac:dyDescent="0.2">
      <c r="A741" s="2">
        <v>2</v>
      </c>
      <c r="B741">
        <v>37</v>
      </c>
      <c r="C7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41">
        <v>157</v>
      </c>
      <c r="E7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41" s="3" t="s">
        <v>13</v>
      </c>
      <c r="G741" s="1">
        <v>41526</v>
      </c>
      <c r="H741">
        <f>DAY(Tabela5[[#This Row],[data rozmowy]])</f>
        <v>9</v>
      </c>
      <c r="I741">
        <f>MONTH(Tabela5[[#This Row],[data rozmowy]])</f>
        <v>9</v>
      </c>
      <c r="J741">
        <f>YEAR(Tabela5[[#This Row],[data rozmowy]])</f>
        <v>2013</v>
      </c>
      <c r="K741" s="31">
        <f>Tabela5[[#This Row],[kwota zakupu]]/Tabela5[[#This Row],[czas rozmowy]]</f>
        <v>4.243243243243243</v>
      </c>
      <c r="L74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41" t="str">
        <f>IF(Tabela5[[#This Row],[przedstawiciel]]="P03", "Południe",IF(Tabela5[[#This Row],[przedstawiciel]]="P02","Zachód","Centrum"))</f>
        <v>Zachód</v>
      </c>
      <c r="N741" t="str">
        <f>VLOOKUP(Tabela5[[#This Row],[przedstawiciel]],Tabela6[],5,FALSE)</f>
        <v>Dolnośląskie</v>
      </c>
      <c r="O741" t="str">
        <f>VLOOKUP(Tabela5[[#This Row],[przedstawiciel]],Tabela6[],3,FALSE)</f>
        <v>Wrocław</v>
      </c>
    </row>
    <row r="742" spans="1:15" x14ac:dyDescent="0.2">
      <c r="A742" s="2">
        <v>15</v>
      </c>
      <c r="B742">
        <v>42</v>
      </c>
      <c r="C7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42">
        <v>102</v>
      </c>
      <c r="E7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42" s="3" t="s">
        <v>21</v>
      </c>
      <c r="G742" s="1">
        <v>41491</v>
      </c>
      <c r="H742">
        <f>DAY(Tabela5[[#This Row],[data rozmowy]])</f>
        <v>5</v>
      </c>
      <c r="I742">
        <f>MONTH(Tabela5[[#This Row],[data rozmowy]])</f>
        <v>8</v>
      </c>
      <c r="J742">
        <f>YEAR(Tabela5[[#This Row],[data rozmowy]])</f>
        <v>2013</v>
      </c>
      <c r="K742" s="31">
        <f>Tabela5[[#This Row],[kwota zakupu]]/Tabela5[[#This Row],[czas rozmowy]]</f>
        <v>2.4285714285714284</v>
      </c>
      <c r="L74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42" t="str">
        <f>IF(Tabela5[[#This Row],[przedstawiciel]]="P03", "Południe",IF(Tabela5[[#This Row],[przedstawiciel]]="P02","Zachód","Centrum"))</f>
        <v>Centrum</v>
      </c>
      <c r="N742" t="str">
        <f>VLOOKUP(Tabela5[[#This Row],[przedstawiciel]],Tabela6[],5,FALSE)</f>
        <v>Mazowieckie</v>
      </c>
      <c r="O742" t="str">
        <f>VLOOKUP(Tabela5[[#This Row],[przedstawiciel]],Tabela6[],3,FALSE)</f>
        <v>Warszawa</v>
      </c>
    </row>
    <row r="743" spans="1:15" x14ac:dyDescent="0.2">
      <c r="A743" s="2">
        <v>6</v>
      </c>
      <c r="B743">
        <v>41</v>
      </c>
      <c r="C7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43">
        <v>78</v>
      </c>
      <c r="E7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43" s="3" t="s">
        <v>13</v>
      </c>
      <c r="G743" s="1">
        <v>41488</v>
      </c>
      <c r="H743">
        <f>DAY(Tabela5[[#This Row],[data rozmowy]])</f>
        <v>2</v>
      </c>
      <c r="I743">
        <f>MONTH(Tabela5[[#This Row],[data rozmowy]])</f>
        <v>8</v>
      </c>
      <c r="J743">
        <f>YEAR(Tabela5[[#This Row],[data rozmowy]])</f>
        <v>2013</v>
      </c>
      <c r="K743" s="31">
        <f>Tabela5[[#This Row],[kwota zakupu]]/Tabela5[[#This Row],[czas rozmowy]]</f>
        <v>1.9024390243902438</v>
      </c>
      <c r="L74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43" t="str">
        <f>IF(Tabela5[[#This Row],[przedstawiciel]]="P03", "Południe",IF(Tabela5[[#This Row],[przedstawiciel]]="P02","Zachód","Centrum"))</f>
        <v>Zachód</v>
      </c>
      <c r="N743" t="str">
        <f>VLOOKUP(Tabela5[[#This Row],[przedstawiciel]],Tabela6[],5,FALSE)</f>
        <v>Dolnośląskie</v>
      </c>
      <c r="O743" t="str">
        <f>VLOOKUP(Tabela5[[#This Row],[przedstawiciel]],Tabela6[],3,FALSE)</f>
        <v>Wrocław</v>
      </c>
    </row>
    <row r="744" spans="1:15" x14ac:dyDescent="0.2">
      <c r="A744" s="2">
        <v>9</v>
      </c>
      <c r="B744">
        <v>116</v>
      </c>
      <c r="C7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44">
        <v>72</v>
      </c>
      <c r="E7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44" s="3" t="s">
        <v>20</v>
      </c>
      <c r="G744" s="1">
        <v>41517</v>
      </c>
      <c r="H744">
        <f>DAY(Tabela5[[#This Row],[data rozmowy]])</f>
        <v>31</v>
      </c>
      <c r="I744">
        <f>MONTH(Tabela5[[#This Row],[data rozmowy]])</f>
        <v>8</v>
      </c>
      <c r="J744">
        <f>YEAR(Tabela5[[#This Row],[data rozmowy]])</f>
        <v>2013</v>
      </c>
      <c r="K744" s="31">
        <f>Tabela5[[#This Row],[kwota zakupu]]/Tabela5[[#This Row],[czas rozmowy]]</f>
        <v>0.62068965517241381</v>
      </c>
      <c r="L74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44" t="str">
        <f>IF(Tabela5[[#This Row],[przedstawiciel]]="P03", "Południe",IF(Tabela5[[#This Row],[przedstawiciel]]="P02","Zachód","Centrum"))</f>
        <v>Centrum</v>
      </c>
      <c r="N744" t="str">
        <f>VLOOKUP(Tabela5[[#This Row],[przedstawiciel]],Tabela6[],5,FALSE)</f>
        <v>Łódzkie</v>
      </c>
      <c r="O744" t="str">
        <f>VLOOKUP(Tabela5[[#This Row],[przedstawiciel]],Tabela6[],3,FALSE)</f>
        <v>Łódź</v>
      </c>
    </row>
    <row r="745" spans="1:15" x14ac:dyDescent="0.2">
      <c r="A745" s="2">
        <v>8</v>
      </c>
      <c r="B745">
        <v>55</v>
      </c>
      <c r="C7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45">
        <v>196</v>
      </c>
      <c r="E7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45" s="3" t="s">
        <v>8</v>
      </c>
      <c r="G745" s="1">
        <v>41495</v>
      </c>
      <c r="H745">
        <f>DAY(Tabela5[[#This Row],[data rozmowy]])</f>
        <v>9</v>
      </c>
      <c r="I745">
        <f>MONTH(Tabela5[[#This Row],[data rozmowy]])</f>
        <v>8</v>
      </c>
      <c r="J745">
        <f>YEAR(Tabela5[[#This Row],[data rozmowy]])</f>
        <v>2013</v>
      </c>
      <c r="K745" s="31">
        <f>Tabela5[[#This Row],[kwota zakupu]]/Tabela5[[#This Row],[czas rozmowy]]</f>
        <v>3.5636363636363635</v>
      </c>
      <c r="L745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45" t="str">
        <f>IF(Tabela5[[#This Row],[przedstawiciel]]="P03", "Południe",IF(Tabela5[[#This Row],[przedstawiciel]]="P02","Zachód","Centrum"))</f>
        <v>Południe</v>
      </c>
      <c r="N745" t="str">
        <f>VLOOKUP(Tabela5[[#This Row],[przedstawiciel]],Tabela6[],5,FALSE)</f>
        <v>Podkarpackie</v>
      </c>
      <c r="O745" t="str">
        <f>VLOOKUP(Tabela5[[#This Row],[przedstawiciel]],Tabela6[],3,FALSE)</f>
        <v>Rzeszów</v>
      </c>
    </row>
    <row r="746" spans="1:15" x14ac:dyDescent="0.2">
      <c r="A746" s="2">
        <v>6</v>
      </c>
      <c r="B746">
        <v>130</v>
      </c>
      <c r="C7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46">
        <v>160</v>
      </c>
      <c r="E7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46" s="3" t="s">
        <v>20</v>
      </c>
      <c r="G746" s="1">
        <v>41501</v>
      </c>
      <c r="H746">
        <f>DAY(Tabela5[[#This Row],[data rozmowy]])</f>
        <v>15</v>
      </c>
      <c r="I746">
        <f>MONTH(Tabela5[[#This Row],[data rozmowy]])</f>
        <v>8</v>
      </c>
      <c r="J746">
        <f>YEAR(Tabela5[[#This Row],[data rozmowy]])</f>
        <v>2013</v>
      </c>
      <c r="K746" s="31">
        <f>Tabela5[[#This Row],[kwota zakupu]]/Tabela5[[#This Row],[czas rozmowy]]</f>
        <v>1.2307692307692308</v>
      </c>
      <c r="L74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46" t="str">
        <f>IF(Tabela5[[#This Row],[przedstawiciel]]="P03", "Południe",IF(Tabela5[[#This Row],[przedstawiciel]]="P02","Zachód","Centrum"))</f>
        <v>Centrum</v>
      </c>
      <c r="N746" t="str">
        <f>VLOOKUP(Tabela5[[#This Row],[przedstawiciel]],Tabela6[],5,FALSE)</f>
        <v>Łódzkie</v>
      </c>
      <c r="O746" t="str">
        <f>VLOOKUP(Tabela5[[#This Row],[przedstawiciel]],Tabela6[],3,FALSE)</f>
        <v>Łódź</v>
      </c>
    </row>
    <row r="747" spans="1:15" x14ac:dyDescent="0.2">
      <c r="A747" s="2">
        <v>10</v>
      </c>
      <c r="B747">
        <v>115</v>
      </c>
      <c r="C7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47">
        <v>30</v>
      </c>
      <c r="E7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47" s="3" t="s">
        <v>20</v>
      </c>
      <c r="G747" s="1">
        <v>41534</v>
      </c>
      <c r="H747">
        <f>DAY(Tabela5[[#This Row],[data rozmowy]])</f>
        <v>17</v>
      </c>
      <c r="I747">
        <f>MONTH(Tabela5[[#This Row],[data rozmowy]])</f>
        <v>9</v>
      </c>
      <c r="J747">
        <f>YEAR(Tabela5[[#This Row],[data rozmowy]])</f>
        <v>2013</v>
      </c>
      <c r="K747" s="31">
        <f>Tabela5[[#This Row],[kwota zakupu]]/Tabela5[[#This Row],[czas rozmowy]]</f>
        <v>0.2608695652173913</v>
      </c>
      <c r="L74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47" t="str">
        <f>IF(Tabela5[[#This Row],[przedstawiciel]]="P03", "Południe",IF(Tabela5[[#This Row],[przedstawiciel]]="P02","Zachód","Centrum"))</f>
        <v>Centrum</v>
      </c>
      <c r="N747" t="str">
        <f>VLOOKUP(Tabela5[[#This Row],[przedstawiciel]],Tabela6[],5,FALSE)</f>
        <v>Łódzkie</v>
      </c>
      <c r="O747" t="str">
        <f>VLOOKUP(Tabela5[[#This Row],[przedstawiciel]],Tabela6[],3,FALSE)</f>
        <v>Łódź</v>
      </c>
    </row>
    <row r="748" spans="1:15" x14ac:dyDescent="0.2">
      <c r="A748" s="2">
        <v>5</v>
      </c>
      <c r="B748">
        <v>42</v>
      </c>
      <c r="C7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48">
        <v>43</v>
      </c>
      <c r="E7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48" s="3" t="s">
        <v>20</v>
      </c>
      <c r="G748" s="1">
        <v>41545</v>
      </c>
      <c r="H748">
        <f>DAY(Tabela5[[#This Row],[data rozmowy]])</f>
        <v>28</v>
      </c>
      <c r="I748">
        <f>MONTH(Tabela5[[#This Row],[data rozmowy]])</f>
        <v>9</v>
      </c>
      <c r="J748">
        <f>YEAR(Tabela5[[#This Row],[data rozmowy]])</f>
        <v>2013</v>
      </c>
      <c r="K748" s="31">
        <f>Tabela5[[#This Row],[kwota zakupu]]/Tabela5[[#This Row],[czas rozmowy]]</f>
        <v>1.0238095238095237</v>
      </c>
      <c r="L74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48" t="str">
        <f>IF(Tabela5[[#This Row],[przedstawiciel]]="P03", "Południe",IF(Tabela5[[#This Row],[przedstawiciel]]="P02","Zachód","Centrum"))</f>
        <v>Centrum</v>
      </c>
      <c r="N748" t="str">
        <f>VLOOKUP(Tabela5[[#This Row],[przedstawiciel]],Tabela6[],5,FALSE)</f>
        <v>Łódzkie</v>
      </c>
      <c r="O748" t="str">
        <f>VLOOKUP(Tabela5[[#This Row],[przedstawiciel]],Tabela6[],3,FALSE)</f>
        <v>Łódź</v>
      </c>
    </row>
    <row r="749" spans="1:15" x14ac:dyDescent="0.2">
      <c r="A749" s="2">
        <v>6</v>
      </c>
      <c r="B749">
        <v>149</v>
      </c>
      <c r="C7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49">
        <v>182</v>
      </c>
      <c r="E7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49" s="3" t="s">
        <v>20</v>
      </c>
      <c r="G749" s="1">
        <v>41489</v>
      </c>
      <c r="H749">
        <f>DAY(Tabela5[[#This Row],[data rozmowy]])</f>
        <v>3</v>
      </c>
      <c r="I749">
        <f>MONTH(Tabela5[[#This Row],[data rozmowy]])</f>
        <v>8</v>
      </c>
      <c r="J749">
        <f>YEAR(Tabela5[[#This Row],[data rozmowy]])</f>
        <v>2013</v>
      </c>
      <c r="K749" s="31">
        <f>Tabela5[[#This Row],[kwota zakupu]]/Tabela5[[#This Row],[czas rozmowy]]</f>
        <v>1.2214765100671141</v>
      </c>
      <c r="L74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49" t="str">
        <f>IF(Tabela5[[#This Row],[przedstawiciel]]="P03", "Południe",IF(Tabela5[[#This Row],[przedstawiciel]]="P02","Zachód","Centrum"))</f>
        <v>Centrum</v>
      </c>
      <c r="N749" t="str">
        <f>VLOOKUP(Tabela5[[#This Row],[przedstawiciel]],Tabela6[],5,FALSE)</f>
        <v>Łódzkie</v>
      </c>
      <c r="O749" t="str">
        <f>VLOOKUP(Tabela5[[#This Row],[przedstawiciel]],Tabela6[],3,FALSE)</f>
        <v>Łódź</v>
      </c>
    </row>
    <row r="750" spans="1:15" x14ac:dyDescent="0.2">
      <c r="A750" s="2">
        <v>14</v>
      </c>
      <c r="B750">
        <v>101</v>
      </c>
      <c r="C7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50">
        <v>134</v>
      </c>
      <c r="E7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50" s="3" t="s">
        <v>13</v>
      </c>
      <c r="G750" s="1">
        <v>41521</v>
      </c>
      <c r="H750">
        <f>DAY(Tabela5[[#This Row],[data rozmowy]])</f>
        <v>4</v>
      </c>
      <c r="I750">
        <f>MONTH(Tabela5[[#This Row],[data rozmowy]])</f>
        <v>9</v>
      </c>
      <c r="J750">
        <f>YEAR(Tabela5[[#This Row],[data rozmowy]])</f>
        <v>2013</v>
      </c>
      <c r="K750" s="31">
        <f>Tabela5[[#This Row],[kwota zakupu]]/Tabela5[[#This Row],[czas rozmowy]]</f>
        <v>1.3267326732673268</v>
      </c>
      <c r="L75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0" t="str">
        <f>IF(Tabela5[[#This Row],[przedstawiciel]]="P03", "Południe",IF(Tabela5[[#This Row],[przedstawiciel]]="P02","Zachód","Centrum"))</f>
        <v>Zachód</v>
      </c>
      <c r="N750" t="str">
        <f>VLOOKUP(Tabela5[[#This Row],[przedstawiciel]],Tabela6[],5,FALSE)</f>
        <v>Dolnośląskie</v>
      </c>
      <c r="O750" t="str">
        <f>VLOOKUP(Tabela5[[#This Row],[przedstawiciel]],Tabela6[],3,FALSE)</f>
        <v>Wrocław</v>
      </c>
    </row>
    <row r="751" spans="1:15" x14ac:dyDescent="0.2">
      <c r="A751" s="2">
        <v>8</v>
      </c>
      <c r="B751">
        <v>102</v>
      </c>
      <c r="C7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51">
        <v>218</v>
      </c>
      <c r="E7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51" s="3" t="s">
        <v>9</v>
      </c>
      <c r="G751" s="1">
        <v>41545</v>
      </c>
      <c r="H751">
        <f>DAY(Tabela5[[#This Row],[data rozmowy]])</f>
        <v>28</v>
      </c>
      <c r="I751">
        <f>MONTH(Tabela5[[#This Row],[data rozmowy]])</f>
        <v>9</v>
      </c>
      <c r="J751">
        <f>YEAR(Tabela5[[#This Row],[data rozmowy]])</f>
        <v>2013</v>
      </c>
      <c r="K751" s="31">
        <f>Tabela5[[#This Row],[kwota zakupu]]/Tabela5[[#This Row],[czas rozmowy]]</f>
        <v>2.1372549019607843</v>
      </c>
      <c r="L75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1" t="str">
        <f>IF(Tabela5[[#This Row],[przedstawiciel]]="P03", "Południe",IF(Tabela5[[#This Row],[przedstawiciel]]="P02","Zachód","Centrum"))</f>
        <v>Centrum</v>
      </c>
      <c r="N751" t="str">
        <f>VLOOKUP(Tabela5[[#This Row],[przedstawiciel]],Tabela6[],5,FALSE)</f>
        <v>Mazowieckie</v>
      </c>
      <c r="O751" t="str">
        <f>VLOOKUP(Tabela5[[#This Row],[przedstawiciel]],Tabela6[],3,FALSE)</f>
        <v>Warszawa</v>
      </c>
    </row>
    <row r="752" spans="1:15" x14ac:dyDescent="0.2">
      <c r="A752" s="2">
        <v>11</v>
      </c>
      <c r="B752">
        <v>7</v>
      </c>
      <c r="C7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52">
        <v>131</v>
      </c>
      <c r="E7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52" s="3" t="s">
        <v>20</v>
      </c>
      <c r="G752" s="1">
        <v>41542</v>
      </c>
      <c r="H752">
        <f>DAY(Tabela5[[#This Row],[data rozmowy]])</f>
        <v>25</v>
      </c>
      <c r="I752">
        <f>MONTH(Tabela5[[#This Row],[data rozmowy]])</f>
        <v>9</v>
      </c>
      <c r="J752">
        <f>YEAR(Tabela5[[#This Row],[data rozmowy]])</f>
        <v>2013</v>
      </c>
      <c r="K752" s="31">
        <f>Tabela5[[#This Row],[kwota zakupu]]/Tabela5[[#This Row],[czas rozmowy]]</f>
        <v>18.714285714285715</v>
      </c>
      <c r="L75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52" t="str">
        <f>IF(Tabela5[[#This Row],[przedstawiciel]]="P03", "Południe",IF(Tabela5[[#This Row],[przedstawiciel]]="P02","Zachód","Centrum"))</f>
        <v>Centrum</v>
      </c>
      <c r="N752" t="str">
        <f>VLOOKUP(Tabela5[[#This Row],[przedstawiciel]],Tabela6[],5,FALSE)</f>
        <v>Łódzkie</v>
      </c>
      <c r="O752" t="str">
        <f>VLOOKUP(Tabela5[[#This Row],[przedstawiciel]],Tabela6[],3,FALSE)</f>
        <v>Łódź</v>
      </c>
    </row>
    <row r="753" spans="1:15" x14ac:dyDescent="0.2">
      <c r="A753" s="2">
        <v>7</v>
      </c>
      <c r="B753">
        <v>158</v>
      </c>
      <c r="C7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53">
        <v>224</v>
      </c>
      <c r="E7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53" s="3" t="s">
        <v>21</v>
      </c>
      <c r="G753" s="1">
        <v>41555</v>
      </c>
      <c r="H753">
        <f>DAY(Tabela5[[#This Row],[data rozmowy]])</f>
        <v>8</v>
      </c>
      <c r="I753">
        <f>MONTH(Tabela5[[#This Row],[data rozmowy]])</f>
        <v>10</v>
      </c>
      <c r="J753">
        <f>YEAR(Tabela5[[#This Row],[data rozmowy]])</f>
        <v>2013</v>
      </c>
      <c r="K753" s="31">
        <f>Tabela5[[#This Row],[kwota zakupu]]/Tabela5[[#This Row],[czas rozmowy]]</f>
        <v>1.4177215189873418</v>
      </c>
      <c r="L75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3" t="str">
        <f>IF(Tabela5[[#This Row],[przedstawiciel]]="P03", "Południe",IF(Tabela5[[#This Row],[przedstawiciel]]="P02","Zachód","Centrum"))</f>
        <v>Centrum</v>
      </c>
      <c r="N753" t="str">
        <f>VLOOKUP(Tabela5[[#This Row],[przedstawiciel]],Tabela6[],5,FALSE)</f>
        <v>Mazowieckie</v>
      </c>
      <c r="O753" t="str">
        <f>VLOOKUP(Tabela5[[#This Row],[przedstawiciel]],Tabela6[],3,FALSE)</f>
        <v>Warszawa</v>
      </c>
    </row>
    <row r="754" spans="1:15" x14ac:dyDescent="0.2">
      <c r="A754" s="2">
        <v>10</v>
      </c>
      <c r="B754">
        <v>162</v>
      </c>
      <c r="C7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54">
        <v>26</v>
      </c>
      <c r="E7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54" s="3" t="s">
        <v>20</v>
      </c>
      <c r="G754" s="1">
        <v>41531</v>
      </c>
      <c r="H754">
        <f>DAY(Tabela5[[#This Row],[data rozmowy]])</f>
        <v>14</v>
      </c>
      <c r="I754">
        <f>MONTH(Tabela5[[#This Row],[data rozmowy]])</f>
        <v>9</v>
      </c>
      <c r="J754">
        <f>YEAR(Tabela5[[#This Row],[data rozmowy]])</f>
        <v>2013</v>
      </c>
      <c r="K754" s="31">
        <f>Tabela5[[#This Row],[kwota zakupu]]/Tabela5[[#This Row],[czas rozmowy]]</f>
        <v>0.16049382716049382</v>
      </c>
      <c r="L75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4" t="str">
        <f>IF(Tabela5[[#This Row],[przedstawiciel]]="P03", "Południe",IF(Tabela5[[#This Row],[przedstawiciel]]="P02","Zachód","Centrum"))</f>
        <v>Centrum</v>
      </c>
      <c r="N754" t="str">
        <f>VLOOKUP(Tabela5[[#This Row],[przedstawiciel]],Tabela6[],5,FALSE)</f>
        <v>Łódzkie</v>
      </c>
      <c r="O754" t="str">
        <f>VLOOKUP(Tabela5[[#This Row],[przedstawiciel]],Tabela6[],3,FALSE)</f>
        <v>Łódź</v>
      </c>
    </row>
    <row r="755" spans="1:15" x14ac:dyDescent="0.2">
      <c r="A755" s="2">
        <v>12</v>
      </c>
      <c r="B755">
        <v>108</v>
      </c>
      <c r="C7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55">
        <v>81</v>
      </c>
      <c r="E7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55" s="3" t="s">
        <v>21</v>
      </c>
      <c r="G755" s="1">
        <v>41576</v>
      </c>
      <c r="H755">
        <f>DAY(Tabela5[[#This Row],[data rozmowy]])</f>
        <v>29</v>
      </c>
      <c r="I755">
        <f>MONTH(Tabela5[[#This Row],[data rozmowy]])</f>
        <v>10</v>
      </c>
      <c r="J755">
        <f>YEAR(Tabela5[[#This Row],[data rozmowy]])</f>
        <v>2013</v>
      </c>
      <c r="K755" s="31">
        <f>Tabela5[[#This Row],[kwota zakupu]]/Tabela5[[#This Row],[czas rozmowy]]</f>
        <v>0.75</v>
      </c>
      <c r="L7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5" t="str">
        <f>IF(Tabela5[[#This Row],[przedstawiciel]]="P03", "Południe",IF(Tabela5[[#This Row],[przedstawiciel]]="P02","Zachód","Centrum"))</f>
        <v>Centrum</v>
      </c>
      <c r="N755" t="str">
        <f>VLOOKUP(Tabela5[[#This Row],[przedstawiciel]],Tabela6[],5,FALSE)</f>
        <v>Mazowieckie</v>
      </c>
      <c r="O755" t="str">
        <f>VLOOKUP(Tabela5[[#This Row],[przedstawiciel]],Tabela6[],3,FALSE)</f>
        <v>Warszawa</v>
      </c>
    </row>
    <row r="756" spans="1:15" x14ac:dyDescent="0.2">
      <c r="A756" s="2">
        <v>8</v>
      </c>
      <c r="B756">
        <v>37</v>
      </c>
      <c r="C7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56">
        <v>192</v>
      </c>
      <c r="E7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56" s="3" t="s">
        <v>9</v>
      </c>
      <c r="G756" s="1">
        <v>41531</v>
      </c>
      <c r="H756">
        <f>DAY(Tabela5[[#This Row],[data rozmowy]])</f>
        <v>14</v>
      </c>
      <c r="I756">
        <f>MONTH(Tabela5[[#This Row],[data rozmowy]])</f>
        <v>9</v>
      </c>
      <c r="J756">
        <f>YEAR(Tabela5[[#This Row],[data rozmowy]])</f>
        <v>2013</v>
      </c>
      <c r="K756" s="31">
        <f>Tabela5[[#This Row],[kwota zakupu]]/Tabela5[[#This Row],[czas rozmowy]]</f>
        <v>5.1891891891891895</v>
      </c>
      <c r="L75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56" t="str">
        <f>IF(Tabela5[[#This Row],[przedstawiciel]]="P03", "Południe",IF(Tabela5[[#This Row],[przedstawiciel]]="P02","Zachód","Centrum"))</f>
        <v>Centrum</v>
      </c>
      <c r="N756" t="str">
        <f>VLOOKUP(Tabela5[[#This Row],[przedstawiciel]],Tabela6[],5,FALSE)</f>
        <v>Mazowieckie</v>
      </c>
      <c r="O756" t="str">
        <f>VLOOKUP(Tabela5[[#This Row],[przedstawiciel]],Tabela6[],3,FALSE)</f>
        <v>Warszawa</v>
      </c>
    </row>
    <row r="757" spans="1:15" x14ac:dyDescent="0.2">
      <c r="A757" s="2">
        <v>2</v>
      </c>
      <c r="B757">
        <v>111</v>
      </c>
      <c r="C7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57">
        <v>69</v>
      </c>
      <c r="E7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57" s="3" t="s">
        <v>13</v>
      </c>
      <c r="G757" s="1">
        <v>41574</v>
      </c>
      <c r="H757">
        <f>DAY(Tabela5[[#This Row],[data rozmowy]])</f>
        <v>27</v>
      </c>
      <c r="I757">
        <f>MONTH(Tabela5[[#This Row],[data rozmowy]])</f>
        <v>10</v>
      </c>
      <c r="J757">
        <f>YEAR(Tabela5[[#This Row],[data rozmowy]])</f>
        <v>2013</v>
      </c>
      <c r="K757" s="31">
        <f>Tabela5[[#This Row],[kwota zakupu]]/Tabela5[[#This Row],[czas rozmowy]]</f>
        <v>0.6216216216216216</v>
      </c>
      <c r="L75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7" t="str">
        <f>IF(Tabela5[[#This Row],[przedstawiciel]]="P03", "Południe",IF(Tabela5[[#This Row],[przedstawiciel]]="P02","Zachód","Centrum"))</f>
        <v>Zachód</v>
      </c>
      <c r="N757" t="str">
        <f>VLOOKUP(Tabela5[[#This Row],[przedstawiciel]],Tabela6[],5,FALSE)</f>
        <v>Dolnośląskie</v>
      </c>
      <c r="O757" t="str">
        <f>VLOOKUP(Tabela5[[#This Row],[przedstawiciel]],Tabela6[],3,FALSE)</f>
        <v>Wrocław</v>
      </c>
    </row>
    <row r="758" spans="1:15" x14ac:dyDescent="0.2">
      <c r="A758" s="2">
        <v>12</v>
      </c>
      <c r="B758">
        <v>82</v>
      </c>
      <c r="C7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58">
        <v>49</v>
      </c>
      <c r="E7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58" s="3" t="s">
        <v>13</v>
      </c>
      <c r="G758" s="1">
        <v>41495</v>
      </c>
      <c r="H758">
        <f>DAY(Tabela5[[#This Row],[data rozmowy]])</f>
        <v>9</v>
      </c>
      <c r="I758">
        <f>MONTH(Tabela5[[#This Row],[data rozmowy]])</f>
        <v>8</v>
      </c>
      <c r="J758">
        <f>YEAR(Tabela5[[#This Row],[data rozmowy]])</f>
        <v>2013</v>
      </c>
      <c r="K758" s="31">
        <f>Tabela5[[#This Row],[kwota zakupu]]/Tabela5[[#This Row],[czas rozmowy]]</f>
        <v>0.59756097560975607</v>
      </c>
      <c r="L7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8" t="str">
        <f>IF(Tabela5[[#This Row],[przedstawiciel]]="P03", "Południe",IF(Tabela5[[#This Row],[przedstawiciel]]="P02","Zachód","Centrum"))</f>
        <v>Zachód</v>
      </c>
      <c r="N758" t="str">
        <f>VLOOKUP(Tabela5[[#This Row],[przedstawiciel]],Tabela6[],5,FALSE)</f>
        <v>Dolnośląskie</v>
      </c>
      <c r="O758" t="str">
        <f>VLOOKUP(Tabela5[[#This Row],[przedstawiciel]],Tabela6[],3,FALSE)</f>
        <v>Wrocław</v>
      </c>
    </row>
    <row r="759" spans="1:15" x14ac:dyDescent="0.2">
      <c r="A759" s="2">
        <v>13</v>
      </c>
      <c r="B759">
        <v>85</v>
      </c>
      <c r="C7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59">
        <v>33</v>
      </c>
      <c r="E7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59" s="3" t="s">
        <v>21</v>
      </c>
      <c r="G759" s="1">
        <v>41508</v>
      </c>
      <c r="H759">
        <f>DAY(Tabela5[[#This Row],[data rozmowy]])</f>
        <v>22</v>
      </c>
      <c r="I759">
        <f>MONTH(Tabela5[[#This Row],[data rozmowy]])</f>
        <v>8</v>
      </c>
      <c r="J759">
        <f>YEAR(Tabela5[[#This Row],[data rozmowy]])</f>
        <v>2013</v>
      </c>
      <c r="K759" s="31">
        <f>Tabela5[[#This Row],[kwota zakupu]]/Tabela5[[#This Row],[czas rozmowy]]</f>
        <v>0.38823529411764707</v>
      </c>
      <c r="L7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59" t="str">
        <f>IF(Tabela5[[#This Row],[przedstawiciel]]="P03", "Południe",IF(Tabela5[[#This Row],[przedstawiciel]]="P02","Zachód","Centrum"))</f>
        <v>Centrum</v>
      </c>
      <c r="N759" t="str">
        <f>VLOOKUP(Tabela5[[#This Row],[przedstawiciel]],Tabela6[],5,FALSE)</f>
        <v>Mazowieckie</v>
      </c>
      <c r="O759" t="str">
        <f>VLOOKUP(Tabela5[[#This Row],[przedstawiciel]],Tabela6[],3,FALSE)</f>
        <v>Warszawa</v>
      </c>
    </row>
    <row r="760" spans="1:15" x14ac:dyDescent="0.2">
      <c r="A760" s="2">
        <v>1</v>
      </c>
      <c r="B760">
        <v>171</v>
      </c>
      <c r="C7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60">
        <v>139</v>
      </c>
      <c r="E7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60" s="3" t="s">
        <v>8</v>
      </c>
      <c r="G760" s="1">
        <v>41564</v>
      </c>
      <c r="H760">
        <f>DAY(Tabela5[[#This Row],[data rozmowy]])</f>
        <v>17</v>
      </c>
      <c r="I760">
        <f>MONTH(Tabela5[[#This Row],[data rozmowy]])</f>
        <v>10</v>
      </c>
      <c r="J760">
        <f>YEAR(Tabela5[[#This Row],[data rozmowy]])</f>
        <v>2013</v>
      </c>
      <c r="K760" s="31">
        <f>Tabela5[[#This Row],[kwota zakupu]]/Tabela5[[#This Row],[czas rozmowy]]</f>
        <v>0.8128654970760234</v>
      </c>
      <c r="L7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60" t="str">
        <f>IF(Tabela5[[#This Row],[przedstawiciel]]="P03", "Południe",IF(Tabela5[[#This Row],[przedstawiciel]]="P02","Zachód","Centrum"))</f>
        <v>Południe</v>
      </c>
      <c r="N760" t="str">
        <f>VLOOKUP(Tabela5[[#This Row],[przedstawiciel]],Tabela6[],5,FALSE)</f>
        <v>Podkarpackie</v>
      </c>
      <c r="O760" t="str">
        <f>VLOOKUP(Tabela5[[#This Row],[przedstawiciel]],Tabela6[],3,FALSE)</f>
        <v>Rzeszów</v>
      </c>
    </row>
    <row r="761" spans="1:15" x14ac:dyDescent="0.2">
      <c r="A761" s="2">
        <v>2</v>
      </c>
      <c r="B761">
        <v>73</v>
      </c>
      <c r="C7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61">
        <v>39</v>
      </c>
      <c r="E7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61" s="3" t="s">
        <v>13</v>
      </c>
      <c r="G761" s="1">
        <v>41490</v>
      </c>
      <c r="H761">
        <f>DAY(Tabela5[[#This Row],[data rozmowy]])</f>
        <v>4</v>
      </c>
      <c r="I761">
        <f>MONTH(Tabela5[[#This Row],[data rozmowy]])</f>
        <v>8</v>
      </c>
      <c r="J761">
        <f>YEAR(Tabela5[[#This Row],[data rozmowy]])</f>
        <v>2013</v>
      </c>
      <c r="K761" s="31">
        <f>Tabela5[[#This Row],[kwota zakupu]]/Tabela5[[#This Row],[czas rozmowy]]</f>
        <v>0.53424657534246578</v>
      </c>
      <c r="L76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61" t="str">
        <f>IF(Tabela5[[#This Row],[przedstawiciel]]="P03", "Południe",IF(Tabela5[[#This Row],[przedstawiciel]]="P02","Zachód","Centrum"))</f>
        <v>Zachód</v>
      </c>
      <c r="N761" t="str">
        <f>VLOOKUP(Tabela5[[#This Row],[przedstawiciel]],Tabela6[],5,FALSE)</f>
        <v>Dolnośląskie</v>
      </c>
      <c r="O761" t="str">
        <f>VLOOKUP(Tabela5[[#This Row],[przedstawiciel]],Tabela6[],3,FALSE)</f>
        <v>Wrocław</v>
      </c>
    </row>
    <row r="762" spans="1:15" x14ac:dyDescent="0.2">
      <c r="A762" s="2">
        <v>7</v>
      </c>
      <c r="B762">
        <v>165</v>
      </c>
      <c r="C7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62">
        <v>192</v>
      </c>
      <c r="E7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62" s="3" t="s">
        <v>13</v>
      </c>
      <c r="G762" s="1">
        <v>41563</v>
      </c>
      <c r="H762">
        <f>DAY(Tabela5[[#This Row],[data rozmowy]])</f>
        <v>16</v>
      </c>
      <c r="I762">
        <f>MONTH(Tabela5[[#This Row],[data rozmowy]])</f>
        <v>10</v>
      </c>
      <c r="J762">
        <f>YEAR(Tabela5[[#This Row],[data rozmowy]])</f>
        <v>2013</v>
      </c>
      <c r="K762" s="31">
        <f>Tabela5[[#This Row],[kwota zakupu]]/Tabela5[[#This Row],[czas rozmowy]]</f>
        <v>1.1636363636363636</v>
      </c>
      <c r="L7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62" t="str">
        <f>IF(Tabela5[[#This Row],[przedstawiciel]]="P03", "Południe",IF(Tabela5[[#This Row],[przedstawiciel]]="P02","Zachód","Centrum"))</f>
        <v>Zachód</v>
      </c>
      <c r="N762" t="str">
        <f>VLOOKUP(Tabela5[[#This Row],[przedstawiciel]],Tabela6[],5,FALSE)</f>
        <v>Dolnośląskie</v>
      </c>
      <c r="O762" t="str">
        <f>VLOOKUP(Tabela5[[#This Row],[przedstawiciel]],Tabela6[],3,FALSE)</f>
        <v>Wrocław</v>
      </c>
    </row>
    <row r="763" spans="1:15" x14ac:dyDescent="0.2">
      <c r="A763" s="2">
        <v>1</v>
      </c>
      <c r="B763">
        <v>50</v>
      </c>
      <c r="C7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63">
        <v>197</v>
      </c>
      <c r="E7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63" s="3" t="s">
        <v>9</v>
      </c>
      <c r="G763" s="1">
        <v>41554</v>
      </c>
      <c r="H763">
        <f>DAY(Tabela5[[#This Row],[data rozmowy]])</f>
        <v>7</v>
      </c>
      <c r="I763">
        <f>MONTH(Tabela5[[#This Row],[data rozmowy]])</f>
        <v>10</v>
      </c>
      <c r="J763">
        <f>YEAR(Tabela5[[#This Row],[data rozmowy]])</f>
        <v>2013</v>
      </c>
      <c r="K763" s="31">
        <f>Tabela5[[#This Row],[kwota zakupu]]/Tabela5[[#This Row],[czas rozmowy]]</f>
        <v>3.94</v>
      </c>
      <c r="L763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63" t="str">
        <f>IF(Tabela5[[#This Row],[przedstawiciel]]="P03", "Południe",IF(Tabela5[[#This Row],[przedstawiciel]]="P02","Zachód","Centrum"))</f>
        <v>Centrum</v>
      </c>
      <c r="N763" t="str">
        <f>VLOOKUP(Tabela5[[#This Row],[przedstawiciel]],Tabela6[],5,FALSE)</f>
        <v>Mazowieckie</v>
      </c>
      <c r="O763" t="str">
        <f>VLOOKUP(Tabela5[[#This Row],[przedstawiciel]],Tabela6[],3,FALSE)</f>
        <v>Warszawa</v>
      </c>
    </row>
    <row r="764" spans="1:15" x14ac:dyDescent="0.2">
      <c r="A764" s="2">
        <v>1</v>
      </c>
      <c r="B764">
        <v>5</v>
      </c>
      <c r="C7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64">
        <v>118</v>
      </c>
      <c r="E7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64" s="3" t="s">
        <v>21</v>
      </c>
      <c r="G764" s="1">
        <v>41547</v>
      </c>
      <c r="H764">
        <f>DAY(Tabela5[[#This Row],[data rozmowy]])</f>
        <v>30</v>
      </c>
      <c r="I764">
        <f>MONTH(Tabela5[[#This Row],[data rozmowy]])</f>
        <v>9</v>
      </c>
      <c r="J764">
        <f>YEAR(Tabela5[[#This Row],[data rozmowy]])</f>
        <v>2013</v>
      </c>
      <c r="K764" s="31">
        <f>Tabela5[[#This Row],[kwota zakupu]]/Tabela5[[#This Row],[czas rozmowy]]</f>
        <v>23.6</v>
      </c>
      <c r="L76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64" t="str">
        <f>IF(Tabela5[[#This Row],[przedstawiciel]]="P03", "Południe",IF(Tabela5[[#This Row],[przedstawiciel]]="P02","Zachód","Centrum"))</f>
        <v>Centrum</v>
      </c>
      <c r="N764" t="str">
        <f>VLOOKUP(Tabela5[[#This Row],[przedstawiciel]],Tabela6[],5,FALSE)</f>
        <v>Mazowieckie</v>
      </c>
      <c r="O764" t="str">
        <f>VLOOKUP(Tabela5[[#This Row],[przedstawiciel]],Tabela6[],3,FALSE)</f>
        <v>Warszawa</v>
      </c>
    </row>
    <row r="765" spans="1:15" x14ac:dyDescent="0.2">
      <c r="A765" s="2">
        <v>9</v>
      </c>
      <c r="B765">
        <v>162</v>
      </c>
      <c r="C7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65">
        <v>163</v>
      </c>
      <c r="E7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65" s="3" t="s">
        <v>8</v>
      </c>
      <c r="G765" s="1">
        <v>41530</v>
      </c>
      <c r="H765">
        <f>DAY(Tabela5[[#This Row],[data rozmowy]])</f>
        <v>13</v>
      </c>
      <c r="I765">
        <f>MONTH(Tabela5[[#This Row],[data rozmowy]])</f>
        <v>9</v>
      </c>
      <c r="J765">
        <f>YEAR(Tabela5[[#This Row],[data rozmowy]])</f>
        <v>2013</v>
      </c>
      <c r="K765" s="31">
        <f>Tabela5[[#This Row],[kwota zakupu]]/Tabela5[[#This Row],[czas rozmowy]]</f>
        <v>1.0061728395061729</v>
      </c>
      <c r="L76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65" t="str">
        <f>IF(Tabela5[[#This Row],[przedstawiciel]]="P03", "Południe",IF(Tabela5[[#This Row],[przedstawiciel]]="P02","Zachód","Centrum"))</f>
        <v>Południe</v>
      </c>
      <c r="N765" t="str">
        <f>VLOOKUP(Tabela5[[#This Row],[przedstawiciel]],Tabela6[],5,FALSE)</f>
        <v>Podkarpackie</v>
      </c>
      <c r="O765" t="str">
        <f>VLOOKUP(Tabela5[[#This Row],[przedstawiciel]],Tabela6[],3,FALSE)</f>
        <v>Rzeszów</v>
      </c>
    </row>
    <row r="766" spans="1:15" x14ac:dyDescent="0.2">
      <c r="A766" s="2">
        <v>13</v>
      </c>
      <c r="B766">
        <v>147</v>
      </c>
      <c r="C7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66">
        <v>61</v>
      </c>
      <c r="E7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66" s="3" t="s">
        <v>13</v>
      </c>
      <c r="G766" s="1">
        <v>41553</v>
      </c>
      <c r="H766">
        <f>DAY(Tabela5[[#This Row],[data rozmowy]])</f>
        <v>6</v>
      </c>
      <c r="I766">
        <f>MONTH(Tabela5[[#This Row],[data rozmowy]])</f>
        <v>10</v>
      </c>
      <c r="J766">
        <f>YEAR(Tabela5[[#This Row],[data rozmowy]])</f>
        <v>2013</v>
      </c>
      <c r="K766" s="31">
        <f>Tabela5[[#This Row],[kwota zakupu]]/Tabela5[[#This Row],[czas rozmowy]]</f>
        <v>0.41496598639455784</v>
      </c>
      <c r="L76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66" t="str">
        <f>IF(Tabela5[[#This Row],[przedstawiciel]]="P03", "Południe",IF(Tabela5[[#This Row],[przedstawiciel]]="P02","Zachód","Centrum"))</f>
        <v>Zachód</v>
      </c>
      <c r="N766" t="str">
        <f>VLOOKUP(Tabela5[[#This Row],[przedstawiciel]],Tabela6[],5,FALSE)</f>
        <v>Dolnośląskie</v>
      </c>
      <c r="O766" t="str">
        <f>VLOOKUP(Tabela5[[#This Row],[przedstawiciel]],Tabela6[],3,FALSE)</f>
        <v>Wrocław</v>
      </c>
    </row>
    <row r="767" spans="1:15" x14ac:dyDescent="0.2">
      <c r="A767" s="2">
        <v>13</v>
      </c>
      <c r="B767">
        <v>46</v>
      </c>
      <c r="C7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67">
        <v>57</v>
      </c>
      <c r="E7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67" s="3" t="s">
        <v>8</v>
      </c>
      <c r="G767" s="1">
        <v>41551</v>
      </c>
      <c r="H767">
        <f>DAY(Tabela5[[#This Row],[data rozmowy]])</f>
        <v>4</v>
      </c>
      <c r="I767">
        <f>MONTH(Tabela5[[#This Row],[data rozmowy]])</f>
        <v>10</v>
      </c>
      <c r="J767">
        <f>YEAR(Tabela5[[#This Row],[data rozmowy]])</f>
        <v>2013</v>
      </c>
      <c r="K767" s="31">
        <f>Tabela5[[#This Row],[kwota zakupu]]/Tabela5[[#This Row],[czas rozmowy]]</f>
        <v>1.2391304347826086</v>
      </c>
      <c r="L76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67" t="str">
        <f>IF(Tabela5[[#This Row],[przedstawiciel]]="P03", "Południe",IF(Tabela5[[#This Row],[przedstawiciel]]="P02","Zachód","Centrum"))</f>
        <v>Południe</v>
      </c>
      <c r="N767" t="str">
        <f>VLOOKUP(Tabela5[[#This Row],[przedstawiciel]],Tabela6[],5,FALSE)</f>
        <v>Podkarpackie</v>
      </c>
      <c r="O767" t="str">
        <f>VLOOKUP(Tabela5[[#This Row],[przedstawiciel]],Tabela6[],3,FALSE)</f>
        <v>Rzeszów</v>
      </c>
    </row>
    <row r="768" spans="1:15" x14ac:dyDescent="0.2">
      <c r="A768" s="2">
        <v>9</v>
      </c>
      <c r="B768">
        <v>31</v>
      </c>
      <c r="C7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68">
        <v>218</v>
      </c>
      <c r="E7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68" s="3" t="s">
        <v>20</v>
      </c>
      <c r="G768" s="1">
        <v>41518</v>
      </c>
      <c r="H768">
        <f>DAY(Tabela5[[#This Row],[data rozmowy]])</f>
        <v>1</v>
      </c>
      <c r="I768">
        <f>MONTH(Tabela5[[#This Row],[data rozmowy]])</f>
        <v>9</v>
      </c>
      <c r="J768">
        <f>YEAR(Tabela5[[#This Row],[data rozmowy]])</f>
        <v>2013</v>
      </c>
      <c r="K768" s="31">
        <f>Tabela5[[#This Row],[kwota zakupu]]/Tabela5[[#This Row],[czas rozmowy]]</f>
        <v>7.032258064516129</v>
      </c>
      <c r="L76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68" t="str">
        <f>IF(Tabela5[[#This Row],[przedstawiciel]]="P03", "Południe",IF(Tabela5[[#This Row],[przedstawiciel]]="P02","Zachód","Centrum"))</f>
        <v>Centrum</v>
      </c>
      <c r="N768" t="str">
        <f>VLOOKUP(Tabela5[[#This Row],[przedstawiciel]],Tabela6[],5,FALSE)</f>
        <v>Łódzkie</v>
      </c>
      <c r="O768" t="str">
        <f>VLOOKUP(Tabela5[[#This Row],[przedstawiciel]],Tabela6[],3,FALSE)</f>
        <v>Łódź</v>
      </c>
    </row>
    <row r="769" spans="1:15" x14ac:dyDescent="0.2">
      <c r="A769" s="2">
        <v>6</v>
      </c>
      <c r="B769">
        <v>125</v>
      </c>
      <c r="C7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69">
        <v>173</v>
      </c>
      <c r="E7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69" s="3" t="s">
        <v>20</v>
      </c>
      <c r="G769" s="1">
        <v>41548</v>
      </c>
      <c r="H769">
        <f>DAY(Tabela5[[#This Row],[data rozmowy]])</f>
        <v>1</v>
      </c>
      <c r="I769">
        <f>MONTH(Tabela5[[#This Row],[data rozmowy]])</f>
        <v>10</v>
      </c>
      <c r="J769">
        <f>YEAR(Tabela5[[#This Row],[data rozmowy]])</f>
        <v>2013</v>
      </c>
      <c r="K769" s="31">
        <f>Tabela5[[#This Row],[kwota zakupu]]/Tabela5[[#This Row],[czas rozmowy]]</f>
        <v>1.3839999999999999</v>
      </c>
      <c r="L7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69" t="str">
        <f>IF(Tabela5[[#This Row],[przedstawiciel]]="P03", "Południe",IF(Tabela5[[#This Row],[przedstawiciel]]="P02","Zachód","Centrum"))</f>
        <v>Centrum</v>
      </c>
      <c r="N769" t="str">
        <f>VLOOKUP(Tabela5[[#This Row],[przedstawiciel]],Tabela6[],5,FALSE)</f>
        <v>Łódzkie</v>
      </c>
      <c r="O769" t="str">
        <f>VLOOKUP(Tabela5[[#This Row],[przedstawiciel]],Tabela6[],3,FALSE)</f>
        <v>Łódź</v>
      </c>
    </row>
    <row r="770" spans="1:15" x14ac:dyDescent="0.2">
      <c r="A770" s="2">
        <v>1</v>
      </c>
      <c r="B770">
        <v>87</v>
      </c>
      <c r="C7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70">
        <v>23</v>
      </c>
      <c r="E7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70" s="3" t="s">
        <v>8</v>
      </c>
      <c r="G770" s="1">
        <v>41525</v>
      </c>
      <c r="H770">
        <f>DAY(Tabela5[[#This Row],[data rozmowy]])</f>
        <v>8</v>
      </c>
      <c r="I770">
        <f>MONTH(Tabela5[[#This Row],[data rozmowy]])</f>
        <v>9</v>
      </c>
      <c r="J770">
        <f>YEAR(Tabela5[[#This Row],[data rozmowy]])</f>
        <v>2013</v>
      </c>
      <c r="K770" s="31">
        <f>Tabela5[[#This Row],[kwota zakupu]]/Tabela5[[#This Row],[czas rozmowy]]</f>
        <v>0.26436781609195403</v>
      </c>
      <c r="L77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70" t="str">
        <f>IF(Tabela5[[#This Row],[przedstawiciel]]="P03", "Południe",IF(Tabela5[[#This Row],[przedstawiciel]]="P02","Zachód","Centrum"))</f>
        <v>Południe</v>
      </c>
      <c r="N770" t="str">
        <f>VLOOKUP(Tabela5[[#This Row],[przedstawiciel]],Tabela6[],5,FALSE)</f>
        <v>Podkarpackie</v>
      </c>
      <c r="O770" t="str">
        <f>VLOOKUP(Tabela5[[#This Row],[przedstawiciel]],Tabela6[],3,FALSE)</f>
        <v>Rzeszów</v>
      </c>
    </row>
    <row r="771" spans="1:15" x14ac:dyDescent="0.2">
      <c r="A771" s="2">
        <v>3</v>
      </c>
      <c r="B771">
        <v>139</v>
      </c>
      <c r="C7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71">
        <v>64</v>
      </c>
      <c r="E7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71" s="3" t="s">
        <v>21</v>
      </c>
      <c r="G771" s="1">
        <v>41575</v>
      </c>
      <c r="H771">
        <f>DAY(Tabela5[[#This Row],[data rozmowy]])</f>
        <v>28</v>
      </c>
      <c r="I771">
        <f>MONTH(Tabela5[[#This Row],[data rozmowy]])</f>
        <v>10</v>
      </c>
      <c r="J771">
        <f>YEAR(Tabela5[[#This Row],[data rozmowy]])</f>
        <v>2013</v>
      </c>
      <c r="K771" s="31">
        <f>Tabela5[[#This Row],[kwota zakupu]]/Tabela5[[#This Row],[czas rozmowy]]</f>
        <v>0.46043165467625902</v>
      </c>
      <c r="L7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71" t="str">
        <f>IF(Tabela5[[#This Row],[przedstawiciel]]="P03", "Południe",IF(Tabela5[[#This Row],[przedstawiciel]]="P02","Zachód","Centrum"))</f>
        <v>Centrum</v>
      </c>
      <c r="N771" t="str">
        <f>VLOOKUP(Tabela5[[#This Row],[przedstawiciel]],Tabela6[],5,FALSE)</f>
        <v>Mazowieckie</v>
      </c>
      <c r="O771" t="str">
        <f>VLOOKUP(Tabela5[[#This Row],[przedstawiciel]],Tabela6[],3,FALSE)</f>
        <v>Warszawa</v>
      </c>
    </row>
    <row r="772" spans="1:15" x14ac:dyDescent="0.2">
      <c r="A772" s="2">
        <v>10</v>
      </c>
      <c r="B772">
        <v>125</v>
      </c>
      <c r="C7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72">
        <v>169</v>
      </c>
      <c r="E7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72" s="3" t="s">
        <v>8</v>
      </c>
      <c r="G772" s="1">
        <v>41523</v>
      </c>
      <c r="H772">
        <f>DAY(Tabela5[[#This Row],[data rozmowy]])</f>
        <v>6</v>
      </c>
      <c r="I772">
        <f>MONTH(Tabela5[[#This Row],[data rozmowy]])</f>
        <v>9</v>
      </c>
      <c r="J772">
        <f>YEAR(Tabela5[[#This Row],[data rozmowy]])</f>
        <v>2013</v>
      </c>
      <c r="K772" s="31">
        <f>Tabela5[[#This Row],[kwota zakupu]]/Tabela5[[#This Row],[czas rozmowy]]</f>
        <v>1.3520000000000001</v>
      </c>
      <c r="L77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72" t="str">
        <f>IF(Tabela5[[#This Row],[przedstawiciel]]="P03", "Południe",IF(Tabela5[[#This Row],[przedstawiciel]]="P02","Zachód","Centrum"))</f>
        <v>Południe</v>
      </c>
      <c r="N772" t="str">
        <f>VLOOKUP(Tabela5[[#This Row],[przedstawiciel]],Tabela6[],5,FALSE)</f>
        <v>Podkarpackie</v>
      </c>
      <c r="O772" t="str">
        <f>VLOOKUP(Tabela5[[#This Row],[przedstawiciel]],Tabela6[],3,FALSE)</f>
        <v>Rzeszów</v>
      </c>
    </row>
    <row r="773" spans="1:15" x14ac:dyDescent="0.2">
      <c r="A773" s="2">
        <v>6</v>
      </c>
      <c r="B773">
        <v>34</v>
      </c>
      <c r="C7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73">
        <v>112</v>
      </c>
      <c r="E7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73" s="3" t="s">
        <v>9</v>
      </c>
      <c r="G773" s="1">
        <v>41503</v>
      </c>
      <c r="H773">
        <f>DAY(Tabela5[[#This Row],[data rozmowy]])</f>
        <v>17</v>
      </c>
      <c r="I773">
        <f>MONTH(Tabela5[[#This Row],[data rozmowy]])</f>
        <v>8</v>
      </c>
      <c r="J773">
        <f>YEAR(Tabela5[[#This Row],[data rozmowy]])</f>
        <v>2013</v>
      </c>
      <c r="K773" s="31">
        <f>Tabela5[[#This Row],[kwota zakupu]]/Tabela5[[#This Row],[czas rozmowy]]</f>
        <v>3.2941176470588234</v>
      </c>
      <c r="L773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73" t="str">
        <f>IF(Tabela5[[#This Row],[przedstawiciel]]="P03", "Południe",IF(Tabela5[[#This Row],[przedstawiciel]]="P02","Zachód","Centrum"))</f>
        <v>Centrum</v>
      </c>
      <c r="N773" t="str">
        <f>VLOOKUP(Tabela5[[#This Row],[przedstawiciel]],Tabela6[],5,FALSE)</f>
        <v>Mazowieckie</v>
      </c>
      <c r="O773" t="str">
        <f>VLOOKUP(Tabela5[[#This Row],[przedstawiciel]],Tabela6[],3,FALSE)</f>
        <v>Warszawa</v>
      </c>
    </row>
    <row r="774" spans="1:15" x14ac:dyDescent="0.2">
      <c r="A774" s="2">
        <v>15</v>
      </c>
      <c r="B774">
        <v>75</v>
      </c>
      <c r="C7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74">
        <v>186</v>
      </c>
      <c r="E7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74" s="3" t="s">
        <v>13</v>
      </c>
      <c r="G774" s="1">
        <v>41564</v>
      </c>
      <c r="H774">
        <f>DAY(Tabela5[[#This Row],[data rozmowy]])</f>
        <v>17</v>
      </c>
      <c r="I774">
        <f>MONTH(Tabela5[[#This Row],[data rozmowy]])</f>
        <v>10</v>
      </c>
      <c r="J774">
        <f>YEAR(Tabela5[[#This Row],[data rozmowy]])</f>
        <v>2013</v>
      </c>
      <c r="K774" s="31">
        <f>Tabela5[[#This Row],[kwota zakupu]]/Tabela5[[#This Row],[czas rozmowy]]</f>
        <v>2.48</v>
      </c>
      <c r="L77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74" t="str">
        <f>IF(Tabela5[[#This Row],[przedstawiciel]]="P03", "Południe",IF(Tabela5[[#This Row],[przedstawiciel]]="P02","Zachód","Centrum"))</f>
        <v>Zachód</v>
      </c>
      <c r="N774" t="str">
        <f>VLOOKUP(Tabela5[[#This Row],[przedstawiciel]],Tabela6[],5,FALSE)</f>
        <v>Dolnośląskie</v>
      </c>
      <c r="O774" t="str">
        <f>VLOOKUP(Tabela5[[#This Row],[przedstawiciel]],Tabela6[],3,FALSE)</f>
        <v>Wrocław</v>
      </c>
    </row>
    <row r="775" spans="1:15" x14ac:dyDescent="0.2">
      <c r="A775" s="2">
        <v>14</v>
      </c>
      <c r="B775">
        <v>29</v>
      </c>
      <c r="C7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75">
        <v>108</v>
      </c>
      <c r="E7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75" s="3" t="s">
        <v>13</v>
      </c>
      <c r="G775" s="1">
        <v>41524</v>
      </c>
      <c r="H775">
        <f>DAY(Tabela5[[#This Row],[data rozmowy]])</f>
        <v>7</v>
      </c>
      <c r="I775">
        <f>MONTH(Tabela5[[#This Row],[data rozmowy]])</f>
        <v>9</v>
      </c>
      <c r="J775">
        <f>YEAR(Tabela5[[#This Row],[data rozmowy]])</f>
        <v>2013</v>
      </c>
      <c r="K775" s="31">
        <f>Tabela5[[#This Row],[kwota zakupu]]/Tabela5[[#This Row],[czas rozmowy]]</f>
        <v>3.7241379310344827</v>
      </c>
      <c r="L775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775" t="str">
        <f>IF(Tabela5[[#This Row],[przedstawiciel]]="P03", "Południe",IF(Tabela5[[#This Row],[przedstawiciel]]="P02","Zachód","Centrum"))</f>
        <v>Zachód</v>
      </c>
      <c r="N775" t="str">
        <f>VLOOKUP(Tabela5[[#This Row],[przedstawiciel]],Tabela6[],5,FALSE)</f>
        <v>Dolnośląskie</v>
      </c>
      <c r="O775" t="str">
        <f>VLOOKUP(Tabela5[[#This Row],[przedstawiciel]],Tabela6[],3,FALSE)</f>
        <v>Wrocław</v>
      </c>
    </row>
    <row r="776" spans="1:15" x14ac:dyDescent="0.2">
      <c r="A776" s="2">
        <v>3</v>
      </c>
      <c r="B776">
        <v>131</v>
      </c>
      <c r="C7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76">
        <v>211</v>
      </c>
      <c r="E7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76" s="3" t="s">
        <v>20</v>
      </c>
      <c r="G776" s="1">
        <v>41531</v>
      </c>
      <c r="H776">
        <f>DAY(Tabela5[[#This Row],[data rozmowy]])</f>
        <v>14</v>
      </c>
      <c r="I776">
        <f>MONTH(Tabela5[[#This Row],[data rozmowy]])</f>
        <v>9</v>
      </c>
      <c r="J776">
        <f>YEAR(Tabela5[[#This Row],[data rozmowy]])</f>
        <v>2013</v>
      </c>
      <c r="K776" s="31">
        <f>Tabela5[[#This Row],[kwota zakupu]]/Tabela5[[#This Row],[czas rozmowy]]</f>
        <v>1.6106870229007633</v>
      </c>
      <c r="L77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76" t="str">
        <f>IF(Tabela5[[#This Row],[przedstawiciel]]="P03", "Południe",IF(Tabela5[[#This Row],[przedstawiciel]]="P02","Zachód","Centrum"))</f>
        <v>Centrum</v>
      </c>
      <c r="N776" t="str">
        <f>VLOOKUP(Tabela5[[#This Row],[przedstawiciel]],Tabela6[],5,FALSE)</f>
        <v>Łódzkie</v>
      </c>
      <c r="O776" t="str">
        <f>VLOOKUP(Tabela5[[#This Row],[przedstawiciel]],Tabela6[],3,FALSE)</f>
        <v>Łódź</v>
      </c>
    </row>
    <row r="777" spans="1:15" x14ac:dyDescent="0.2">
      <c r="A777" s="2">
        <v>8</v>
      </c>
      <c r="B777">
        <v>137</v>
      </c>
      <c r="C7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77">
        <v>169</v>
      </c>
      <c r="E7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77" s="3" t="s">
        <v>13</v>
      </c>
      <c r="G777" s="1">
        <v>41574</v>
      </c>
      <c r="H777">
        <f>DAY(Tabela5[[#This Row],[data rozmowy]])</f>
        <v>27</v>
      </c>
      <c r="I777">
        <f>MONTH(Tabela5[[#This Row],[data rozmowy]])</f>
        <v>10</v>
      </c>
      <c r="J777">
        <f>YEAR(Tabela5[[#This Row],[data rozmowy]])</f>
        <v>2013</v>
      </c>
      <c r="K777" s="31">
        <f>Tabela5[[#This Row],[kwota zakupu]]/Tabela5[[#This Row],[czas rozmowy]]</f>
        <v>1.2335766423357664</v>
      </c>
      <c r="L77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77" t="str">
        <f>IF(Tabela5[[#This Row],[przedstawiciel]]="P03", "Południe",IF(Tabela5[[#This Row],[przedstawiciel]]="P02","Zachód","Centrum"))</f>
        <v>Zachód</v>
      </c>
      <c r="N777" t="str">
        <f>VLOOKUP(Tabela5[[#This Row],[przedstawiciel]],Tabela6[],5,FALSE)</f>
        <v>Dolnośląskie</v>
      </c>
      <c r="O777" t="str">
        <f>VLOOKUP(Tabela5[[#This Row],[przedstawiciel]],Tabela6[],3,FALSE)</f>
        <v>Wrocław</v>
      </c>
    </row>
    <row r="778" spans="1:15" x14ac:dyDescent="0.2">
      <c r="A778" s="2">
        <v>9</v>
      </c>
      <c r="B778">
        <v>67</v>
      </c>
      <c r="C7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78">
        <v>121</v>
      </c>
      <c r="E7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78" s="3" t="s">
        <v>20</v>
      </c>
      <c r="G778" s="1">
        <v>41551</v>
      </c>
      <c r="H778">
        <f>DAY(Tabela5[[#This Row],[data rozmowy]])</f>
        <v>4</v>
      </c>
      <c r="I778">
        <f>MONTH(Tabela5[[#This Row],[data rozmowy]])</f>
        <v>10</v>
      </c>
      <c r="J778">
        <f>YEAR(Tabela5[[#This Row],[data rozmowy]])</f>
        <v>2013</v>
      </c>
      <c r="K778" s="31">
        <f>Tabela5[[#This Row],[kwota zakupu]]/Tabela5[[#This Row],[czas rozmowy]]</f>
        <v>1.8059701492537314</v>
      </c>
      <c r="L77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78" t="str">
        <f>IF(Tabela5[[#This Row],[przedstawiciel]]="P03", "Południe",IF(Tabela5[[#This Row],[przedstawiciel]]="P02","Zachód","Centrum"))</f>
        <v>Centrum</v>
      </c>
      <c r="N778" t="str">
        <f>VLOOKUP(Tabela5[[#This Row],[przedstawiciel]],Tabela6[],5,FALSE)</f>
        <v>Łódzkie</v>
      </c>
      <c r="O778" t="str">
        <f>VLOOKUP(Tabela5[[#This Row],[przedstawiciel]],Tabela6[],3,FALSE)</f>
        <v>Łódź</v>
      </c>
    </row>
    <row r="779" spans="1:15" x14ac:dyDescent="0.2">
      <c r="A779" s="2">
        <v>6</v>
      </c>
      <c r="B779">
        <v>91</v>
      </c>
      <c r="C7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79">
        <v>34</v>
      </c>
      <c r="E7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79" s="3" t="s">
        <v>9</v>
      </c>
      <c r="G779" s="1">
        <v>41561</v>
      </c>
      <c r="H779">
        <f>DAY(Tabela5[[#This Row],[data rozmowy]])</f>
        <v>14</v>
      </c>
      <c r="I779">
        <f>MONTH(Tabela5[[#This Row],[data rozmowy]])</f>
        <v>10</v>
      </c>
      <c r="J779">
        <f>YEAR(Tabela5[[#This Row],[data rozmowy]])</f>
        <v>2013</v>
      </c>
      <c r="K779" s="31">
        <f>Tabela5[[#This Row],[kwota zakupu]]/Tabela5[[#This Row],[czas rozmowy]]</f>
        <v>0.37362637362637363</v>
      </c>
      <c r="L77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79" t="str">
        <f>IF(Tabela5[[#This Row],[przedstawiciel]]="P03", "Południe",IF(Tabela5[[#This Row],[przedstawiciel]]="P02","Zachód","Centrum"))</f>
        <v>Centrum</v>
      </c>
      <c r="N779" t="str">
        <f>VLOOKUP(Tabela5[[#This Row],[przedstawiciel]],Tabela6[],5,FALSE)</f>
        <v>Mazowieckie</v>
      </c>
      <c r="O779" t="str">
        <f>VLOOKUP(Tabela5[[#This Row],[przedstawiciel]],Tabela6[],3,FALSE)</f>
        <v>Warszawa</v>
      </c>
    </row>
    <row r="780" spans="1:15" x14ac:dyDescent="0.2">
      <c r="A780" s="2">
        <v>5</v>
      </c>
      <c r="B780">
        <v>153</v>
      </c>
      <c r="C7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80">
        <v>202</v>
      </c>
      <c r="E7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80" s="3" t="s">
        <v>8</v>
      </c>
      <c r="G780" s="1">
        <v>41550</v>
      </c>
      <c r="H780">
        <f>DAY(Tabela5[[#This Row],[data rozmowy]])</f>
        <v>3</v>
      </c>
      <c r="I780">
        <f>MONTH(Tabela5[[#This Row],[data rozmowy]])</f>
        <v>10</v>
      </c>
      <c r="J780">
        <f>YEAR(Tabela5[[#This Row],[data rozmowy]])</f>
        <v>2013</v>
      </c>
      <c r="K780" s="31">
        <f>Tabela5[[#This Row],[kwota zakupu]]/Tabela5[[#This Row],[czas rozmowy]]</f>
        <v>1.3202614379084967</v>
      </c>
      <c r="L78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0" t="str">
        <f>IF(Tabela5[[#This Row],[przedstawiciel]]="P03", "Południe",IF(Tabela5[[#This Row],[przedstawiciel]]="P02","Zachód","Centrum"))</f>
        <v>Południe</v>
      </c>
      <c r="N780" t="str">
        <f>VLOOKUP(Tabela5[[#This Row],[przedstawiciel]],Tabela6[],5,FALSE)</f>
        <v>Podkarpackie</v>
      </c>
      <c r="O780" t="str">
        <f>VLOOKUP(Tabela5[[#This Row],[przedstawiciel]],Tabela6[],3,FALSE)</f>
        <v>Rzeszów</v>
      </c>
    </row>
    <row r="781" spans="1:15" x14ac:dyDescent="0.2">
      <c r="A781" s="2">
        <v>11</v>
      </c>
      <c r="B781">
        <v>163</v>
      </c>
      <c r="C7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781">
        <v>186</v>
      </c>
      <c r="E7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81" s="3" t="s">
        <v>13</v>
      </c>
      <c r="G781" s="1">
        <v>41556</v>
      </c>
      <c r="H781">
        <f>DAY(Tabela5[[#This Row],[data rozmowy]])</f>
        <v>9</v>
      </c>
      <c r="I781">
        <f>MONTH(Tabela5[[#This Row],[data rozmowy]])</f>
        <v>10</v>
      </c>
      <c r="J781">
        <f>YEAR(Tabela5[[#This Row],[data rozmowy]])</f>
        <v>2013</v>
      </c>
      <c r="K781" s="31">
        <f>Tabela5[[#This Row],[kwota zakupu]]/Tabela5[[#This Row],[czas rozmowy]]</f>
        <v>1.1411042944785277</v>
      </c>
      <c r="L78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1" t="str">
        <f>IF(Tabela5[[#This Row],[przedstawiciel]]="P03", "Południe",IF(Tabela5[[#This Row],[przedstawiciel]]="P02","Zachód","Centrum"))</f>
        <v>Zachód</v>
      </c>
      <c r="N781" t="str">
        <f>VLOOKUP(Tabela5[[#This Row],[przedstawiciel]],Tabela6[],5,FALSE)</f>
        <v>Dolnośląskie</v>
      </c>
      <c r="O781" t="str">
        <f>VLOOKUP(Tabela5[[#This Row],[przedstawiciel]],Tabela6[],3,FALSE)</f>
        <v>Wrocław</v>
      </c>
    </row>
    <row r="782" spans="1:15" x14ac:dyDescent="0.2">
      <c r="A782" s="2">
        <v>8</v>
      </c>
      <c r="B782">
        <v>133</v>
      </c>
      <c r="C7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82">
        <v>212</v>
      </c>
      <c r="E7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82" s="3" t="s">
        <v>8</v>
      </c>
      <c r="G782" s="1">
        <v>41548</v>
      </c>
      <c r="H782">
        <f>DAY(Tabela5[[#This Row],[data rozmowy]])</f>
        <v>1</v>
      </c>
      <c r="I782">
        <f>MONTH(Tabela5[[#This Row],[data rozmowy]])</f>
        <v>10</v>
      </c>
      <c r="J782">
        <f>YEAR(Tabela5[[#This Row],[data rozmowy]])</f>
        <v>2013</v>
      </c>
      <c r="K782" s="31">
        <f>Tabela5[[#This Row],[kwota zakupu]]/Tabela5[[#This Row],[czas rozmowy]]</f>
        <v>1.5939849624060149</v>
      </c>
      <c r="L78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2" t="str">
        <f>IF(Tabela5[[#This Row],[przedstawiciel]]="P03", "Południe",IF(Tabela5[[#This Row],[przedstawiciel]]="P02","Zachód","Centrum"))</f>
        <v>Południe</v>
      </c>
      <c r="N782" t="str">
        <f>VLOOKUP(Tabela5[[#This Row],[przedstawiciel]],Tabela6[],5,FALSE)</f>
        <v>Podkarpackie</v>
      </c>
      <c r="O782" t="str">
        <f>VLOOKUP(Tabela5[[#This Row],[przedstawiciel]],Tabela6[],3,FALSE)</f>
        <v>Rzeszów</v>
      </c>
    </row>
    <row r="783" spans="1:15" x14ac:dyDescent="0.2">
      <c r="A783" s="2">
        <v>8</v>
      </c>
      <c r="B783">
        <v>122</v>
      </c>
      <c r="C7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83">
        <v>193</v>
      </c>
      <c r="E7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83" s="3" t="s">
        <v>20</v>
      </c>
      <c r="G783" s="1">
        <v>41488</v>
      </c>
      <c r="H783">
        <f>DAY(Tabela5[[#This Row],[data rozmowy]])</f>
        <v>2</v>
      </c>
      <c r="I783">
        <f>MONTH(Tabela5[[#This Row],[data rozmowy]])</f>
        <v>8</v>
      </c>
      <c r="J783">
        <f>YEAR(Tabela5[[#This Row],[data rozmowy]])</f>
        <v>2013</v>
      </c>
      <c r="K783" s="31">
        <f>Tabela5[[#This Row],[kwota zakupu]]/Tabela5[[#This Row],[czas rozmowy]]</f>
        <v>1.5819672131147542</v>
      </c>
      <c r="L78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3" t="str">
        <f>IF(Tabela5[[#This Row],[przedstawiciel]]="P03", "Południe",IF(Tabela5[[#This Row],[przedstawiciel]]="P02","Zachód","Centrum"))</f>
        <v>Centrum</v>
      </c>
      <c r="N783" t="str">
        <f>VLOOKUP(Tabela5[[#This Row],[przedstawiciel]],Tabela6[],5,FALSE)</f>
        <v>Łódzkie</v>
      </c>
      <c r="O783" t="str">
        <f>VLOOKUP(Tabela5[[#This Row],[przedstawiciel]],Tabela6[],3,FALSE)</f>
        <v>Łódź</v>
      </c>
    </row>
    <row r="784" spans="1:15" x14ac:dyDescent="0.2">
      <c r="A784" s="2">
        <v>4</v>
      </c>
      <c r="B784">
        <v>115</v>
      </c>
      <c r="C7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84">
        <v>153</v>
      </c>
      <c r="E7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84" s="3" t="s">
        <v>20</v>
      </c>
      <c r="G784" s="1">
        <v>41553</v>
      </c>
      <c r="H784">
        <f>DAY(Tabela5[[#This Row],[data rozmowy]])</f>
        <v>6</v>
      </c>
      <c r="I784">
        <f>MONTH(Tabela5[[#This Row],[data rozmowy]])</f>
        <v>10</v>
      </c>
      <c r="J784">
        <f>YEAR(Tabela5[[#This Row],[data rozmowy]])</f>
        <v>2013</v>
      </c>
      <c r="K784" s="31">
        <f>Tabela5[[#This Row],[kwota zakupu]]/Tabela5[[#This Row],[czas rozmowy]]</f>
        <v>1.3304347826086957</v>
      </c>
      <c r="L7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4" t="str">
        <f>IF(Tabela5[[#This Row],[przedstawiciel]]="P03", "Południe",IF(Tabela5[[#This Row],[przedstawiciel]]="P02","Zachód","Centrum"))</f>
        <v>Centrum</v>
      </c>
      <c r="N784" t="str">
        <f>VLOOKUP(Tabela5[[#This Row],[przedstawiciel]],Tabela6[],5,FALSE)</f>
        <v>Łódzkie</v>
      </c>
      <c r="O784" t="str">
        <f>VLOOKUP(Tabela5[[#This Row],[przedstawiciel]],Tabela6[],3,FALSE)</f>
        <v>Łódź</v>
      </c>
    </row>
    <row r="785" spans="1:15" x14ac:dyDescent="0.2">
      <c r="A785" s="2">
        <v>14</v>
      </c>
      <c r="B785">
        <v>113</v>
      </c>
      <c r="C7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85">
        <v>72</v>
      </c>
      <c r="E7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85" s="3" t="s">
        <v>8</v>
      </c>
      <c r="G785" s="1">
        <v>41534</v>
      </c>
      <c r="H785">
        <f>DAY(Tabela5[[#This Row],[data rozmowy]])</f>
        <v>17</v>
      </c>
      <c r="I785">
        <f>MONTH(Tabela5[[#This Row],[data rozmowy]])</f>
        <v>9</v>
      </c>
      <c r="J785">
        <f>YEAR(Tabela5[[#This Row],[data rozmowy]])</f>
        <v>2013</v>
      </c>
      <c r="K785" s="31">
        <f>Tabela5[[#This Row],[kwota zakupu]]/Tabela5[[#This Row],[czas rozmowy]]</f>
        <v>0.63716814159292035</v>
      </c>
      <c r="L78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5" t="str">
        <f>IF(Tabela5[[#This Row],[przedstawiciel]]="P03", "Południe",IF(Tabela5[[#This Row],[przedstawiciel]]="P02","Zachód","Centrum"))</f>
        <v>Południe</v>
      </c>
      <c r="N785" t="str">
        <f>VLOOKUP(Tabela5[[#This Row],[przedstawiciel]],Tabela6[],5,FALSE)</f>
        <v>Podkarpackie</v>
      </c>
      <c r="O785" t="str">
        <f>VLOOKUP(Tabela5[[#This Row],[przedstawiciel]],Tabela6[],3,FALSE)</f>
        <v>Rzeszów</v>
      </c>
    </row>
    <row r="786" spans="1:15" x14ac:dyDescent="0.2">
      <c r="A786" s="2">
        <v>9</v>
      </c>
      <c r="B786">
        <v>35</v>
      </c>
      <c r="C7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86">
        <v>84</v>
      </c>
      <c r="E7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86" s="3" t="s">
        <v>8</v>
      </c>
      <c r="G786" s="1">
        <v>41538</v>
      </c>
      <c r="H786">
        <f>DAY(Tabela5[[#This Row],[data rozmowy]])</f>
        <v>21</v>
      </c>
      <c r="I786">
        <f>MONTH(Tabela5[[#This Row],[data rozmowy]])</f>
        <v>9</v>
      </c>
      <c r="J786">
        <f>YEAR(Tabela5[[#This Row],[data rozmowy]])</f>
        <v>2013</v>
      </c>
      <c r="K786" s="31">
        <f>Tabela5[[#This Row],[kwota zakupu]]/Tabela5[[#This Row],[czas rozmowy]]</f>
        <v>2.4</v>
      </c>
      <c r="L7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6" t="str">
        <f>IF(Tabela5[[#This Row],[przedstawiciel]]="P03", "Południe",IF(Tabela5[[#This Row],[przedstawiciel]]="P02","Zachód","Centrum"))</f>
        <v>Południe</v>
      </c>
      <c r="N786" t="str">
        <f>VLOOKUP(Tabela5[[#This Row],[przedstawiciel]],Tabela6[],5,FALSE)</f>
        <v>Podkarpackie</v>
      </c>
      <c r="O786" t="str">
        <f>VLOOKUP(Tabela5[[#This Row],[przedstawiciel]],Tabela6[],3,FALSE)</f>
        <v>Rzeszów</v>
      </c>
    </row>
    <row r="787" spans="1:15" x14ac:dyDescent="0.2">
      <c r="A787" s="2">
        <v>3</v>
      </c>
      <c r="B787">
        <v>17</v>
      </c>
      <c r="C7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87">
        <v>42</v>
      </c>
      <c r="E7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87" s="3" t="s">
        <v>20</v>
      </c>
      <c r="G787" s="1">
        <v>41503</v>
      </c>
      <c r="H787">
        <f>DAY(Tabela5[[#This Row],[data rozmowy]])</f>
        <v>17</v>
      </c>
      <c r="I787">
        <f>MONTH(Tabela5[[#This Row],[data rozmowy]])</f>
        <v>8</v>
      </c>
      <c r="J787">
        <f>YEAR(Tabela5[[#This Row],[data rozmowy]])</f>
        <v>2013</v>
      </c>
      <c r="K787" s="31">
        <f>Tabela5[[#This Row],[kwota zakupu]]/Tabela5[[#This Row],[czas rozmowy]]</f>
        <v>2.4705882352941178</v>
      </c>
      <c r="L78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7" t="str">
        <f>IF(Tabela5[[#This Row],[przedstawiciel]]="P03", "Południe",IF(Tabela5[[#This Row],[przedstawiciel]]="P02","Zachód","Centrum"))</f>
        <v>Centrum</v>
      </c>
      <c r="N787" t="str">
        <f>VLOOKUP(Tabela5[[#This Row],[przedstawiciel]],Tabela6[],5,FALSE)</f>
        <v>Łódzkie</v>
      </c>
      <c r="O787" t="str">
        <f>VLOOKUP(Tabela5[[#This Row],[przedstawiciel]],Tabela6[],3,FALSE)</f>
        <v>Łódź</v>
      </c>
    </row>
    <row r="788" spans="1:15" x14ac:dyDescent="0.2">
      <c r="A788" s="2">
        <v>1</v>
      </c>
      <c r="B788">
        <v>71</v>
      </c>
      <c r="C7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88">
        <v>35</v>
      </c>
      <c r="E7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788" s="3" t="s">
        <v>13</v>
      </c>
      <c r="G788" s="1">
        <v>41506</v>
      </c>
      <c r="H788">
        <f>DAY(Tabela5[[#This Row],[data rozmowy]])</f>
        <v>20</v>
      </c>
      <c r="I788">
        <f>MONTH(Tabela5[[#This Row],[data rozmowy]])</f>
        <v>8</v>
      </c>
      <c r="J788">
        <f>YEAR(Tabela5[[#This Row],[data rozmowy]])</f>
        <v>2013</v>
      </c>
      <c r="K788" s="31">
        <f>Tabela5[[#This Row],[kwota zakupu]]/Tabela5[[#This Row],[czas rozmowy]]</f>
        <v>0.49295774647887325</v>
      </c>
      <c r="L78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8" t="str">
        <f>IF(Tabela5[[#This Row],[przedstawiciel]]="P03", "Południe",IF(Tabela5[[#This Row],[przedstawiciel]]="P02","Zachód","Centrum"))</f>
        <v>Zachód</v>
      </c>
      <c r="N788" t="str">
        <f>VLOOKUP(Tabela5[[#This Row],[przedstawiciel]],Tabela6[],5,FALSE)</f>
        <v>Dolnośląskie</v>
      </c>
      <c r="O788" t="str">
        <f>VLOOKUP(Tabela5[[#This Row],[przedstawiciel]],Tabela6[],3,FALSE)</f>
        <v>Wrocław</v>
      </c>
    </row>
    <row r="789" spans="1:15" x14ac:dyDescent="0.2">
      <c r="A789" s="2">
        <v>6</v>
      </c>
      <c r="B789">
        <v>72</v>
      </c>
      <c r="C7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789">
        <v>117</v>
      </c>
      <c r="E7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89" s="3" t="s">
        <v>13</v>
      </c>
      <c r="G789" s="1">
        <v>41571</v>
      </c>
      <c r="H789">
        <f>DAY(Tabela5[[#This Row],[data rozmowy]])</f>
        <v>24</v>
      </c>
      <c r="I789">
        <f>MONTH(Tabela5[[#This Row],[data rozmowy]])</f>
        <v>10</v>
      </c>
      <c r="J789">
        <f>YEAR(Tabela5[[#This Row],[data rozmowy]])</f>
        <v>2013</v>
      </c>
      <c r="K789" s="31">
        <f>Tabela5[[#This Row],[kwota zakupu]]/Tabela5[[#This Row],[czas rozmowy]]</f>
        <v>1.625</v>
      </c>
      <c r="L7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89" t="str">
        <f>IF(Tabela5[[#This Row],[przedstawiciel]]="P03", "Południe",IF(Tabela5[[#This Row],[przedstawiciel]]="P02","Zachód","Centrum"))</f>
        <v>Zachód</v>
      </c>
      <c r="N789" t="str">
        <f>VLOOKUP(Tabela5[[#This Row],[przedstawiciel]],Tabela6[],5,FALSE)</f>
        <v>Dolnośląskie</v>
      </c>
      <c r="O789" t="str">
        <f>VLOOKUP(Tabela5[[#This Row],[przedstawiciel]],Tabela6[],3,FALSE)</f>
        <v>Wrocław</v>
      </c>
    </row>
    <row r="790" spans="1:15" x14ac:dyDescent="0.2">
      <c r="A790" s="2">
        <v>8</v>
      </c>
      <c r="B790">
        <v>102</v>
      </c>
      <c r="C7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90">
        <v>129</v>
      </c>
      <c r="E7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90" s="3" t="s">
        <v>8</v>
      </c>
      <c r="G790" s="1">
        <v>41566</v>
      </c>
      <c r="H790">
        <f>DAY(Tabela5[[#This Row],[data rozmowy]])</f>
        <v>19</v>
      </c>
      <c r="I790">
        <f>MONTH(Tabela5[[#This Row],[data rozmowy]])</f>
        <v>10</v>
      </c>
      <c r="J790">
        <f>YEAR(Tabela5[[#This Row],[data rozmowy]])</f>
        <v>2013</v>
      </c>
      <c r="K790" s="31">
        <f>Tabela5[[#This Row],[kwota zakupu]]/Tabela5[[#This Row],[czas rozmowy]]</f>
        <v>1.2647058823529411</v>
      </c>
      <c r="L7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90" t="str">
        <f>IF(Tabela5[[#This Row],[przedstawiciel]]="P03", "Południe",IF(Tabela5[[#This Row],[przedstawiciel]]="P02","Zachód","Centrum"))</f>
        <v>Południe</v>
      </c>
      <c r="N790" t="str">
        <f>VLOOKUP(Tabela5[[#This Row],[przedstawiciel]],Tabela6[],5,FALSE)</f>
        <v>Podkarpackie</v>
      </c>
      <c r="O790" t="str">
        <f>VLOOKUP(Tabela5[[#This Row],[przedstawiciel]],Tabela6[],3,FALSE)</f>
        <v>Rzeszów</v>
      </c>
    </row>
    <row r="791" spans="1:15" x14ac:dyDescent="0.2">
      <c r="A791" s="2">
        <v>7</v>
      </c>
      <c r="B791">
        <v>107</v>
      </c>
      <c r="C7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91">
        <v>80</v>
      </c>
      <c r="E7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91" s="3" t="s">
        <v>21</v>
      </c>
      <c r="G791" s="1">
        <v>41576</v>
      </c>
      <c r="H791">
        <f>DAY(Tabela5[[#This Row],[data rozmowy]])</f>
        <v>29</v>
      </c>
      <c r="I791">
        <f>MONTH(Tabela5[[#This Row],[data rozmowy]])</f>
        <v>10</v>
      </c>
      <c r="J791">
        <f>YEAR(Tabela5[[#This Row],[data rozmowy]])</f>
        <v>2013</v>
      </c>
      <c r="K791" s="31">
        <f>Tabela5[[#This Row],[kwota zakupu]]/Tabela5[[#This Row],[czas rozmowy]]</f>
        <v>0.74766355140186913</v>
      </c>
      <c r="L79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91" t="str">
        <f>IF(Tabela5[[#This Row],[przedstawiciel]]="P03", "Południe",IF(Tabela5[[#This Row],[przedstawiciel]]="P02","Zachód","Centrum"))</f>
        <v>Centrum</v>
      </c>
      <c r="N791" t="str">
        <f>VLOOKUP(Tabela5[[#This Row],[przedstawiciel]],Tabela6[],5,FALSE)</f>
        <v>Mazowieckie</v>
      </c>
      <c r="O791" t="str">
        <f>VLOOKUP(Tabela5[[#This Row],[przedstawiciel]],Tabela6[],3,FALSE)</f>
        <v>Warszawa</v>
      </c>
    </row>
    <row r="792" spans="1:15" x14ac:dyDescent="0.2">
      <c r="A792" s="2">
        <v>6</v>
      </c>
      <c r="B792">
        <v>149</v>
      </c>
      <c r="C7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792">
        <v>66</v>
      </c>
      <c r="E7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92" s="3" t="s">
        <v>20</v>
      </c>
      <c r="G792" s="1">
        <v>41538</v>
      </c>
      <c r="H792">
        <f>DAY(Tabela5[[#This Row],[data rozmowy]])</f>
        <v>21</v>
      </c>
      <c r="I792">
        <f>MONTH(Tabela5[[#This Row],[data rozmowy]])</f>
        <v>9</v>
      </c>
      <c r="J792">
        <f>YEAR(Tabela5[[#This Row],[data rozmowy]])</f>
        <v>2013</v>
      </c>
      <c r="K792" s="31">
        <f>Tabela5[[#This Row],[kwota zakupu]]/Tabela5[[#This Row],[czas rozmowy]]</f>
        <v>0.44295302013422821</v>
      </c>
      <c r="L79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92" t="str">
        <f>IF(Tabela5[[#This Row],[przedstawiciel]]="P03", "Południe",IF(Tabela5[[#This Row],[przedstawiciel]]="P02","Zachód","Centrum"))</f>
        <v>Centrum</v>
      </c>
      <c r="N792" t="str">
        <f>VLOOKUP(Tabela5[[#This Row],[przedstawiciel]],Tabela6[],5,FALSE)</f>
        <v>Łódzkie</v>
      </c>
      <c r="O792" t="str">
        <f>VLOOKUP(Tabela5[[#This Row],[przedstawiciel]],Tabela6[],3,FALSE)</f>
        <v>Łódź</v>
      </c>
    </row>
    <row r="793" spans="1:15" x14ac:dyDescent="0.2">
      <c r="A793" s="2">
        <v>4</v>
      </c>
      <c r="B793">
        <v>100</v>
      </c>
      <c r="C7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93">
        <v>223</v>
      </c>
      <c r="E7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93" s="3" t="s">
        <v>8</v>
      </c>
      <c r="G793" s="1">
        <v>41544</v>
      </c>
      <c r="H793">
        <f>DAY(Tabela5[[#This Row],[data rozmowy]])</f>
        <v>27</v>
      </c>
      <c r="I793">
        <f>MONTH(Tabela5[[#This Row],[data rozmowy]])</f>
        <v>9</v>
      </c>
      <c r="J793">
        <f>YEAR(Tabela5[[#This Row],[data rozmowy]])</f>
        <v>2013</v>
      </c>
      <c r="K793" s="31">
        <f>Tabela5[[#This Row],[kwota zakupu]]/Tabela5[[#This Row],[czas rozmowy]]</f>
        <v>2.23</v>
      </c>
      <c r="L79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93" t="str">
        <f>IF(Tabela5[[#This Row],[przedstawiciel]]="P03", "Południe",IF(Tabela5[[#This Row],[przedstawiciel]]="P02","Zachód","Centrum"))</f>
        <v>Południe</v>
      </c>
      <c r="N793" t="str">
        <f>VLOOKUP(Tabela5[[#This Row],[przedstawiciel]],Tabela6[],5,FALSE)</f>
        <v>Podkarpackie</v>
      </c>
      <c r="O793" t="str">
        <f>VLOOKUP(Tabela5[[#This Row],[przedstawiciel]],Tabela6[],3,FALSE)</f>
        <v>Rzeszów</v>
      </c>
    </row>
    <row r="794" spans="1:15" x14ac:dyDescent="0.2">
      <c r="A794" s="2">
        <v>12</v>
      </c>
      <c r="B794">
        <v>114</v>
      </c>
      <c r="C7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94">
        <v>117</v>
      </c>
      <c r="E7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794" s="3" t="s">
        <v>21</v>
      </c>
      <c r="G794" s="1">
        <v>41511</v>
      </c>
      <c r="H794">
        <f>DAY(Tabela5[[#This Row],[data rozmowy]])</f>
        <v>25</v>
      </c>
      <c r="I794">
        <f>MONTH(Tabela5[[#This Row],[data rozmowy]])</f>
        <v>8</v>
      </c>
      <c r="J794">
        <f>YEAR(Tabela5[[#This Row],[data rozmowy]])</f>
        <v>2013</v>
      </c>
      <c r="K794" s="31">
        <f>Tabela5[[#This Row],[kwota zakupu]]/Tabela5[[#This Row],[czas rozmowy]]</f>
        <v>1.0263157894736843</v>
      </c>
      <c r="L7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94" t="str">
        <f>IF(Tabela5[[#This Row],[przedstawiciel]]="P03", "Południe",IF(Tabela5[[#This Row],[przedstawiciel]]="P02","Zachód","Centrum"))</f>
        <v>Centrum</v>
      </c>
      <c r="N794" t="str">
        <f>VLOOKUP(Tabela5[[#This Row],[przedstawiciel]],Tabela6[],5,FALSE)</f>
        <v>Mazowieckie</v>
      </c>
      <c r="O794" t="str">
        <f>VLOOKUP(Tabela5[[#This Row],[przedstawiciel]],Tabela6[],3,FALSE)</f>
        <v>Warszawa</v>
      </c>
    </row>
    <row r="795" spans="1:15" x14ac:dyDescent="0.2">
      <c r="A795" s="2">
        <v>15</v>
      </c>
      <c r="B795">
        <v>92</v>
      </c>
      <c r="C7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95">
        <v>63</v>
      </c>
      <c r="E7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95" s="3" t="s">
        <v>13</v>
      </c>
      <c r="G795" s="1">
        <v>41548</v>
      </c>
      <c r="H795">
        <f>DAY(Tabela5[[#This Row],[data rozmowy]])</f>
        <v>1</v>
      </c>
      <c r="I795">
        <f>MONTH(Tabela5[[#This Row],[data rozmowy]])</f>
        <v>10</v>
      </c>
      <c r="J795">
        <f>YEAR(Tabela5[[#This Row],[data rozmowy]])</f>
        <v>2013</v>
      </c>
      <c r="K795" s="31">
        <f>Tabela5[[#This Row],[kwota zakupu]]/Tabela5[[#This Row],[czas rozmowy]]</f>
        <v>0.68478260869565222</v>
      </c>
      <c r="L7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95" t="str">
        <f>IF(Tabela5[[#This Row],[przedstawiciel]]="P03", "Południe",IF(Tabela5[[#This Row],[przedstawiciel]]="P02","Zachód","Centrum"))</f>
        <v>Zachód</v>
      </c>
      <c r="N795" t="str">
        <f>VLOOKUP(Tabela5[[#This Row],[przedstawiciel]],Tabela6[],5,FALSE)</f>
        <v>Dolnośląskie</v>
      </c>
      <c r="O795" t="str">
        <f>VLOOKUP(Tabela5[[#This Row],[przedstawiciel]],Tabela6[],3,FALSE)</f>
        <v>Wrocław</v>
      </c>
    </row>
    <row r="796" spans="1:15" x14ac:dyDescent="0.2">
      <c r="A796" s="2">
        <v>14</v>
      </c>
      <c r="B796">
        <v>54</v>
      </c>
      <c r="C7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796">
        <v>65</v>
      </c>
      <c r="E7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96" s="3" t="s">
        <v>8</v>
      </c>
      <c r="G796" s="1">
        <v>41535</v>
      </c>
      <c r="H796">
        <f>DAY(Tabela5[[#This Row],[data rozmowy]])</f>
        <v>18</v>
      </c>
      <c r="I796">
        <f>MONTH(Tabela5[[#This Row],[data rozmowy]])</f>
        <v>9</v>
      </c>
      <c r="J796">
        <f>YEAR(Tabela5[[#This Row],[data rozmowy]])</f>
        <v>2013</v>
      </c>
      <c r="K796" s="31">
        <f>Tabela5[[#This Row],[kwota zakupu]]/Tabela5[[#This Row],[czas rozmowy]]</f>
        <v>1.2037037037037037</v>
      </c>
      <c r="L79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96" t="str">
        <f>IF(Tabela5[[#This Row],[przedstawiciel]]="P03", "Południe",IF(Tabela5[[#This Row],[przedstawiciel]]="P02","Zachód","Centrum"))</f>
        <v>Południe</v>
      </c>
      <c r="N796" t="str">
        <f>VLOOKUP(Tabela5[[#This Row],[przedstawiciel]],Tabela6[],5,FALSE)</f>
        <v>Podkarpackie</v>
      </c>
      <c r="O796" t="str">
        <f>VLOOKUP(Tabela5[[#This Row],[przedstawiciel]],Tabela6[],3,FALSE)</f>
        <v>Rzeszów</v>
      </c>
    </row>
    <row r="797" spans="1:15" x14ac:dyDescent="0.2">
      <c r="A797" s="2">
        <v>5</v>
      </c>
      <c r="B797">
        <v>14</v>
      </c>
      <c r="C7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97">
        <v>206</v>
      </c>
      <c r="E7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797" s="3" t="s">
        <v>21</v>
      </c>
      <c r="G797" s="1">
        <v>41519</v>
      </c>
      <c r="H797">
        <f>DAY(Tabela5[[#This Row],[data rozmowy]])</f>
        <v>2</v>
      </c>
      <c r="I797">
        <f>MONTH(Tabela5[[#This Row],[data rozmowy]])</f>
        <v>9</v>
      </c>
      <c r="J797">
        <f>YEAR(Tabela5[[#This Row],[data rozmowy]])</f>
        <v>2013</v>
      </c>
      <c r="K797" s="31">
        <f>Tabela5[[#This Row],[kwota zakupu]]/Tabela5[[#This Row],[czas rozmowy]]</f>
        <v>14.714285714285714</v>
      </c>
      <c r="L79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97" t="str">
        <f>IF(Tabela5[[#This Row],[przedstawiciel]]="P03", "Południe",IF(Tabela5[[#This Row],[przedstawiciel]]="P02","Zachód","Centrum"))</f>
        <v>Centrum</v>
      </c>
      <c r="N797" t="str">
        <f>VLOOKUP(Tabela5[[#This Row],[przedstawiciel]],Tabela6[],5,FALSE)</f>
        <v>Mazowieckie</v>
      </c>
      <c r="O797" t="str">
        <f>VLOOKUP(Tabela5[[#This Row],[przedstawiciel]],Tabela6[],3,FALSE)</f>
        <v>Warszawa</v>
      </c>
    </row>
    <row r="798" spans="1:15" x14ac:dyDescent="0.2">
      <c r="A798" s="2">
        <v>5</v>
      </c>
      <c r="B798">
        <v>28</v>
      </c>
      <c r="C7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798">
        <v>163</v>
      </c>
      <c r="E7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798" s="3" t="s">
        <v>8</v>
      </c>
      <c r="G798" s="1">
        <v>41557</v>
      </c>
      <c r="H798">
        <f>DAY(Tabela5[[#This Row],[data rozmowy]])</f>
        <v>10</v>
      </c>
      <c r="I798">
        <f>MONTH(Tabela5[[#This Row],[data rozmowy]])</f>
        <v>10</v>
      </c>
      <c r="J798">
        <f>YEAR(Tabela5[[#This Row],[data rozmowy]])</f>
        <v>2013</v>
      </c>
      <c r="K798" s="31">
        <f>Tabela5[[#This Row],[kwota zakupu]]/Tabela5[[#This Row],[czas rozmowy]]</f>
        <v>5.8214285714285712</v>
      </c>
      <c r="L79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798" t="str">
        <f>IF(Tabela5[[#This Row],[przedstawiciel]]="P03", "Południe",IF(Tabela5[[#This Row],[przedstawiciel]]="P02","Zachód","Centrum"))</f>
        <v>Południe</v>
      </c>
      <c r="N798" t="str">
        <f>VLOOKUP(Tabela5[[#This Row],[przedstawiciel]],Tabela6[],5,FALSE)</f>
        <v>Podkarpackie</v>
      </c>
      <c r="O798" t="str">
        <f>VLOOKUP(Tabela5[[#This Row],[przedstawiciel]],Tabela6[],3,FALSE)</f>
        <v>Rzeszów</v>
      </c>
    </row>
    <row r="799" spans="1:15" x14ac:dyDescent="0.2">
      <c r="A799" s="2">
        <v>4</v>
      </c>
      <c r="B799">
        <v>115</v>
      </c>
      <c r="C7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799">
        <v>93</v>
      </c>
      <c r="E7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799" s="3" t="s">
        <v>13</v>
      </c>
      <c r="G799" s="1">
        <v>41546</v>
      </c>
      <c r="H799">
        <f>DAY(Tabela5[[#This Row],[data rozmowy]])</f>
        <v>29</v>
      </c>
      <c r="I799">
        <f>MONTH(Tabela5[[#This Row],[data rozmowy]])</f>
        <v>9</v>
      </c>
      <c r="J799">
        <f>YEAR(Tabela5[[#This Row],[data rozmowy]])</f>
        <v>2013</v>
      </c>
      <c r="K799" s="31">
        <f>Tabela5[[#This Row],[kwota zakupu]]/Tabela5[[#This Row],[czas rozmowy]]</f>
        <v>0.80869565217391304</v>
      </c>
      <c r="L7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799" t="str">
        <f>IF(Tabela5[[#This Row],[przedstawiciel]]="P03", "Południe",IF(Tabela5[[#This Row],[przedstawiciel]]="P02","Zachód","Centrum"))</f>
        <v>Zachód</v>
      </c>
      <c r="N799" t="str">
        <f>VLOOKUP(Tabela5[[#This Row],[przedstawiciel]],Tabela6[],5,FALSE)</f>
        <v>Dolnośląskie</v>
      </c>
      <c r="O799" t="str">
        <f>VLOOKUP(Tabela5[[#This Row],[przedstawiciel]],Tabela6[],3,FALSE)</f>
        <v>Wrocław</v>
      </c>
    </row>
    <row r="800" spans="1:15" x14ac:dyDescent="0.2">
      <c r="A800" s="2">
        <v>1</v>
      </c>
      <c r="B800">
        <v>57</v>
      </c>
      <c r="C8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00">
        <v>185</v>
      </c>
      <c r="E8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00" s="3" t="s">
        <v>21</v>
      </c>
      <c r="G800" s="1">
        <v>41514</v>
      </c>
      <c r="H800">
        <f>DAY(Tabela5[[#This Row],[data rozmowy]])</f>
        <v>28</v>
      </c>
      <c r="I800">
        <f>MONTH(Tabela5[[#This Row],[data rozmowy]])</f>
        <v>8</v>
      </c>
      <c r="J800">
        <f>YEAR(Tabela5[[#This Row],[data rozmowy]])</f>
        <v>2013</v>
      </c>
      <c r="K800" s="31">
        <f>Tabela5[[#This Row],[kwota zakupu]]/Tabela5[[#This Row],[czas rozmowy]]</f>
        <v>3.2456140350877192</v>
      </c>
      <c r="L800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800" t="str">
        <f>IF(Tabela5[[#This Row],[przedstawiciel]]="P03", "Południe",IF(Tabela5[[#This Row],[przedstawiciel]]="P02","Zachód","Centrum"))</f>
        <v>Centrum</v>
      </c>
      <c r="N800" t="str">
        <f>VLOOKUP(Tabela5[[#This Row],[przedstawiciel]],Tabela6[],5,FALSE)</f>
        <v>Mazowieckie</v>
      </c>
      <c r="O800" t="str">
        <f>VLOOKUP(Tabela5[[#This Row],[przedstawiciel]],Tabela6[],3,FALSE)</f>
        <v>Warszawa</v>
      </c>
    </row>
    <row r="801" spans="1:15" x14ac:dyDescent="0.2">
      <c r="A801" s="2">
        <v>1</v>
      </c>
      <c r="B801">
        <v>30</v>
      </c>
      <c r="C8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01">
        <v>89</v>
      </c>
      <c r="E8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01" s="3" t="s">
        <v>13</v>
      </c>
      <c r="G801" s="1">
        <v>41529</v>
      </c>
      <c r="H801">
        <f>DAY(Tabela5[[#This Row],[data rozmowy]])</f>
        <v>12</v>
      </c>
      <c r="I801">
        <f>MONTH(Tabela5[[#This Row],[data rozmowy]])</f>
        <v>9</v>
      </c>
      <c r="J801">
        <f>YEAR(Tabela5[[#This Row],[data rozmowy]])</f>
        <v>2013</v>
      </c>
      <c r="K801" s="31">
        <f>Tabela5[[#This Row],[kwota zakupu]]/Tabela5[[#This Row],[czas rozmowy]]</f>
        <v>2.9666666666666668</v>
      </c>
      <c r="L801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801" t="str">
        <f>IF(Tabela5[[#This Row],[przedstawiciel]]="P03", "Południe",IF(Tabela5[[#This Row],[przedstawiciel]]="P02","Zachód","Centrum"))</f>
        <v>Zachód</v>
      </c>
      <c r="N801" t="str">
        <f>VLOOKUP(Tabela5[[#This Row],[przedstawiciel]],Tabela6[],5,FALSE)</f>
        <v>Dolnośląskie</v>
      </c>
      <c r="O801" t="str">
        <f>VLOOKUP(Tabela5[[#This Row],[przedstawiciel]],Tabela6[],3,FALSE)</f>
        <v>Wrocław</v>
      </c>
    </row>
    <row r="802" spans="1:15" x14ac:dyDescent="0.2">
      <c r="A802" s="2">
        <v>7</v>
      </c>
      <c r="B802">
        <v>125</v>
      </c>
      <c r="C8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02">
        <v>212</v>
      </c>
      <c r="E8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02" s="3" t="s">
        <v>13</v>
      </c>
      <c r="G802" s="1">
        <v>41529</v>
      </c>
      <c r="H802">
        <f>DAY(Tabela5[[#This Row],[data rozmowy]])</f>
        <v>12</v>
      </c>
      <c r="I802">
        <f>MONTH(Tabela5[[#This Row],[data rozmowy]])</f>
        <v>9</v>
      </c>
      <c r="J802">
        <f>YEAR(Tabela5[[#This Row],[data rozmowy]])</f>
        <v>2013</v>
      </c>
      <c r="K802" s="31">
        <f>Tabela5[[#This Row],[kwota zakupu]]/Tabela5[[#This Row],[czas rozmowy]]</f>
        <v>1.696</v>
      </c>
      <c r="L8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02" t="str">
        <f>IF(Tabela5[[#This Row],[przedstawiciel]]="P03", "Południe",IF(Tabela5[[#This Row],[przedstawiciel]]="P02","Zachód","Centrum"))</f>
        <v>Zachód</v>
      </c>
      <c r="N802" t="str">
        <f>VLOOKUP(Tabela5[[#This Row],[przedstawiciel]],Tabela6[],5,FALSE)</f>
        <v>Dolnośląskie</v>
      </c>
      <c r="O802" t="str">
        <f>VLOOKUP(Tabela5[[#This Row],[przedstawiciel]],Tabela6[],3,FALSE)</f>
        <v>Wrocław</v>
      </c>
    </row>
    <row r="803" spans="1:15" x14ac:dyDescent="0.2">
      <c r="A803" s="2">
        <v>15</v>
      </c>
      <c r="B803">
        <v>117</v>
      </c>
      <c r="C8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03">
        <v>218</v>
      </c>
      <c r="E8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03" s="3" t="s">
        <v>21</v>
      </c>
      <c r="G803" s="1">
        <v>41571</v>
      </c>
      <c r="H803">
        <f>DAY(Tabela5[[#This Row],[data rozmowy]])</f>
        <v>24</v>
      </c>
      <c r="I803">
        <f>MONTH(Tabela5[[#This Row],[data rozmowy]])</f>
        <v>10</v>
      </c>
      <c r="J803">
        <f>YEAR(Tabela5[[#This Row],[data rozmowy]])</f>
        <v>2013</v>
      </c>
      <c r="K803" s="31">
        <f>Tabela5[[#This Row],[kwota zakupu]]/Tabela5[[#This Row],[czas rozmowy]]</f>
        <v>1.8632478632478633</v>
      </c>
      <c r="L80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03" t="str">
        <f>IF(Tabela5[[#This Row],[przedstawiciel]]="P03", "Południe",IF(Tabela5[[#This Row],[przedstawiciel]]="P02","Zachód","Centrum"))</f>
        <v>Centrum</v>
      </c>
      <c r="N803" t="str">
        <f>VLOOKUP(Tabela5[[#This Row],[przedstawiciel]],Tabela6[],5,FALSE)</f>
        <v>Mazowieckie</v>
      </c>
      <c r="O803" t="str">
        <f>VLOOKUP(Tabela5[[#This Row],[przedstawiciel]],Tabela6[],3,FALSE)</f>
        <v>Warszawa</v>
      </c>
    </row>
    <row r="804" spans="1:15" x14ac:dyDescent="0.2">
      <c r="A804" s="2">
        <v>15</v>
      </c>
      <c r="B804">
        <v>90</v>
      </c>
      <c r="C8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04">
        <v>161</v>
      </c>
      <c r="E8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04" s="3" t="s">
        <v>8</v>
      </c>
      <c r="G804" s="1">
        <v>41520</v>
      </c>
      <c r="H804">
        <f>DAY(Tabela5[[#This Row],[data rozmowy]])</f>
        <v>3</v>
      </c>
      <c r="I804">
        <f>MONTH(Tabela5[[#This Row],[data rozmowy]])</f>
        <v>9</v>
      </c>
      <c r="J804">
        <f>YEAR(Tabela5[[#This Row],[data rozmowy]])</f>
        <v>2013</v>
      </c>
      <c r="K804" s="31">
        <f>Tabela5[[#This Row],[kwota zakupu]]/Tabela5[[#This Row],[czas rozmowy]]</f>
        <v>1.788888888888889</v>
      </c>
      <c r="L8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04" t="str">
        <f>IF(Tabela5[[#This Row],[przedstawiciel]]="P03", "Południe",IF(Tabela5[[#This Row],[przedstawiciel]]="P02","Zachód","Centrum"))</f>
        <v>Południe</v>
      </c>
      <c r="N804" t="str">
        <f>VLOOKUP(Tabela5[[#This Row],[przedstawiciel]],Tabela6[],5,FALSE)</f>
        <v>Podkarpackie</v>
      </c>
      <c r="O804" t="str">
        <f>VLOOKUP(Tabela5[[#This Row],[przedstawiciel]],Tabela6[],3,FALSE)</f>
        <v>Rzeszów</v>
      </c>
    </row>
    <row r="805" spans="1:15" x14ac:dyDescent="0.2">
      <c r="A805" s="2">
        <v>13</v>
      </c>
      <c r="B805">
        <v>117</v>
      </c>
      <c r="C8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05">
        <v>176</v>
      </c>
      <c r="E8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05" s="3" t="s">
        <v>20</v>
      </c>
      <c r="G805" s="1">
        <v>41559</v>
      </c>
      <c r="H805">
        <f>DAY(Tabela5[[#This Row],[data rozmowy]])</f>
        <v>12</v>
      </c>
      <c r="I805">
        <f>MONTH(Tabela5[[#This Row],[data rozmowy]])</f>
        <v>10</v>
      </c>
      <c r="J805">
        <f>YEAR(Tabela5[[#This Row],[data rozmowy]])</f>
        <v>2013</v>
      </c>
      <c r="K805" s="31">
        <f>Tabela5[[#This Row],[kwota zakupu]]/Tabela5[[#This Row],[czas rozmowy]]</f>
        <v>1.5042735042735043</v>
      </c>
      <c r="L80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05" t="str">
        <f>IF(Tabela5[[#This Row],[przedstawiciel]]="P03", "Południe",IF(Tabela5[[#This Row],[przedstawiciel]]="P02","Zachód","Centrum"))</f>
        <v>Centrum</v>
      </c>
      <c r="N805" t="str">
        <f>VLOOKUP(Tabela5[[#This Row],[przedstawiciel]],Tabela6[],5,FALSE)</f>
        <v>Łódzkie</v>
      </c>
      <c r="O805" t="str">
        <f>VLOOKUP(Tabela5[[#This Row],[przedstawiciel]],Tabela6[],3,FALSE)</f>
        <v>Łódź</v>
      </c>
    </row>
    <row r="806" spans="1:15" x14ac:dyDescent="0.2">
      <c r="A806" s="2">
        <v>12</v>
      </c>
      <c r="B806">
        <v>169</v>
      </c>
      <c r="C8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06">
        <v>190</v>
      </c>
      <c r="E8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06" s="3" t="s">
        <v>8</v>
      </c>
      <c r="G806" s="1">
        <v>41496</v>
      </c>
      <c r="H806">
        <f>DAY(Tabela5[[#This Row],[data rozmowy]])</f>
        <v>10</v>
      </c>
      <c r="I806">
        <f>MONTH(Tabela5[[#This Row],[data rozmowy]])</f>
        <v>8</v>
      </c>
      <c r="J806">
        <f>YEAR(Tabela5[[#This Row],[data rozmowy]])</f>
        <v>2013</v>
      </c>
      <c r="K806" s="31">
        <f>Tabela5[[#This Row],[kwota zakupu]]/Tabela5[[#This Row],[czas rozmowy]]</f>
        <v>1.1242603550295858</v>
      </c>
      <c r="L80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06" t="str">
        <f>IF(Tabela5[[#This Row],[przedstawiciel]]="P03", "Południe",IF(Tabela5[[#This Row],[przedstawiciel]]="P02","Zachód","Centrum"))</f>
        <v>Południe</v>
      </c>
      <c r="N806" t="str">
        <f>VLOOKUP(Tabela5[[#This Row],[przedstawiciel]],Tabela6[],5,FALSE)</f>
        <v>Podkarpackie</v>
      </c>
      <c r="O806" t="str">
        <f>VLOOKUP(Tabela5[[#This Row],[przedstawiciel]],Tabela6[],3,FALSE)</f>
        <v>Rzeszów</v>
      </c>
    </row>
    <row r="807" spans="1:15" x14ac:dyDescent="0.2">
      <c r="A807" s="2">
        <v>11</v>
      </c>
      <c r="B807">
        <v>39</v>
      </c>
      <c r="C8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07">
        <v>74</v>
      </c>
      <c r="E8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07" s="3" t="s">
        <v>20</v>
      </c>
      <c r="G807" s="1">
        <v>41533</v>
      </c>
      <c r="H807">
        <f>DAY(Tabela5[[#This Row],[data rozmowy]])</f>
        <v>16</v>
      </c>
      <c r="I807">
        <f>MONTH(Tabela5[[#This Row],[data rozmowy]])</f>
        <v>9</v>
      </c>
      <c r="J807">
        <f>YEAR(Tabela5[[#This Row],[data rozmowy]])</f>
        <v>2013</v>
      </c>
      <c r="K807" s="31">
        <f>Tabela5[[#This Row],[kwota zakupu]]/Tabela5[[#This Row],[czas rozmowy]]</f>
        <v>1.8974358974358974</v>
      </c>
      <c r="L80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07" t="str">
        <f>IF(Tabela5[[#This Row],[przedstawiciel]]="P03", "Południe",IF(Tabela5[[#This Row],[przedstawiciel]]="P02","Zachód","Centrum"))</f>
        <v>Centrum</v>
      </c>
      <c r="N807" t="str">
        <f>VLOOKUP(Tabela5[[#This Row],[przedstawiciel]],Tabela6[],5,FALSE)</f>
        <v>Łódzkie</v>
      </c>
      <c r="O807" t="str">
        <f>VLOOKUP(Tabela5[[#This Row],[przedstawiciel]],Tabela6[],3,FALSE)</f>
        <v>Łódź</v>
      </c>
    </row>
    <row r="808" spans="1:15" x14ac:dyDescent="0.2">
      <c r="A808" s="2">
        <v>10</v>
      </c>
      <c r="B808">
        <v>10</v>
      </c>
      <c r="C8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08">
        <v>111</v>
      </c>
      <c r="E8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08" s="3" t="s">
        <v>8</v>
      </c>
      <c r="G808" s="1">
        <v>41523</v>
      </c>
      <c r="H808">
        <f>DAY(Tabela5[[#This Row],[data rozmowy]])</f>
        <v>6</v>
      </c>
      <c r="I808">
        <f>MONTH(Tabela5[[#This Row],[data rozmowy]])</f>
        <v>9</v>
      </c>
      <c r="J808">
        <f>YEAR(Tabela5[[#This Row],[data rozmowy]])</f>
        <v>2013</v>
      </c>
      <c r="K808" s="31">
        <f>Tabela5[[#This Row],[kwota zakupu]]/Tabela5[[#This Row],[czas rozmowy]]</f>
        <v>11.1</v>
      </c>
      <c r="L80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08" t="str">
        <f>IF(Tabela5[[#This Row],[przedstawiciel]]="P03", "Południe",IF(Tabela5[[#This Row],[przedstawiciel]]="P02","Zachód","Centrum"))</f>
        <v>Południe</v>
      </c>
      <c r="N808" t="str">
        <f>VLOOKUP(Tabela5[[#This Row],[przedstawiciel]],Tabela6[],5,FALSE)</f>
        <v>Podkarpackie</v>
      </c>
      <c r="O808" t="str">
        <f>VLOOKUP(Tabela5[[#This Row],[przedstawiciel]],Tabela6[],3,FALSE)</f>
        <v>Rzeszów</v>
      </c>
    </row>
    <row r="809" spans="1:15" x14ac:dyDescent="0.2">
      <c r="A809" s="2">
        <v>14</v>
      </c>
      <c r="B809">
        <v>118</v>
      </c>
      <c r="C8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09">
        <v>76</v>
      </c>
      <c r="E8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09" s="3" t="s">
        <v>9</v>
      </c>
      <c r="G809" s="1">
        <v>41532</v>
      </c>
      <c r="H809">
        <f>DAY(Tabela5[[#This Row],[data rozmowy]])</f>
        <v>15</v>
      </c>
      <c r="I809">
        <f>MONTH(Tabela5[[#This Row],[data rozmowy]])</f>
        <v>9</v>
      </c>
      <c r="J809">
        <f>YEAR(Tabela5[[#This Row],[data rozmowy]])</f>
        <v>2013</v>
      </c>
      <c r="K809" s="31">
        <f>Tabela5[[#This Row],[kwota zakupu]]/Tabela5[[#This Row],[czas rozmowy]]</f>
        <v>0.64406779661016944</v>
      </c>
      <c r="L80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09" t="str">
        <f>IF(Tabela5[[#This Row],[przedstawiciel]]="P03", "Południe",IF(Tabela5[[#This Row],[przedstawiciel]]="P02","Zachód","Centrum"))</f>
        <v>Centrum</v>
      </c>
      <c r="N809" t="str">
        <f>VLOOKUP(Tabela5[[#This Row],[przedstawiciel]],Tabela6[],5,FALSE)</f>
        <v>Mazowieckie</v>
      </c>
      <c r="O809" t="str">
        <f>VLOOKUP(Tabela5[[#This Row],[przedstawiciel]],Tabela6[],3,FALSE)</f>
        <v>Warszawa</v>
      </c>
    </row>
    <row r="810" spans="1:15" x14ac:dyDescent="0.2">
      <c r="A810" s="2">
        <v>6</v>
      </c>
      <c r="B810">
        <v>163</v>
      </c>
      <c r="C8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10">
        <v>217</v>
      </c>
      <c r="E8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10" s="3" t="s">
        <v>9</v>
      </c>
      <c r="G810" s="1">
        <v>41570</v>
      </c>
      <c r="H810">
        <f>DAY(Tabela5[[#This Row],[data rozmowy]])</f>
        <v>23</v>
      </c>
      <c r="I810">
        <f>MONTH(Tabela5[[#This Row],[data rozmowy]])</f>
        <v>10</v>
      </c>
      <c r="J810">
        <f>YEAR(Tabela5[[#This Row],[data rozmowy]])</f>
        <v>2013</v>
      </c>
      <c r="K810" s="31">
        <f>Tabela5[[#This Row],[kwota zakupu]]/Tabela5[[#This Row],[czas rozmowy]]</f>
        <v>1.3312883435582823</v>
      </c>
      <c r="L81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10" t="str">
        <f>IF(Tabela5[[#This Row],[przedstawiciel]]="P03", "Południe",IF(Tabela5[[#This Row],[przedstawiciel]]="P02","Zachód","Centrum"))</f>
        <v>Centrum</v>
      </c>
      <c r="N810" t="str">
        <f>VLOOKUP(Tabela5[[#This Row],[przedstawiciel]],Tabela6[],5,FALSE)</f>
        <v>Mazowieckie</v>
      </c>
      <c r="O810" t="str">
        <f>VLOOKUP(Tabela5[[#This Row],[przedstawiciel]],Tabela6[],3,FALSE)</f>
        <v>Warszawa</v>
      </c>
    </row>
    <row r="811" spans="1:15" x14ac:dyDescent="0.2">
      <c r="A811" s="2">
        <v>7</v>
      </c>
      <c r="B811">
        <v>154</v>
      </c>
      <c r="C8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11">
        <v>41</v>
      </c>
      <c r="E8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11" s="3" t="s">
        <v>13</v>
      </c>
      <c r="G811" s="1">
        <v>41522</v>
      </c>
      <c r="H811">
        <f>DAY(Tabela5[[#This Row],[data rozmowy]])</f>
        <v>5</v>
      </c>
      <c r="I811">
        <f>MONTH(Tabela5[[#This Row],[data rozmowy]])</f>
        <v>9</v>
      </c>
      <c r="J811">
        <f>YEAR(Tabela5[[#This Row],[data rozmowy]])</f>
        <v>2013</v>
      </c>
      <c r="K811" s="31">
        <f>Tabela5[[#This Row],[kwota zakupu]]/Tabela5[[#This Row],[czas rozmowy]]</f>
        <v>0.26623376623376621</v>
      </c>
      <c r="L81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11" t="str">
        <f>IF(Tabela5[[#This Row],[przedstawiciel]]="P03", "Południe",IF(Tabela5[[#This Row],[przedstawiciel]]="P02","Zachód","Centrum"))</f>
        <v>Zachód</v>
      </c>
      <c r="N811" t="str">
        <f>VLOOKUP(Tabela5[[#This Row],[przedstawiciel]],Tabela6[],5,FALSE)</f>
        <v>Dolnośląskie</v>
      </c>
      <c r="O811" t="str">
        <f>VLOOKUP(Tabela5[[#This Row],[przedstawiciel]],Tabela6[],3,FALSE)</f>
        <v>Wrocław</v>
      </c>
    </row>
    <row r="812" spans="1:15" x14ac:dyDescent="0.2">
      <c r="A812" s="2">
        <v>12</v>
      </c>
      <c r="B812">
        <v>156</v>
      </c>
      <c r="C8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12">
        <v>128</v>
      </c>
      <c r="E8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12" s="3" t="s">
        <v>8</v>
      </c>
      <c r="G812" s="1">
        <v>41519</v>
      </c>
      <c r="H812">
        <f>DAY(Tabela5[[#This Row],[data rozmowy]])</f>
        <v>2</v>
      </c>
      <c r="I812">
        <f>MONTH(Tabela5[[#This Row],[data rozmowy]])</f>
        <v>9</v>
      </c>
      <c r="J812">
        <f>YEAR(Tabela5[[#This Row],[data rozmowy]])</f>
        <v>2013</v>
      </c>
      <c r="K812" s="31">
        <f>Tabela5[[#This Row],[kwota zakupu]]/Tabela5[[#This Row],[czas rozmowy]]</f>
        <v>0.82051282051282048</v>
      </c>
      <c r="L81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12" t="str">
        <f>IF(Tabela5[[#This Row],[przedstawiciel]]="P03", "Południe",IF(Tabela5[[#This Row],[przedstawiciel]]="P02","Zachód","Centrum"))</f>
        <v>Południe</v>
      </c>
      <c r="N812" t="str">
        <f>VLOOKUP(Tabela5[[#This Row],[przedstawiciel]],Tabela6[],5,FALSE)</f>
        <v>Podkarpackie</v>
      </c>
      <c r="O812" t="str">
        <f>VLOOKUP(Tabela5[[#This Row],[przedstawiciel]],Tabela6[],3,FALSE)</f>
        <v>Rzeszów</v>
      </c>
    </row>
    <row r="813" spans="1:15" x14ac:dyDescent="0.2">
      <c r="A813" s="2">
        <v>15</v>
      </c>
      <c r="B813">
        <v>54</v>
      </c>
      <c r="C8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13">
        <v>22</v>
      </c>
      <c r="E8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13" s="3" t="s">
        <v>8</v>
      </c>
      <c r="G813" s="1">
        <v>41572</v>
      </c>
      <c r="H813">
        <f>DAY(Tabela5[[#This Row],[data rozmowy]])</f>
        <v>25</v>
      </c>
      <c r="I813">
        <f>MONTH(Tabela5[[#This Row],[data rozmowy]])</f>
        <v>10</v>
      </c>
      <c r="J813">
        <f>YEAR(Tabela5[[#This Row],[data rozmowy]])</f>
        <v>2013</v>
      </c>
      <c r="K813" s="31">
        <f>Tabela5[[#This Row],[kwota zakupu]]/Tabela5[[#This Row],[czas rozmowy]]</f>
        <v>0.40740740740740738</v>
      </c>
      <c r="L81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13" t="str">
        <f>IF(Tabela5[[#This Row],[przedstawiciel]]="P03", "Południe",IF(Tabela5[[#This Row],[przedstawiciel]]="P02","Zachód","Centrum"))</f>
        <v>Południe</v>
      </c>
      <c r="N813" t="str">
        <f>VLOOKUP(Tabela5[[#This Row],[przedstawiciel]],Tabela6[],5,FALSE)</f>
        <v>Podkarpackie</v>
      </c>
      <c r="O813" t="str">
        <f>VLOOKUP(Tabela5[[#This Row],[przedstawiciel]],Tabela6[],3,FALSE)</f>
        <v>Rzeszów</v>
      </c>
    </row>
    <row r="814" spans="1:15" x14ac:dyDescent="0.2">
      <c r="A814" s="2">
        <v>2</v>
      </c>
      <c r="B814">
        <v>99</v>
      </c>
      <c r="C8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14">
        <v>177</v>
      </c>
      <c r="E8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14" s="3" t="s">
        <v>21</v>
      </c>
      <c r="G814" s="1">
        <v>41512</v>
      </c>
      <c r="H814">
        <f>DAY(Tabela5[[#This Row],[data rozmowy]])</f>
        <v>26</v>
      </c>
      <c r="I814">
        <f>MONTH(Tabela5[[#This Row],[data rozmowy]])</f>
        <v>8</v>
      </c>
      <c r="J814">
        <f>YEAR(Tabela5[[#This Row],[data rozmowy]])</f>
        <v>2013</v>
      </c>
      <c r="K814" s="31">
        <f>Tabela5[[#This Row],[kwota zakupu]]/Tabela5[[#This Row],[czas rozmowy]]</f>
        <v>1.7878787878787878</v>
      </c>
      <c r="L81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14" t="str">
        <f>IF(Tabela5[[#This Row],[przedstawiciel]]="P03", "Południe",IF(Tabela5[[#This Row],[przedstawiciel]]="P02","Zachód","Centrum"))</f>
        <v>Centrum</v>
      </c>
      <c r="N814" t="str">
        <f>VLOOKUP(Tabela5[[#This Row],[przedstawiciel]],Tabela6[],5,FALSE)</f>
        <v>Mazowieckie</v>
      </c>
      <c r="O814" t="str">
        <f>VLOOKUP(Tabela5[[#This Row],[przedstawiciel]],Tabela6[],3,FALSE)</f>
        <v>Warszawa</v>
      </c>
    </row>
    <row r="815" spans="1:15" x14ac:dyDescent="0.2">
      <c r="A815" s="2">
        <v>2</v>
      </c>
      <c r="B815">
        <v>111</v>
      </c>
      <c r="C8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15">
        <v>131</v>
      </c>
      <c r="E8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15" s="3" t="s">
        <v>9</v>
      </c>
      <c r="G815" s="1">
        <v>41493</v>
      </c>
      <c r="H815">
        <f>DAY(Tabela5[[#This Row],[data rozmowy]])</f>
        <v>7</v>
      </c>
      <c r="I815">
        <f>MONTH(Tabela5[[#This Row],[data rozmowy]])</f>
        <v>8</v>
      </c>
      <c r="J815">
        <f>YEAR(Tabela5[[#This Row],[data rozmowy]])</f>
        <v>2013</v>
      </c>
      <c r="K815" s="31">
        <f>Tabela5[[#This Row],[kwota zakupu]]/Tabela5[[#This Row],[czas rozmowy]]</f>
        <v>1.1801801801801801</v>
      </c>
      <c r="L81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15" t="str">
        <f>IF(Tabela5[[#This Row],[przedstawiciel]]="P03", "Południe",IF(Tabela5[[#This Row],[przedstawiciel]]="P02","Zachód","Centrum"))</f>
        <v>Centrum</v>
      </c>
      <c r="N815" t="str">
        <f>VLOOKUP(Tabela5[[#This Row],[przedstawiciel]],Tabela6[],5,FALSE)</f>
        <v>Mazowieckie</v>
      </c>
      <c r="O815" t="str">
        <f>VLOOKUP(Tabela5[[#This Row],[przedstawiciel]],Tabela6[],3,FALSE)</f>
        <v>Warszawa</v>
      </c>
    </row>
    <row r="816" spans="1:15" x14ac:dyDescent="0.2">
      <c r="A816" s="2">
        <v>8</v>
      </c>
      <c r="B816">
        <v>8</v>
      </c>
      <c r="C8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16">
        <v>64</v>
      </c>
      <c r="E8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16" s="3" t="s">
        <v>8</v>
      </c>
      <c r="G816" s="1">
        <v>41575</v>
      </c>
      <c r="H816">
        <f>DAY(Tabela5[[#This Row],[data rozmowy]])</f>
        <v>28</v>
      </c>
      <c r="I816">
        <f>MONTH(Tabela5[[#This Row],[data rozmowy]])</f>
        <v>10</v>
      </c>
      <c r="J816">
        <f>YEAR(Tabela5[[#This Row],[data rozmowy]])</f>
        <v>2013</v>
      </c>
      <c r="K816" s="31">
        <f>Tabela5[[#This Row],[kwota zakupu]]/Tabela5[[#This Row],[czas rozmowy]]</f>
        <v>8</v>
      </c>
      <c r="L81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16" t="str">
        <f>IF(Tabela5[[#This Row],[przedstawiciel]]="P03", "Południe",IF(Tabela5[[#This Row],[przedstawiciel]]="P02","Zachód","Centrum"))</f>
        <v>Południe</v>
      </c>
      <c r="N816" t="str">
        <f>VLOOKUP(Tabela5[[#This Row],[przedstawiciel]],Tabela6[],5,FALSE)</f>
        <v>Podkarpackie</v>
      </c>
      <c r="O816" t="str">
        <f>VLOOKUP(Tabela5[[#This Row],[przedstawiciel]],Tabela6[],3,FALSE)</f>
        <v>Rzeszów</v>
      </c>
    </row>
    <row r="817" spans="1:15" x14ac:dyDescent="0.2">
      <c r="A817" s="2">
        <v>10</v>
      </c>
      <c r="B817">
        <v>34</v>
      </c>
      <c r="C8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17">
        <v>149</v>
      </c>
      <c r="E8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17" s="3" t="s">
        <v>13</v>
      </c>
      <c r="G817" s="1">
        <v>41562</v>
      </c>
      <c r="H817">
        <f>DAY(Tabela5[[#This Row],[data rozmowy]])</f>
        <v>15</v>
      </c>
      <c r="I817">
        <f>MONTH(Tabela5[[#This Row],[data rozmowy]])</f>
        <v>10</v>
      </c>
      <c r="J817">
        <f>YEAR(Tabela5[[#This Row],[data rozmowy]])</f>
        <v>2013</v>
      </c>
      <c r="K817" s="31">
        <f>Tabela5[[#This Row],[kwota zakupu]]/Tabela5[[#This Row],[czas rozmowy]]</f>
        <v>4.382352941176471</v>
      </c>
      <c r="L81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17" t="str">
        <f>IF(Tabela5[[#This Row],[przedstawiciel]]="P03", "Południe",IF(Tabela5[[#This Row],[przedstawiciel]]="P02","Zachód","Centrum"))</f>
        <v>Zachód</v>
      </c>
      <c r="N817" t="str">
        <f>VLOOKUP(Tabela5[[#This Row],[przedstawiciel]],Tabela6[],5,FALSE)</f>
        <v>Dolnośląskie</v>
      </c>
      <c r="O817" t="str">
        <f>VLOOKUP(Tabela5[[#This Row],[przedstawiciel]],Tabela6[],3,FALSE)</f>
        <v>Wrocław</v>
      </c>
    </row>
    <row r="818" spans="1:15" x14ac:dyDescent="0.2">
      <c r="A818" s="2">
        <v>12</v>
      </c>
      <c r="B818">
        <v>31</v>
      </c>
      <c r="C8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18">
        <v>155</v>
      </c>
      <c r="E8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18" s="3" t="s">
        <v>9</v>
      </c>
      <c r="G818" s="1">
        <v>41530</v>
      </c>
      <c r="H818">
        <f>DAY(Tabela5[[#This Row],[data rozmowy]])</f>
        <v>13</v>
      </c>
      <c r="I818">
        <f>MONTH(Tabela5[[#This Row],[data rozmowy]])</f>
        <v>9</v>
      </c>
      <c r="J818">
        <f>YEAR(Tabela5[[#This Row],[data rozmowy]])</f>
        <v>2013</v>
      </c>
      <c r="K818" s="31">
        <f>Tabela5[[#This Row],[kwota zakupu]]/Tabela5[[#This Row],[czas rozmowy]]</f>
        <v>5</v>
      </c>
      <c r="L81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18" t="str">
        <f>IF(Tabela5[[#This Row],[przedstawiciel]]="P03", "Południe",IF(Tabela5[[#This Row],[przedstawiciel]]="P02","Zachód","Centrum"))</f>
        <v>Centrum</v>
      </c>
      <c r="N818" t="str">
        <f>VLOOKUP(Tabela5[[#This Row],[przedstawiciel]],Tabela6[],5,FALSE)</f>
        <v>Mazowieckie</v>
      </c>
      <c r="O818" t="str">
        <f>VLOOKUP(Tabela5[[#This Row],[przedstawiciel]],Tabela6[],3,FALSE)</f>
        <v>Warszawa</v>
      </c>
    </row>
    <row r="819" spans="1:15" x14ac:dyDescent="0.2">
      <c r="A819" s="2">
        <v>3</v>
      </c>
      <c r="B819">
        <v>93</v>
      </c>
      <c r="C8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19">
        <v>47</v>
      </c>
      <c r="E8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19" s="3" t="s">
        <v>21</v>
      </c>
      <c r="G819" s="1">
        <v>41508</v>
      </c>
      <c r="H819">
        <f>DAY(Tabela5[[#This Row],[data rozmowy]])</f>
        <v>22</v>
      </c>
      <c r="I819">
        <f>MONTH(Tabela5[[#This Row],[data rozmowy]])</f>
        <v>8</v>
      </c>
      <c r="J819">
        <f>YEAR(Tabela5[[#This Row],[data rozmowy]])</f>
        <v>2013</v>
      </c>
      <c r="K819" s="31">
        <f>Tabela5[[#This Row],[kwota zakupu]]/Tabela5[[#This Row],[czas rozmowy]]</f>
        <v>0.5053763440860215</v>
      </c>
      <c r="L8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19" t="str">
        <f>IF(Tabela5[[#This Row],[przedstawiciel]]="P03", "Południe",IF(Tabela5[[#This Row],[przedstawiciel]]="P02","Zachód","Centrum"))</f>
        <v>Centrum</v>
      </c>
      <c r="N819" t="str">
        <f>VLOOKUP(Tabela5[[#This Row],[przedstawiciel]],Tabela6[],5,FALSE)</f>
        <v>Mazowieckie</v>
      </c>
      <c r="O819" t="str">
        <f>VLOOKUP(Tabela5[[#This Row],[przedstawiciel]],Tabela6[],3,FALSE)</f>
        <v>Warszawa</v>
      </c>
    </row>
    <row r="820" spans="1:15" x14ac:dyDescent="0.2">
      <c r="A820" s="2">
        <v>13</v>
      </c>
      <c r="B820">
        <v>116</v>
      </c>
      <c r="C8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20">
        <v>87</v>
      </c>
      <c r="E8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20" s="3" t="s">
        <v>20</v>
      </c>
      <c r="G820" s="1">
        <v>41523</v>
      </c>
      <c r="H820">
        <f>DAY(Tabela5[[#This Row],[data rozmowy]])</f>
        <v>6</v>
      </c>
      <c r="I820">
        <f>MONTH(Tabela5[[#This Row],[data rozmowy]])</f>
        <v>9</v>
      </c>
      <c r="J820">
        <f>YEAR(Tabela5[[#This Row],[data rozmowy]])</f>
        <v>2013</v>
      </c>
      <c r="K820" s="31">
        <f>Tabela5[[#This Row],[kwota zakupu]]/Tabela5[[#This Row],[czas rozmowy]]</f>
        <v>0.75</v>
      </c>
      <c r="L82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20" t="str">
        <f>IF(Tabela5[[#This Row],[przedstawiciel]]="P03", "Południe",IF(Tabela5[[#This Row],[przedstawiciel]]="P02","Zachód","Centrum"))</f>
        <v>Centrum</v>
      </c>
      <c r="N820" t="str">
        <f>VLOOKUP(Tabela5[[#This Row],[przedstawiciel]],Tabela6[],5,FALSE)</f>
        <v>Łódzkie</v>
      </c>
      <c r="O820" t="str">
        <f>VLOOKUP(Tabela5[[#This Row],[przedstawiciel]],Tabela6[],3,FALSE)</f>
        <v>Łódź</v>
      </c>
    </row>
    <row r="821" spans="1:15" x14ac:dyDescent="0.2">
      <c r="A821" s="2">
        <v>15</v>
      </c>
      <c r="B821">
        <v>170</v>
      </c>
      <c r="C8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21">
        <v>126</v>
      </c>
      <c r="E8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21" s="3" t="s">
        <v>13</v>
      </c>
      <c r="G821" s="1">
        <v>41557</v>
      </c>
      <c r="H821">
        <f>DAY(Tabela5[[#This Row],[data rozmowy]])</f>
        <v>10</v>
      </c>
      <c r="I821">
        <f>MONTH(Tabela5[[#This Row],[data rozmowy]])</f>
        <v>10</v>
      </c>
      <c r="J821">
        <f>YEAR(Tabela5[[#This Row],[data rozmowy]])</f>
        <v>2013</v>
      </c>
      <c r="K821" s="31">
        <f>Tabela5[[#This Row],[kwota zakupu]]/Tabela5[[#This Row],[czas rozmowy]]</f>
        <v>0.74117647058823533</v>
      </c>
      <c r="L82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21" t="str">
        <f>IF(Tabela5[[#This Row],[przedstawiciel]]="P03", "Południe",IF(Tabela5[[#This Row],[przedstawiciel]]="P02","Zachód","Centrum"))</f>
        <v>Zachód</v>
      </c>
      <c r="N821" t="str">
        <f>VLOOKUP(Tabela5[[#This Row],[przedstawiciel]],Tabela6[],5,FALSE)</f>
        <v>Dolnośląskie</v>
      </c>
      <c r="O821" t="str">
        <f>VLOOKUP(Tabela5[[#This Row],[przedstawiciel]],Tabela6[],3,FALSE)</f>
        <v>Wrocław</v>
      </c>
    </row>
    <row r="822" spans="1:15" x14ac:dyDescent="0.2">
      <c r="A822" s="2">
        <v>5</v>
      </c>
      <c r="B822">
        <v>84</v>
      </c>
      <c r="C8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22">
        <v>119</v>
      </c>
      <c r="E8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22" s="3" t="s">
        <v>9</v>
      </c>
      <c r="G822" s="1">
        <v>41572</v>
      </c>
      <c r="H822">
        <f>DAY(Tabela5[[#This Row],[data rozmowy]])</f>
        <v>25</v>
      </c>
      <c r="I822">
        <f>MONTH(Tabela5[[#This Row],[data rozmowy]])</f>
        <v>10</v>
      </c>
      <c r="J822">
        <f>YEAR(Tabela5[[#This Row],[data rozmowy]])</f>
        <v>2013</v>
      </c>
      <c r="K822" s="31">
        <f>Tabela5[[#This Row],[kwota zakupu]]/Tabela5[[#This Row],[czas rozmowy]]</f>
        <v>1.4166666666666667</v>
      </c>
      <c r="L8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22" t="str">
        <f>IF(Tabela5[[#This Row],[przedstawiciel]]="P03", "Południe",IF(Tabela5[[#This Row],[przedstawiciel]]="P02","Zachód","Centrum"))</f>
        <v>Centrum</v>
      </c>
      <c r="N822" t="str">
        <f>VLOOKUP(Tabela5[[#This Row],[przedstawiciel]],Tabela6[],5,FALSE)</f>
        <v>Mazowieckie</v>
      </c>
      <c r="O822" t="str">
        <f>VLOOKUP(Tabela5[[#This Row],[przedstawiciel]],Tabela6[],3,FALSE)</f>
        <v>Warszawa</v>
      </c>
    </row>
    <row r="823" spans="1:15" x14ac:dyDescent="0.2">
      <c r="A823" s="2">
        <v>8</v>
      </c>
      <c r="B823">
        <v>168</v>
      </c>
      <c r="C8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23">
        <v>61</v>
      </c>
      <c r="E8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23" s="3" t="s">
        <v>21</v>
      </c>
      <c r="G823" s="1">
        <v>41488</v>
      </c>
      <c r="H823">
        <f>DAY(Tabela5[[#This Row],[data rozmowy]])</f>
        <v>2</v>
      </c>
      <c r="I823">
        <f>MONTH(Tabela5[[#This Row],[data rozmowy]])</f>
        <v>8</v>
      </c>
      <c r="J823">
        <f>YEAR(Tabela5[[#This Row],[data rozmowy]])</f>
        <v>2013</v>
      </c>
      <c r="K823" s="31">
        <f>Tabela5[[#This Row],[kwota zakupu]]/Tabela5[[#This Row],[czas rozmowy]]</f>
        <v>0.36309523809523808</v>
      </c>
      <c r="L82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23" t="str">
        <f>IF(Tabela5[[#This Row],[przedstawiciel]]="P03", "Południe",IF(Tabela5[[#This Row],[przedstawiciel]]="P02","Zachód","Centrum"))</f>
        <v>Centrum</v>
      </c>
      <c r="N823" t="str">
        <f>VLOOKUP(Tabela5[[#This Row],[przedstawiciel]],Tabela6[],5,FALSE)</f>
        <v>Mazowieckie</v>
      </c>
      <c r="O823" t="str">
        <f>VLOOKUP(Tabela5[[#This Row],[przedstawiciel]],Tabela6[],3,FALSE)</f>
        <v>Warszawa</v>
      </c>
    </row>
    <row r="824" spans="1:15" x14ac:dyDescent="0.2">
      <c r="A824" s="2">
        <v>6</v>
      </c>
      <c r="B824">
        <v>146</v>
      </c>
      <c r="C8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24">
        <v>179</v>
      </c>
      <c r="E8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24" s="3" t="s">
        <v>20</v>
      </c>
      <c r="G824" s="1">
        <v>41561</v>
      </c>
      <c r="H824">
        <f>DAY(Tabela5[[#This Row],[data rozmowy]])</f>
        <v>14</v>
      </c>
      <c r="I824">
        <f>MONTH(Tabela5[[#This Row],[data rozmowy]])</f>
        <v>10</v>
      </c>
      <c r="J824">
        <f>YEAR(Tabela5[[#This Row],[data rozmowy]])</f>
        <v>2013</v>
      </c>
      <c r="K824" s="31">
        <f>Tabela5[[#This Row],[kwota zakupu]]/Tabela5[[#This Row],[czas rozmowy]]</f>
        <v>1.226027397260274</v>
      </c>
      <c r="L82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24" t="str">
        <f>IF(Tabela5[[#This Row],[przedstawiciel]]="P03", "Południe",IF(Tabela5[[#This Row],[przedstawiciel]]="P02","Zachód","Centrum"))</f>
        <v>Centrum</v>
      </c>
      <c r="N824" t="str">
        <f>VLOOKUP(Tabela5[[#This Row],[przedstawiciel]],Tabela6[],5,FALSE)</f>
        <v>Łódzkie</v>
      </c>
      <c r="O824" t="str">
        <f>VLOOKUP(Tabela5[[#This Row],[przedstawiciel]],Tabela6[],3,FALSE)</f>
        <v>Łódź</v>
      </c>
    </row>
    <row r="825" spans="1:15" x14ac:dyDescent="0.2">
      <c r="A825" s="2">
        <v>13</v>
      </c>
      <c r="B825">
        <v>129</v>
      </c>
      <c r="C8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25">
        <v>99</v>
      </c>
      <c r="E8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25" s="3" t="s">
        <v>13</v>
      </c>
      <c r="G825" s="1">
        <v>41531</v>
      </c>
      <c r="H825">
        <f>DAY(Tabela5[[#This Row],[data rozmowy]])</f>
        <v>14</v>
      </c>
      <c r="I825">
        <f>MONTH(Tabela5[[#This Row],[data rozmowy]])</f>
        <v>9</v>
      </c>
      <c r="J825">
        <f>YEAR(Tabela5[[#This Row],[data rozmowy]])</f>
        <v>2013</v>
      </c>
      <c r="K825" s="31">
        <f>Tabela5[[#This Row],[kwota zakupu]]/Tabela5[[#This Row],[czas rozmowy]]</f>
        <v>0.76744186046511631</v>
      </c>
      <c r="L82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25" t="str">
        <f>IF(Tabela5[[#This Row],[przedstawiciel]]="P03", "Południe",IF(Tabela5[[#This Row],[przedstawiciel]]="P02","Zachód","Centrum"))</f>
        <v>Zachód</v>
      </c>
      <c r="N825" t="str">
        <f>VLOOKUP(Tabela5[[#This Row],[przedstawiciel]],Tabela6[],5,FALSE)</f>
        <v>Dolnośląskie</v>
      </c>
      <c r="O825" t="str">
        <f>VLOOKUP(Tabela5[[#This Row],[przedstawiciel]],Tabela6[],3,FALSE)</f>
        <v>Wrocław</v>
      </c>
    </row>
    <row r="826" spans="1:15" x14ac:dyDescent="0.2">
      <c r="A826" s="2">
        <v>15</v>
      </c>
      <c r="B826">
        <v>97</v>
      </c>
      <c r="C8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26">
        <v>140</v>
      </c>
      <c r="E8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26" s="3" t="s">
        <v>21</v>
      </c>
      <c r="G826" s="1">
        <v>41549</v>
      </c>
      <c r="H826">
        <f>DAY(Tabela5[[#This Row],[data rozmowy]])</f>
        <v>2</v>
      </c>
      <c r="I826">
        <f>MONTH(Tabela5[[#This Row],[data rozmowy]])</f>
        <v>10</v>
      </c>
      <c r="J826">
        <f>YEAR(Tabela5[[#This Row],[data rozmowy]])</f>
        <v>2013</v>
      </c>
      <c r="K826" s="31">
        <f>Tabela5[[#This Row],[kwota zakupu]]/Tabela5[[#This Row],[czas rozmowy]]</f>
        <v>1.4432989690721649</v>
      </c>
      <c r="L8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26" t="str">
        <f>IF(Tabela5[[#This Row],[przedstawiciel]]="P03", "Południe",IF(Tabela5[[#This Row],[przedstawiciel]]="P02","Zachód","Centrum"))</f>
        <v>Centrum</v>
      </c>
      <c r="N826" t="str">
        <f>VLOOKUP(Tabela5[[#This Row],[przedstawiciel]],Tabela6[],5,FALSE)</f>
        <v>Mazowieckie</v>
      </c>
      <c r="O826" t="str">
        <f>VLOOKUP(Tabela5[[#This Row],[przedstawiciel]],Tabela6[],3,FALSE)</f>
        <v>Warszawa</v>
      </c>
    </row>
    <row r="827" spans="1:15" x14ac:dyDescent="0.2">
      <c r="A827" s="2">
        <v>9</v>
      </c>
      <c r="B827">
        <v>2</v>
      </c>
      <c r="C8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27">
        <v>147</v>
      </c>
      <c r="E8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27" s="3" t="s">
        <v>20</v>
      </c>
      <c r="G827" s="1">
        <v>41525</v>
      </c>
      <c r="H827">
        <f>DAY(Tabela5[[#This Row],[data rozmowy]])</f>
        <v>8</v>
      </c>
      <c r="I827">
        <f>MONTH(Tabela5[[#This Row],[data rozmowy]])</f>
        <v>9</v>
      </c>
      <c r="J827">
        <f>YEAR(Tabela5[[#This Row],[data rozmowy]])</f>
        <v>2013</v>
      </c>
      <c r="K827" s="31">
        <f>Tabela5[[#This Row],[kwota zakupu]]/Tabela5[[#This Row],[czas rozmowy]]</f>
        <v>73.5</v>
      </c>
      <c r="L82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27" t="str">
        <f>IF(Tabela5[[#This Row],[przedstawiciel]]="P03", "Południe",IF(Tabela5[[#This Row],[przedstawiciel]]="P02","Zachód","Centrum"))</f>
        <v>Centrum</v>
      </c>
      <c r="N827" t="str">
        <f>VLOOKUP(Tabela5[[#This Row],[przedstawiciel]],Tabela6[],5,FALSE)</f>
        <v>Łódzkie</v>
      </c>
      <c r="O827" t="str">
        <f>VLOOKUP(Tabela5[[#This Row],[przedstawiciel]],Tabela6[],3,FALSE)</f>
        <v>Łódź</v>
      </c>
    </row>
    <row r="828" spans="1:15" x14ac:dyDescent="0.2">
      <c r="A828" s="2">
        <v>15</v>
      </c>
      <c r="B828">
        <v>111</v>
      </c>
      <c r="C8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28">
        <v>179</v>
      </c>
      <c r="E8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28" s="3" t="s">
        <v>8</v>
      </c>
      <c r="G828" s="1">
        <v>41540</v>
      </c>
      <c r="H828">
        <f>DAY(Tabela5[[#This Row],[data rozmowy]])</f>
        <v>23</v>
      </c>
      <c r="I828">
        <f>MONTH(Tabela5[[#This Row],[data rozmowy]])</f>
        <v>9</v>
      </c>
      <c r="J828">
        <f>YEAR(Tabela5[[#This Row],[data rozmowy]])</f>
        <v>2013</v>
      </c>
      <c r="K828" s="31">
        <f>Tabela5[[#This Row],[kwota zakupu]]/Tabela5[[#This Row],[czas rozmowy]]</f>
        <v>1.6126126126126126</v>
      </c>
      <c r="L8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28" t="str">
        <f>IF(Tabela5[[#This Row],[przedstawiciel]]="P03", "Południe",IF(Tabela5[[#This Row],[przedstawiciel]]="P02","Zachód","Centrum"))</f>
        <v>Południe</v>
      </c>
      <c r="N828" t="str">
        <f>VLOOKUP(Tabela5[[#This Row],[przedstawiciel]],Tabela6[],5,FALSE)</f>
        <v>Podkarpackie</v>
      </c>
      <c r="O828" t="str">
        <f>VLOOKUP(Tabela5[[#This Row],[przedstawiciel]],Tabela6[],3,FALSE)</f>
        <v>Rzeszów</v>
      </c>
    </row>
    <row r="829" spans="1:15" x14ac:dyDescent="0.2">
      <c r="A829" s="2">
        <v>14</v>
      </c>
      <c r="B829">
        <v>43</v>
      </c>
      <c r="C8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29">
        <v>211</v>
      </c>
      <c r="E8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29" s="3" t="s">
        <v>9</v>
      </c>
      <c r="G829" s="1">
        <v>41542</v>
      </c>
      <c r="H829">
        <f>DAY(Tabela5[[#This Row],[data rozmowy]])</f>
        <v>25</v>
      </c>
      <c r="I829">
        <f>MONTH(Tabela5[[#This Row],[data rozmowy]])</f>
        <v>9</v>
      </c>
      <c r="J829">
        <f>YEAR(Tabela5[[#This Row],[data rozmowy]])</f>
        <v>2013</v>
      </c>
      <c r="K829" s="31">
        <f>Tabela5[[#This Row],[kwota zakupu]]/Tabela5[[#This Row],[czas rozmowy]]</f>
        <v>4.9069767441860463</v>
      </c>
      <c r="L82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29" t="str">
        <f>IF(Tabela5[[#This Row],[przedstawiciel]]="P03", "Południe",IF(Tabela5[[#This Row],[przedstawiciel]]="P02","Zachód","Centrum"))</f>
        <v>Centrum</v>
      </c>
      <c r="N829" t="str">
        <f>VLOOKUP(Tabela5[[#This Row],[przedstawiciel]],Tabela6[],5,FALSE)</f>
        <v>Mazowieckie</v>
      </c>
      <c r="O829" t="str">
        <f>VLOOKUP(Tabela5[[#This Row],[przedstawiciel]],Tabela6[],3,FALSE)</f>
        <v>Warszawa</v>
      </c>
    </row>
    <row r="830" spans="1:15" x14ac:dyDescent="0.2">
      <c r="A830" s="2">
        <v>13</v>
      </c>
      <c r="B830">
        <v>20</v>
      </c>
      <c r="C8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30">
        <v>22</v>
      </c>
      <c r="E8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30" s="3" t="s">
        <v>13</v>
      </c>
      <c r="G830" s="1">
        <v>41558</v>
      </c>
      <c r="H830">
        <f>DAY(Tabela5[[#This Row],[data rozmowy]])</f>
        <v>11</v>
      </c>
      <c r="I830">
        <f>MONTH(Tabela5[[#This Row],[data rozmowy]])</f>
        <v>10</v>
      </c>
      <c r="J830">
        <f>YEAR(Tabela5[[#This Row],[data rozmowy]])</f>
        <v>2013</v>
      </c>
      <c r="K830" s="31">
        <f>Tabela5[[#This Row],[kwota zakupu]]/Tabela5[[#This Row],[czas rozmowy]]</f>
        <v>1.1000000000000001</v>
      </c>
      <c r="L8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0" t="str">
        <f>IF(Tabela5[[#This Row],[przedstawiciel]]="P03", "Południe",IF(Tabela5[[#This Row],[przedstawiciel]]="P02","Zachód","Centrum"))</f>
        <v>Zachód</v>
      </c>
      <c r="N830" t="str">
        <f>VLOOKUP(Tabela5[[#This Row],[przedstawiciel]],Tabela6[],5,FALSE)</f>
        <v>Dolnośląskie</v>
      </c>
      <c r="O830" t="str">
        <f>VLOOKUP(Tabela5[[#This Row],[przedstawiciel]],Tabela6[],3,FALSE)</f>
        <v>Wrocław</v>
      </c>
    </row>
    <row r="831" spans="1:15" x14ac:dyDescent="0.2">
      <c r="A831" s="2">
        <v>12</v>
      </c>
      <c r="B831">
        <v>104</v>
      </c>
      <c r="C8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31">
        <v>98</v>
      </c>
      <c r="E8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31" s="3" t="s">
        <v>9</v>
      </c>
      <c r="G831" s="1">
        <v>41542</v>
      </c>
      <c r="H831">
        <f>DAY(Tabela5[[#This Row],[data rozmowy]])</f>
        <v>25</v>
      </c>
      <c r="I831">
        <f>MONTH(Tabela5[[#This Row],[data rozmowy]])</f>
        <v>9</v>
      </c>
      <c r="J831">
        <f>YEAR(Tabela5[[#This Row],[data rozmowy]])</f>
        <v>2013</v>
      </c>
      <c r="K831" s="31">
        <f>Tabela5[[#This Row],[kwota zakupu]]/Tabela5[[#This Row],[czas rozmowy]]</f>
        <v>0.94230769230769229</v>
      </c>
      <c r="L8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1" t="str">
        <f>IF(Tabela5[[#This Row],[przedstawiciel]]="P03", "Południe",IF(Tabela5[[#This Row],[przedstawiciel]]="P02","Zachód","Centrum"))</f>
        <v>Centrum</v>
      </c>
      <c r="N831" t="str">
        <f>VLOOKUP(Tabela5[[#This Row],[przedstawiciel]],Tabela6[],5,FALSE)</f>
        <v>Mazowieckie</v>
      </c>
      <c r="O831" t="str">
        <f>VLOOKUP(Tabela5[[#This Row],[przedstawiciel]],Tabela6[],3,FALSE)</f>
        <v>Warszawa</v>
      </c>
    </row>
    <row r="832" spans="1:15" x14ac:dyDescent="0.2">
      <c r="A832" s="2">
        <v>6</v>
      </c>
      <c r="B832">
        <v>37</v>
      </c>
      <c r="C8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32">
        <v>44</v>
      </c>
      <c r="E8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32" s="3" t="s">
        <v>9</v>
      </c>
      <c r="G832" s="1">
        <v>41538</v>
      </c>
      <c r="H832">
        <f>DAY(Tabela5[[#This Row],[data rozmowy]])</f>
        <v>21</v>
      </c>
      <c r="I832">
        <f>MONTH(Tabela5[[#This Row],[data rozmowy]])</f>
        <v>9</v>
      </c>
      <c r="J832">
        <f>YEAR(Tabela5[[#This Row],[data rozmowy]])</f>
        <v>2013</v>
      </c>
      <c r="K832" s="31">
        <f>Tabela5[[#This Row],[kwota zakupu]]/Tabela5[[#This Row],[czas rozmowy]]</f>
        <v>1.1891891891891893</v>
      </c>
      <c r="L83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2" t="str">
        <f>IF(Tabela5[[#This Row],[przedstawiciel]]="P03", "Południe",IF(Tabela5[[#This Row],[przedstawiciel]]="P02","Zachód","Centrum"))</f>
        <v>Centrum</v>
      </c>
      <c r="N832" t="str">
        <f>VLOOKUP(Tabela5[[#This Row],[przedstawiciel]],Tabela6[],5,FALSE)</f>
        <v>Mazowieckie</v>
      </c>
      <c r="O832" t="str">
        <f>VLOOKUP(Tabela5[[#This Row],[przedstawiciel]],Tabela6[],3,FALSE)</f>
        <v>Warszawa</v>
      </c>
    </row>
    <row r="833" spans="1:15" x14ac:dyDescent="0.2">
      <c r="A833" s="2">
        <v>12</v>
      </c>
      <c r="B833">
        <v>175</v>
      </c>
      <c r="C8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33">
        <v>95</v>
      </c>
      <c r="E8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33" s="3" t="s">
        <v>13</v>
      </c>
      <c r="G833" s="1">
        <v>41530</v>
      </c>
      <c r="H833">
        <f>DAY(Tabela5[[#This Row],[data rozmowy]])</f>
        <v>13</v>
      </c>
      <c r="I833">
        <f>MONTH(Tabela5[[#This Row],[data rozmowy]])</f>
        <v>9</v>
      </c>
      <c r="J833">
        <f>YEAR(Tabela5[[#This Row],[data rozmowy]])</f>
        <v>2013</v>
      </c>
      <c r="K833" s="31">
        <f>Tabela5[[#This Row],[kwota zakupu]]/Tabela5[[#This Row],[czas rozmowy]]</f>
        <v>0.54285714285714282</v>
      </c>
      <c r="L83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3" t="str">
        <f>IF(Tabela5[[#This Row],[przedstawiciel]]="P03", "Południe",IF(Tabela5[[#This Row],[przedstawiciel]]="P02","Zachód","Centrum"))</f>
        <v>Zachód</v>
      </c>
      <c r="N833" t="str">
        <f>VLOOKUP(Tabela5[[#This Row],[przedstawiciel]],Tabela6[],5,FALSE)</f>
        <v>Dolnośląskie</v>
      </c>
      <c r="O833" t="str">
        <f>VLOOKUP(Tabela5[[#This Row],[przedstawiciel]],Tabela6[],3,FALSE)</f>
        <v>Wrocław</v>
      </c>
    </row>
    <row r="834" spans="1:15" x14ac:dyDescent="0.2">
      <c r="A834" s="2">
        <v>7</v>
      </c>
      <c r="B834">
        <v>10</v>
      </c>
      <c r="C8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34">
        <v>180</v>
      </c>
      <c r="E8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34" s="3" t="s">
        <v>8</v>
      </c>
      <c r="G834" s="1">
        <v>41543</v>
      </c>
      <c r="H834">
        <f>DAY(Tabela5[[#This Row],[data rozmowy]])</f>
        <v>26</v>
      </c>
      <c r="I834">
        <f>MONTH(Tabela5[[#This Row],[data rozmowy]])</f>
        <v>9</v>
      </c>
      <c r="J834">
        <f>YEAR(Tabela5[[#This Row],[data rozmowy]])</f>
        <v>2013</v>
      </c>
      <c r="K834" s="31">
        <f>Tabela5[[#This Row],[kwota zakupu]]/Tabela5[[#This Row],[czas rozmowy]]</f>
        <v>18</v>
      </c>
      <c r="L83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34" t="str">
        <f>IF(Tabela5[[#This Row],[przedstawiciel]]="P03", "Południe",IF(Tabela5[[#This Row],[przedstawiciel]]="P02","Zachód","Centrum"))</f>
        <v>Południe</v>
      </c>
      <c r="N834" t="str">
        <f>VLOOKUP(Tabela5[[#This Row],[przedstawiciel]],Tabela6[],5,FALSE)</f>
        <v>Podkarpackie</v>
      </c>
      <c r="O834" t="str">
        <f>VLOOKUP(Tabela5[[#This Row],[przedstawiciel]],Tabela6[],3,FALSE)</f>
        <v>Rzeszów</v>
      </c>
    </row>
    <row r="835" spans="1:15" x14ac:dyDescent="0.2">
      <c r="A835" s="2">
        <v>7</v>
      </c>
      <c r="B835">
        <v>99</v>
      </c>
      <c r="C8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35">
        <v>222</v>
      </c>
      <c r="E8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35" s="3" t="s">
        <v>8</v>
      </c>
      <c r="G835" s="1">
        <v>41542</v>
      </c>
      <c r="H835">
        <f>DAY(Tabela5[[#This Row],[data rozmowy]])</f>
        <v>25</v>
      </c>
      <c r="I835">
        <f>MONTH(Tabela5[[#This Row],[data rozmowy]])</f>
        <v>9</v>
      </c>
      <c r="J835">
        <f>YEAR(Tabela5[[#This Row],[data rozmowy]])</f>
        <v>2013</v>
      </c>
      <c r="K835" s="31">
        <f>Tabela5[[#This Row],[kwota zakupu]]/Tabela5[[#This Row],[czas rozmowy]]</f>
        <v>2.2424242424242422</v>
      </c>
      <c r="L83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5" t="str">
        <f>IF(Tabela5[[#This Row],[przedstawiciel]]="P03", "Południe",IF(Tabela5[[#This Row],[przedstawiciel]]="P02","Zachód","Centrum"))</f>
        <v>Południe</v>
      </c>
      <c r="N835" t="str">
        <f>VLOOKUP(Tabela5[[#This Row],[przedstawiciel]],Tabela6[],5,FALSE)</f>
        <v>Podkarpackie</v>
      </c>
      <c r="O835" t="str">
        <f>VLOOKUP(Tabela5[[#This Row],[przedstawiciel]],Tabela6[],3,FALSE)</f>
        <v>Rzeszów</v>
      </c>
    </row>
    <row r="836" spans="1:15" x14ac:dyDescent="0.2">
      <c r="A836" s="2">
        <v>14</v>
      </c>
      <c r="B836">
        <v>49</v>
      </c>
      <c r="C8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36">
        <v>48</v>
      </c>
      <c r="E8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36" s="3" t="s">
        <v>8</v>
      </c>
      <c r="G836" s="1">
        <v>41512</v>
      </c>
      <c r="H836">
        <f>DAY(Tabela5[[#This Row],[data rozmowy]])</f>
        <v>26</v>
      </c>
      <c r="I836">
        <f>MONTH(Tabela5[[#This Row],[data rozmowy]])</f>
        <v>8</v>
      </c>
      <c r="J836">
        <f>YEAR(Tabela5[[#This Row],[data rozmowy]])</f>
        <v>2013</v>
      </c>
      <c r="K836" s="31">
        <f>Tabela5[[#This Row],[kwota zakupu]]/Tabela5[[#This Row],[czas rozmowy]]</f>
        <v>0.97959183673469385</v>
      </c>
      <c r="L83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6" t="str">
        <f>IF(Tabela5[[#This Row],[przedstawiciel]]="P03", "Południe",IF(Tabela5[[#This Row],[przedstawiciel]]="P02","Zachód","Centrum"))</f>
        <v>Południe</v>
      </c>
      <c r="N836" t="str">
        <f>VLOOKUP(Tabela5[[#This Row],[przedstawiciel]],Tabela6[],5,FALSE)</f>
        <v>Podkarpackie</v>
      </c>
      <c r="O836" t="str">
        <f>VLOOKUP(Tabela5[[#This Row],[przedstawiciel]],Tabela6[],3,FALSE)</f>
        <v>Rzeszów</v>
      </c>
    </row>
    <row r="837" spans="1:15" x14ac:dyDescent="0.2">
      <c r="A837" s="2">
        <v>1</v>
      </c>
      <c r="B837">
        <v>88</v>
      </c>
      <c r="C8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37">
        <v>71</v>
      </c>
      <c r="E8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37" s="3" t="s">
        <v>20</v>
      </c>
      <c r="G837" s="1">
        <v>41558</v>
      </c>
      <c r="H837">
        <f>DAY(Tabela5[[#This Row],[data rozmowy]])</f>
        <v>11</v>
      </c>
      <c r="I837">
        <f>MONTH(Tabela5[[#This Row],[data rozmowy]])</f>
        <v>10</v>
      </c>
      <c r="J837">
        <f>YEAR(Tabela5[[#This Row],[data rozmowy]])</f>
        <v>2013</v>
      </c>
      <c r="K837" s="31">
        <f>Tabela5[[#This Row],[kwota zakupu]]/Tabela5[[#This Row],[czas rozmowy]]</f>
        <v>0.80681818181818177</v>
      </c>
      <c r="L83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7" t="str">
        <f>IF(Tabela5[[#This Row],[przedstawiciel]]="P03", "Południe",IF(Tabela5[[#This Row],[przedstawiciel]]="P02","Zachód","Centrum"))</f>
        <v>Centrum</v>
      </c>
      <c r="N837" t="str">
        <f>VLOOKUP(Tabela5[[#This Row],[przedstawiciel]],Tabela6[],5,FALSE)</f>
        <v>Łódzkie</v>
      </c>
      <c r="O837" t="str">
        <f>VLOOKUP(Tabela5[[#This Row],[przedstawiciel]],Tabela6[],3,FALSE)</f>
        <v>Łódź</v>
      </c>
    </row>
    <row r="838" spans="1:15" x14ac:dyDescent="0.2">
      <c r="A838" s="2">
        <v>3</v>
      </c>
      <c r="B838">
        <v>3</v>
      </c>
      <c r="C8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38">
        <v>209</v>
      </c>
      <c r="E8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38" s="3" t="s">
        <v>21</v>
      </c>
      <c r="G838" s="1">
        <v>41544</v>
      </c>
      <c r="H838">
        <f>DAY(Tabela5[[#This Row],[data rozmowy]])</f>
        <v>27</v>
      </c>
      <c r="I838">
        <f>MONTH(Tabela5[[#This Row],[data rozmowy]])</f>
        <v>9</v>
      </c>
      <c r="J838">
        <f>YEAR(Tabela5[[#This Row],[data rozmowy]])</f>
        <v>2013</v>
      </c>
      <c r="K838" s="31">
        <f>Tabela5[[#This Row],[kwota zakupu]]/Tabela5[[#This Row],[czas rozmowy]]</f>
        <v>69.666666666666671</v>
      </c>
      <c r="L83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38" t="str">
        <f>IF(Tabela5[[#This Row],[przedstawiciel]]="P03", "Południe",IF(Tabela5[[#This Row],[przedstawiciel]]="P02","Zachód","Centrum"))</f>
        <v>Centrum</v>
      </c>
      <c r="N838" t="str">
        <f>VLOOKUP(Tabela5[[#This Row],[przedstawiciel]],Tabela6[],5,FALSE)</f>
        <v>Mazowieckie</v>
      </c>
      <c r="O838" t="str">
        <f>VLOOKUP(Tabela5[[#This Row],[przedstawiciel]],Tabela6[],3,FALSE)</f>
        <v>Warszawa</v>
      </c>
    </row>
    <row r="839" spans="1:15" x14ac:dyDescent="0.2">
      <c r="A839" s="2">
        <v>4</v>
      </c>
      <c r="B839">
        <v>137</v>
      </c>
      <c r="C8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39">
        <v>82</v>
      </c>
      <c r="E8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39" s="3" t="s">
        <v>9</v>
      </c>
      <c r="G839" s="1">
        <v>41516</v>
      </c>
      <c r="H839">
        <f>DAY(Tabela5[[#This Row],[data rozmowy]])</f>
        <v>30</v>
      </c>
      <c r="I839">
        <f>MONTH(Tabela5[[#This Row],[data rozmowy]])</f>
        <v>8</v>
      </c>
      <c r="J839">
        <f>YEAR(Tabela5[[#This Row],[data rozmowy]])</f>
        <v>2013</v>
      </c>
      <c r="K839" s="31">
        <f>Tabela5[[#This Row],[kwota zakupu]]/Tabela5[[#This Row],[czas rozmowy]]</f>
        <v>0.59854014598540151</v>
      </c>
      <c r="L83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39" t="str">
        <f>IF(Tabela5[[#This Row],[przedstawiciel]]="P03", "Południe",IF(Tabela5[[#This Row],[przedstawiciel]]="P02","Zachód","Centrum"))</f>
        <v>Centrum</v>
      </c>
      <c r="N839" t="str">
        <f>VLOOKUP(Tabela5[[#This Row],[przedstawiciel]],Tabela6[],5,FALSE)</f>
        <v>Mazowieckie</v>
      </c>
      <c r="O839" t="str">
        <f>VLOOKUP(Tabela5[[#This Row],[przedstawiciel]],Tabela6[],3,FALSE)</f>
        <v>Warszawa</v>
      </c>
    </row>
    <row r="840" spans="1:15" x14ac:dyDescent="0.2">
      <c r="A840" s="2">
        <v>9</v>
      </c>
      <c r="B840">
        <v>145</v>
      </c>
      <c r="C8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40">
        <v>79</v>
      </c>
      <c r="E8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40" s="3" t="s">
        <v>20</v>
      </c>
      <c r="G840" s="1">
        <v>41565</v>
      </c>
      <c r="H840">
        <f>DAY(Tabela5[[#This Row],[data rozmowy]])</f>
        <v>18</v>
      </c>
      <c r="I840">
        <f>MONTH(Tabela5[[#This Row],[data rozmowy]])</f>
        <v>10</v>
      </c>
      <c r="J840">
        <f>YEAR(Tabela5[[#This Row],[data rozmowy]])</f>
        <v>2013</v>
      </c>
      <c r="K840" s="31">
        <f>Tabela5[[#This Row],[kwota zakupu]]/Tabela5[[#This Row],[czas rozmowy]]</f>
        <v>0.54482758620689653</v>
      </c>
      <c r="L84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0" t="str">
        <f>IF(Tabela5[[#This Row],[przedstawiciel]]="P03", "Południe",IF(Tabela5[[#This Row],[przedstawiciel]]="P02","Zachód","Centrum"))</f>
        <v>Centrum</v>
      </c>
      <c r="N840" t="str">
        <f>VLOOKUP(Tabela5[[#This Row],[przedstawiciel]],Tabela6[],5,FALSE)</f>
        <v>Łódzkie</v>
      </c>
      <c r="O840" t="str">
        <f>VLOOKUP(Tabela5[[#This Row],[przedstawiciel]],Tabela6[],3,FALSE)</f>
        <v>Łódź</v>
      </c>
    </row>
    <row r="841" spans="1:15" x14ac:dyDescent="0.2">
      <c r="A841" s="2">
        <v>3</v>
      </c>
      <c r="B841">
        <v>70</v>
      </c>
      <c r="C8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41">
        <v>120</v>
      </c>
      <c r="E8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41" s="3" t="s">
        <v>9</v>
      </c>
      <c r="G841" s="1">
        <v>41505</v>
      </c>
      <c r="H841">
        <f>DAY(Tabela5[[#This Row],[data rozmowy]])</f>
        <v>19</v>
      </c>
      <c r="I841">
        <f>MONTH(Tabela5[[#This Row],[data rozmowy]])</f>
        <v>8</v>
      </c>
      <c r="J841">
        <f>YEAR(Tabela5[[#This Row],[data rozmowy]])</f>
        <v>2013</v>
      </c>
      <c r="K841" s="31">
        <f>Tabela5[[#This Row],[kwota zakupu]]/Tabela5[[#This Row],[czas rozmowy]]</f>
        <v>1.7142857142857142</v>
      </c>
      <c r="L84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1" t="str">
        <f>IF(Tabela5[[#This Row],[przedstawiciel]]="P03", "Południe",IF(Tabela5[[#This Row],[przedstawiciel]]="P02","Zachód","Centrum"))</f>
        <v>Centrum</v>
      </c>
      <c r="N841" t="str">
        <f>VLOOKUP(Tabela5[[#This Row],[przedstawiciel]],Tabela6[],5,FALSE)</f>
        <v>Mazowieckie</v>
      </c>
      <c r="O841" t="str">
        <f>VLOOKUP(Tabela5[[#This Row],[przedstawiciel]],Tabela6[],3,FALSE)</f>
        <v>Warszawa</v>
      </c>
    </row>
    <row r="842" spans="1:15" x14ac:dyDescent="0.2">
      <c r="A842" s="2">
        <v>10</v>
      </c>
      <c r="B842">
        <v>48</v>
      </c>
      <c r="C8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42">
        <v>174</v>
      </c>
      <c r="E8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42" s="3" t="s">
        <v>8</v>
      </c>
      <c r="G842" s="1">
        <v>41576</v>
      </c>
      <c r="H842">
        <f>DAY(Tabela5[[#This Row],[data rozmowy]])</f>
        <v>29</v>
      </c>
      <c r="I842">
        <f>MONTH(Tabela5[[#This Row],[data rozmowy]])</f>
        <v>10</v>
      </c>
      <c r="J842">
        <f>YEAR(Tabela5[[#This Row],[data rozmowy]])</f>
        <v>2013</v>
      </c>
      <c r="K842" s="31">
        <f>Tabela5[[#This Row],[kwota zakupu]]/Tabela5[[#This Row],[czas rozmowy]]</f>
        <v>3.625</v>
      </c>
      <c r="L842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842" t="str">
        <f>IF(Tabela5[[#This Row],[przedstawiciel]]="P03", "Południe",IF(Tabela5[[#This Row],[przedstawiciel]]="P02","Zachód","Centrum"))</f>
        <v>Południe</v>
      </c>
      <c r="N842" t="str">
        <f>VLOOKUP(Tabela5[[#This Row],[przedstawiciel]],Tabela6[],5,FALSE)</f>
        <v>Podkarpackie</v>
      </c>
      <c r="O842" t="str">
        <f>VLOOKUP(Tabela5[[#This Row],[przedstawiciel]],Tabela6[],3,FALSE)</f>
        <v>Rzeszów</v>
      </c>
    </row>
    <row r="843" spans="1:15" x14ac:dyDescent="0.2">
      <c r="A843" s="2">
        <v>4</v>
      </c>
      <c r="B843">
        <v>163</v>
      </c>
      <c r="C8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43">
        <v>200</v>
      </c>
      <c r="E8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43" s="3" t="s">
        <v>9</v>
      </c>
      <c r="G843" s="1">
        <v>41532</v>
      </c>
      <c r="H843">
        <f>DAY(Tabela5[[#This Row],[data rozmowy]])</f>
        <v>15</v>
      </c>
      <c r="I843">
        <f>MONTH(Tabela5[[#This Row],[data rozmowy]])</f>
        <v>9</v>
      </c>
      <c r="J843">
        <f>YEAR(Tabela5[[#This Row],[data rozmowy]])</f>
        <v>2013</v>
      </c>
      <c r="K843" s="31">
        <f>Tabela5[[#This Row],[kwota zakupu]]/Tabela5[[#This Row],[czas rozmowy]]</f>
        <v>1.2269938650306749</v>
      </c>
      <c r="L84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3" t="str">
        <f>IF(Tabela5[[#This Row],[przedstawiciel]]="P03", "Południe",IF(Tabela5[[#This Row],[przedstawiciel]]="P02","Zachód","Centrum"))</f>
        <v>Centrum</v>
      </c>
      <c r="N843" t="str">
        <f>VLOOKUP(Tabela5[[#This Row],[przedstawiciel]],Tabela6[],5,FALSE)</f>
        <v>Mazowieckie</v>
      </c>
      <c r="O843" t="str">
        <f>VLOOKUP(Tabela5[[#This Row],[przedstawiciel]],Tabela6[],3,FALSE)</f>
        <v>Warszawa</v>
      </c>
    </row>
    <row r="844" spans="1:15" x14ac:dyDescent="0.2">
      <c r="A844" s="2">
        <v>13</v>
      </c>
      <c r="B844">
        <v>166</v>
      </c>
      <c r="C8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44">
        <v>174</v>
      </c>
      <c r="E8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44" s="3" t="s">
        <v>9</v>
      </c>
      <c r="G844" s="1">
        <v>41519</v>
      </c>
      <c r="H844">
        <f>DAY(Tabela5[[#This Row],[data rozmowy]])</f>
        <v>2</v>
      </c>
      <c r="I844">
        <f>MONTH(Tabela5[[#This Row],[data rozmowy]])</f>
        <v>9</v>
      </c>
      <c r="J844">
        <f>YEAR(Tabela5[[#This Row],[data rozmowy]])</f>
        <v>2013</v>
      </c>
      <c r="K844" s="31">
        <f>Tabela5[[#This Row],[kwota zakupu]]/Tabela5[[#This Row],[czas rozmowy]]</f>
        <v>1.0481927710843373</v>
      </c>
      <c r="L84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4" t="str">
        <f>IF(Tabela5[[#This Row],[przedstawiciel]]="P03", "Południe",IF(Tabela5[[#This Row],[przedstawiciel]]="P02","Zachód","Centrum"))</f>
        <v>Centrum</v>
      </c>
      <c r="N844" t="str">
        <f>VLOOKUP(Tabela5[[#This Row],[przedstawiciel]],Tabela6[],5,FALSE)</f>
        <v>Mazowieckie</v>
      </c>
      <c r="O844" t="str">
        <f>VLOOKUP(Tabela5[[#This Row],[przedstawiciel]],Tabela6[],3,FALSE)</f>
        <v>Warszawa</v>
      </c>
    </row>
    <row r="845" spans="1:15" x14ac:dyDescent="0.2">
      <c r="A845" s="2">
        <v>11</v>
      </c>
      <c r="B845">
        <v>77</v>
      </c>
      <c r="C8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45">
        <v>23</v>
      </c>
      <c r="E8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45" s="3" t="s">
        <v>8</v>
      </c>
      <c r="G845" s="1">
        <v>41550</v>
      </c>
      <c r="H845">
        <f>DAY(Tabela5[[#This Row],[data rozmowy]])</f>
        <v>3</v>
      </c>
      <c r="I845">
        <f>MONTH(Tabela5[[#This Row],[data rozmowy]])</f>
        <v>10</v>
      </c>
      <c r="J845">
        <f>YEAR(Tabela5[[#This Row],[data rozmowy]])</f>
        <v>2013</v>
      </c>
      <c r="K845" s="31">
        <f>Tabela5[[#This Row],[kwota zakupu]]/Tabela5[[#This Row],[czas rozmowy]]</f>
        <v>0.29870129870129869</v>
      </c>
      <c r="L84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5" t="str">
        <f>IF(Tabela5[[#This Row],[przedstawiciel]]="P03", "Południe",IF(Tabela5[[#This Row],[przedstawiciel]]="P02","Zachód","Centrum"))</f>
        <v>Południe</v>
      </c>
      <c r="N845" t="str">
        <f>VLOOKUP(Tabela5[[#This Row],[przedstawiciel]],Tabela6[],5,FALSE)</f>
        <v>Podkarpackie</v>
      </c>
      <c r="O845" t="str">
        <f>VLOOKUP(Tabela5[[#This Row],[przedstawiciel]],Tabela6[],3,FALSE)</f>
        <v>Rzeszów</v>
      </c>
    </row>
    <row r="846" spans="1:15" x14ac:dyDescent="0.2">
      <c r="A846" s="2">
        <v>10</v>
      </c>
      <c r="B846">
        <v>171</v>
      </c>
      <c r="C8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46">
        <v>181</v>
      </c>
      <c r="E8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46" s="3" t="s">
        <v>13</v>
      </c>
      <c r="G846" s="1">
        <v>41505</v>
      </c>
      <c r="H846">
        <f>DAY(Tabela5[[#This Row],[data rozmowy]])</f>
        <v>19</v>
      </c>
      <c r="I846">
        <f>MONTH(Tabela5[[#This Row],[data rozmowy]])</f>
        <v>8</v>
      </c>
      <c r="J846">
        <f>YEAR(Tabela5[[#This Row],[data rozmowy]])</f>
        <v>2013</v>
      </c>
      <c r="K846" s="31">
        <f>Tabela5[[#This Row],[kwota zakupu]]/Tabela5[[#This Row],[czas rozmowy]]</f>
        <v>1.0584795321637428</v>
      </c>
      <c r="L84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6" t="str">
        <f>IF(Tabela5[[#This Row],[przedstawiciel]]="P03", "Południe",IF(Tabela5[[#This Row],[przedstawiciel]]="P02","Zachód","Centrum"))</f>
        <v>Zachód</v>
      </c>
      <c r="N846" t="str">
        <f>VLOOKUP(Tabela5[[#This Row],[przedstawiciel]],Tabela6[],5,FALSE)</f>
        <v>Dolnośląskie</v>
      </c>
      <c r="O846" t="str">
        <f>VLOOKUP(Tabela5[[#This Row],[przedstawiciel]],Tabela6[],3,FALSE)</f>
        <v>Wrocław</v>
      </c>
    </row>
    <row r="847" spans="1:15" x14ac:dyDescent="0.2">
      <c r="A847" s="2">
        <v>1</v>
      </c>
      <c r="B847">
        <v>99</v>
      </c>
      <c r="C8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47">
        <v>206</v>
      </c>
      <c r="E8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47" s="3" t="s">
        <v>9</v>
      </c>
      <c r="G847" s="1">
        <v>41512</v>
      </c>
      <c r="H847">
        <f>DAY(Tabela5[[#This Row],[data rozmowy]])</f>
        <v>26</v>
      </c>
      <c r="I847">
        <f>MONTH(Tabela5[[#This Row],[data rozmowy]])</f>
        <v>8</v>
      </c>
      <c r="J847">
        <f>YEAR(Tabela5[[#This Row],[data rozmowy]])</f>
        <v>2013</v>
      </c>
      <c r="K847" s="31">
        <f>Tabela5[[#This Row],[kwota zakupu]]/Tabela5[[#This Row],[czas rozmowy]]</f>
        <v>2.0808080808080809</v>
      </c>
      <c r="L84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7" t="str">
        <f>IF(Tabela5[[#This Row],[przedstawiciel]]="P03", "Południe",IF(Tabela5[[#This Row],[przedstawiciel]]="P02","Zachód","Centrum"))</f>
        <v>Centrum</v>
      </c>
      <c r="N847" t="str">
        <f>VLOOKUP(Tabela5[[#This Row],[przedstawiciel]],Tabela6[],5,FALSE)</f>
        <v>Mazowieckie</v>
      </c>
      <c r="O847" t="str">
        <f>VLOOKUP(Tabela5[[#This Row],[przedstawiciel]],Tabela6[],3,FALSE)</f>
        <v>Warszawa</v>
      </c>
    </row>
    <row r="848" spans="1:15" x14ac:dyDescent="0.2">
      <c r="A848" s="2">
        <v>1</v>
      </c>
      <c r="B848">
        <v>118</v>
      </c>
      <c r="C8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48">
        <v>122</v>
      </c>
      <c r="E8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48" s="3" t="s">
        <v>13</v>
      </c>
      <c r="G848" s="1">
        <v>41516</v>
      </c>
      <c r="H848">
        <f>DAY(Tabela5[[#This Row],[data rozmowy]])</f>
        <v>30</v>
      </c>
      <c r="I848">
        <f>MONTH(Tabela5[[#This Row],[data rozmowy]])</f>
        <v>8</v>
      </c>
      <c r="J848">
        <f>YEAR(Tabela5[[#This Row],[data rozmowy]])</f>
        <v>2013</v>
      </c>
      <c r="K848" s="31">
        <f>Tabela5[[#This Row],[kwota zakupu]]/Tabela5[[#This Row],[czas rozmowy]]</f>
        <v>1.0338983050847457</v>
      </c>
      <c r="L84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8" t="str">
        <f>IF(Tabela5[[#This Row],[przedstawiciel]]="P03", "Południe",IF(Tabela5[[#This Row],[przedstawiciel]]="P02","Zachód","Centrum"))</f>
        <v>Zachód</v>
      </c>
      <c r="N848" t="str">
        <f>VLOOKUP(Tabela5[[#This Row],[przedstawiciel]],Tabela6[],5,FALSE)</f>
        <v>Dolnośląskie</v>
      </c>
      <c r="O848" t="str">
        <f>VLOOKUP(Tabela5[[#This Row],[przedstawiciel]],Tabela6[],3,FALSE)</f>
        <v>Wrocław</v>
      </c>
    </row>
    <row r="849" spans="1:15" x14ac:dyDescent="0.2">
      <c r="A849" s="2">
        <v>13</v>
      </c>
      <c r="B849">
        <v>94</v>
      </c>
      <c r="C8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49">
        <v>153</v>
      </c>
      <c r="E8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49" s="3" t="s">
        <v>21</v>
      </c>
      <c r="G849" s="1">
        <v>41559</v>
      </c>
      <c r="H849">
        <f>DAY(Tabela5[[#This Row],[data rozmowy]])</f>
        <v>12</v>
      </c>
      <c r="I849">
        <f>MONTH(Tabela5[[#This Row],[data rozmowy]])</f>
        <v>10</v>
      </c>
      <c r="J849">
        <f>YEAR(Tabela5[[#This Row],[data rozmowy]])</f>
        <v>2013</v>
      </c>
      <c r="K849" s="31">
        <f>Tabela5[[#This Row],[kwota zakupu]]/Tabela5[[#This Row],[czas rozmowy]]</f>
        <v>1.6276595744680851</v>
      </c>
      <c r="L84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49" t="str">
        <f>IF(Tabela5[[#This Row],[przedstawiciel]]="P03", "Południe",IF(Tabela5[[#This Row],[przedstawiciel]]="P02","Zachód","Centrum"))</f>
        <v>Centrum</v>
      </c>
      <c r="N849" t="str">
        <f>VLOOKUP(Tabela5[[#This Row],[przedstawiciel]],Tabela6[],5,FALSE)</f>
        <v>Mazowieckie</v>
      </c>
      <c r="O849" t="str">
        <f>VLOOKUP(Tabela5[[#This Row],[przedstawiciel]],Tabela6[],3,FALSE)</f>
        <v>Warszawa</v>
      </c>
    </row>
    <row r="850" spans="1:15" x14ac:dyDescent="0.2">
      <c r="A850" s="2">
        <v>13</v>
      </c>
      <c r="B850">
        <v>91</v>
      </c>
      <c r="C8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50">
        <v>57</v>
      </c>
      <c r="E8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50" s="3" t="s">
        <v>8</v>
      </c>
      <c r="G850" s="1">
        <v>41565</v>
      </c>
      <c r="H850">
        <f>DAY(Tabela5[[#This Row],[data rozmowy]])</f>
        <v>18</v>
      </c>
      <c r="I850">
        <f>MONTH(Tabela5[[#This Row],[data rozmowy]])</f>
        <v>10</v>
      </c>
      <c r="J850">
        <f>YEAR(Tabela5[[#This Row],[data rozmowy]])</f>
        <v>2013</v>
      </c>
      <c r="K850" s="31">
        <f>Tabela5[[#This Row],[kwota zakupu]]/Tabela5[[#This Row],[czas rozmowy]]</f>
        <v>0.62637362637362637</v>
      </c>
      <c r="L85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50" t="str">
        <f>IF(Tabela5[[#This Row],[przedstawiciel]]="P03", "Południe",IF(Tabela5[[#This Row],[przedstawiciel]]="P02","Zachód","Centrum"))</f>
        <v>Południe</v>
      </c>
      <c r="N850" t="str">
        <f>VLOOKUP(Tabela5[[#This Row],[przedstawiciel]],Tabela6[],5,FALSE)</f>
        <v>Podkarpackie</v>
      </c>
      <c r="O850" t="str">
        <f>VLOOKUP(Tabela5[[#This Row],[przedstawiciel]],Tabela6[],3,FALSE)</f>
        <v>Rzeszów</v>
      </c>
    </row>
    <row r="851" spans="1:15" x14ac:dyDescent="0.2">
      <c r="A851" s="2">
        <v>14</v>
      </c>
      <c r="B851">
        <v>44</v>
      </c>
      <c r="C8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51">
        <v>154</v>
      </c>
      <c r="E8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51" s="3" t="s">
        <v>8</v>
      </c>
      <c r="G851" s="1">
        <v>41573</v>
      </c>
      <c r="H851">
        <f>DAY(Tabela5[[#This Row],[data rozmowy]])</f>
        <v>26</v>
      </c>
      <c r="I851">
        <f>MONTH(Tabela5[[#This Row],[data rozmowy]])</f>
        <v>10</v>
      </c>
      <c r="J851">
        <f>YEAR(Tabela5[[#This Row],[data rozmowy]])</f>
        <v>2013</v>
      </c>
      <c r="K851" s="31">
        <f>Tabela5[[#This Row],[kwota zakupu]]/Tabela5[[#This Row],[czas rozmowy]]</f>
        <v>3.5</v>
      </c>
      <c r="L851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851" t="str">
        <f>IF(Tabela5[[#This Row],[przedstawiciel]]="P03", "Południe",IF(Tabela5[[#This Row],[przedstawiciel]]="P02","Zachód","Centrum"))</f>
        <v>Południe</v>
      </c>
      <c r="N851" t="str">
        <f>VLOOKUP(Tabela5[[#This Row],[przedstawiciel]],Tabela6[],5,FALSE)</f>
        <v>Podkarpackie</v>
      </c>
      <c r="O851" t="str">
        <f>VLOOKUP(Tabela5[[#This Row],[przedstawiciel]],Tabela6[],3,FALSE)</f>
        <v>Rzeszów</v>
      </c>
    </row>
    <row r="852" spans="1:15" x14ac:dyDescent="0.2">
      <c r="A852" s="2">
        <v>3</v>
      </c>
      <c r="B852">
        <v>90</v>
      </c>
      <c r="C8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52">
        <v>222</v>
      </c>
      <c r="E8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52" s="3" t="s">
        <v>9</v>
      </c>
      <c r="G852" s="1">
        <v>41487</v>
      </c>
      <c r="H852">
        <f>DAY(Tabela5[[#This Row],[data rozmowy]])</f>
        <v>1</v>
      </c>
      <c r="I852">
        <f>MONTH(Tabela5[[#This Row],[data rozmowy]])</f>
        <v>8</v>
      </c>
      <c r="J852">
        <f>YEAR(Tabela5[[#This Row],[data rozmowy]])</f>
        <v>2013</v>
      </c>
      <c r="K852" s="31">
        <f>Tabela5[[#This Row],[kwota zakupu]]/Tabela5[[#This Row],[czas rozmowy]]</f>
        <v>2.4666666666666668</v>
      </c>
      <c r="L85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52" t="str">
        <f>IF(Tabela5[[#This Row],[przedstawiciel]]="P03", "Południe",IF(Tabela5[[#This Row],[przedstawiciel]]="P02","Zachód","Centrum"))</f>
        <v>Centrum</v>
      </c>
      <c r="N852" t="str">
        <f>VLOOKUP(Tabela5[[#This Row],[przedstawiciel]],Tabela6[],5,FALSE)</f>
        <v>Mazowieckie</v>
      </c>
      <c r="O852" t="str">
        <f>VLOOKUP(Tabela5[[#This Row],[przedstawiciel]],Tabela6[],3,FALSE)</f>
        <v>Warszawa</v>
      </c>
    </row>
    <row r="853" spans="1:15" x14ac:dyDescent="0.2">
      <c r="A853" s="2">
        <v>4</v>
      </c>
      <c r="B853">
        <v>95</v>
      </c>
      <c r="C8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53">
        <v>115</v>
      </c>
      <c r="E8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53" s="3" t="s">
        <v>9</v>
      </c>
      <c r="G853" s="1">
        <v>41568</v>
      </c>
      <c r="H853">
        <f>DAY(Tabela5[[#This Row],[data rozmowy]])</f>
        <v>21</v>
      </c>
      <c r="I853">
        <f>MONTH(Tabela5[[#This Row],[data rozmowy]])</f>
        <v>10</v>
      </c>
      <c r="J853">
        <f>YEAR(Tabela5[[#This Row],[data rozmowy]])</f>
        <v>2013</v>
      </c>
      <c r="K853" s="31">
        <f>Tabela5[[#This Row],[kwota zakupu]]/Tabela5[[#This Row],[czas rozmowy]]</f>
        <v>1.2105263157894737</v>
      </c>
      <c r="L85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53" t="str">
        <f>IF(Tabela5[[#This Row],[przedstawiciel]]="P03", "Południe",IF(Tabela5[[#This Row],[przedstawiciel]]="P02","Zachód","Centrum"))</f>
        <v>Centrum</v>
      </c>
      <c r="N853" t="str">
        <f>VLOOKUP(Tabela5[[#This Row],[przedstawiciel]],Tabela6[],5,FALSE)</f>
        <v>Mazowieckie</v>
      </c>
      <c r="O853" t="str">
        <f>VLOOKUP(Tabela5[[#This Row],[przedstawiciel]],Tabela6[],3,FALSE)</f>
        <v>Warszawa</v>
      </c>
    </row>
    <row r="854" spans="1:15" x14ac:dyDescent="0.2">
      <c r="A854" s="2">
        <v>2</v>
      </c>
      <c r="B854">
        <v>149</v>
      </c>
      <c r="C8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54">
        <v>212</v>
      </c>
      <c r="E8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54" s="3" t="s">
        <v>9</v>
      </c>
      <c r="G854" s="1">
        <v>41504</v>
      </c>
      <c r="H854">
        <f>DAY(Tabela5[[#This Row],[data rozmowy]])</f>
        <v>18</v>
      </c>
      <c r="I854">
        <f>MONTH(Tabela5[[#This Row],[data rozmowy]])</f>
        <v>8</v>
      </c>
      <c r="J854">
        <f>YEAR(Tabela5[[#This Row],[data rozmowy]])</f>
        <v>2013</v>
      </c>
      <c r="K854" s="31">
        <f>Tabela5[[#This Row],[kwota zakupu]]/Tabela5[[#This Row],[czas rozmowy]]</f>
        <v>1.4228187919463087</v>
      </c>
      <c r="L85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54" t="str">
        <f>IF(Tabela5[[#This Row],[przedstawiciel]]="P03", "Południe",IF(Tabela5[[#This Row],[przedstawiciel]]="P02","Zachód","Centrum"))</f>
        <v>Centrum</v>
      </c>
      <c r="N854" t="str">
        <f>VLOOKUP(Tabela5[[#This Row],[przedstawiciel]],Tabela6[],5,FALSE)</f>
        <v>Mazowieckie</v>
      </c>
      <c r="O854" t="str">
        <f>VLOOKUP(Tabela5[[#This Row],[przedstawiciel]],Tabela6[],3,FALSE)</f>
        <v>Warszawa</v>
      </c>
    </row>
    <row r="855" spans="1:15" x14ac:dyDescent="0.2">
      <c r="A855" s="2">
        <v>11</v>
      </c>
      <c r="B855">
        <v>124</v>
      </c>
      <c r="C8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55">
        <v>190</v>
      </c>
      <c r="E8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55" s="3" t="s">
        <v>9</v>
      </c>
      <c r="G855" s="1">
        <v>41511</v>
      </c>
      <c r="H855">
        <f>DAY(Tabela5[[#This Row],[data rozmowy]])</f>
        <v>25</v>
      </c>
      <c r="I855">
        <f>MONTH(Tabela5[[#This Row],[data rozmowy]])</f>
        <v>8</v>
      </c>
      <c r="J855">
        <f>YEAR(Tabela5[[#This Row],[data rozmowy]])</f>
        <v>2013</v>
      </c>
      <c r="K855" s="31">
        <f>Tabela5[[#This Row],[kwota zakupu]]/Tabela5[[#This Row],[czas rozmowy]]</f>
        <v>1.532258064516129</v>
      </c>
      <c r="L8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55" t="str">
        <f>IF(Tabela5[[#This Row],[przedstawiciel]]="P03", "Południe",IF(Tabela5[[#This Row],[przedstawiciel]]="P02","Zachód","Centrum"))</f>
        <v>Centrum</v>
      </c>
      <c r="N855" t="str">
        <f>VLOOKUP(Tabela5[[#This Row],[przedstawiciel]],Tabela6[],5,FALSE)</f>
        <v>Mazowieckie</v>
      </c>
      <c r="O855" t="str">
        <f>VLOOKUP(Tabela5[[#This Row],[przedstawiciel]],Tabela6[],3,FALSE)</f>
        <v>Warszawa</v>
      </c>
    </row>
    <row r="856" spans="1:15" x14ac:dyDescent="0.2">
      <c r="A856" s="2">
        <v>8</v>
      </c>
      <c r="B856">
        <v>33</v>
      </c>
      <c r="C8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56">
        <v>179</v>
      </c>
      <c r="E8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56" s="3" t="s">
        <v>20</v>
      </c>
      <c r="G856" s="1">
        <v>41564</v>
      </c>
      <c r="H856">
        <f>DAY(Tabela5[[#This Row],[data rozmowy]])</f>
        <v>17</v>
      </c>
      <c r="I856">
        <f>MONTH(Tabela5[[#This Row],[data rozmowy]])</f>
        <v>10</v>
      </c>
      <c r="J856">
        <f>YEAR(Tabela5[[#This Row],[data rozmowy]])</f>
        <v>2013</v>
      </c>
      <c r="K856" s="31">
        <f>Tabela5[[#This Row],[kwota zakupu]]/Tabela5[[#This Row],[czas rozmowy]]</f>
        <v>5.4242424242424239</v>
      </c>
      <c r="L85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56" t="str">
        <f>IF(Tabela5[[#This Row],[przedstawiciel]]="P03", "Południe",IF(Tabela5[[#This Row],[przedstawiciel]]="P02","Zachód","Centrum"))</f>
        <v>Centrum</v>
      </c>
      <c r="N856" t="str">
        <f>VLOOKUP(Tabela5[[#This Row],[przedstawiciel]],Tabela6[],5,FALSE)</f>
        <v>Łódzkie</v>
      </c>
      <c r="O856" t="str">
        <f>VLOOKUP(Tabela5[[#This Row],[przedstawiciel]],Tabela6[],3,FALSE)</f>
        <v>Łódź</v>
      </c>
    </row>
    <row r="857" spans="1:15" x14ac:dyDescent="0.2">
      <c r="A857" s="2">
        <v>11</v>
      </c>
      <c r="B857">
        <v>5</v>
      </c>
      <c r="C8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57">
        <v>66</v>
      </c>
      <c r="E8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57" s="3" t="s">
        <v>13</v>
      </c>
      <c r="G857" s="1">
        <v>41506</v>
      </c>
      <c r="H857">
        <f>DAY(Tabela5[[#This Row],[data rozmowy]])</f>
        <v>20</v>
      </c>
      <c r="I857">
        <f>MONTH(Tabela5[[#This Row],[data rozmowy]])</f>
        <v>8</v>
      </c>
      <c r="J857">
        <f>YEAR(Tabela5[[#This Row],[data rozmowy]])</f>
        <v>2013</v>
      </c>
      <c r="K857" s="31">
        <f>Tabela5[[#This Row],[kwota zakupu]]/Tabela5[[#This Row],[czas rozmowy]]</f>
        <v>13.2</v>
      </c>
      <c r="L85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57" t="str">
        <f>IF(Tabela5[[#This Row],[przedstawiciel]]="P03", "Południe",IF(Tabela5[[#This Row],[przedstawiciel]]="P02","Zachód","Centrum"))</f>
        <v>Zachód</v>
      </c>
      <c r="N857" t="str">
        <f>VLOOKUP(Tabela5[[#This Row],[przedstawiciel]],Tabela6[],5,FALSE)</f>
        <v>Dolnośląskie</v>
      </c>
      <c r="O857" t="str">
        <f>VLOOKUP(Tabela5[[#This Row],[przedstawiciel]],Tabela6[],3,FALSE)</f>
        <v>Wrocław</v>
      </c>
    </row>
    <row r="858" spans="1:15" x14ac:dyDescent="0.2">
      <c r="A858" s="2">
        <v>5</v>
      </c>
      <c r="B858">
        <v>129</v>
      </c>
      <c r="C8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58">
        <v>114</v>
      </c>
      <c r="E8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58" s="3" t="s">
        <v>8</v>
      </c>
      <c r="G858" s="1">
        <v>41501</v>
      </c>
      <c r="H858">
        <f>DAY(Tabela5[[#This Row],[data rozmowy]])</f>
        <v>15</v>
      </c>
      <c r="I858">
        <f>MONTH(Tabela5[[#This Row],[data rozmowy]])</f>
        <v>8</v>
      </c>
      <c r="J858">
        <f>YEAR(Tabela5[[#This Row],[data rozmowy]])</f>
        <v>2013</v>
      </c>
      <c r="K858" s="31">
        <f>Tabela5[[#This Row],[kwota zakupu]]/Tabela5[[#This Row],[czas rozmowy]]</f>
        <v>0.88372093023255816</v>
      </c>
      <c r="L8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58" t="str">
        <f>IF(Tabela5[[#This Row],[przedstawiciel]]="P03", "Południe",IF(Tabela5[[#This Row],[przedstawiciel]]="P02","Zachód","Centrum"))</f>
        <v>Południe</v>
      </c>
      <c r="N858" t="str">
        <f>VLOOKUP(Tabela5[[#This Row],[przedstawiciel]],Tabela6[],5,FALSE)</f>
        <v>Podkarpackie</v>
      </c>
      <c r="O858" t="str">
        <f>VLOOKUP(Tabela5[[#This Row],[przedstawiciel]],Tabela6[],3,FALSE)</f>
        <v>Rzeszów</v>
      </c>
    </row>
    <row r="859" spans="1:15" x14ac:dyDescent="0.2">
      <c r="A859" s="2">
        <v>14</v>
      </c>
      <c r="B859">
        <v>135</v>
      </c>
      <c r="C8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59">
        <v>137</v>
      </c>
      <c r="E8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59" s="3" t="s">
        <v>8</v>
      </c>
      <c r="G859" s="1">
        <v>41546</v>
      </c>
      <c r="H859">
        <f>DAY(Tabela5[[#This Row],[data rozmowy]])</f>
        <v>29</v>
      </c>
      <c r="I859">
        <f>MONTH(Tabela5[[#This Row],[data rozmowy]])</f>
        <v>9</v>
      </c>
      <c r="J859">
        <f>YEAR(Tabela5[[#This Row],[data rozmowy]])</f>
        <v>2013</v>
      </c>
      <c r="K859" s="31">
        <f>Tabela5[[#This Row],[kwota zakupu]]/Tabela5[[#This Row],[czas rozmowy]]</f>
        <v>1.0148148148148148</v>
      </c>
      <c r="L8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59" t="str">
        <f>IF(Tabela5[[#This Row],[przedstawiciel]]="P03", "Południe",IF(Tabela5[[#This Row],[przedstawiciel]]="P02","Zachód","Centrum"))</f>
        <v>Południe</v>
      </c>
      <c r="N859" t="str">
        <f>VLOOKUP(Tabela5[[#This Row],[przedstawiciel]],Tabela6[],5,FALSE)</f>
        <v>Podkarpackie</v>
      </c>
      <c r="O859" t="str">
        <f>VLOOKUP(Tabela5[[#This Row],[przedstawiciel]],Tabela6[],3,FALSE)</f>
        <v>Rzeszów</v>
      </c>
    </row>
    <row r="860" spans="1:15" x14ac:dyDescent="0.2">
      <c r="A860" s="2">
        <v>1</v>
      </c>
      <c r="B860">
        <v>68</v>
      </c>
      <c r="C8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60">
        <v>185</v>
      </c>
      <c r="E8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60" s="3" t="s">
        <v>20</v>
      </c>
      <c r="G860" s="1">
        <v>41525</v>
      </c>
      <c r="H860">
        <f>DAY(Tabela5[[#This Row],[data rozmowy]])</f>
        <v>8</v>
      </c>
      <c r="I860">
        <f>MONTH(Tabela5[[#This Row],[data rozmowy]])</f>
        <v>9</v>
      </c>
      <c r="J860">
        <f>YEAR(Tabela5[[#This Row],[data rozmowy]])</f>
        <v>2013</v>
      </c>
      <c r="K860" s="31">
        <f>Tabela5[[#This Row],[kwota zakupu]]/Tabela5[[#This Row],[czas rozmowy]]</f>
        <v>2.7205882352941178</v>
      </c>
      <c r="L860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860" t="str">
        <f>IF(Tabela5[[#This Row],[przedstawiciel]]="P03", "Południe",IF(Tabela5[[#This Row],[przedstawiciel]]="P02","Zachód","Centrum"))</f>
        <v>Centrum</v>
      </c>
      <c r="N860" t="str">
        <f>VLOOKUP(Tabela5[[#This Row],[przedstawiciel]],Tabela6[],5,FALSE)</f>
        <v>Łódzkie</v>
      </c>
      <c r="O860" t="str">
        <f>VLOOKUP(Tabela5[[#This Row],[przedstawiciel]],Tabela6[],3,FALSE)</f>
        <v>Łódź</v>
      </c>
    </row>
    <row r="861" spans="1:15" x14ac:dyDescent="0.2">
      <c r="A861" s="2">
        <v>11</v>
      </c>
      <c r="B861">
        <v>72</v>
      </c>
      <c r="C8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61">
        <v>141</v>
      </c>
      <c r="E8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61" s="3" t="s">
        <v>20</v>
      </c>
      <c r="G861" s="1">
        <v>41577</v>
      </c>
      <c r="H861">
        <f>DAY(Tabela5[[#This Row],[data rozmowy]])</f>
        <v>30</v>
      </c>
      <c r="I861">
        <f>MONTH(Tabela5[[#This Row],[data rozmowy]])</f>
        <v>10</v>
      </c>
      <c r="J861">
        <f>YEAR(Tabela5[[#This Row],[data rozmowy]])</f>
        <v>2013</v>
      </c>
      <c r="K861" s="31">
        <f>Tabela5[[#This Row],[kwota zakupu]]/Tabela5[[#This Row],[czas rozmowy]]</f>
        <v>1.9583333333333333</v>
      </c>
      <c r="L86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61" t="str">
        <f>IF(Tabela5[[#This Row],[przedstawiciel]]="P03", "Południe",IF(Tabela5[[#This Row],[przedstawiciel]]="P02","Zachód","Centrum"))</f>
        <v>Centrum</v>
      </c>
      <c r="N861" t="str">
        <f>VLOOKUP(Tabela5[[#This Row],[przedstawiciel]],Tabela6[],5,FALSE)</f>
        <v>Łódzkie</v>
      </c>
      <c r="O861" t="str">
        <f>VLOOKUP(Tabela5[[#This Row],[przedstawiciel]],Tabela6[],3,FALSE)</f>
        <v>Łódź</v>
      </c>
    </row>
    <row r="862" spans="1:15" x14ac:dyDescent="0.2">
      <c r="A862" s="2">
        <v>3</v>
      </c>
      <c r="B862">
        <v>93</v>
      </c>
      <c r="C8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62">
        <v>44</v>
      </c>
      <c r="E8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62" s="3" t="s">
        <v>20</v>
      </c>
      <c r="G862" s="1">
        <v>41505</v>
      </c>
      <c r="H862">
        <f>DAY(Tabela5[[#This Row],[data rozmowy]])</f>
        <v>19</v>
      </c>
      <c r="I862">
        <f>MONTH(Tabela5[[#This Row],[data rozmowy]])</f>
        <v>8</v>
      </c>
      <c r="J862">
        <f>YEAR(Tabela5[[#This Row],[data rozmowy]])</f>
        <v>2013</v>
      </c>
      <c r="K862" s="31">
        <f>Tabela5[[#This Row],[kwota zakupu]]/Tabela5[[#This Row],[czas rozmowy]]</f>
        <v>0.4731182795698925</v>
      </c>
      <c r="L8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62" t="str">
        <f>IF(Tabela5[[#This Row],[przedstawiciel]]="P03", "Południe",IF(Tabela5[[#This Row],[przedstawiciel]]="P02","Zachód","Centrum"))</f>
        <v>Centrum</v>
      </c>
      <c r="N862" t="str">
        <f>VLOOKUP(Tabela5[[#This Row],[przedstawiciel]],Tabela6[],5,FALSE)</f>
        <v>Łódzkie</v>
      </c>
      <c r="O862" t="str">
        <f>VLOOKUP(Tabela5[[#This Row],[przedstawiciel]],Tabela6[],3,FALSE)</f>
        <v>Łódź</v>
      </c>
    </row>
    <row r="863" spans="1:15" x14ac:dyDescent="0.2">
      <c r="A863" s="2">
        <v>10</v>
      </c>
      <c r="B863">
        <v>62</v>
      </c>
      <c r="C8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63">
        <v>192</v>
      </c>
      <c r="E8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63" s="3" t="s">
        <v>9</v>
      </c>
      <c r="G863" s="1">
        <v>41499</v>
      </c>
      <c r="H863">
        <f>DAY(Tabela5[[#This Row],[data rozmowy]])</f>
        <v>13</v>
      </c>
      <c r="I863">
        <f>MONTH(Tabela5[[#This Row],[data rozmowy]])</f>
        <v>8</v>
      </c>
      <c r="J863">
        <f>YEAR(Tabela5[[#This Row],[data rozmowy]])</f>
        <v>2013</v>
      </c>
      <c r="K863" s="31">
        <f>Tabela5[[#This Row],[kwota zakupu]]/Tabela5[[#This Row],[czas rozmowy]]</f>
        <v>3.096774193548387</v>
      </c>
      <c r="L863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863" t="str">
        <f>IF(Tabela5[[#This Row],[przedstawiciel]]="P03", "Południe",IF(Tabela5[[#This Row],[przedstawiciel]]="P02","Zachód","Centrum"))</f>
        <v>Centrum</v>
      </c>
      <c r="N863" t="str">
        <f>VLOOKUP(Tabela5[[#This Row],[przedstawiciel]],Tabela6[],5,FALSE)</f>
        <v>Mazowieckie</v>
      </c>
      <c r="O863" t="str">
        <f>VLOOKUP(Tabela5[[#This Row],[przedstawiciel]],Tabela6[],3,FALSE)</f>
        <v>Warszawa</v>
      </c>
    </row>
    <row r="864" spans="1:15" x14ac:dyDescent="0.2">
      <c r="A864" s="2">
        <v>3</v>
      </c>
      <c r="B864">
        <v>95</v>
      </c>
      <c r="C8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64">
        <v>178</v>
      </c>
      <c r="E8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64" s="3" t="s">
        <v>20</v>
      </c>
      <c r="G864" s="1">
        <v>41524</v>
      </c>
      <c r="H864">
        <f>DAY(Tabela5[[#This Row],[data rozmowy]])</f>
        <v>7</v>
      </c>
      <c r="I864">
        <f>MONTH(Tabela5[[#This Row],[data rozmowy]])</f>
        <v>9</v>
      </c>
      <c r="J864">
        <f>YEAR(Tabela5[[#This Row],[data rozmowy]])</f>
        <v>2013</v>
      </c>
      <c r="K864" s="31">
        <f>Tabela5[[#This Row],[kwota zakupu]]/Tabela5[[#This Row],[czas rozmowy]]</f>
        <v>1.8736842105263158</v>
      </c>
      <c r="L86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64" t="str">
        <f>IF(Tabela5[[#This Row],[przedstawiciel]]="P03", "Południe",IF(Tabela5[[#This Row],[przedstawiciel]]="P02","Zachód","Centrum"))</f>
        <v>Centrum</v>
      </c>
      <c r="N864" t="str">
        <f>VLOOKUP(Tabela5[[#This Row],[przedstawiciel]],Tabela6[],5,FALSE)</f>
        <v>Łódzkie</v>
      </c>
      <c r="O864" t="str">
        <f>VLOOKUP(Tabela5[[#This Row],[przedstawiciel]],Tabela6[],3,FALSE)</f>
        <v>Łódź</v>
      </c>
    </row>
    <row r="865" spans="1:15" x14ac:dyDescent="0.2">
      <c r="A865" s="2">
        <v>6</v>
      </c>
      <c r="B865">
        <v>111</v>
      </c>
      <c r="C8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65">
        <v>50</v>
      </c>
      <c r="E8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65" s="3" t="s">
        <v>8</v>
      </c>
      <c r="G865" s="1">
        <v>41574</v>
      </c>
      <c r="H865">
        <f>DAY(Tabela5[[#This Row],[data rozmowy]])</f>
        <v>27</v>
      </c>
      <c r="I865">
        <f>MONTH(Tabela5[[#This Row],[data rozmowy]])</f>
        <v>10</v>
      </c>
      <c r="J865">
        <f>YEAR(Tabela5[[#This Row],[data rozmowy]])</f>
        <v>2013</v>
      </c>
      <c r="K865" s="31">
        <f>Tabela5[[#This Row],[kwota zakupu]]/Tabela5[[#This Row],[czas rozmowy]]</f>
        <v>0.45045045045045046</v>
      </c>
      <c r="L86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65" t="str">
        <f>IF(Tabela5[[#This Row],[przedstawiciel]]="P03", "Południe",IF(Tabela5[[#This Row],[przedstawiciel]]="P02","Zachód","Centrum"))</f>
        <v>Południe</v>
      </c>
      <c r="N865" t="str">
        <f>VLOOKUP(Tabela5[[#This Row],[przedstawiciel]],Tabela6[],5,FALSE)</f>
        <v>Podkarpackie</v>
      </c>
      <c r="O865" t="str">
        <f>VLOOKUP(Tabela5[[#This Row],[przedstawiciel]],Tabela6[],3,FALSE)</f>
        <v>Rzeszów</v>
      </c>
    </row>
    <row r="866" spans="1:15" x14ac:dyDescent="0.2">
      <c r="A866" s="2">
        <v>1</v>
      </c>
      <c r="B866">
        <v>15</v>
      </c>
      <c r="C8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66">
        <v>150</v>
      </c>
      <c r="E8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66" s="3" t="s">
        <v>8</v>
      </c>
      <c r="G866" s="1">
        <v>41488</v>
      </c>
      <c r="H866">
        <f>DAY(Tabela5[[#This Row],[data rozmowy]])</f>
        <v>2</v>
      </c>
      <c r="I866">
        <f>MONTH(Tabela5[[#This Row],[data rozmowy]])</f>
        <v>8</v>
      </c>
      <c r="J866">
        <f>YEAR(Tabela5[[#This Row],[data rozmowy]])</f>
        <v>2013</v>
      </c>
      <c r="K866" s="31">
        <f>Tabela5[[#This Row],[kwota zakupu]]/Tabela5[[#This Row],[czas rozmowy]]</f>
        <v>10</v>
      </c>
      <c r="L86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66" t="str">
        <f>IF(Tabela5[[#This Row],[przedstawiciel]]="P03", "Południe",IF(Tabela5[[#This Row],[przedstawiciel]]="P02","Zachód","Centrum"))</f>
        <v>Południe</v>
      </c>
      <c r="N866" t="str">
        <f>VLOOKUP(Tabela5[[#This Row],[przedstawiciel]],Tabela6[],5,FALSE)</f>
        <v>Podkarpackie</v>
      </c>
      <c r="O866" t="str">
        <f>VLOOKUP(Tabela5[[#This Row],[przedstawiciel]],Tabela6[],3,FALSE)</f>
        <v>Rzeszów</v>
      </c>
    </row>
    <row r="867" spans="1:15" x14ac:dyDescent="0.2">
      <c r="A867" s="2">
        <v>9</v>
      </c>
      <c r="B867">
        <v>66</v>
      </c>
      <c r="C8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67">
        <v>151</v>
      </c>
      <c r="E8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67" s="3" t="s">
        <v>20</v>
      </c>
      <c r="G867" s="1">
        <v>41552</v>
      </c>
      <c r="H867">
        <f>DAY(Tabela5[[#This Row],[data rozmowy]])</f>
        <v>5</v>
      </c>
      <c r="I867">
        <f>MONTH(Tabela5[[#This Row],[data rozmowy]])</f>
        <v>10</v>
      </c>
      <c r="J867">
        <f>YEAR(Tabela5[[#This Row],[data rozmowy]])</f>
        <v>2013</v>
      </c>
      <c r="K867" s="31">
        <f>Tabela5[[#This Row],[kwota zakupu]]/Tabela5[[#This Row],[czas rozmowy]]</f>
        <v>2.2878787878787881</v>
      </c>
      <c r="L86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67" t="str">
        <f>IF(Tabela5[[#This Row],[przedstawiciel]]="P03", "Południe",IF(Tabela5[[#This Row],[przedstawiciel]]="P02","Zachód","Centrum"))</f>
        <v>Centrum</v>
      </c>
      <c r="N867" t="str">
        <f>VLOOKUP(Tabela5[[#This Row],[przedstawiciel]],Tabela6[],5,FALSE)</f>
        <v>Łódzkie</v>
      </c>
      <c r="O867" t="str">
        <f>VLOOKUP(Tabela5[[#This Row],[przedstawiciel]],Tabela6[],3,FALSE)</f>
        <v>Łódź</v>
      </c>
    </row>
    <row r="868" spans="1:15" x14ac:dyDescent="0.2">
      <c r="A868" s="2">
        <v>6</v>
      </c>
      <c r="B868">
        <v>173</v>
      </c>
      <c r="C8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68">
        <v>36</v>
      </c>
      <c r="E8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68" s="3" t="s">
        <v>9</v>
      </c>
      <c r="G868" s="1">
        <v>41518</v>
      </c>
      <c r="H868">
        <f>DAY(Tabela5[[#This Row],[data rozmowy]])</f>
        <v>1</v>
      </c>
      <c r="I868">
        <f>MONTH(Tabela5[[#This Row],[data rozmowy]])</f>
        <v>9</v>
      </c>
      <c r="J868">
        <f>YEAR(Tabela5[[#This Row],[data rozmowy]])</f>
        <v>2013</v>
      </c>
      <c r="K868" s="31">
        <f>Tabela5[[#This Row],[kwota zakupu]]/Tabela5[[#This Row],[czas rozmowy]]</f>
        <v>0.20809248554913296</v>
      </c>
      <c r="L86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68" t="str">
        <f>IF(Tabela5[[#This Row],[przedstawiciel]]="P03", "Południe",IF(Tabela5[[#This Row],[przedstawiciel]]="P02","Zachód","Centrum"))</f>
        <v>Centrum</v>
      </c>
      <c r="N868" t="str">
        <f>VLOOKUP(Tabela5[[#This Row],[przedstawiciel]],Tabela6[],5,FALSE)</f>
        <v>Mazowieckie</v>
      </c>
      <c r="O868" t="str">
        <f>VLOOKUP(Tabela5[[#This Row],[przedstawiciel]],Tabela6[],3,FALSE)</f>
        <v>Warszawa</v>
      </c>
    </row>
    <row r="869" spans="1:15" x14ac:dyDescent="0.2">
      <c r="A869" s="2">
        <v>12</v>
      </c>
      <c r="B869">
        <v>125</v>
      </c>
      <c r="C8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69">
        <v>155</v>
      </c>
      <c r="E8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69" s="3" t="s">
        <v>21</v>
      </c>
      <c r="G869" s="1">
        <v>41530</v>
      </c>
      <c r="H869">
        <f>DAY(Tabela5[[#This Row],[data rozmowy]])</f>
        <v>13</v>
      </c>
      <c r="I869">
        <f>MONTH(Tabela5[[#This Row],[data rozmowy]])</f>
        <v>9</v>
      </c>
      <c r="J869">
        <f>YEAR(Tabela5[[#This Row],[data rozmowy]])</f>
        <v>2013</v>
      </c>
      <c r="K869" s="31">
        <f>Tabela5[[#This Row],[kwota zakupu]]/Tabela5[[#This Row],[czas rozmowy]]</f>
        <v>1.24</v>
      </c>
      <c r="L8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69" t="str">
        <f>IF(Tabela5[[#This Row],[przedstawiciel]]="P03", "Południe",IF(Tabela5[[#This Row],[przedstawiciel]]="P02","Zachód","Centrum"))</f>
        <v>Centrum</v>
      </c>
      <c r="N869" t="str">
        <f>VLOOKUP(Tabela5[[#This Row],[przedstawiciel]],Tabela6[],5,FALSE)</f>
        <v>Mazowieckie</v>
      </c>
      <c r="O869" t="str">
        <f>VLOOKUP(Tabela5[[#This Row],[przedstawiciel]],Tabela6[],3,FALSE)</f>
        <v>Warszawa</v>
      </c>
    </row>
    <row r="870" spans="1:15" x14ac:dyDescent="0.2">
      <c r="A870" s="2">
        <v>8</v>
      </c>
      <c r="B870">
        <v>164</v>
      </c>
      <c r="C8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70">
        <v>23</v>
      </c>
      <c r="E8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70" s="3" t="s">
        <v>8</v>
      </c>
      <c r="G870" s="1">
        <v>41502</v>
      </c>
      <c r="H870">
        <f>DAY(Tabela5[[#This Row],[data rozmowy]])</f>
        <v>16</v>
      </c>
      <c r="I870">
        <f>MONTH(Tabela5[[#This Row],[data rozmowy]])</f>
        <v>8</v>
      </c>
      <c r="J870">
        <f>YEAR(Tabela5[[#This Row],[data rozmowy]])</f>
        <v>2013</v>
      </c>
      <c r="K870" s="31">
        <f>Tabela5[[#This Row],[kwota zakupu]]/Tabela5[[#This Row],[czas rozmowy]]</f>
        <v>0.1402439024390244</v>
      </c>
      <c r="L87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0" t="str">
        <f>IF(Tabela5[[#This Row],[przedstawiciel]]="P03", "Południe",IF(Tabela5[[#This Row],[przedstawiciel]]="P02","Zachód","Centrum"))</f>
        <v>Południe</v>
      </c>
      <c r="N870" t="str">
        <f>VLOOKUP(Tabela5[[#This Row],[przedstawiciel]],Tabela6[],5,FALSE)</f>
        <v>Podkarpackie</v>
      </c>
      <c r="O870" t="str">
        <f>VLOOKUP(Tabela5[[#This Row],[przedstawiciel]],Tabela6[],3,FALSE)</f>
        <v>Rzeszów</v>
      </c>
    </row>
    <row r="871" spans="1:15" x14ac:dyDescent="0.2">
      <c r="A871" s="2">
        <v>7</v>
      </c>
      <c r="B871">
        <v>85</v>
      </c>
      <c r="C8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71">
        <v>105</v>
      </c>
      <c r="E8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71" s="3" t="s">
        <v>9</v>
      </c>
      <c r="G871" s="1">
        <v>41506</v>
      </c>
      <c r="H871">
        <f>DAY(Tabela5[[#This Row],[data rozmowy]])</f>
        <v>20</v>
      </c>
      <c r="I871">
        <f>MONTH(Tabela5[[#This Row],[data rozmowy]])</f>
        <v>8</v>
      </c>
      <c r="J871">
        <f>YEAR(Tabela5[[#This Row],[data rozmowy]])</f>
        <v>2013</v>
      </c>
      <c r="K871" s="31">
        <f>Tabela5[[#This Row],[kwota zakupu]]/Tabela5[[#This Row],[czas rozmowy]]</f>
        <v>1.2352941176470589</v>
      </c>
      <c r="L8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1" t="str">
        <f>IF(Tabela5[[#This Row],[przedstawiciel]]="P03", "Południe",IF(Tabela5[[#This Row],[przedstawiciel]]="P02","Zachód","Centrum"))</f>
        <v>Centrum</v>
      </c>
      <c r="N871" t="str">
        <f>VLOOKUP(Tabela5[[#This Row],[przedstawiciel]],Tabela6[],5,FALSE)</f>
        <v>Mazowieckie</v>
      </c>
      <c r="O871" t="str">
        <f>VLOOKUP(Tabela5[[#This Row],[przedstawiciel]],Tabela6[],3,FALSE)</f>
        <v>Warszawa</v>
      </c>
    </row>
    <row r="872" spans="1:15" x14ac:dyDescent="0.2">
      <c r="A872" s="2">
        <v>5</v>
      </c>
      <c r="B872">
        <v>131</v>
      </c>
      <c r="C8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72">
        <v>24</v>
      </c>
      <c r="E8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72" s="3" t="s">
        <v>13</v>
      </c>
      <c r="G872" s="1">
        <v>41496</v>
      </c>
      <c r="H872">
        <f>DAY(Tabela5[[#This Row],[data rozmowy]])</f>
        <v>10</v>
      </c>
      <c r="I872">
        <f>MONTH(Tabela5[[#This Row],[data rozmowy]])</f>
        <v>8</v>
      </c>
      <c r="J872">
        <f>YEAR(Tabela5[[#This Row],[data rozmowy]])</f>
        <v>2013</v>
      </c>
      <c r="K872" s="31">
        <f>Tabela5[[#This Row],[kwota zakupu]]/Tabela5[[#This Row],[czas rozmowy]]</f>
        <v>0.18320610687022901</v>
      </c>
      <c r="L87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2" t="str">
        <f>IF(Tabela5[[#This Row],[przedstawiciel]]="P03", "Południe",IF(Tabela5[[#This Row],[przedstawiciel]]="P02","Zachód","Centrum"))</f>
        <v>Zachód</v>
      </c>
      <c r="N872" t="str">
        <f>VLOOKUP(Tabela5[[#This Row],[przedstawiciel]],Tabela6[],5,FALSE)</f>
        <v>Dolnośląskie</v>
      </c>
      <c r="O872" t="str">
        <f>VLOOKUP(Tabela5[[#This Row],[przedstawiciel]],Tabela6[],3,FALSE)</f>
        <v>Wrocław</v>
      </c>
    </row>
    <row r="873" spans="1:15" x14ac:dyDescent="0.2">
      <c r="A873" s="2">
        <v>6</v>
      </c>
      <c r="B873">
        <v>87</v>
      </c>
      <c r="C8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73">
        <v>189</v>
      </c>
      <c r="E8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73" s="3" t="s">
        <v>20</v>
      </c>
      <c r="G873" s="1">
        <v>41529</v>
      </c>
      <c r="H873">
        <f>DAY(Tabela5[[#This Row],[data rozmowy]])</f>
        <v>12</v>
      </c>
      <c r="I873">
        <f>MONTH(Tabela5[[#This Row],[data rozmowy]])</f>
        <v>9</v>
      </c>
      <c r="J873">
        <f>YEAR(Tabela5[[#This Row],[data rozmowy]])</f>
        <v>2013</v>
      </c>
      <c r="K873" s="31">
        <f>Tabela5[[#This Row],[kwota zakupu]]/Tabela5[[#This Row],[czas rozmowy]]</f>
        <v>2.1724137931034484</v>
      </c>
      <c r="L87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3" t="str">
        <f>IF(Tabela5[[#This Row],[przedstawiciel]]="P03", "Południe",IF(Tabela5[[#This Row],[przedstawiciel]]="P02","Zachód","Centrum"))</f>
        <v>Centrum</v>
      </c>
      <c r="N873" t="str">
        <f>VLOOKUP(Tabela5[[#This Row],[przedstawiciel]],Tabela6[],5,FALSE)</f>
        <v>Łódzkie</v>
      </c>
      <c r="O873" t="str">
        <f>VLOOKUP(Tabela5[[#This Row],[przedstawiciel]],Tabela6[],3,FALSE)</f>
        <v>Łódź</v>
      </c>
    </row>
    <row r="874" spans="1:15" x14ac:dyDescent="0.2">
      <c r="A874" s="2">
        <v>2</v>
      </c>
      <c r="B874">
        <v>167</v>
      </c>
      <c r="C8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74">
        <v>221</v>
      </c>
      <c r="E8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74" s="3" t="s">
        <v>9</v>
      </c>
      <c r="G874" s="1">
        <v>41550</v>
      </c>
      <c r="H874">
        <f>DAY(Tabela5[[#This Row],[data rozmowy]])</f>
        <v>3</v>
      </c>
      <c r="I874">
        <f>MONTH(Tabela5[[#This Row],[data rozmowy]])</f>
        <v>10</v>
      </c>
      <c r="J874">
        <f>YEAR(Tabela5[[#This Row],[data rozmowy]])</f>
        <v>2013</v>
      </c>
      <c r="K874" s="31">
        <f>Tabela5[[#This Row],[kwota zakupu]]/Tabela5[[#This Row],[czas rozmowy]]</f>
        <v>1.3233532934131738</v>
      </c>
      <c r="L87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4" t="str">
        <f>IF(Tabela5[[#This Row],[przedstawiciel]]="P03", "Południe",IF(Tabela5[[#This Row],[przedstawiciel]]="P02","Zachód","Centrum"))</f>
        <v>Centrum</v>
      </c>
      <c r="N874" t="str">
        <f>VLOOKUP(Tabela5[[#This Row],[przedstawiciel]],Tabela6[],5,FALSE)</f>
        <v>Mazowieckie</v>
      </c>
      <c r="O874" t="str">
        <f>VLOOKUP(Tabela5[[#This Row],[przedstawiciel]],Tabela6[],3,FALSE)</f>
        <v>Warszawa</v>
      </c>
    </row>
    <row r="875" spans="1:15" x14ac:dyDescent="0.2">
      <c r="A875" s="2">
        <v>5</v>
      </c>
      <c r="B875">
        <v>92</v>
      </c>
      <c r="C8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75">
        <v>151</v>
      </c>
      <c r="E8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75" s="3" t="s">
        <v>13</v>
      </c>
      <c r="G875" s="1">
        <v>41513</v>
      </c>
      <c r="H875">
        <f>DAY(Tabela5[[#This Row],[data rozmowy]])</f>
        <v>27</v>
      </c>
      <c r="I875">
        <f>MONTH(Tabela5[[#This Row],[data rozmowy]])</f>
        <v>8</v>
      </c>
      <c r="J875">
        <f>YEAR(Tabela5[[#This Row],[data rozmowy]])</f>
        <v>2013</v>
      </c>
      <c r="K875" s="31">
        <f>Tabela5[[#This Row],[kwota zakupu]]/Tabela5[[#This Row],[czas rozmowy]]</f>
        <v>1.6413043478260869</v>
      </c>
      <c r="L87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5" t="str">
        <f>IF(Tabela5[[#This Row],[przedstawiciel]]="P03", "Południe",IF(Tabela5[[#This Row],[przedstawiciel]]="P02","Zachód","Centrum"))</f>
        <v>Zachód</v>
      </c>
      <c r="N875" t="str">
        <f>VLOOKUP(Tabela5[[#This Row],[przedstawiciel]],Tabela6[],5,FALSE)</f>
        <v>Dolnośląskie</v>
      </c>
      <c r="O875" t="str">
        <f>VLOOKUP(Tabela5[[#This Row],[przedstawiciel]],Tabela6[],3,FALSE)</f>
        <v>Wrocław</v>
      </c>
    </row>
    <row r="876" spans="1:15" x14ac:dyDescent="0.2">
      <c r="A876" s="2">
        <v>7</v>
      </c>
      <c r="B876">
        <v>144</v>
      </c>
      <c r="C8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76">
        <v>133</v>
      </c>
      <c r="E8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76" s="3" t="s">
        <v>9</v>
      </c>
      <c r="G876" s="1">
        <v>41492</v>
      </c>
      <c r="H876">
        <f>DAY(Tabela5[[#This Row],[data rozmowy]])</f>
        <v>6</v>
      </c>
      <c r="I876">
        <f>MONTH(Tabela5[[#This Row],[data rozmowy]])</f>
        <v>8</v>
      </c>
      <c r="J876">
        <f>YEAR(Tabela5[[#This Row],[data rozmowy]])</f>
        <v>2013</v>
      </c>
      <c r="K876" s="31">
        <f>Tabela5[[#This Row],[kwota zakupu]]/Tabela5[[#This Row],[czas rozmowy]]</f>
        <v>0.92361111111111116</v>
      </c>
      <c r="L87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6" t="str">
        <f>IF(Tabela5[[#This Row],[przedstawiciel]]="P03", "Południe",IF(Tabela5[[#This Row],[przedstawiciel]]="P02","Zachód","Centrum"))</f>
        <v>Centrum</v>
      </c>
      <c r="N876" t="str">
        <f>VLOOKUP(Tabela5[[#This Row],[przedstawiciel]],Tabela6[],5,FALSE)</f>
        <v>Mazowieckie</v>
      </c>
      <c r="O876" t="str">
        <f>VLOOKUP(Tabela5[[#This Row],[przedstawiciel]],Tabela6[],3,FALSE)</f>
        <v>Warszawa</v>
      </c>
    </row>
    <row r="877" spans="1:15" x14ac:dyDescent="0.2">
      <c r="A877" s="2">
        <v>5</v>
      </c>
      <c r="B877">
        <v>123</v>
      </c>
      <c r="C8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77">
        <v>27</v>
      </c>
      <c r="E8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77" s="3" t="s">
        <v>13</v>
      </c>
      <c r="G877" s="1">
        <v>41507</v>
      </c>
      <c r="H877">
        <f>DAY(Tabela5[[#This Row],[data rozmowy]])</f>
        <v>21</v>
      </c>
      <c r="I877">
        <f>MONTH(Tabela5[[#This Row],[data rozmowy]])</f>
        <v>8</v>
      </c>
      <c r="J877">
        <f>YEAR(Tabela5[[#This Row],[data rozmowy]])</f>
        <v>2013</v>
      </c>
      <c r="K877" s="31">
        <f>Tabela5[[#This Row],[kwota zakupu]]/Tabela5[[#This Row],[czas rozmowy]]</f>
        <v>0.21951219512195122</v>
      </c>
      <c r="L87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7" t="str">
        <f>IF(Tabela5[[#This Row],[przedstawiciel]]="P03", "Południe",IF(Tabela5[[#This Row],[przedstawiciel]]="P02","Zachód","Centrum"))</f>
        <v>Zachód</v>
      </c>
      <c r="N877" t="str">
        <f>VLOOKUP(Tabela5[[#This Row],[przedstawiciel]],Tabela6[],5,FALSE)</f>
        <v>Dolnośląskie</v>
      </c>
      <c r="O877" t="str">
        <f>VLOOKUP(Tabela5[[#This Row],[przedstawiciel]],Tabela6[],3,FALSE)</f>
        <v>Wrocław</v>
      </c>
    </row>
    <row r="878" spans="1:15" x14ac:dyDescent="0.2">
      <c r="A878" s="2">
        <v>7</v>
      </c>
      <c r="B878">
        <v>128</v>
      </c>
      <c r="C8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78">
        <v>178</v>
      </c>
      <c r="E8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78" s="3" t="s">
        <v>20</v>
      </c>
      <c r="G878" s="1">
        <v>41576</v>
      </c>
      <c r="H878">
        <f>DAY(Tabela5[[#This Row],[data rozmowy]])</f>
        <v>29</v>
      </c>
      <c r="I878">
        <f>MONTH(Tabela5[[#This Row],[data rozmowy]])</f>
        <v>10</v>
      </c>
      <c r="J878">
        <f>YEAR(Tabela5[[#This Row],[data rozmowy]])</f>
        <v>2013</v>
      </c>
      <c r="K878" s="31">
        <f>Tabela5[[#This Row],[kwota zakupu]]/Tabela5[[#This Row],[czas rozmowy]]</f>
        <v>1.390625</v>
      </c>
      <c r="L87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8" t="str">
        <f>IF(Tabela5[[#This Row],[przedstawiciel]]="P03", "Południe",IF(Tabela5[[#This Row],[przedstawiciel]]="P02","Zachód","Centrum"))</f>
        <v>Centrum</v>
      </c>
      <c r="N878" t="str">
        <f>VLOOKUP(Tabela5[[#This Row],[przedstawiciel]],Tabela6[],5,FALSE)</f>
        <v>Łódzkie</v>
      </c>
      <c r="O878" t="str">
        <f>VLOOKUP(Tabela5[[#This Row],[przedstawiciel]],Tabela6[],3,FALSE)</f>
        <v>Łódź</v>
      </c>
    </row>
    <row r="879" spans="1:15" x14ac:dyDescent="0.2">
      <c r="A879" s="2">
        <v>15</v>
      </c>
      <c r="B879">
        <v>90</v>
      </c>
      <c r="C8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79">
        <v>204</v>
      </c>
      <c r="E8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79" s="3" t="s">
        <v>9</v>
      </c>
      <c r="G879" s="1">
        <v>41548</v>
      </c>
      <c r="H879">
        <f>DAY(Tabela5[[#This Row],[data rozmowy]])</f>
        <v>1</v>
      </c>
      <c r="I879">
        <f>MONTH(Tabela5[[#This Row],[data rozmowy]])</f>
        <v>10</v>
      </c>
      <c r="J879">
        <f>YEAR(Tabela5[[#This Row],[data rozmowy]])</f>
        <v>2013</v>
      </c>
      <c r="K879" s="31">
        <f>Tabela5[[#This Row],[kwota zakupu]]/Tabela5[[#This Row],[czas rozmowy]]</f>
        <v>2.2666666666666666</v>
      </c>
      <c r="L87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79" t="str">
        <f>IF(Tabela5[[#This Row],[przedstawiciel]]="P03", "Południe",IF(Tabela5[[#This Row],[przedstawiciel]]="P02","Zachód","Centrum"))</f>
        <v>Centrum</v>
      </c>
      <c r="N879" t="str">
        <f>VLOOKUP(Tabela5[[#This Row],[przedstawiciel]],Tabela6[],5,FALSE)</f>
        <v>Mazowieckie</v>
      </c>
      <c r="O879" t="str">
        <f>VLOOKUP(Tabela5[[#This Row],[przedstawiciel]],Tabela6[],3,FALSE)</f>
        <v>Warszawa</v>
      </c>
    </row>
    <row r="880" spans="1:15" x14ac:dyDescent="0.2">
      <c r="A880" s="2">
        <v>1</v>
      </c>
      <c r="B880">
        <v>172</v>
      </c>
      <c r="C8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80">
        <v>106</v>
      </c>
      <c r="E8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80" s="3" t="s">
        <v>13</v>
      </c>
      <c r="G880" s="1">
        <v>41566</v>
      </c>
      <c r="H880">
        <f>DAY(Tabela5[[#This Row],[data rozmowy]])</f>
        <v>19</v>
      </c>
      <c r="I880">
        <f>MONTH(Tabela5[[#This Row],[data rozmowy]])</f>
        <v>10</v>
      </c>
      <c r="J880">
        <f>YEAR(Tabela5[[#This Row],[data rozmowy]])</f>
        <v>2013</v>
      </c>
      <c r="K880" s="31">
        <f>Tabela5[[#This Row],[kwota zakupu]]/Tabela5[[#This Row],[czas rozmowy]]</f>
        <v>0.61627906976744184</v>
      </c>
      <c r="L88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80" t="str">
        <f>IF(Tabela5[[#This Row],[przedstawiciel]]="P03", "Południe",IF(Tabela5[[#This Row],[przedstawiciel]]="P02","Zachód","Centrum"))</f>
        <v>Zachód</v>
      </c>
      <c r="N880" t="str">
        <f>VLOOKUP(Tabela5[[#This Row],[przedstawiciel]],Tabela6[],5,FALSE)</f>
        <v>Dolnośląskie</v>
      </c>
      <c r="O880" t="str">
        <f>VLOOKUP(Tabela5[[#This Row],[przedstawiciel]],Tabela6[],3,FALSE)</f>
        <v>Wrocław</v>
      </c>
    </row>
    <row r="881" spans="1:15" x14ac:dyDescent="0.2">
      <c r="A881" s="2">
        <v>6</v>
      </c>
      <c r="B881">
        <v>149</v>
      </c>
      <c r="C8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81">
        <v>42</v>
      </c>
      <c r="E8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81" s="3" t="s">
        <v>8</v>
      </c>
      <c r="G881" s="1">
        <v>41563</v>
      </c>
      <c r="H881">
        <f>DAY(Tabela5[[#This Row],[data rozmowy]])</f>
        <v>16</v>
      </c>
      <c r="I881">
        <f>MONTH(Tabela5[[#This Row],[data rozmowy]])</f>
        <v>10</v>
      </c>
      <c r="J881">
        <f>YEAR(Tabela5[[#This Row],[data rozmowy]])</f>
        <v>2013</v>
      </c>
      <c r="K881" s="31">
        <f>Tabela5[[#This Row],[kwota zakupu]]/Tabela5[[#This Row],[czas rozmowy]]</f>
        <v>0.28187919463087246</v>
      </c>
      <c r="L88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81" t="str">
        <f>IF(Tabela5[[#This Row],[przedstawiciel]]="P03", "Południe",IF(Tabela5[[#This Row],[przedstawiciel]]="P02","Zachód","Centrum"))</f>
        <v>Południe</v>
      </c>
      <c r="N881" t="str">
        <f>VLOOKUP(Tabela5[[#This Row],[przedstawiciel]],Tabela6[],5,FALSE)</f>
        <v>Podkarpackie</v>
      </c>
      <c r="O881" t="str">
        <f>VLOOKUP(Tabela5[[#This Row],[przedstawiciel]],Tabela6[],3,FALSE)</f>
        <v>Rzeszów</v>
      </c>
    </row>
    <row r="882" spans="1:15" x14ac:dyDescent="0.2">
      <c r="A882" s="2">
        <v>7</v>
      </c>
      <c r="B882">
        <v>15</v>
      </c>
      <c r="C8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82">
        <v>100</v>
      </c>
      <c r="E8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82" s="3" t="s">
        <v>8</v>
      </c>
      <c r="G882" s="1">
        <v>41547</v>
      </c>
      <c r="H882">
        <f>DAY(Tabela5[[#This Row],[data rozmowy]])</f>
        <v>30</v>
      </c>
      <c r="I882">
        <f>MONTH(Tabela5[[#This Row],[data rozmowy]])</f>
        <v>9</v>
      </c>
      <c r="J882">
        <f>YEAR(Tabela5[[#This Row],[data rozmowy]])</f>
        <v>2013</v>
      </c>
      <c r="K882" s="31">
        <f>Tabela5[[#This Row],[kwota zakupu]]/Tabela5[[#This Row],[czas rozmowy]]</f>
        <v>6.666666666666667</v>
      </c>
      <c r="L88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82" t="str">
        <f>IF(Tabela5[[#This Row],[przedstawiciel]]="P03", "Południe",IF(Tabela5[[#This Row],[przedstawiciel]]="P02","Zachód","Centrum"))</f>
        <v>Południe</v>
      </c>
      <c r="N882" t="str">
        <f>VLOOKUP(Tabela5[[#This Row],[przedstawiciel]],Tabela6[],5,FALSE)</f>
        <v>Podkarpackie</v>
      </c>
      <c r="O882" t="str">
        <f>VLOOKUP(Tabela5[[#This Row],[przedstawiciel]],Tabela6[],3,FALSE)</f>
        <v>Rzeszów</v>
      </c>
    </row>
    <row r="883" spans="1:15" x14ac:dyDescent="0.2">
      <c r="A883" s="2">
        <v>3</v>
      </c>
      <c r="B883">
        <v>172</v>
      </c>
      <c r="C8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83">
        <v>131</v>
      </c>
      <c r="E8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83" s="3" t="s">
        <v>20</v>
      </c>
      <c r="G883" s="1">
        <v>41521</v>
      </c>
      <c r="H883">
        <f>DAY(Tabela5[[#This Row],[data rozmowy]])</f>
        <v>4</v>
      </c>
      <c r="I883">
        <f>MONTH(Tabela5[[#This Row],[data rozmowy]])</f>
        <v>9</v>
      </c>
      <c r="J883">
        <f>YEAR(Tabela5[[#This Row],[data rozmowy]])</f>
        <v>2013</v>
      </c>
      <c r="K883" s="31">
        <f>Tabela5[[#This Row],[kwota zakupu]]/Tabela5[[#This Row],[czas rozmowy]]</f>
        <v>0.76162790697674421</v>
      </c>
      <c r="L88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83" t="str">
        <f>IF(Tabela5[[#This Row],[przedstawiciel]]="P03", "Południe",IF(Tabela5[[#This Row],[przedstawiciel]]="P02","Zachód","Centrum"))</f>
        <v>Centrum</v>
      </c>
      <c r="N883" t="str">
        <f>VLOOKUP(Tabela5[[#This Row],[przedstawiciel]],Tabela6[],5,FALSE)</f>
        <v>Łódzkie</v>
      </c>
      <c r="O883" t="str">
        <f>VLOOKUP(Tabela5[[#This Row],[przedstawiciel]],Tabela6[],3,FALSE)</f>
        <v>Łódź</v>
      </c>
    </row>
    <row r="884" spans="1:15" x14ac:dyDescent="0.2">
      <c r="A884" s="2">
        <v>2</v>
      </c>
      <c r="B884">
        <v>179</v>
      </c>
      <c r="C8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84">
        <v>160</v>
      </c>
      <c r="E8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84" s="3" t="s">
        <v>20</v>
      </c>
      <c r="G884" s="1">
        <v>41558</v>
      </c>
      <c r="H884">
        <f>DAY(Tabela5[[#This Row],[data rozmowy]])</f>
        <v>11</v>
      </c>
      <c r="I884">
        <f>MONTH(Tabela5[[#This Row],[data rozmowy]])</f>
        <v>10</v>
      </c>
      <c r="J884">
        <f>YEAR(Tabela5[[#This Row],[data rozmowy]])</f>
        <v>2013</v>
      </c>
      <c r="K884" s="31">
        <f>Tabela5[[#This Row],[kwota zakupu]]/Tabela5[[#This Row],[czas rozmowy]]</f>
        <v>0.8938547486033519</v>
      </c>
      <c r="L8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84" t="str">
        <f>IF(Tabela5[[#This Row],[przedstawiciel]]="P03", "Południe",IF(Tabela5[[#This Row],[przedstawiciel]]="P02","Zachód","Centrum"))</f>
        <v>Centrum</v>
      </c>
      <c r="N884" t="str">
        <f>VLOOKUP(Tabela5[[#This Row],[przedstawiciel]],Tabela6[],5,FALSE)</f>
        <v>Łódzkie</v>
      </c>
      <c r="O884" t="str">
        <f>VLOOKUP(Tabela5[[#This Row],[przedstawiciel]],Tabela6[],3,FALSE)</f>
        <v>Łódź</v>
      </c>
    </row>
    <row r="885" spans="1:15" x14ac:dyDescent="0.2">
      <c r="A885" s="2">
        <v>3</v>
      </c>
      <c r="B885">
        <v>35</v>
      </c>
      <c r="C8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85">
        <v>133</v>
      </c>
      <c r="E8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85" s="3" t="s">
        <v>8</v>
      </c>
      <c r="G885" s="1">
        <v>41555</v>
      </c>
      <c r="H885">
        <f>DAY(Tabela5[[#This Row],[data rozmowy]])</f>
        <v>8</v>
      </c>
      <c r="I885">
        <f>MONTH(Tabela5[[#This Row],[data rozmowy]])</f>
        <v>10</v>
      </c>
      <c r="J885">
        <f>YEAR(Tabela5[[#This Row],[data rozmowy]])</f>
        <v>2013</v>
      </c>
      <c r="K885" s="31">
        <f>Tabela5[[#This Row],[kwota zakupu]]/Tabela5[[#This Row],[czas rozmowy]]</f>
        <v>3.8</v>
      </c>
      <c r="L885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885" t="str">
        <f>IF(Tabela5[[#This Row],[przedstawiciel]]="P03", "Południe",IF(Tabela5[[#This Row],[przedstawiciel]]="P02","Zachód","Centrum"))</f>
        <v>Południe</v>
      </c>
      <c r="N885" t="str">
        <f>VLOOKUP(Tabela5[[#This Row],[przedstawiciel]],Tabela6[],5,FALSE)</f>
        <v>Podkarpackie</v>
      </c>
      <c r="O885" t="str">
        <f>VLOOKUP(Tabela5[[#This Row],[przedstawiciel]],Tabela6[],3,FALSE)</f>
        <v>Rzeszów</v>
      </c>
    </row>
    <row r="886" spans="1:15" x14ac:dyDescent="0.2">
      <c r="A886" s="2">
        <v>6</v>
      </c>
      <c r="B886">
        <v>19</v>
      </c>
      <c r="C8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86">
        <v>185</v>
      </c>
      <c r="E8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86" s="3" t="s">
        <v>21</v>
      </c>
      <c r="G886" s="1">
        <v>41548</v>
      </c>
      <c r="H886">
        <f>DAY(Tabela5[[#This Row],[data rozmowy]])</f>
        <v>1</v>
      </c>
      <c r="I886">
        <f>MONTH(Tabela5[[#This Row],[data rozmowy]])</f>
        <v>10</v>
      </c>
      <c r="J886">
        <f>YEAR(Tabela5[[#This Row],[data rozmowy]])</f>
        <v>2013</v>
      </c>
      <c r="K886" s="31">
        <f>Tabela5[[#This Row],[kwota zakupu]]/Tabela5[[#This Row],[czas rozmowy]]</f>
        <v>9.7368421052631575</v>
      </c>
      <c r="L88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886" t="str">
        <f>IF(Tabela5[[#This Row],[przedstawiciel]]="P03", "Południe",IF(Tabela5[[#This Row],[przedstawiciel]]="P02","Zachód","Centrum"))</f>
        <v>Centrum</v>
      </c>
      <c r="N886" t="str">
        <f>VLOOKUP(Tabela5[[#This Row],[przedstawiciel]],Tabela6[],5,FALSE)</f>
        <v>Mazowieckie</v>
      </c>
      <c r="O886" t="str">
        <f>VLOOKUP(Tabela5[[#This Row],[przedstawiciel]],Tabela6[],3,FALSE)</f>
        <v>Warszawa</v>
      </c>
    </row>
    <row r="887" spans="1:15" x14ac:dyDescent="0.2">
      <c r="A887" s="2">
        <v>8</v>
      </c>
      <c r="B887">
        <v>72</v>
      </c>
      <c r="C8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87">
        <v>195</v>
      </c>
      <c r="E8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87" s="3" t="s">
        <v>21</v>
      </c>
      <c r="G887" s="1">
        <v>41543</v>
      </c>
      <c r="H887">
        <f>DAY(Tabela5[[#This Row],[data rozmowy]])</f>
        <v>26</v>
      </c>
      <c r="I887">
        <f>MONTH(Tabela5[[#This Row],[data rozmowy]])</f>
        <v>9</v>
      </c>
      <c r="J887">
        <f>YEAR(Tabela5[[#This Row],[data rozmowy]])</f>
        <v>2013</v>
      </c>
      <c r="K887" s="31">
        <f>Tabela5[[#This Row],[kwota zakupu]]/Tabela5[[#This Row],[czas rozmowy]]</f>
        <v>2.7083333333333335</v>
      </c>
      <c r="L887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887" t="str">
        <f>IF(Tabela5[[#This Row],[przedstawiciel]]="P03", "Południe",IF(Tabela5[[#This Row],[przedstawiciel]]="P02","Zachód","Centrum"))</f>
        <v>Centrum</v>
      </c>
      <c r="N887" t="str">
        <f>VLOOKUP(Tabela5[[#This Row],[przedstawiciel]],Tabela6[],5,FALSE)</f>
        <v>Mazowieckie</v>
      </c>
      <c r="O887" t="str">
        <f>VLOOKUP(Tabela5[[#This Row],[przedstawiciel]],Tabela6[],3,FALSE)</f>
        <v>Warszawa</v>
      </c>
    </row>
    <row r="888" spans="1:15" x14ac:dyDescent="0.2">
      <c r="A888" s="2">
        <v>3</v>
      </c>
      <c r="B888">
        <v>61</v>
      </c>
      <c r="C8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88">
        <v>26</v>
      </c>
      <c r="E8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88" s="3" t="s">
        <v>20</v>
      </c>
      <c r="G888" s="1">
        <v>41527</v>
      </c>
      <c r="H888">
        <f>DAY(Tabela5[[#This Row],[data rozmowy]])</f>
        <v>10</v>
      </c>
      <c r="I888">
        <f>MONTH(Tabela5[[#This Row],[data rozmowy]])</f>
        <v>9</v>
      </c>
      <c r="J888">
        <f>YEAR(Tabela5[[#This Row],[data rozmowy]])</f>
        <v>2013</v>
      </c>
      <c r="K888" s="31">
        <f>Tabela5[[#This Row],[kwota zakupu]]/Tabela5[[#This Row],[czas rozmowy]]</f>
        <v>0.42622950819672129</v>
      </c>
      <c r="L88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88" t="str">
        <f>IF(Tabela5[[#This Row],[przedstawiciel]]="P03", "Południe",IF(Tabela5[[#This Row],[przedstawiciel]]="P02","Zachód","Centrum"))</f>
        <v>Centrum</v>
      </c>
      <c r="N888" t="str">
        <f>VLOOKUP(Tabela5[[#This Row],[przedstawiciel]],Tabela6[],5,FALSE)</f>
        <v>Łódzkie</v>
      </c>
      <c r="O888" t="str">
        <f>VLOOKUP(Tabela5[[#This Row],[przedstawiciel]],Tabela6[],3,FALSE)</f>
        <v>Łódź</v>
      </c>
    </row>
    <row r="889" spans="1:15" x14ac:dyDescent="0.2">
      <c r="A889" s="2">
        <v>4</v>
      </c>
      <c r="B889">
        <v>134</v>
      </c>
      <c r="C8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89">
        <v>77</v>
      </c>
      <c r="E8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89" s="3" t="s">
        <v>13</v>
      </c>
      <c r="G889" s="1">
        <v>41566</v>
      </c>
      <c r="H889">
        <f>DAY(Tabela5[[#This Row],[data rozmowy]])</f>
        <v>19</v>
      </c>
      <c r="I889">
        <f>MONTH(Tabela5[[#This Row],[data rozmowy]])</f>
        <v>10</v>
      </c>
      <c r="J889">
        <f>YEAR(Tabela5[[#This Row],[data rozmowy]])</f>
        <v>2013</v>
      </c>
      <c r="K889" s="31">
        <f>Tabela5[[#This Row],[kwota zakupu]]/Tabela5[[#This Row],[czas rozmowy]]</f>
        <v>0.57462686567164178</v>
      </c>
      <c r="L8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89" t="str">
        <f>IF(Tabela5[[#This Row],[przedstawiciel]]="P03", "Południe",IF(Tabela5[[#This Row],[przedstawiciel]]="P02","Zachód","Centrum"))</f>
        <v>Zachód</v>
      </c>
      <c r="N889" t="str">
        <f>VLOOKUP(Tabela5[[#This Row],[przedstawiciel]],Tabela6[],5,FALSE)</f>
        <v>Dolnośląskie</v>
      </c>
      <c r="O889" t="str">
        <f>VLOOKUP(Tabela5[[#This Row],[przedstawiciel]],Tabela6[],3,FALSE)</f>
        <v>Wrocław</v>
      </c>
    </row>
    <row r="890" spans="1:15" x14ac:dyDescent="0.2">
      <c r="A890" s="2">
        <v>6</v>
      </c>
      <c r="B890">
        <v>120</v>
      </c>
      <c r="C8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890">
        <v>131</v>
      </c>
      <c r="E8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90" s="3" t="s">
        <v>9</v>
      </c>
      <c r="G890" s="1">
        <v>41520</v>
      </c>
      <c r="H890">
        <f>DAY(Tabela5[[#This Row],[data rozmowy]])</f>
        <v>3</v>
      </c>
      <c r="I890">
        <f>MONTH(Tabela5[[#This Row],[data rozmowy]])</f>
        <v>9</v>
      </c>
      <c r="J890">
        <f>YEAR(Tabela5[[#This Row],[data rozmowy]])</f>
        <v>2013</v>
      </c>
      <c r="K890" s="31">
        <f>Tabela5[[#This Row],[kwota zakupu]]/Tabela5[[#This Row],[czas rozmowy]]</f>
        <v>1.0916666666666666</v>
      </c>
      <c r="L8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0" t="str">
        <f>IF(Tabela5[[#This Row],[przedstawiciel]]="P03", "Południe",IF(Tabela5[[#This Row],[przedstawiciel]]="P02","Zachód","Centrum"))</f>
        <v>Centrum</v>
      </c>
      <c r="N890" t="str">
        <f>VLOOKUP(Tabela5[[#This Row],[przedstawiciel]],Tabela6[],5,FALSE)</f>
        <v>Mazowieckie</v>
      </c>
      <c r="O890" t="str">
        <f>VLOOKUP(Tabela5[[#This Row],[przedstawiciel]],Tabela6[],3,FALSE)</f>
        <v>Warszawa</v>
      </c>
    </row>
    <row r="891" spans="1:15" x14ac:dyDescent="0.2">
      <c r="A891" s="2">
        <v>5</v>
      </c>
      <c r="B891">
        <v>37</v>
      </c>
      <c r="C8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891">
        <v>48</v>
      </c>
      <c r="E8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91" s="3" t="s">
        <v>20</v>
      </c>
      <c r="G891" s="1">
        <v>41567</v>
      </c>
      <c r="H891">
        <f>DAY(Tabela5[[#This Row],[data rozmowy]])</f>
        <v>20</v>
      </c>
      <c r="I891">
        <f>MONTH(Tabela5[[#This Row],[data rozmowy]])</f>
        <v>10</v>
      </c>
      <c r="J891">
        <f>YEAR(Tabela5[[#This Row],[data rozmowy]])</f>
        <v>2013</v>
      </c>
      <c r="K891" s="31">
        <f>Tabela5[[#This Row],[kwota zakupu]]/Tabela5[[#This Row],[czas rozmowy]]</f>
        <v>1.2972972972972974</v>
      </c>
      <c r="L89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1" t="str">
        <f>IF(Tabela5[[#This Row],[przedstawiciel]]="P03", "Południe",IF(Tabela5[[#This Row],[przedstawiciel]]="P02","Zachód","Centrum"))</f>
        <v>Centrum</v>
      </c>
      <c r="N891" t="str">
        <f>VLOOKUP(Tabela5[[#This Row],[przedstawiciel]],Tabela6[],5,FALSE)</f>
        <v>Łódzkie</v>
      </c>
      <c r="O891" t="str">
        <f>VLOOKUP(Tabela5[[#This Row],[przedstawiciel]],Tabela6[],3,FALSE)</f>
        <v>Łódź</v>
      </c>
    </row>
    <row r="892" spans="1:15" x14ac:dyDescent="0.2">
      <c r="A892" s="2">
        <v>7</v>
      </c>
      <c r="B892">
        <v>165</v>
      </c>
      <c r="C8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92">
        <v>186</v>
      </c>
      <c r="E8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892" s="3" t="s">
        <v>21</v>
      </c>
      <c r="G892" s="1">
        <v>41541</v>
      </c>
      <c r="H892">
        <f>DAY(Tabela5[[#This Row],[data rozmowy]])</f>
        <v>24</v>
      </c>
      <c r="I892">
        <f>MONTH(Tabela5[[#This Row],[data rozmowy]])</f>
        <v>9</v>
      </c>
      <c r="J892">
        <f>YEAR(Tabela5[[#This Row],[data rozmowy]])</f>
        <v>2013</v>
      </c>
      <c r="K892" s="31">
        <f>Tabela5[[#This Row],[kwota zakupu]]/Tabela5[[#This Row],[czas rozmowy]]</f>
        <v>1.1272727272727272</v>
      </c>
      <c r="L89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2" t="str">
        <f>IF(Tabela5[[#This Row],[przedstawiciel]]="P03", "Południe",IF(Tabela5[[#This Row],[przedstawiciel]]="P02","Zachód","Centrum"))</f>
        <v>Centrum</v>
      </c>
      <c r="N892" t="str">
        <f>VLOOKUP(Tabela5[[#This Row],[przedstawiciel]],Tabela6[],5,FALSE)</f>
        <v>Mazowieckie</v>
      </c>
      <c r="O892" t="str">
        <f>VLOOKUP(Tabela5[[#This Row],[przedstawiciel]],Tabela6[],3,FALSE)</f>
        <v>Warszawa</v>
      </c>
    </row>
    <row r="893" spans="1:15" x14ac:dyDescent="0.2">
      <c r="A893" s="2">
        <v>13</v>
      </c>
      <c r="B893">
        <v>122</v>
      </c>
      <c r="C8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93">
        <v>48</v>
      </c>
      <c r="E8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893" s="3" t="s">
        <v>20</v>
      </c>
      <c r="G893" s="1">
        <v>41490</v>
      </c>
      <c r="H893">
        <f>DAY(Tabela5[[#This Row],[data rozmowy]])</f>
        <v>4</v>
      </c>
      <c r="I893">
        <f>MONTH(Tabela5[[#This Row],[data rozmowy]])</f>
        <v>8</v>
      </c>
      <c r="J893">
        <f>YEAR(Tabela5[[#This Row],[data rozmowy]])</f>
        <v>2013</v>
      </c>
      <c r="K893" s="31">
        <f>Tabela5[[#This Row],[kwota zakupu]]/Tabela5[[#This Row],[czas rozmowy]]</f>
        <v>0.39344262295081966</v>
      </c>
      <c r="L89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3" t="str">
        <f>IF(Tabela5[[#This Row],[przedstawiciel]]="P03", "Południe",IF(Tabela5[[#This Row],[przedstawiciel]]="P02","Zachód","Centrum"))</f>
        <v>Centrum</v>
      </c>
      <c r="N893" t="str">
        <f>VLOOKUP(Tabela5[[#This Row],[przedstawiciel]],Tabela6[],5,FALSE)</f>
        <v>Łódzkie</v>
      </c>
      <c r="O893" t="str">
        <f>VLOOKUP(Tabela5[[#This Row],[przedstawiciel]],Tabela6[],3,FALSE)</f>
        <v>Łódź</v>
      </c>
    </row>
    <row r="894" spans="1:15" x14ac:dyDescent="0.2">
      <c r="A894" s="2">
        <v>2</v>
      </c>
      <c r="B894">
        <v>137</v>
      </c>
      <c r="C8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94">
        <v>214</v>
      </c>
      <c r="E8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894" s="3" t="s">
        <v>8</v>
      </c>
      <c r="G894" s="1">
        <v>41511</v>
      </c>
      <c r="H894">
        <f>DAY(Tabela5[[#This Row],[data rozmowy]])</f>
        <v>25</v>
      </c>
      <c r="I894">
        <f>MONTH(Tabela5[[#This Row],[data rozmowy]])</f>
        <v>8</v>
      </c>
      <c r="J894">
        <f>YEAR(Tabela5[[#This Row],[data rozmowy]])</f>
        <v>2013</v>
      </c>
      <c r="K894" s="31">
        <f>Tabela5[[#This Row],[kwota zakupu]]/Tabela5[[#This Row],[czas rozmowy]]</f>
        <v>1.562043795620438</v>
      </c>
      <c r="L8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4" t="str">
        <f>IF(Tabela5[[#This Row],[przedstawiciel]]="P03", "Południe",IF(Tabela5[[#This Row],[przedstawiciel]]="P02","Zachód","Centrum"))</f>
        <v>Południe</v>
      </c>
      <c r="N894" t="str">
        <f>VLOOKUP(Tabela5[[#This Row],[przedstawiciel]],Tabela6[],5,FALSE)</f>
        <v>Podkarpackie</v>
      </c>
      <c r="O894" t="str">
        <f>VLOOKUP(Tabela5[[#This Row],[przedstawiciel]],Tabela6[],3,FALSE)</f>
        <v>Rzeszów</v>
      </c>
    </row>
    <row r="895" spans="1:15" x14ac:dyDescent="0.2">
      <c r="A895" s="2">
        <v>12</v>
      </c>
      <c r="B895">
        <v>147</v>
      </c>
      <c r="C8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95">
        <v>67</v>
      </c>
      <c r="E8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95" s="3" t="s">
        <v>21</v>
      </c>
      <c r="G895" s="1">
        <v>41510</v>
      </c>
      <c r="H895">
        <f>DAY(Tabela5[[#This Row],[data rozmowy]])</f>
        <v>24</v>
      </c>
      <c r="I895">
        <f>MONTH(Tabela5[[#This Row],[data rozmowy]])</f>
        <v>8</v>
      </c>
      <c r="J895">
        <f>YEAR(Tabela5[[#This Row],[data rozmowy]])</f>
        <v>2013</v>
      </c>
      <c r="K895" s="31">
        <f>Tabela5[[#This Row],[kwota zakupu]]/Tabela5[[#This Row],[czas rozmowy]]</f>
        <v>0.45578231292517007</v>
      </c>
      <c r="L8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5" t="str">
        <f>IF(Tabela5[[#This Row],[przedstawiciel]]="P03", "Południe",IF(Tabela5[[#This Row],[przedstawiciel]]="P02","Zachód","Centrum"))</f>
        <v>Centrum</v>
      </c>
      <c r="N895" t="str">
        <f>VLOOKUP(Tabela5[[#This Row],[przedstawiciel]],Tabela6[],5,FALSE)</f>
        <v>Mazowieckie</v>
      </c>
      <c r="O895" t="str">
        <f>VLOOKUP(Tabela5[[#This Row],[przedstawiciel]],Tabela6[],3,FALSE)</f>
        <v>Warszawa</v>
      </c>
    </row>
    <row r="896" spans="1:15" x14ac:dyDescent="0.2">
      <c r="A896" s="2">
        <v>1</v>
      </c>
      <c r="B896">
        <v>28</v>
      </c>
      <c r="C8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896">
        <v>83</v>
      </c>
      <c r="E8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96" s="3" t="s">
        <v>20</v>
      </c>
      <c r="G896" s="1">
        <v>41501</v>
      </c>
      <c r="H896">
        <f>DAY(Tabela5[[#This Row],[data rozmowy]])</f>
        <v>15</v>
      </c>
      <c r="I896">
        <f>MONTH(Tabela5[[#This Row],[data rozmowy]])</f>
        <v>8</v>
      </c>
      <c r="J896">
        <f>YEAR(Tabela5[[#This Row],[data rozmowy]])</f>
        <v>2013</v>
      </c>
      <c r="K896" s="31">
        <f>Tabela5[[#This Row],[kwota zakupu]]/Tabela5[[#This Row],[czas rozmowy]]</f>
        <v>2.9642857142857144</v>
      </c>
      <c r="L896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896" t="str">
        <f>IF(Tabela5[[#This Row],[przedstawiciel]]="P03", "Południe",IF(Tabela5[[#This Row],[przedstawiciel]]="P02","Zachód","Centrum"))</f>
        <v>Centrum</v>
      </c>
      <c r="N896" t="str">
        <f>VLOOKUP(Tabela5[[#This Row],[przedstawiciel]],Tabela6[],5,FALSE)</f>
        <v>Łódzkie</v>
      </c>
      <c r="O896" t="str">
        <f>VLOOKUP(Tabela5[[#This Row],[przedstawiciel]],Tabela6[],3,FALSE)</f>
        <v>Łódź</v>
      </c>
    </row>
    <row r="897" spans="1:15" x14ac:dyDescent="0.2">
      <c r="A897" s="2">
        <v>11</v>
      </c>
      <c r="B897">
        <v>85</v>
      </c>
      <c r="C8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897">
        <v>100</v>
      </c>
      <c r="E8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897" s="3" t="s">
        <v>20</v>
      </c>
      <c r="G897" s="1">
        <v>41513</v>
      </c>
      <c r="H897">
        <f>DAY(Tabela5[[#This Row],[data rozmowy]])</f>
        <v>27</v>
      </c>
      <c r="I897">
        <f>MONTH(Tabela5[[#This Row],[data rozmowy]])</f>
        <v>8</v>
      </c>
      <c r="J897">
        <f>YEAR(Tabela5[[#This Row],[data rozmowy]])</f>
        <v>2013</v>
      </c>
      <c r="K897" s="31">
        <f>Tabela5[[#This Row],[kwota zakupu]]/Tabela5[[#This Row],[czas rozmowy]]</f>
        <v>1.1764705882352942</v>
      </c>
      <c r="L89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7" t="str">
        <f>IF(Tabela5[[#This Row],[przedstawiciel]]="P03", "Południe",IF(Tabela5[[#This Row],[przedstawiciel]]="P02","Zachód","Centrum"))</f>
        <v>Centrum</v>
      </c>
      <c r="N897" t="str">
        <f>VLOOKUP(Tabela5[[#This Row],[przedstawiciel]],Tabela6[],5,FALSE)</f>
        <v>Łódzkie</v>
      </c>
      <c r="O897" t="str">
        <f>VLOOKUP(Tabela5[[#This Row],[przedstawiciel]],Tabela6[],3,FALSE)</f>
        <v>Łódź</v>
      </c>
    </row>
    <row r="898" spans="1:15" x14ac:dyDescent="0.2">
      <c r="A898" s="2">
        <v>1</v>
      </c>
      <c r="B898">
        <v>148</v>
      </c>
      <c r="C8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898">
        <v>133</v>
      </c>
      <c r="E8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98" s="3" t="s">
        <v>13</v>
      </c>
      <c r="G898" s="1">
        <v>41552</v>
      </c>
      <c r="H898">
        <f>DAY(Tabela5[[#This Row],[data rozmowy]])</f>
        <v>5</v>
      </c>
      <c r="I898">
        <f>MONTH(Tabela5[[#This Row],[data rozmowy]])</f>
        <v>10</v>
      </c>
      <c r="J898">
        <f>YEAR(Tabela5[[#This Row],[data rozmowy]])</f>
        <v>2013</v>
      </c>
      <c r="K898" s="31">
        <f>Tabela5[[#This Row],[kwota zakupu]]/Tabela5[[#This Row],[czas rozmowy]]</f>
        <v>0.89864864864864868</v>
      </c>
      <c r="L89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8" t="str">
        <f>IF(Tabela5[[#This Row],[przedstawiciel]]="P03", "Południe",IF(Tabela5[[#This Row],[przedstawiciel]]="P02","Zachód","Centrum"))</f>
        <v>Zachód</v>
      </c>
      <c r="N898" t="str">
        <f>VLOOKUP(Tabela5[[#This Row],[przedstawiciel]],Tabela6[],5,FALSE)</f>
        <v>Dolnośląskie</v>
      </c>
      <c r="O898" t="str">
        <f>VLOOKUP(Tabela5[[#This Row],[przedstawiciel]],Tabela6[],3,FALSE)</f>
        <v>Wrocław</v>
      </c>
    </row>
    <row r="899" spans="1:15" x14ac:dyDescent="0.2">
      <c r="A899" s="2">
        <v>4</v>
      </c>
      <c r="B899">
        <v>176</v>
      </c>
      <c r="C8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899">
        <v>108</v>
      </c>
      <c r="E8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899" s="3" t="s">
        <v>13</v>
      </c>
      <c r="G899" s="1">
        <v>41519</v>
      </c>
      <c r="H899">
        <f>DAY(Tabela5[[#This Row],[data rozmowy]])</f>
        <v>2</v>
      </c>
      <c r="I899">
        <f>MONTH(Tabela5[[#This Row],[data rozmowy]])</f>
        <v>9</v>
      </c>
      <c r="J899">
        <f>YEAR(Tabela5[[#This Row],[data rozmowy]])</f>
        <v>2013</v>
      </c>
      <c r="K899" s="31">
        <f>Tabela5[[#This Row],[kwota zakupu]]/Tabela5[[#This Row],[czas rozmowy]]</f>
        <v>0.61363636363636365</v>
      </c>
      <c r="L8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899" t="str">
        <f>IF(Tabela5[[#This Row],[przedstawiciel]]="P03", "Południe",IF(Tabela5[[#This Row],[przedstawiciel]]="P02","Zachód","Centrum"))</f>
        <v>Zachód</v>
      </c>
      <c r="N899" t="str">
        <f>VLOOKUP(Tabela5[[#This Row],[przedstawiciel]],Tabela6[],5,FALSE)</f>
        <v>Dolnośląskie</v>
      </c>
      <c r="O899" t="str">
        <f>VLOOKUP(Tabela5[[#This Row],[przedstawiciel]],Tabela6[],3,FALSE)</f>
        <v>Wrocław</v>
      </c>
    </row>
    <row r="900" spans="1:15" x14ac:dyDescent="0.2">
      <c r="A900" s="2">
        <v>6</v>
      </c>
      <c r="B900">
        <v>21</v>
      </c>
      <c r="C9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00">
        <v>223</v>
      </c>
      <c r="E9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00" s="3" t="s">
        <v>13</v>
      </c>
      <c r="G900" s="1">
        <v>41520</v>
      </c>
      <c r="H900">
        <f>DAY(Tabela5[[#This Row],[data rozmowy]])</f>
        <v>3</v>
      </c>
      <c r="I900">
        <f>MONTH(Tabela5[[#This Row],[data rozmowy]])</f>
        <v>9</v>
      </c>
      <c r="J900">
        <f>YEAR(Tabela5[[#This Row],[data rozmowy]])</f>
        <v>2013</v>
      </c>
      <c r="K900" s="31">
        <f>Tabela5[[#This Row],[kwota zakupu]]/Tabela5[[#This Row],[czas rozmowy]]</f>
        <v>10.619047619047619</v>
      </c>
      <c r="L90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00" t="str">
        <f>IF(Tabela5[[#This Row],[przedstawiciel]]="P03", "Południe",IF(Tabela5[[#This Row],[przedstawiciel]]="P02","Zachód","Centrum"))</f>
        <v>Zachód</v>
      </c>
      <c r="N900" t="str">
        <f>VLOOKUP(Tabela5[[#This Row],[przedstawiciel]],Tabela6[],5,FALSE)</f>
        <v>Dolnośląskie</v>
      </c>
      <c r="O900" t="str">
        <f>VLOOKUP(Tabela5[[#This Row],[przedstawiciel]],Tabela6[],3,FALSE)</f>
        <v>Wrocław</v>
      </c>
    </row>
    <row r="901" spans="1:15" x14ac:dyDescent="0.2">
      <c r="A901" s="2">
        <v>1</v>
      </c>
      <c r="B901">
        <v>118</v>
      </c>
      <c r="C9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01">
        <v>71</v>
      </c>
      <c r="E9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01" s="3" t="s">
        <v>13</v>
      </c>
      <c r="G901" s="1">
        <v>41572</v>
      </c>
      <c r="H901">
        <f>DAY(Tabela5[[#This Row],[data rozmowy]])</f>
        <v>25</v>
      </c>
      <c r="I901">
        <f>MONTH(Tabela5[[#This Row],[data rozmowy]])</f>
        <v>10</v>
      </c>
      <c r="J901">
        <f>YEAR(Tabela5[[#This Row],[data rozmowy]])</f>
        <v>2013</v>
      </c>
      <c r="K901" s="31">
        <f>Tabela5[[#This Row],[kwota zakupu]]/Tabela5[[#This Row],[czas rozmowy]]</f>
        <v>0.60169491525423724</v>
      </c>
      <c r="L90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01" t="str">
        <f>IF(Tabela5[[#This Row],[przedstawiciel]]="P03", "Południe",IF(Tabela5[[#This Row],[przedstawiciel]]="P02","Zachód","Centrum"))</f>
        <v>Zachód</v>
      </c>
      <c r="N901" t="str">
        <f>VLOOKUP(Tabela5[[#This Row],[przedstawiciel]],Tabela6[],5,FALSE)</f>
        <v>Dolnośląskie</v>
      </c>
      <c r="O901" t="str">
        <f>VLOOKUP(Tabela5[[#This Row],[przedstawiciel]],Tabela6[],3,FALSE)</f>
        <v>Wrocław</v>
      </c>
    </row>
    <row r="902" spans="1:15" x14ac:dyDescent="0.2">
      <c r="A902" s="2">
        <v>12</v>
      </c>
      <c r="B902">
        <v>128</v>
      </c>
      <c r="C90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02">
        <v>31</v>
      </c>
      <c r="E90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02" s="3" t="s">
        <v>8</v>
      </c>
      <c r="G902" s="1">
        <v>41561</v>
      </c>
      <c r="H902">
        <f>DAY(Tabela5[[#This Row],[data rozmowy]])</f>
        <v>14</v>
      </c>
      <c r="I902">
        <f>MONTH(Tabela5[[#This Row],[data rozmowy]])</f>
        <v>10</v>
      </c>
      <c r="J902">
        <f>YEAR(Tabela5[[#This Row],[data rozmowy]])</f>
        <v>2013</v>
      </c>
      <c r="K902" s="31">
        <f>Tabela5[[#This Row],[kwota zakupu]]/Tabela5[[#This Row],[czas rozmowy]]</f>
        <v>0.2421875</v>
      </c>
      <c r="L90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02" t="str">
        <f>IF(Tabela5[[#This Row],[przedstawiciel]]="P03", "Południe",IF(Tabela5[[#This Row],[przedstawiciel]]="P02","Zachód","Centrum"))</f>
        <v>Południe</v>
      </c>
      <c r="N902" t="str">
        <f>VLOOKUP(Tabela5[[#This Row],[przedstawiciel]],Tabela6[],5,FALSE)</f>
        <v>Podkarpackie</v>
      </c>
      <c r="O902" t="str">
        <f>VLOOKUP(Tabela5[[#This Row],[przedstawiciel]],Tabela6[],3,FALSE)</f>
        <v>Rzeszów</v>
      </c>
    </row>
    <row r="903" spans="1:15" x14ac:dyDescent="0.2">
      <c r="A903" s="2">
        <v>1</v>
      </c>
      <c r="B903">
        <v>86</v>
      </c>
      <c r="C90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03">
        <v>146</v>
      </c>
      <c r="E90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03" s="3" t="s">
        <v>21</v>
      </c>
      <c r="G903" s="1">
        <v>41519</v>
      </c>
      <c r="H903">
        <f>DAY(Tabela5[[#This Row],[data rozmowy]])</f>
        <v>2</v>
      </c>
      <c r="I903">
        <f>MONTH(Tabela5[[#This Row],[data rozmowy]])</f>
        <v>9</v>
      </c>
      <c r="J903">
        <f>YEAR(Tabela5[[#This Row],[data rozmowy]])</f>
        <v>2013</v>
      </c>
      <c r="K903" s="31">
        <f>Tabela5[[#This Row],[kwota zakupu]]/Tabela5[[#This Row],[czas rozmowy]]</f>
        <v>1.6976744186046511</v>
      </c>
      <c r="L90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03" t="str">
        <f>IF(Tabela5[[#This Row],[przedstawiciel]]="P03", "Południe",IF(Tabela5[[#This Row],[przedstawiciel]]="P02","Zachód","Centrum"))</f>
        <v>Centrum</v>
      </c>
      <c r="N903" t="str">
        <f>VLOOKUP(Tabela5[[#This Row],[przedstawiciel]],Tabela6[],5,FALSE)</f>
        <v>Mazowieckie</v>
      </c>
      <c r="O903" t="str">
        <f>VLOOKUP(Tabela5[[#This Row],[przedstawiciel]],Tabela6[],3,FALSE)</f>
        <v>Warszawa</v>
      </c>
    </row>
    <row r="904" spans="1:15" x14ac:dyDescent="0.2">
      <c r="A904" s="2">
        <v>5</v>
      </c>
      <c r="B904">
        <v>173</v>
      </c>
      <c r="C90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04">
        <v>126</v>
      </c>
      <c r="E90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04" s="3" t="s">
        <v>13</v>
      </c>
      <c r="G904" s="1">
        <v>41507</v>
      </c>
      <c r="H904">
        <f>DAY(Tabela5[[#This Row],[data rozmowy]])</f>
        <v>21</v>
      </c>
      <c r="I904">
        <f>MONTH(Tabela5[[#This Row],[data rozmowy]])</f>
        <v>8</v>
      </c>
      <c r="J904">
        <f>YEAR(Tabela5[[#This Row],[data rozmowy]])</f>
        <v>2013</v>
      </c>
      <c r="K904" s="31">
        <f>Tabela5[[#This Row],[kwota zakupu]]/Tabela5[[#This Row],[czas rozmowy]]</f>
        <v>0.72832369942196529</v>
      </c>
      <c r="L90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04" t="str">
        <f>IF(Tabela5[[#This Row],[przedstawiciel]]="P03", "Południe",IF(Tabela5[[#This Row],[przedstawiciel]]="P02","Zachód","Centrum"))</f>
        <v>Zachód</v>
      </c>
      <c r="N904" t="str">
        <f>VLOOKUP(Tabela5[[#This Row],[przedstawiciel]],Tabela6[],5,FALSE)</f>
        <v>Dolnośląskie</v>
      </c>
      <c r="O904" t="str">
        <f>VLOOKUP(Tabela5[[#This Row],[przedstawiciel]],Tabela6[],3,FALSE)</f>
        <v>Wrocław</v>
      </c>
    </row>
    <row r="905" spans="1:15" x14ac:dyDescent="0.2">
      <c r="A905" s="2">
        <v>11</v>
      </c>
      <c r="B905">
        <v>28</v>
      </c>
      <c r="C90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05">
        <v>213</v>
      </c>
      <c r="E90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05" s="3" t="s">
        <v>20</v>
      </c>
      <c r="G905" s="1">
        <v>41508</v>
      </c>
      <c r="H905">
        <f>DAY(Tabela5[[#This Row],[data rozmowy]])</f>
        <v>22</v>
      </c>
      <c r="I905">
        <f>MONTH(Tabela5[[#This Row],[data rozmowy]])</f>
        <v>8</v>
      </c>
      <c r="J905">
        <f>YEAR(Tabela5[[#This Row],[data rozmowy]])</f>
        <v>2013</v>
      </c>
      <c r="K905" s="31">
        <f>Tabela5[[#This Row],[kwota zakupu]]/Tabela5[[#This Row],[czas rozmowy]]</f>
        <v>7.6071428571428568</v>
      </c>
      <c r="L90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05" t="str">
        <f>IF(Tabela5[[#This Row],[przedstawiciel]]="P03", "Południe",IF(Tabela5[[#This Row],[przedstawiciel]]="P02","Zachód","Centrum"))</f>
        <v>Centrum</v>
      </c>
      <c r="N905" t="str">
        <f>VLOOKUP(Tabela5[[#This Row],[przedstawiciel]],Tabela6[],5,FALSE)</f>
        <v>Łódzkie</v>
      </c>
      <c r="O905" t="str">
        <f>VLOOKUP(Tabela5[[#This Row],[przedstawiciel]],Tabela6[],3,FALSE)</f>
        <v>Łódź</v>
      </c>
    </row>
    <row r="906" spans="1:15" x14ac:dyDescent="0.2">
      <c r="A906" s="2">
        <v>7</v>
      </c>
      <c r="B906">
        <v>94</v>
      </c>
      <c r="C90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06">
        <v>116</v>
      </c>
      <c r="E90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06" s="3" t="s">
        <v>21</v>
      </c>
      <c r="G906" s="1">
        <v>41540</v>
      </c>
      <c r="H906">
        <f>DAY(Tabela5[[#This Row],[data rozmowy]])</f>
        <v>23</v>
      </c>
      <c r="I906">
        <f>MONTH(Tabela5[[#This Row],[data rozmowy]])</f>
        <v>9</v>
      </c>
      <c r="J906">
        <f>YEAR(Tabela5[[#This Row],[data rozmowy]])</f>
        <v>2013</v>
      </c>
      <c r="K906" s="31">
        <f>Tabela5[[#This Row],[kwota zakupu]]/Tabela5[[#This Row],[czas rozmowy]]</f>
        <v>1.2340425531914894</v>
      </c>
      <c r="L90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06" t="str">
        <f>IF(Tabela5[[#This Row],[przedstawiciel]]="P03", "Południe",IF(Tabela5[[#This Row],[przedstawiciel]]="P02","Zachód","Centrum"))</f>
        <v>Centrum</v>
      </c>
      <c r="N906" t="str">
        <f>VLOOKUP(Tabela5[[#This Row],[przedstawiciel]],Tabela6[],5,FALSE)</f>
        <v>Mazowieckie</v>
      </c>
      <c r="O906" t="str">
        <f>VLOOKUP(Tabela5[[#This Row],[przedstawiciel]],Tabela6[],3,FALSE)</f>
        <v>Warszawa</v>
      </c>
    </row>
    <row r="907" spans="1:15" x14ac:dyDescent="0.2">
      <c r="A907" s="2">
        <v>1</v>
      </c>
      <c r="B907">
        <v>20</v>
      </c>
      <c r="C90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07">
        <v>134</v>
      </c>
      <c r="E90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07" s="3" t="s">
        <v>13</v>
      </c>
      <c r="G907" s="1">
        <v>41543</v>
      </c>
      <c r="H907">
        <f>DAY(Tabela5[[#This Row],[data rozmowy]])</f>
        <v>26</v>
      </c>
      <c r="I907">
        <f>MONTH(Tabela5[[#This Row],[data rozmowy]])</f>
        <v>9</v>
      </c>
      <c r="J907">
        <f>YEAR(Tabela5[[#This Row],[data rozmowy]])</f>
        <v>2013</v>
      </c>
      <c r="K907" s="31">
        <f>Tabela5[[#This Row],[kwota zakupu]]/Tabela5[[#This Row],[czas rozmowy]]</f>
        <v>6.7</v>
      </c>
      <c r="L90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07" t="str">
        <f>IF(Tabela5[[#This Row],[przedstawiciel]]="P03", "Południe",IF(Tabela5[[#This Row],[przedstawiciel]]="P02","Zachód","Centrum"))</f>
        <v>Zachód</v>
      </c>
      <c r="N907" t="str">
        <f>VLOOKUP(Tabela5[[#This Row],[przedstawiciel]],Tabela6[],5,FALSE)</f>
        <v>Dolnośląskie</v>
      </c>
      <c r="O907" t="str">
        <f>VLOOKUP(Tabela5[[#This Row],[przedstawiciel]],Tabela6[],3,FALSE)</f>
        <v>Wrocław</v>
      </c>
    </row>
    <row r="908" spans="1:15" x14ac:dyDescent="0.2">
      <c r="A908" s="2">
        <v>8</v>
      </c>
      <c r="B908">
        <v>43</v>
      </c>
      <c r="C90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08">
        <v>158</v>
      </c>
      <c r="E90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08" s="3" t="s">
        <v>20</v>
      </c>
      <c r="G908" s="1">
        <v>41527</v>
      </c>
      <c r="H908">
        <f>DAY(Tabela5[[#This Row],[data rozmowy]])</f>
        <v>10</v>
      </c>
      <c r="I908">
        <f>MONTH(Tabela5[[#This Row],[data rozmowy]])</f>
        <v>9</v>
      </c>
      <c r="J908">
        <f>YEAR(Tabela5[[#This Row],[data rozmowy]])</f>
        <v>2013</v>
      </c>
      <c r="K908" s="31">
        <f>Tabela5[[#This Row],[kwota zakupu]]/Tabela5[[#This Row],[czas rozmowy]]</f>
        <v>3.6744186046511627</v>
      </c>
      <c r="L908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908" t="str">
        <f>IF(Tabela5[[#This Row],[przedstawiciel]]="P03", "Południe",IF(Tabela5[[#This Row],[przedstawiciel]]="P02","Zachód","Centrum"))</f>
        <v>Centrum</v>
      </c>
      <c r="N908" t="str">
        <f>VLOOKUP(Tabela5[[#This Row],[przedstawiciel]],Tabela6[],5,FALSE)</f>
        <v>Łódzkie</v>
      </c>
      <c r="O908" t="str">
        <f>VLOOKUP(Tabela5[[#This Row],[przedstawiciel]],Tabela6[],3,FALSE)</f>
        <v>Łódź</v>
      </c>
    </row>
    <row r="909" spans="1:15" x14ac:dyDescent="0.2">
      <c r="A909" s="2">
        <v>14</v>
      </c>
      <c r="B909">
        <v>120</v>
      </c>
      <c r="C90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09">
        <v>221</v>
      </c>
      <c r="E90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09" s="3" t="s">
        <v>20</v>
      </c>
      <c r="G909" s="1">
        <v>41536</v>
      </c>
      <c r="H909">
        <f>DAY(Tabela5[[#This Row],[data rozmowy]])</f>
        <v>19</v>
      </c>
      <c r="I909">
        <f>MONTH(Tabela5[[#This Row],[data rozmowy]])</f>
        <v>9</v>
      </c>
      <c r="J909">
        <f>YEAR(Tabela5[[#This Row],[data rozmowy]])</f>
        <v>2013</v>
      </c>
      <c r="K909" s="31">
        <f>Tabela5[[#This Row],[kwota zakupu]]/Tabela5[[#This Row],[czas rozmowy]]</f>
        <v>1.8416666666666666</v>
      </c>
      <c r="L90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09" t="str">
        <f>IF(Tabela5[[#This Row],[przedstawiciel]]="P03", "Południe",IF(Tabela5[[#This Row],[przedstawiciel]]="P02","Zachód","Centrum"))</f>
        <v>Centrum</v>
      </c>
      <c r="N909" t="str">
        <f>VLOOKUP(Tabela5[[#This Row],[przedstawiciel]],Tabela6[],5,FALSE)</f>
        <v>Łódzkie</v>
      </c>
      <c r="O909" t="str">
        <f>VLOOKUP(Tabela5[[#This Row],[przedstawiciel]],Tabela6[],3,FALSE)</f>
        <v>Łódź</v>
      </c>
    </row>
    <row r="910" spans="1:15" x14ac:dyDescent="0.2">
      <c r="A910" s="2">
        <v>1</v>
      </c>
      <c r="B910">
        <v>14</v>
      </c>
      <c r="C91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10">
        <v>42</v>
      </c>
      <c r="E91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10" s="3" t="s">
        <v>9</v>
      </c>
      <c r="G910" s="1">
        <v>41567</v>
      </c>
      <c r="H910">
        <f>DAY(Tabela5[[#This Row],[data rozmowy]])</f>
        <v>20</v>
      </c>
      <c r="I910">
        <f>MONTH(Tabela5[[#This Row],[data rozmowy]])</f>
        <v>10</v>
      </c>
      <c r="J910">
        <f>YEAR(Tabela5[[#This Row],[data rozmowy]])</f>
        <v>2013</v>
      </c>
      <c r="K910" s="31">
        <f>Tabela5[[#This Row],[kwota zakupu]]/Tabela5[[#This Row],[czas rozmowy]]</f>
        <v>3</v>
      </c>
      <c r="L910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910" t="str">
        <f>IF(Tabela5[[#This Row],[przedstawiciel]]="P03", "Południe",IF(Tabela5[[#This Row],[przedstawiciel]]="P02","Zachód","Centrum"))</f>
        <v>Centrum</v>
      </c>
      <c r="N910" t="str">
        <f>VLOOKUP(Tabela5[[#This Row],[przedstawiciel]],Tabela6[],5,FALSE)</f>
        <v>Mazowieckie</v>
      </c>
      <c r="O910" t="str">
        <f>VLOOKUP(Tabela5[[#This Row],[przedstawiciel]],Tabela6[],3,FALSE)</f>
        <v>Warszawa</v>
      </c>
    </row>
    <row r="911" spans="1:15" x14ac:dyDescent="0.2">
      <c r="A911" s="2">
        <v>11</v>
      </c>
      <c r="B911">
        <v>145</v>
      </c>
      <c r="C91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11">
        <v>101</v>
      </c>
      <c r="E91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11" s="3" t="s">
        <v>8</v>
      </c>
      <c r="G911" s="1">
        <v>41487</v>
      </c>
      <c r="H911">
        <f>DAY(Tabela5[[#This Row],[data rozmowy]])</f>
        <v>1</v>
      </c>
      <c r="I911">
        <f>MONTH(Tabela5[[#This Row],[data rozmowy]])</f>
        <v>8</v>
      </c>
      <c r="J911">
        <f>YEAR(Tabela5[[#This Row],[data rozmowy]])</f>
        <v>2013</v>
      </c>
      <c r="K911" s="31">
        <f>Tabela5[[#This Row],[kwota zakupu]]/Tabela5[[#This Row],[czas rozmowy]]</f>
        <v>0.69655172413793098</v>
      </c>
      <c r="L91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11" t="str">
        <f>IF(Tabela5[[#This Row],[przedstawiciel]]="P03", "Południe",IF(Tabela5[[#This Row],[przedstawiciel]]="P02","Zachód","Centrum"))</f>
        <v>Południe</v>
      </c>
      <c r="N911" t="str">
        <f>VLOOKUP(Tabela5[[#This Row],[przedstawiciel]],Tabela6[],5,FALSE)</f>
        <v>Podkarpackie</v>
      </c>
      <c r="O911" t="str">
        <f>VLOOKUP(Tabela5[[#This Row],[przedstawiciel]],Tabela6[],3,FALSE)</f>
        <v>Rzeszów</v>
      </c>
    </row>
    <row r="912" spans="1:15" x14ac:dyDescent="0.2">
      <c r="A912" s="2">
        <v>4</v>
      </c>
      <c r="B912">
        <v>57</v>
      </c>
      <c r="C91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12">
        <v>168</v>
      </c>
      <c r="E91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12" s="3" t="s">
        <v>20</v>
      </c>
      <c r="G912" s="1">
        <v>41495</v>
      </c>
      <c r="H912">
        <f>DAY(Tabela5[[#This Row],[data rozmowy]])</f>
        <v>9</v>
      </c>
      <c r="I912">
        <f>MONTH(Tabela5[[#This Row],[data rozmowy]])</f>
        <v>8</v>
      </c>
      <c r="J912">
        <f>YEAR(Tabela5[[#This Row],[data rozmowy]])</f>
        <v>2013</v>
      </c>
      <c r="K912" s="31">
        <f>Tabela5[[#This Row],[kwota zakupu]]/Tabela5[[#This Row],[czas rozmowy]]</f>
        <v>2.9473684210526314</v>
      </c>
      <c r="L912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912" t="str">
        <f>IF(Tabela5[[#This Row],[przedstawiciel]]="P03", "Południe",IF(Tabela5[[#This Row],[przedstawiciel]]="P02","Zachód","Centrum"))</f>
        <v>Centrum</v>
      </c>
      <c r="N912" t="str">
        <f>VLOOKUP(Tabela5[[#This Row],[przedstawiciel]],Tabela6[],5,FALSE)</f>
        <v>Łódzkie</v>
      </c>
      <c r="O912" t="str">
        <f>VLOOKUP(Tabela5[[#This Row],[przedstawiciel]],Tabela6[],3,FALSE)</f>
        <v>Łódź</v>
      </c>
    </row>
    <row r="913" spans="1:15" x14ac:dyDescent="0.2">
      <c r="A913" s="2">
        <v>15</v>
      </c>
      <c r="B913">
        <v>142</v>
      </c>
      <c r="C91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13">
        <v>199</v>
      </c>
      <c r="E91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13" s="3" t="s">
        <v>8</v>
      </c>
      <c r="G913" s="1">
        <v>41549</v>
      </c>
      <c r="H913">
        <f>DAY(Tabela5[[#This Row],[data rozmowy]])</f>
        <v>2</v>
      </c>
      <c r="I913">
        <f>MONTH(Tabela5[[#This Row],[data rozmowy]])</f>
        <v>10</v>
      </c>
      <c r="J913">
        <f>YEAR(Tabela5[[#This Row],[data rozmowy]])</f>
        <v>2013</v>
      </c>
      <c r="K913" s="31">
        <f>Tabela5[[#This Row],[kwota zakupu]]/Tabela5[[#This Row],[czas rozmowy]]</f>
        <v>1.4014084507042253</v>
      </c>
      <c r="L91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13" t="str">
        <f>IF(Tabela5[[#This Row],[przedstawiciel]]="P03", "Południe",IF(Tabela5[[#This Row],[przedstawiciel]]="P02","Zachód","Centrum"))</f>
        <v>Południe</v>
      </c>
      <c r="N913" t="str">
        <f>VLOOKUP(Tabela5[[#This Row],[przedstawiciel]],Tabela6[],5,FALSE)</f>
        <v>Podkarpackie</v>
      </c>
      <c r="O913" t="str">
        <f>VLOOKUP(Tabela5[[#This Row],[przedstawiciel]],Tabela6[],3,FALSE)</f>
        <v>Rzeszów</v>
      </c>
    </row>
    <row r="914" spans="1:15" x14ac:dyDescent="0.2">
      <c r="A914" s="2">
        <v>10</v>
      </c>
      <c r="B914">
        <v>150</v>
      </c>
      <c r="C91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14">
        <v>45</v>
      </c>
      <c r="E91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14" s="3" t="s">
        <v>8</v>
      </c>
      <c r="G914" s="1">
        <v>41505</v>
      </c>
      <c r="H914">
        <f>DAY(Tabela5[[#This Row],[data rozmowy]])</f>
        <v>19</v>
      </c>
      <c r="I914">
        <f>MONTH(Tabela5[[#This Row],[data rozmowy]])</f>
        <v>8</v>
      </c>
      <c r="J914">
        <f>YEAR(Tabela5[[#This Row],[data rozmowy]])</f>
        <v>2013</v>
      </c>
      <c r="K914" s="31">
        <f>Tabela5[[#This Row],[kwota zakupu]]/Tabela5[[#This Row],[czas rozmowy]]</f>
        <v>0.3</v>
      </c>
      <c r="L91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14" t="str">
        <f>IF(Tabela5[[#This Row],[przedstawiciel]]="P03", "Południe",IF(Tabela5[[#This Row],[przedstawiciel]]="P02","Zachód","Centrum"))</f>
        <v>Południe</v>
      </c>
      <c r="N914" t="str">
        <f>VLOOKUP(Tabela5[[#This Row],[przedstawiciel]],Tabela6[],5,FALSE)</f>
        <v>Podkarpackie</v>
      </c>
      <c r="O914" t="str">
        <f>VLOOKUP(Tabela5[[#This Row],[przedstawiciel]],Tabela6[],3,FALSE)</f>
        <v>Rzeszów</v>
      </c>
    </row>
    <row r="915" spans="1:15" x14ac:dyDescent="0.2">
      <c r="A915" s="2">
        <v>5</v>
      </c>
      <c r="B915">
        <v>122</v>
      </c>
      <c r="C91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15">
        <v>165</v>
      </c>
      <c r="E91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15" s="3" t="s">
        <v>13</v>
      </c>
      <c r="G915" s="1">
        <v>41562</v>
      </c>
      <c r="H915">
        <f>DAY(Tabela5[[#This Row],[data rozmowy]])</f>
        <v>15</v>
      </c>
      <c r="I915">
        <f>MONTH(Tabela5[[#This Row],[data rozmowy]])</f>
        <v>10</v>
      </c>
      <c r="J915">
        <f>YEAR(Tabela5[[#This Row],[data rozmowy]])</f>
        <v>2013</v>
      </c>
      <c r="K915" s="31">
        <f>Tabela5[[#This Row],[kwota zakupu]]/Tabela5[[#This Row],[czas rozmowy]]</f>
        <v>1.3524590163934427</v>
      </c>
      <c r="L91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15" t="str">
        <f>IF(Tabela5[[#This Row],[przedstawiciel]]="P03", "Południe",IF(Tabela5[[#This Row],[przedstawiciel]]="P02","Zachód","Centrum"))</f>
        <v>Zachód</v>
      </c>
      <c r="N915" t="str">
        <f>VLOOKUP(Tabela5[[#This Row],[przedstawiciel]],Tabela6[],5,FALSE)</f>
        <v>Dolnośląskie</v>
      </c>
      <c r="O915" t="str">
        <f>VLOOKUP(Tabela5[[#This Row],[przedstawiciel]],Tabela6[],3,FALSE)</f>
        <v>Wrocław</v>
      </c>
    </row>
    <row r="916" spans="1:15" x14ac:dyDescent="0.2">
      <c r="A916" s="2">
        <v>2</v>
      </c>
      <c r="B916">
        <v>133</v>
      </c>
      <c r="C91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16">
        <v>102</v>
      </c>
      <c r="E91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16" s="3" t="s">
        <v>21</v>
      </c>
      <c r="G916" s="1">
        <v>41511</v>
      </c>
      <c r="H916">
        <f>DAY(Tabela5[[#This Row],[data rozmowy]])</f>
        <v>25</v>
      </c>
      <c r="I916">
        <f>MONTH(Tabela5[[#This Row],[data rozmowy]])</f>
        <v>8</v>
      </c>
      <c r="J916">
        <f>YEAR(Tabela5[[#This Row],[data rozmowy]])</f>
        <v>2013</v>
      </c>
      <c r="K916" s="31">
        <f>Tabela5[[#This Row],[kwota zakupu]]/Tabela5[[#This Row],[czas rozmowy]]</f>
        <v>0.76691729323308266</v>
      </c>
      <c r="L91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16" t="str">
        <f>IF(Tabela5[[#This Row],[przedstawiciel]]="P03", "Południe",IF(Tabela5[[#This Row],[przedstawiciel]]="P02","Zachód","Centrum"))</f>
        <v>Centrum</v>
      </c>
      <c r="N916" t="str">
        <f>VLOOKUP(Tabela5[[#This Row],[przedstawiciel]],Tabela6[],5,FALSE)</f>
        <v>Mazowieckie</v>
      </c>
      <c r="O916" t="str">
        <f>VLOOKUP(Tabela5[[#This Row],[przedstawiciel]],Tabela6[],3,FALSE)</f>
        <v>Warszawa</v>
      </c>
    </row>
    <row r="917" spans="1:15" x14ac:dyDescent="0.2">
      <c r="A917" s="2">
        <v>13</v>
      </c>
      <c r="B917">
        <v>168</v>
      </c>
      <c r="C91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17">
        <v>90</v>
      </c>
      <c r="E91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17" s="3" t="s">
        <v>9</v>
      </c>
      <c r="G917" s="1">
        <v>41503</v>
      </c>
      <c r="H917">
        <f>DAY(Tabela5[[#This Row],[data rozmowy]])</f>
        <v>17</v>
      </c>
      <c r="I917">
        <f>MONTH(Tabela5[[#This Row],[data rozmowy]])</f>
        <v>8</v>
      </c>
      <c r="J917">
        <f>YEAR(Tabela5[[#This Row],[data rozmowy]])</f>
        <v>2013</v>
      </c>
      <c r="K917" s="31">
        <f>Tabela5[[#This Row],[kwota zakupu]]/Tabela5[[#This Row],[czas rozmowy]]</f>
        <v>0.5357142857142857</v>
      </c>
      <c r="L91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17" t="str">
        <f>IF(Tabela5[[#This Row],[przedstawiciel]]="P03", "Południe",IF(Tabela5[[#This Row],[przedstawiciel]]="P02","Zachód","Centrum"))</f>
        <v>Centrum</v>
      </c>
      <c r="N917" t="str">
        <f>VLOOKUP(Tabela5[[#This Row],[przedstawiciel]],Tabela6[],5,FALSE)</f>
        <v>Mazowieckie</v>
      </c>
      <c r="O917" t="str">
        <f>VLOOKUP(Tabela5[[#This Row],[przedstawiciel]],Tabela6[],3,FALSE)</f>
        <v>Warszawa</v>
      </c>
    </row>
    <row r="918" spans="1:15" x14ac:dyDescent="0.2">
      <c r="A918" s="2">
        <v>4</v>
      </c>
      <c r="B918">
        <v>14</v>
      </c>
      <c r="C91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18">
        <v>143</v>
      </c>
      <c r="E91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18" s="3" t="s">
        <v>21</v>
      </c>
      <c r="G918" s="1">
        <v>41507</v>
      </c>
      <c r="H918">
        <f>DAY(Tabela5[[#This Row],[data rozmowy]])</f>
        <v>21</v>
      </c>
      <c r="I918">
        <f>MONTH(Tabela5[[#This Row],[data rozmowy]])</f>
        <v>8</v>
      </c>
      <c r="J918">
        <f>YEAR(Tabela5[[#This Row],[data rozmowy]])</f>
        <v>2013</v>
      </c>
      <c r="K918" s="31">
        <f>Tabela5[[#This Row],[kwota zakupu]]/Tabela5[[#This Row],[czas rozmowy]]</f>
        <v>10.214285714285714</v>
      </c>
      <c r="L91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18" t="str">
        <f>IF(Tabela5[[#This Row],[przedstawiciel]]="P03", "Południe",IF(Tabela5[[#This Row],[przedstawiciel]]="P02","Zachód","Centrum"))</f>
        <v>Centrum</v>
      </c>
      <c r="N918" t="str">
        <f>VLOOKUP(Tabela5[[#This Row],[przedstawiciel]],Tabela6[],5,FALSE)</f>
        <v>Mazowieckie</v>
      </c>
      <c r="O918" t="str">
        <f>VLOOKUP(Tabela5[[#This Row],[przedstawiciel]],Tabela6[],3,FALSE)</f>
        <v>Warszawa</v>
      </c>
    </row>
    <row r="919" spans="1:15" x14ac:dyDescent="0.2">
      <c r="A919" s="2">
        <v>5</v>
      </c>
      <c r="B919">
        <v>139</v>
      </c>
      <c r="C91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19">
        <v>161</v>
      </c>
      <c r="E91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19" s="3" t="s">
        <v>13</v>
      </c>
      <c r="G919" s="1">
        <v>41503</v>
      </c>
      <c r="H919">
        <f>DAY(Tabela5[[#This Row],[data rozmowy]])</f>
        <v>17</v>
      </c>
      <c r="I919">
        <f>MONTH(Tabela5[[#This Row],[data rozmowy]])</f>
        <v>8</v>
      </c>
      <c r="J919">
        <f>YEAR(Tabela5[[#This Row],[data rozmowy]])</f>
        <v>2013</v>
      </c>
      <c r="K919" s="31">
        <f>Tabela5[[#This Row],[kwota zakupu]]/Tabela5[[#This Row],[czas rozmowy]]</f>
        <v>1.1582733812949639</v>
      </c>
      <c r="L91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19" t="str">
        <f>IF(Tabela5[[#This Row],[przedstawiciel]]="P03", "Południe",IF(Tabela5[[#This Row],[przedstawiciel]]="P02","Zachód","Centrum"))</f>
        <v>Zachód</v>
      </c>
      <c r="N919" t="str">
        <f>VLOOKUP(Tabela5[[#This Row],[przedstawiciel]],Tabela6[],5,FALSE)</f>
        <v>Dolnośląskie</v>
      </c>
      <c r="O919" t="str">
        <f>VLOOKUP(Tabela5[[#This Row],[przedstawiciel]],Tabela6[],3,FALSE)</f>
        <v>Wrocław</v>
      </c>
    </row>
    <row r="920" spans="1:15" x14ac:dyDescent="0.2">
      <c r="A920" s="2">
        <v>14</v>
      </c>
      <c r="B920">
        <v>92</v>
      </c>
      <c r="C92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20">
        <v>22</v>
      </c>
      <c r="E92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20" s="3" t="s">
        <v>21</v>
      </c>
      <c r="G920" s="1">
        <v>41534</v>
      </c>
      <c r="H920">
        <f>DAY(Tabela5[[#This Row],[data rozmowy]])</f>
        <v>17</v>
      </c>
      <c r="I920">
        <f>MONTH(Tabela5[[#This Row],[data rozmowy]])</f>
        <v>9</v>
      </c>
      <c r="J920">
        <f>YEAR(Tabela5[[#This Row],[data rozmowy]])</f>
        <v>2013</v>
      </c>
      <c r="K920" s="31">
        <f>Tabela5[[#This Row],[kwota zakupu]]/Tabela5[[#This Row],[czas rozmowy]]</f>
        <v>0.2391304347826087</v>
      </c>
      <c r="L92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20" t="str">
        <f>IF(Tabela5[[#This Row],[przedstawiciel]]="P03", "Południe",IF(Tabela5[[#This Row],[przedstawiciel]]="P02","Zachód","Centrum"))</f>
        <v>Centrum</v>
      </c>
      <c r="N920" t="str">
        <f>VLOOKUP(Tabela5[[#This Row],[przedstawiciel]],Tabela6[],5,FALSE)</f>
        <v>Mazowieckie</v>
      </c>
      <c r="O920" t="str">
        <f>VLOOKUP(Tabela5[[#This Row],[przedstawiciel]],Tabela6[],3,FALSE)</f>
        <v>Warszawa</v>
      </c>
    </row>
    <row r="921" spans="1:15" x14ac:dyDescent="0.2">
      <c r="A921" s="2">
        <v>1</v>
      </c>
      <c r="B921">
        <v>38</v>
      </c>
      <c r="C92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21">
        <v>186</v>
      </c>
      <c r="E92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21" s="3" t="s">
        <v>13</v>
      </c>
      <c r="G921" s="1">
        <v>41539</v>
      </c>
      <c r="H921">
        <f>DAY(Tabela5[[#This Row],[data rozmowy]])</f>
        <v>22</v>
      </c>
      <c r="I921">
        <f>MONTH(Tabela5[[#This Row],[data rozmowy]])</f>
        <v>9</v>
      </c>
      <c r="J921">
        <f>YEAR(Tabela5[[#This Row],[data rozmowy]])</f>
        <v>2013</v>
      </c>
      <c r="K921" s="31">
        <f>Tabela5[[#This Row],[kwota zakupu]]/Tabela5[[#This Row],[czas rozmowy]]</f>
        <v>4.8947368421052628</v>
      </c>
      <c r="L92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21" t="str">
        <f>IF(Tabela5[[#This Row],[przedstawiciel]]="P03", "Południe",IF(Tabela5[[#This Row],[przedstawiciel]]="P02","Zachód","Centrum"))</f>
        <v>Zachód</v>
      </c>
      <c r="N921" t="str">
        <f>VLOOKUP(Tabela5[[#This Row],[przedstawiciel]],Tabela6[],5,FALSE)</f>
        <v>Dolnośląskie</v>
      </c>
      <c r="O921" t="str">
        <f>VLOOKUP(Tabela5[[#This Row],[przedstawiciel]],Tabela6[],3,FALSE)</f>
        <v>Wrocław</v>
      </c>
    </row>
    <row r="922" spans="1:15" x14ac:dyDescent="0.2">
      <c r="A922" s="2">
        <v>14</v>
      </c>
      <c r="B922">
        <v>142</v>
      </c>
      <c r="C92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22">
        <v>41</v>
      </c>
      <c r="E92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22" s="3" t="s">
        <v>20</v>
      </c>
      <c r="G922" s="1">
        <v>41529</v>
      </c>
      <c r="H922">
        <f>DAY(Tabela5[[#This Row],[data rozmowy]])</f>
        <v>12</v>
      </c>
      <c r="I922">
        <f>MONTH(Tabela5[[#This Row],[data rozmowy]])</f>
        <v>9</v>
      </c>
      <c r="J922">
        <f>YEAR(Tabela5[[#This Row],[data rozmowy]])</f>
        <v>2013</v>
      </c>
      <c r="K922" s="31">
        <f>Tabela5[[#This Row],[kwota zakupu]]/Tabela5[[#This Row],[czas rozmowy]]</f>
        <v>0.28873239436619719</v>
      </c>
      <c r="L92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22" t="str">
        <f>IF(Tabela5[[#This Row],[przedstawiciel]]="P03", "Południe",IF(Tabela5[[#This Row],[przedstawiciel]]="P02","Zachód","Centrum"))</f>
        <v>Centrum</v>
      </c>
      <c r="N922" t="str">
        <f>VLOOKUP(Tabela5[[#This Row],[przedstawiciel]],Tabela6[],5,FALSE)</f>
        <v>Łódzkie</v>
      </c>
      <c r="O922" t="str">
        <f>VLOOKUP(Tabela5[[#This Row],[przedstawiciel]],Tabela6[],3,FALSE)</f>
        <v>Łódź</v>
      </c>
    </row>
    <row r="923" spans="1:15" x14ac:dyDescent="0.2">
      <c r="A923" s="2">
        <v>13</v>
      </c>
      <c r="B923">
        <v>179</v>
      </c>
      <c r="C92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23">
        <v>62</v>
      </c>
      <c r="E92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23" s="3" t="s">
        <v>8</v>
      </c>
      <c r="G923" s="1">
        <v>41518</v>
      </c>
      <c r="H923">
        <f>DAY(Tabela5[[#This Row],[data rozmowy]])</f>
        <v>1</v>
      </c>
      <c r="I923">
        <f>MONTH(Tabela5[[#This Row],[data rozmowy]])</f>
        <v>9</v>
      </c>
      <c r="J923">
        <f>YEAR(Tabela5[[#This Row],[data rozmowy]])</f>
        <v>2013</v>
      </c>
      <c r="K923" s="31">
        <f>Tabela5[[#This Row],[kwota zakupu]]/Tabela5[[#This Row],[czas rozmowy]]</f>
        <v>0.34636871508379891</v>
      </c>
      <c r="L92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23" t="str">
        <f>IF(Tabela5[[#This Row],[przedstawiciel]]="P03", "Południe",IF(Tabela5[[#This Row],[przedstawiciel]]="P02","Zachód","Centrum"))</f>
        <v>Południe</v>
      </c>
      <c r="N923" t="str">
        <f>VLOOKUP(Tabela5[[#This Row],[przedstawiciel]],Tabela6[],5,FALSE)</f>
        <v>Podkarpackie</v>
      </c>
      <c r="O923" t="str">
        <f>VLOOKUP(Tabela5[[#This Row],[przedstawiciel]],Tabela6[],3,FALSE)</f>
        <v>Rzeszów</v>
      </c>
    </row>
    <row r="924" spans="1:15" x14ac:dyDescent="0.2">
      <c r="A924" s="2">
        <v>10</v>
      </c>
      <c r="B924">
        <v>50</v>
      </c>
      <c r="C92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24">
        <v>208</v>
      </c>
      <c r="E92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24" s="3" t="s">
        <v>8</v>
      </c>
      <c r="G924" s="1">
        <v>41496</v>
      </c>
      <c r="H924">
        <f>DAY(Tabela5[[#This Row],[data rozmowy]])</f>
        <v>10</v>
      </c>
      <c r="I924">
        <f>MONTH(Tabela5[[#This Row],[data rozmowy]])</f>
        <v>8</v>
      </c>
      <c r="J924">
        <f>YEAR(Tabela5[[#This Row],[data rozmowy]])</f>
        <v>2013</v>
      </c>
      <c r="K924" s="31">
        <f>Tabela5[[#This Row],[kwota zakupu]]/Tabela5[[#This Row],[czas rozmowy]]</f>
        <v>4.16</v>
      </c>
      <c r="L92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24" t="str">
        <f>IF(Tabela5[[#This Row],[przedstawiciel]]="P03", "Południe",IF(Tabela5[[#This Row],[przedstawiciel]]="P02","Zachód","Centrum"))</f>
        <v>Południe</v>
      </c>
      <c r="N924" t="str">
        <f>VLOOKUP(Tabela5[[#This Row],[przedstawiciel]],Tabela6[],5,FALSE)</f>
        <v>Podkarpackie</v>
      </c>
      <c r="O924" t="str">
        <f>VLOOKUP(Tabela5[[#This Row],[przedstawiciel]],Tabela6[],3,FALSE)</f>
        <v>Rzeszów</v>
      </c>
    </row>
    <row r="925" spans="1:15" x14ac:dyDescent="0.2">
      <c r="A925" s="2">
        <v>12</v>
      </c>
      <c r="B925">
        <v>121</v>
      </c>
      <c r="C92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25">
        <v>114</v>
      </c>
      <c r="E92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25" s="3" t="s">
        <v>8</v>
      </c>
      <c r="G925" s="1">
        <v>41524</v>
      </c>
      <c r="H925">
        <f>DAY(Tabela5[[#This Row],[data rozmowy]])</f>
        <v>7</v>
      </c>
      <c r="I925">
        <f>MONTH(Tabela5[[#This Row],[data rozmowy]])</f>
        <v>9</v>
      </c>
      <c r="J925">
        <f>YEAR(Tabela5[[#This Row],[data rozmowy]])</f>
        <v>2013</v>
      </c>
      <c r="K925" s="31">
        <f>Tabela5[[#This Row],[kwota zakupu]]/Tabela5[[#This Row],[czas rozmowy]]</f>
        <v>0.94214876033057848</v>
      </c>
      <c r="L92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25" t="str">
        <f>IF(Tabela5[[#This Row],[przedstawiciel]]="P03", "Południe",IF(Tabela5[[#This Row],[przedstawiciel]]="P02","Zachód","Centrum"))</f>
        <v>Południe</v>
      </c>
      <c r="N925" t="str">
        <f>VLOOKUP(Tabela5[[#This Row],[przedstawiciel]],Tabela6[],5,FALSE)</f>
        <v>Podkarpackie</v>
      </c>
      <c r="O925" t="str">
        <f>VLOOKUP(Tabela5[[#This Row],[przedstawiciel]],Tabela6[],3,FALSE)</f>
        <v>Rzeszów</v>
      </c>
    </row>
    <row r="926" spans="1:15" x14ac:dyDescent="0.2">
      <c r="A926" s="2">
        <v>9</v>
      </c>
      <c r="B926">
        <v>75</v>
      </c>
      <c r="C92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26">
        <v>42</v>
      </c>
      <c r="E92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26" s="3" t="s">
        <v>20</v>
      </c>
      <c r="G926" s="1">
        <v>41545</v>
      </c>
      <c r="H926">
        <f>DAY(Tabela5[[#This Row],[data rozmowy]])</f>
        <v>28</v>
      </c>
      <c r="I926">
        <f>MONTH(Tabela5[[#This Row],[data rozmowy]])</f>
        <v>9</v>
      </c>
      <c r="J926">
        <f>YEAR(Tabela5[[#This Row],[data rozmowy]])</f>
        <v>2013</v>
      </c>
      <c r="K926" s="31">
        <f>Tabela5[[#This Row],[kwota zakupu]]/Tabela5[[#This Row],[czas rozmowy]]</f>
        <v>0.56000000000000005</v>
      </c>
      <c r="L92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26" t="str">
        <f>IF(Tabela5[[#This Row],[przedstawiciel]]="P03", "Południe",IF(Tabela5[[#This Row],[przedstawiciel]]="P02","Zachód","Centrum"))</f>
        <v>Centrum</v>
      </c>
      <c r="N926" t="str">
        <f>VLOOKUP(Tabela5[[#This Row],[przedstawiciel]],Tabela6[],5,FALSE)</f>
        <v>Łódzkie</v>
      </c>
      <c r="O926" t="str">
        <f>VLOOKUP(Tabela5[[#This Row],[przedstawiciel]],Tabela6[],3,FALSE)</f>
        <v>Łódź</v>
      </c>
    </row>
    <row r="927" spans="1:15" x14ac:dyDescent="0.2">
      <c r="A927" s="2">
        <v>11</v>
      </c>
      <c r="B927">
        <v>57</v>
      </c>
      <c r="C92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27">
        <v>124</v>
      </c>
      <c r="E92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27" s="3" t="s">
        <v>8</v>
      </c>
      <c r="G927" s="1">
        <v>41566</v>
      </c>
      <c r="H927">
        <f>DAY(Tabela5[[#This Row],[data rozmowy]])</f>
        <v>19</v>
      </c>
      <c r="I927">
        <f>MONTH(Tabela5[[#This Row],[data rozmowy]])</f>
        <v>10</v>
      </c>
      <c r="J927">
        <f>YEAR(Tabela5[[#This Row],[data rozmowy]])</f>
        <v>2013</v>
      </c>
      <c r="K927" s="31">
        <f>Tabela5[[#This Row],[kwota zakupu]]/Tabela5[[#This Row],[czas rozmowy]]</f>
        <v>2.1754385964912282</v>
      </c>
      <c r="L92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27" t="str">
        <f>IF(Tabela5[[#This Row],[przedstawiciel]]="P03", "Południe",IF(Tabela5[[#This Row],[przedstawiciel]]="P02","Zachód","Centrum"))</f>
        <v>Południe</v>
      </c>
      <c r="N927" t="str">
        <f>VLOOKUP(Tabela5[[#This Row],[przedstawiciel]],Tabela6[],5,FALSE)</f>
        <v>Podkarpackie</v>
      </c>
      <c r="O927" t="str">
        <f>VLOOKUP(Tabela5[[#This Row],[przedstawiciel]],Tabela6[],3,FALSE)</f>
        <v>Rzeszów</v>
      </c>
    </row>
    <row r="928" spans="1:15" x14ac:dyDescent="0.2">
      <c r="A928" s="2">
        <v>8</v>
      </c>
      <c r="B928">
        <v>169</v>
      </c>
      <c r="C92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28">
        <v>100</v>
      </c>
      <c r="E92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28" s="3" t="s">
        <v>8</v>
      </c>
      <c r="G928" s="1">
        <v>41563</v>
      </c>
      <c r="H928">
        <f>DAY(Tabela5[[#This Row],[data rozmowy]])</f>
        <v>16</v>
      </c>
      <c r="I928">
        <f>MONTH(Tabela5[[#This Row],[data rozmowy]])</f>
        <v>10</v>
      </c>
      <c r="J928">
        <f>YEAR(Tabela5[[#This Row],[data rozmowy]])</f>
        <v>2013</v>
      </c>
      <c r="K928" s="31">
        <f>Tabela5[[#This Row],[kwota zakupu]]/Tabela5[[#This Row],[czas rozmowy]]</f>
        <v>0.59171597633136097</v>
      </c>
      <c r="L92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28" t="str">
        <f>IF(Tabela5[[#This Row],[przedstawiciel]]="P03", "Południe",IF(Tabela5[[#This Row],[przedstawiciel]]="P02","Zachód","Centrum"))</f>
        <v>Południe</v>
      </c>
      <c r="N928" t="str">
        <f>VLOOKUP(Tabela5[[#This Row],[przedstawiciel]],Tabela6[],5,FALSE)</f>
        <v>Podkarpackie</v>
      </c>
      <c r="O928" t="str">
        <f>VLOOKUP(Tabela5[[#This Row],[przedstawiciel]],Tabela6[],3,FALSE)</f>
        <v>Rzeszów</v>
      </c>
    </row>
    <row r="929" spans="1:15" x14ac:dyDescent="0.2">
      <c r="A929" s="2">
        <v>13</v>
      </c>
      <c r="B929">
        <v>11</v>
      </c>
      <c r="C92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29">
        <v>68</v>
      </c>
      <c r="E92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29" s="3" t="s">
        <v>13</v>
      </c>
      <c r="G929" s="1">
        <v>41490</v>
      </c>
      <c r="H929">
        <f>DAY(Tabela5[[#This Row],[data rozmowy]])</f>
        <v>4</v>
      </c>
      <c r="I929">
        <f>MONTH(Tabela5[[#This Row],[data rozmowy]])</f>
        <v>8</v>
      </c>
      <c r="J929">
        <f>YEAR(Tabela5[[#This Row],[data rozmowy]])</f>
        <v>2013</v>
      </c>
      <c r="K929" s="31">
        <f>Tabela5[[#This Row],[kwota zakupu]]/Tabela5[[#This Row],[czas rozmowy]]</f>
        <v>6.1818181818181817</v>
      </c>
      <c r="L929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29" t="str">
        <f>IF(Tabela5[[#This Row],[przedstawiciel]]="P03", "Południe",IF(Tabela5[[#This Row],[przedstawiciel]]="P02","Zachód","Centrum"))</f>
        <v>Zachód</v>
      </c>
      <c r="N929" t="str">
        <f>VLOOKUP(Tabela5[[#This Row],[przedstawiciel]],Tabela6[],5,FALSE)</f>
        <v>Dolnośląskie</v>
      </c>
      <c r="O929" t="str">
        <f>VLOOKUP(Tabela5[[#This Row],[przedstawiciel]],Tabela6[],3,FALSE)</f>
        <v>Wrocław</v>
      </c>
    </row>
    <row r="930" spans="1:15" x14ac:dyDescent="0.2">
      <c r="A930" s="2">
        <v>4</v>
      </c>
      <c r="B930">
        <v>129</v>
      </c>
      <c r="C93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30">
        <v>218</v>
      </c>
      <c r="E93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30" s="3" t="s">
        <v>20</v>
      </c>
      <c r="G930" s="1">
        <v>41564</v>
      </c>
      <c r="H930">
        <f>DAY(Tabela5[[#This Row],[data rozmowy]])</f>
        <v>17</v>
      </c>
      <c r="I930">
        <f>MONTH(Tabela5[[#This Row],[data rozmowy]])</f>
        <v>10</v>
      </c>
      <c r="J930">
        <f>YEAR(Tabela5[[#This Row],[data rozmowy]])</f>
        <v>2013</v>
      </c>
      <c r="K930" s="31">
        <f>Tabela5[[#This Row],[kwota zakupu]]/Tabela5[[#This Row],[czas rozmowy]]</f>
        <v>1.6899224806201549</v>
      </c>
      <c r="L93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30" t="str">
        <f>IF(Tabela5[[#This Row],[przedstawiciel]]="P03", "Południe",IF(Tabela5[[#This Row],[przedstawiciel]]="P02","Zachód","Centrum"))</f>
        <v>Centrum</v>
      </c>
      <c r="N930" t="str">
        <f>VLOOKUP(Tabela5[[#This Row],[przedstawiciel]],Tabela6[],5,FALSE)</f>
        <v>Łódzkie</v>
      </c>
      <c r="O930" t="str">
        <f>VLOOKUP(Tabela5[[#This Row],[przedstawiciel]],Tabela6[],3,FALSE)</f>
        <v>Łódź</v>
      </c>
    </row>
    <row r="931" spans="1:15" x14ac:dyDescent="0.2">
      <c r="A931" s="2">
        <v>5</v>
      </c>
      <c r="B931">
        <v>111</v>
      </c>
      <c r="C93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31">
        <v>35</v>
      </c>
      <c r="E93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31" s="3" t="s">
        <v>13</v>
      </c>
      <c r="G931" s="1">
        <v>41526</v>
      </c>
      <c r="H931">
        <f>DAY(Tabela5[[#This Row],[data rozmowy]])</f>
        <v>9</v>
      </c>
      <c r="I931">
        <f>MONTH(Tabela5[[#This Row],[data rozmowy]])</f>
        <v>9</v>
      </c>
      <c r="J931">
        <f>YEAR(Tabela5[[#This Row],[data rozmowy]])</f>
        <v>2013</v>
      </c>
      <c r="K931" s="31">
        <f>Tabela5[[#This Row],[kwota zakupu]]/Tabela5[[#This Row],[czas rozmowy]]</f>
        <v>0.31531531531531531</v>
      </c>
      <c r="L93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31" t="str">
        <f>IF(Tabela5[[#This Row],[przedstawiciel]]="P03", "Południe",IF(Tabela5[[#This Row],[przedstawiciel]]="P02","Zachód","Centrum"))</f>
        <v>Zachód</v>
      </c>
      <c r="N931" t="str">
        <f>VLOOKUP(Tabela5[[#This Row],[przedstawiciel]],Tabela6[],5,FALSE)</f>
        <v>Dolnośląskie</v>
      </c>
      <c r="O931" t="str">
        <f>VLOOKUP(Tabela5[[#This Row],[przedstawiciel]],Tabela6[],3,FALSE)</f>
        <v>Wrocław</v>
      </c>
    </row>
    <row r="932" spans="1:15" x14ac:dyDescent="0.2">
      <c r="A932" s="2">
        <v>14</v>
      </c>
      <c r="B932">
        <v>40</v>
      </c>
      <c r="C93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32">
        <v>103</v>
      </c>
      <c r="E93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32" s="3" t="s">
        <v>8</v>
      </c>
      <c r="G932" s="1">
        <v>41553</v>
      </c>
      <c r="H932">
        <f>DAY(Tabela5[[#This Row],[data rozmowy]])</f>
        <v>6</v>
      </c>
      <c r="I932">
        <f>MONTH(Tabela5[[#This Row],[data rozmowy]])</f>
        <v>10</v>
      </c>
      <c r="J932">
        <f>YEAR(Tabela5[[#This Row],[data rozmowy]])</f>
        <v>2013</v>
      </c>
      <c r="K932" s="31">
        <f>Tabela5[[#This Row],[kwota zakupu]]/Tabela5[[#This Row],[czas rozmowy]]</f>
        <v>2.5750000000000002</v>
      </c>
      <c r="L932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932" t="str">
        <f>IF(Tabela5[[#This Row],[przedstawiciel]]="P03", "Południe",IF(Tabela5[[#This Row],[przedstawiciel]]="P02","Zachód","Centrum"))</f>
        <v>Południe</v>
      </c>
      <c r="N932" t="str">
        <f>VLOOKUP(Tabela5[[#This Row],[przedstawiciel]],Tabela6[],5,FALSE)</f>
        <v>Podkarpackie</v>
      </c>
      <c r="O932" t="str">
        <f>VLOOKUP(Tabela5[[#This Row],[przedstawiciel]],Tabela6[],3,FALSE)</f>
        <v>Rzeszów</v>
      </c>
    </row>
    <row r="933" spans="1:15" x14ac:dyDescent="0.2">
      <c r="A933" s="2">
        <v>11</v>
      </c>
      <c r="B933">
        <v>178</v>
      </c>
      <c r="C93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33">
        <v>113</v>
      </c>
      <c r="E93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33" s="3" t="s">
        <v>9</v>
      </c>
      <c r="G933" s="1">
        <v>41575</v>
      </c>
      <c r="H933">
        <f>DAY(Tabela5[[#This Row],[data rozmowy]])</f>
        <v>28</v>
      </c>
      <c r="I933">
        <f>MONTH(Tabela5[[#This Row],[data rozmowy]])</f>
        <v>10</v>
      </c>
      <c r="J933">
        <f>YEAR(Tabela5[[#This Row],[data rozmowy]])</f>
        <v>2013</v>
      </c>
      <c r="K933" s="31">
        <f>Tabela5[[#This Row],[kwota zakupu]]/Tabela5[[#This Row],[czas rozmowy]]</f>
        <v>0.6348314606741573</v>
      </c>
      <c r="L93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33" t="str">
        <f>IF(Tabela5[[#This Row],[przedstawiciel]]="P03", "Południe",IF(Tabela5[[#This Row],[przedstawiciel]]="P02","Zachód","Centrum"))</f>
        <v>Centrum</v>
      </c>
      <c r="N933" t="str">
        <f>VLOOKUP(Tabela5[[#This Row],[przedstawiciel]],Tabela6[],5,FALSE)</f>
        <v>Mazowieckie</v>
      </c>
      <c r="O933" t="str">
        <f>VLOOKUP(Tabela5[[#This Row],[przedstawiciel]],Tabela6[],3,FALSE)</f>
        <v>Warszawa</v>
      </c>
    </row>
    <row r="934" spans="1:15" x14ac:dyDescent="0.2">
      <c r="A934" s="2">
        <v>7</v>
      </c>
      <c r="B934">
        <v>4</v>
      </c>
      <c r="C93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34">
        <v>204</v>
      </c>
      <c r="E93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34" s="3" t="s">
        <v>21</v>
      </c>
      <c r="G934" s="1">
        <v>41504</v>
      </c>
      <c r="H934">
        <f>DAY(Tabela5[[#This Row],[data rozmowy]])</f>
        <v>18</v>
      </c>
      <c r="I934">
        <f>MONTH(Tabela5[[#This Row],[data rozmowy]])</f>
        <v>8</v>
      </c>
      <c r="J934">
        <f>YEAR(Tabela5[[#This Row],[data rozmowy]])</f>
        <v>2013</v>
      </c>
      <c r="K934" s="31">
        <f>Tabela5[[#This Row],[kwota zakupu]]/Tabela5[[#This Row],[czas rozmowy]]</f>
        <v>51</v>
      </c>
      <c r="L934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34" t="str">
        <f>IF(Tabela5[[#This Row],[przedstawiciel]]="P03", "Południe",IF(Tabela5[[#This Row],[przedstawiciel]]="P02","Zachód","Centrum"))</f>
        <v>Centrum</v>
      </c>
      <c r="N934" t="str">
        <f>VLOOKUP(Tabela5[[#This Row],[przedstawiciel]],Tabela6[],5,FALSE)</f>
        <v>Mazowieckie</v>
      </c>
      <c r="O934" t="str">
        <f>VLOOKUP(Tabela5[[#This Row],[przedstawiciel]],Tabela6[],3,FALSE)</f>
        <v>Warszawa</v>
      </c>
    </row>
    <row r="935" spans="1:15" x14ac:dyDescent="0.2">
      <c r="A935" s="2">
        <v>11</v>
      </c>
      <c r="B935">
        <v>4</v>
      </c>
      <c r="C93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35">
        <v>165</v>
      </c>
      <c r="E93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35" s="3" t="s">
        <v>9</v>
      </c>
      <c r="G935" s="1">
        <v>41532</v>
      </c>
      <c r="H935">
        <f>DAY(Tabela5[[#This Row],[data rozmowy]])</f>
        <v>15</v>
      </c>
      <c r="I935">
        <f>MONTH(Tabela5[[#This Row],[data rozmowy]])</f>
        <v>9</v>
      </c>
      <c r="J935">
        <f>YEAR(Tabela5[[#This Row],[data rozmowy]])</f>
        <v>2013</v>
      </c>
      <c r="K935" s="31">
        <f>Tabela5[[#This Row],[kwota zakupu]]/Tabela5[[#This Row],[czas rozmowy]]</f>
        <v>41.25</v>
      </c>
      <c r="L935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35" t="str">
        <f>IF(Tabela5[[#This Row],[przedstawiciel]]="P03", "Południe",IF(Tabela5[[#This Row],[przedstawiciel]]="P02","Zachód","Centrum"))</f>
        <v>Centrum</v>
      </c>
      <c r="N935" t="str">
        <f>VLOOKUP(Tabela5[[#This Row],[przedstawiciel]],Tabela6[],5,FALSE)</f>
        <v>Mazowieckie</v>
      </c>
      <c r="O935" t="str">
        <f>VLOOKUP(Tabela5[[#This Row],[przedstawiciel]],Tabela6[],3,FALSE)</f>
        <v>Warszawa</v>
      </c>
    </row>
    <row r="936" spans="1:15" x14ac:dyDescent="0.2">
      <c r="A936" s="2">
        <v>6</v>
      </c>
      <c r="B936">
        <v>51</v>
      </c>
      <c r="C93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36">
        <v>197</v>
      </c>
      <c r="E93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36" s="3" t="s">
        <v>13</v>
      </c>
      <c r="G936" s="1">
        <v>41562</v>
      </c>
      <c r="H936">
        <f>DAY(Tabela5[[#This Row],[data rozmowy]])</f>
        <v>15</v>
      </c>
      <c r="I936">
        <f>MONTH(Tabela5[[#This Row],[data rozmowy]])</f>
        <v>10</v>
      </c>
      <c r="J936">
        <f>YEAR(Tabela5[[#This Row],[data rozmowy]])</f>
        <v>2013</v>
      </c>
      <c r="K936" s="31">
        <f>Tabela5[[#This Row],[kwota zakupu]]/Tabela5[[#This Row],[czas rozmowy]]</f>
        <v>3.8627450980392157</v>
      </c>
      <c r="L936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936" t="str">
        <f>IF(Tabela5[[#This Row],[przedstawiciel]]="P03", "Południe",IF(Tabela5[[#This Row],[przedstawiciel]]="P02","Zachód","Centrum"))</f>
        <v>Zachód</v>
      </c>
      <c r="N936" t="str">
        <f>VLOOKUP(Tabela5[[#This Row],[przedstawiciel]],Tabela6[],5,FALSE)</f>
        <v>Dolnośląskie</v>
      </c>
      <c r="O936" t="str">
        <f>VLOOKUP(Tabela5[[#This Row],[przedstawiciel]],Tabela6[],3,FALSE)</f>
        <v>Wrocław</v>
      </c>
    </row>
    <row r="937" spans="1:15" x14ac:dyDescent="0.2">
      <c r="A937" s="2">
        <v>7</v>
      </c>
      <c r="B937">
        <v>40</v>
      </c>
      <c r="C93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37">
        <v>140</v>
      </c>
      <c r="E93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37" s="3" t="s">
        <v>8</v>
      </c>
      <c r="G937" s="1">
        <v>41538</v>
      </c>
      <c r="H937">
        <f>DAY(Tabela5[[#This Row],[data rozmowy]])</f>
        <v>21</v>
      </c>
      <c r="I937">
        <f>MONTH(Tabela5[[#This Row],[data rozmowy]])</f>
        <v>9</v>
      </c>
      <c r="J937">
        <f>YEAR(Tabela5[[#This Row],[data rozmowy]])</f>
        <v>2013</v>
      </c>
      <c r="K937" s="31">
        <f>Tabela5[[#This Row],[kwota zakupu]]/Tabela5[[#This Row],[czas rozmowy]]</f>
        <v>3.5</v>
      </c>
      <c r="L937" s="7" t="str">
        <f>IF(Tabela5[[#This Row],[Skuteczność]]&lt;2.51,"nieakceptowalna", IF(Tabela5[[#This Row],[Skuteczność]]&lt;3.23,"standardowa", IF(Tabela5[[#This Row],[Skuteczność]]&lt;3.95,"dobra","bardzo dobra")))</f>
        <v>dobra</v>
      </c>
      <c r="M937" t="str">
        <f>IF(Tabela5[[#This Row],[przedstawiciel]]="P03", "Południe",IF(Tabela5[[#This Row],[przedstawiciel]]="P02","Zachód","Centrum"))</f>
        <v>Południe</v>
      </c>
      <c r="N937" t="str">
        <f>VLOOKUP(Tabela5[[#This Row],[przedstawiciel]],Tabela6[],5,FALSE)</f>
        <v>Podkarpackie</v>
      </c>
      <c r="O937" t="str">
        <f>VLOOKUP(Tabela5[[#This Row],[przedstawiciel]],Tabela6[],3,FALSE)</f>
        <v>Rzeszów</v>
      </c>
    </row>
    <row r="938" spans="1:15" x14ac:dyDescent="0.2">
      <c r="A938" s="2">
        <v>12</v>
      </c>
      <c r="B938">
        <v>173</v>
      </c>
      <c r="C93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38">
        <v>58</v>
      </c>
      <c r="E93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38" s="3" t="s">
        <v>9</v>
      </c>
      <c r="G938" s="1">
        <v>41526</v>
      </c>
      <c r="H938">
        <f>DAY(Tabela5[[#This Row],[data rozmowy]])</f>
        <v>9</v>
      </c>
      <c r="I938">
        <f>MONTH(Tabela5[[#This Row],[data rozmowy]])</f>
        <v>9</v>
      </c>
      <c r="J938">
        <f>YEAR(Tabela5[[#This Row],[data rozmowy]])</f>
        <v>2013</v>
      </c>
      <c r="K938" s="31">
        <f>Tabela5[[#This Row],[kwota zakupu]]/Tabela5[[#This Row],[czas rozmowy]]</f>
        <v>0.33526011560693642</v>
      </c>
      <c r="L93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38" t="str">
        <f>IF(Tabela5[[#This Row],[przedstawiciel]]="P03", "Południe",IF(Tabela5[[#This Row],[przedstawiciel]]="P02","Zachód","Centrum"))</f>
        <v>Centrum</v>
      </c>
      <c r="N938" t="str">
        <f>VLOOKUP(Tabela5[[#This Row],[przedstawiciel]],Tabela6[],5,FALSE)</f>
        <v>Mazowieckie</v>
      </c>
      <c r="O938" t="str">
        <f>VLOOKUP(Tabela5[[#This Row],[przedstawiciel]],Tabela6[],3,FALSE)</f>
        <v>Warszawa</v>
      </c>
    </row>
    <row r="939" spans="1:15" x14ac:dyDescent="0.2">
      <c r="A939" s="2">
        <v>12</v>
      </c>
      <c r="B939">
        <v>178</v>
      </c>
      <c r="C93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39">
        <v>81</v>
      </c>
      <c r="E93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39" s="3" t="s">
        <v>13</v>
      </c>
      <c r="G939" s="1">
        <v>41564</v>
      </c>
      <c r="H939">
        <f>DAY(Tabela5[[#This Row],[data rozmowy]])</f>
        <v>17</v>
      </c>
      <c r="I939">
        <f>MONTH(Tabela5[[#This Row],[data rozmowy]])</f>
        <v>10</v>
      </c>
      <c r="J939">
        <f>YEAR(Tabela5[[#This Row],[data rozmowy]])</f>
        <v>2013</v>
      </c>
      <c r="K939" s="31">
        <f>Tabela5[[#This Row],[kwota zakupu]]/Tabela5[[#This Row],[czas rozmowy]]</f>
        <v>0.4550561797752809</v>
      </c>
      <c r="L93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39" t="str">
        <f>IF(Tabela5[[#This Row],[przedstawiciel]]="P03", "Południe",IF(Tabela5[[#This Row],[przedstawiciel]]="P02","Zachód","Centrum"))</f>
        <v>Zachód</v>
      </c>
      <c r="N939" t="str">
        <f>VLOOKUP(Tabela5[[#This Row],[przedstawiciel]],Tabela6[],5,FALSE)</f>
        <v>Dolnośląskie</v>
      </c>
      <c r="O939" t="str">
        <f>VLOOKUP(Tabela5[[#This Row],[przedstawiciel]],Tabela6[],3,FALSE)</f>
        <v>Wrocław</v>
      </c>
    </row>
    <row r="940" spans="1:15" x14ac:dyDescent="0.2">
      <c r="A940" s="2">
        <v>8</v>
      </c>
      <c r="B940">
        <v>12</v>
      </c>
      <c r="C94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40">
        <v>219</v>
      </c>
      <c r="E94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40" s="3" t="s">
        <v>9</v>
      </c>
      <c r="G940" s="1">
        <v>41569</v>
      </c>
      <c r="H940">
        <f>DAY(Tabela5[[#This Row],[data rozmowy]])</f>
        <v>22</v>
      </c>
      <c r="I940">
        <f>MONTH(Tabela5[[#This Row],[data rozmowy]])</f>
        <v>10</v>
      </c>
      <c r="J940">
        <f>YEAR(Tabela5[[#This Row],[data rozmowy]])</f>
        <v>2013</v>
      </c>
      <c r="K940" s="31">
        <f>Tabela5[[#This Row],[kwota zakupu]]/Tabela5[[#This Row],[czas rozmowy]]</f>
        <v>18.25</v>
      </c>
      <c r="L94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40" t="str">
        <f>IF(Tabela5[[#This Row],[przedstawiciel]]="P03", "Południe",IF(Tabela5[[#This Row],[przedstawiciel]]="P02","Zachód","Centrum"))</f>
        <v>Centrum</v>
      </c>
      <c r="N940" t="str">
        <f>VLOOKUP(Tabela5[[#This Row],[przedstawiciel]],Tabela6[],5,FALSE)</f>
        <v>Mazowieckie</v>
      </c>
      <c r="O940" t="str">
        <f>VLOOKUP(Tabela5[[#This Row],[przedstawiciel]],Tabela6[],3,FALSE)</f>
        <v>Warszawa</v>
      </c>
    </row>
    <row r="941" spans="1:15" x14ac:dyDescent="0.2">
      <c r="A941" s="2">
        <v>15</v>
      </c>
      <c r="B941">
        <v>9</v>
      </c>
      <c r="C94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41">
        <v>37</v>
      </c>
      <c r="E94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41" s="3" t="s">
        <v>20</v>
      </c>
      <c r="G941" s="1">
        <v>41573</v>
      </c>
      <c r="H941">
        <f>DAY(Tabela5[[#This Row],[data rozmowy]])</f>
        <v>26</v>
      </c>
      <c r="I941">
        <f>MONTH(Tabela5[[#This Row],[data rozmowy]])</f>
        <v>10</v>
      </c>
      <c r="J941">
        <f>YEAR(Tabela5[[#This Row],[data rozmowy]])</f>
        <v>2013</v>
      </c>
      <c r="K941" s="31">
        <f>Tabela5[[#This Row],[kwota zakupu]]/Tabela5[[#This Row],[czas rozmowy]]</f>
        <v>4.1111111111111107</v>
      </c>
      <c r="L94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41" t="str">
        <f>IF(Tabela5[[#This Row],[przedstawiciel]]="P03", "Południe",IF(Tabela5[[#This Row],[przedstawiciel]]="P02","Zachód","Centrum"))</f>
        <v>Centrum</v>
      </c>
      <c r="N941" t="str">
        <f>VLOOKUP(Tabela5[[#This Row],[przedstawiciel]],Tabela6[],5,FALSE)</f>
        <v>Łódzkie</v>
      </c>
      <c r="O941" t="str">
        <f>VLOOKUP(Tabela5[[#This Row],[przedstawiciel]],Tabela6[],3,FALSE)</f>
        <v>Łódź</v>
      </c>
    </row>
    <row r="942" spans="1:15" x14ac:dyDescent="0.2">
      <c r="A942" s="2">
        <v>12</v>
      </c>
      <c r="B942">
        <v>21</v>
      </c>
      <c r="C94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42">
        <v>130</v>
      </c>
      <c r="E94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42" s="3" t="s">
        <v>13</v>
      </c>
      <c r="G942" s="1">
        <v>41539</v>
      </c>
      <c r="H942">
        <f>DAY(Tabela5[[#This Row],[data rozmowy]])</f>
        <v>22</v>
      </c>
      <c r="I942">
        <f>MONTH(Tabela5[[#This Row],[data rozmowy]])</f>
        <v>9</v>
      </c>
      <c r="J942">
        <f>YEAR(Tabela5[[#This Row],[data rozmowy]])</f>
        <v>2013</v>
      </c>
      <c r="K942" s="31">
        <f>Tabela5[[#This Row],[kwota zakupu]]/Tabela5[[#This Row],[czas rozmowy]]</f>
        <v>6.1904761904761907</v>
      </c>
      <c r="L94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42" t="str">
        <f>IF(Tabela5[[#This Row],[przedstawiciel]]="P03", "Południe",IF(Tabela5[[#This Row],[przedstawiciel]]="P02","Zachód","Centrum"))</f>
        <v>Zachód</v>
      </c>
      <c r="N942" t="str">
        <f>VLOOKUP(Tabela5[[#This Row],[przedstawiciel]],Tabela6[],5,FALSE)</f>
        <v>Dolnośląskie</v>
      </c>
      <c r="O942" t="str">
        <f>VLOOKUP(Tabela5[[#This Row],[przedstawiciel]],Tabela6[],3,FALSE)</f>
        <v>Wrocław</v>
      </c>
    </row>
    <row r="943" spans="1:15" x14ac:dyDescent="0.2">
      <c r="A943" s="2">
        <v>15</v>
      </c>
      <c r="B943">
        <v>78</v>
      </c>
      <c r="C94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43">
        <v>153</v>
      </c>
      <c r="E94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43" s="3" t="s">
        <v>8</v>
      </c>
      <c r="G943" s="1">
        <v>41564</v>
      </c>
      <c r="H943">
        <f>DAY(Tabela5[[#This Row],[data rozmowy]])</f>
        <v>17</v>
      </c>
      <c r="I943">
        <f>MONTH(Tabela5[[#This Row],[data rozmowy]])</f>
        <v>10</v>
      </c>
      <c r="J943">
        <f>YEAR(Tabela5[[#This Row],[data rozmowy]])</f>
        <v>2013</v>
      </c>
      <c r="K943" s="31">
        <f>Tabela5[[#This Row],[kwota zakupu]]/Tabela5[[#This Row],[czas rozmowy]]</f>
        <v>1.9615384615384615</v>
      </c>
      <c r="L94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43" t="str">
        <f>IF(Tabela5[[#This Row],[przedstawiciel]]="P03", "Południe",IF(Tabela5[[#This Row],[przedstawiciel]]="P02","Zachód","Centrum"))</f>
        <v>Południe</v>
      </c>
      <c r="N943" t="str">
        <f>VLOOKUP(Tabela5[[#This Row],[przedstawiciel]],Tabela6[],5,FALSE)</f>
        <v>Podkarpackie</v>
      </c>
      <c r="O943" t="str">
        <f>VLOOKUP(Tabela5[[#This Row],[przedstawiciel]],Tabela6[],3,FALSE)</f>
        <v>Rzeszów</v>
      </c>
    </row>
    <row r="944" spans="1:15" x14ac:dyDescent="0.2">
      <c r="A944" s="2">
        <v>10</v>
      </c>
      <c r="B944">
        <v>171</v>
      </c>
      <c r="C94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44">
        <v>38</v>
      </c>
      <c r="E94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44" s="3" t="s">
        <v>20</v>
      </c>
      <c r="G944" s="1">
        <v>41566</v>
      </c>
      <c r="H944">
        <f>DAY(Tabela5[[#This Row],[data rozmowy]])</f>
        <v>19</v>
      </c>
      <c r="I944">
        <f>MONTH(Tabela5[[#This Row],[data rozmowy]])</f>
        <v>10</v>
      </c>
      <c r="J944">
        <f>YEAR(Tabela5[[#This Row],[data rozmowy]])</f>
        <v>2013</v>
      </c>
      <c r="K944" s="31">
        <f>Tabela5[[#This Row],[kwota zakupu]]/Tabela5[[#This Row],[czas rozmowy]]</f>
        <v>0.22222222222222221</v>
      </c>
      <c r="L94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44" t="str">
        <f>IF(Tabela5[[#This Row],[przedstawiciel]]="P03", "Południe",IF(Tabela5[[#This Row],[przedstawiciel]]="P02","Zachód","Centrum"))</f>
        <v>Centrum</v>
      </c>
      <c r="N944" t="str">
        <f>VLOOKUP(Tabela5[[#This Row],[przedstawiciel]],Tabela6[],5,FALSE)</f>
        <v>Łódzkie</v>
      </c>
      <c r="O944" t="str">
        <f>VLOOKUP(Tabela5[[#This Row],[przedstawiciel]],Tabela6[],3,FALSE)</f>
        <v>Łódź</v>
      </c>
    </row>
    <row r="945" spans="1:15" x14ac:dyDescent="0.2">
      <c r="A945" s="2">
        <v>5</v>
      </c>
      <c r="B945">
        <v>46</v>
      </c>
      <c r="C94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45">
        <v>98</v>
      </c>
      <c r="E94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45" s="3" t="s">
        <v>9</v>
      </c>
      <c r="G945" s="1">
        <v>41568</v>
      </c>
      <c r="H945">
        <f>DAY(Tabela5[[#This Row],[data rozmowy]])</f>
        <v>21</v>
      </c>
      <c r="I945">
        <f>MONTH(Tabela5[[#This Row],[data rozmowy]])</f>
        <v>10</v>
      </c>
      <c r="J945">
        <f>YEAR(Tabela5[[#This Row],[data rozmowy]])</f>
        <v>2013</v>
      </c>
      <c r="K945" s="31">
        <f>Tabela5[[#This Row],[kwota zakupu]]/Tabela5[[#This Row],[czas rozmowy]]</f>
        <v>2.1304347826086958</v>
      </c>
      <c r="L94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45" t="str">
        <f>IF(Tabela5[[#This Row],[przedstawiciel]]="P03", "Południe",IF(Tabela5[[#This Row],[przedstawiciel]]="P02","Zachód","Centrum"))</f>
        <v>Centrum</v>
      </c>
      <c r="N945" t="str">
        <f>VLOOKUP(Tabela5[[#This Row],[przedstawiciel]],Tabela6[],5,FALSE)</f>
        <v>Mazowieckie</v>
      </c>
      <c r="O945" t="str">
        <f>VLOOKUP(Tabela5[[#This Row],[przedstawiciel]],Tabela6[],3,FALSE)</f>
        <v>Warszawa</v>
      </c>
    </row>
    <row r="946" spans="1:15" x14ac:dyDescent="0.2">
      <c r="A946" s="2">
        <v>4</v>
      </c>
      <c r="B946">
        <v>111</v>
      </c>
      <c r="C94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46">
        <v>186</v>
      </c>
      <c r="E94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46" s="3" t="s">
        <v>8</v>
      </c>
      <c r="G946" s="1">
        <v>41563</v>
      </c>
      <c r="H946">
        <f>DAY(Tabela5[[#This Row],[data rozmowy]])</f>
        <v>16</v>
      </c>
      <c r="I946">
        <f>MONTH(Tabela5[[#This Row],[data rozmowy]])</f>
        <v>10</v>
      </c>
      <c r="J946">
        <f>YEAR(Tabela5[[#This Row],[data rozmowy]])</f>
        <v>2013</v>
      </c>
      <c r="K946" s="31">
        <f>Tabela5[[#This Row],[kwota zakupu]]/Tabela5[[#This Row],[czas rozmowy]]</f>
        <v>1.6756756756756757</v>
      </c>
      <c r="L94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46" t="str">
        <f>IF(Tabela5[[#This Row],[przedstawiciel]]="P03", "Południe",IF(Tabela5[[#This Row],[przedstawiciel]]="P02","Zachód","Centrum"))</f>
        <v>Południe</v>
      </c>
      <c r="N946" t="str">
        <f>VLOOKUP(Tabela5[[#This Row],[przedstawiciel]],Tabela6[],5,FALSE)</f>
        <v>Podkarpackie</v>
      </c>
      <c r="O946" t="str">
        <f>VLOOKUP(Tabela5[[#This Row],[przedstawiciel]],Tabela6[],3,FALSE)</f>
        <v>Rzeszów</v>
      </c>
    </row>
    <row r="947" spans="1:15" x14ac:dyDescent="0.2">
      <c r="A947" s="2">
        <v>6</v>
      </c>
      <c r="B947">
        <v>51</v>
      </c>
      <c r="C94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47">
        <v>27</v>
      </c>
      <c r="E94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47" s="3" t="s">
        <v>21</v>
      </c>
      <c r="G947" s="1">
        <v>41568</v>
      </c>
      <c r="H947">
        <f>DAY(Tabela5[[#This Row],[data rozmowy]])</f>
        <v>21</v>
      </c>
      <c r="I947">
        <f>MONTH(Tabela5[[#This Row],[data rozmowy]])</f>
        <v>10</v>
      </c>
      <c r="J947">
        <f>YEAR(Tabela5[[#This Row],[data rozmowy]])</f>
        <v>2013</v>
      </c>
      <c r="K947" s="31">
        <f>Tabela5[[#This Row],[kwota zakupu]]/Tabela5[[#This Row],[czas rozmowy]]</f>
        <v>0.52941176470588236</v>
      </c>
      <c r="L94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47" t="str">
        <f>IF(Tabela5[[#This Row],[przedstawiciel]]="P03", "Południe",IF(Tabela5[[#This Row],[przedstawiciel]]="P02","Zachód","Centrum"))</f>
        <v>Centrum</v>
      </c>
      <c r="N947" t="str">
        <f>VLOOKUP(Tabela5[[#This Row],[przedstawiciel]],Tabela6[],5,FALSE)</f>
        <v>Mazowieckie</v>
      </c>
      <c r="O947" t="str">
        <f>VLOOKUP(Tabela5[[#This Row],[przedstawiciel]],Tabela6[],3,FALSE)</f>
        <v>Warszawa</v>
      </c>
    </row>
    <row r="948" spans="1:15" x14ac:dyDescent="0.2">
      <c r="A948" s="2">
        <v>12</v>
      </c>
      <c r="B948">
        <v>123</v>
      </c>
      <c r="C94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48">
        <v>172</v>
      </c>
      <c r="E94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48" s="3" t="s">
        <v>8</v>
      </c>
      <c r="G948" s="1">
        <v>41548</v>
      </c>
      <c r="H948">
        <f>DAY(Tabela5[[#This Row],[data rozmowy]])</f>
        <v>1</v>
      </c>
      <c r="I948">
        <f>MONTH(Tabela5[[#This Row],[data rozmowy]])</f>
        <v>10</v>
      </c>
      <c r="J948">
        <f>YEAR(Tabela5[[#This Row],[data rozmowy]])</f>
        <v>2013</v>
      </c>
      <c r="K948" s="31">
        <f>Tabela5[[#This Row],[kwota zakupu]]/Tabela5[[#This Row],[czas rozmowy]]</f>
        <v>1.3983739837398375</v>
      </c>
      <c r="L94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48" t="str">
        <f>IF(Tabela5[[#This Row],[przedstawiciel]]="P03", "Południe",IF(Tabela5[[#This Row],[przedstawiciel]]="P02","Zachód","Centrum"))</f>
        <v>Południe</v>
      </c>
      <c r="N948" t="str">
        <f>VLOOKUP(Tabela5[[#This Row],[przedstawiciel]],Tabela6[],5,FALSE)</f>
        <v>Podkarpackie</v>
      </c>
      <c r="O948" t="str">
        <f>VLOOKUP(Tabela5[[#This Row],[przedstawiciel]],Tabela6[],3,FALSE)</f>
        <v>Rzeszów</v>
      </c>
    </row>
    <row r="949" spans="1:15" x14ac:dyDescent="0.2">
      <c r="A949" s="2">
        <v>4</v>
      </c>
      <c r="B949">
        <v>159</v>
      </c>
      <c r="C94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49">
        <v>194</v>
      </c>
      <c r="E94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49" s="3" t="s">
        <v>9</v>
      </c>
      <c r="G949" s="1">
        <v>41488</v>
      </c>
      <c r="H949">
        <f>DAY(Tabela5[[#This Row],[data rozmowy]])</f>
        <v>2</v>
      </c>
      <c r="I949">
        <f>MONTH(Tabela5[[#This Row],[data rozmowy]])</f>
        <v>8</v>
      </c>
      <c r="J949">
        <f>YEAR(Tabela5[[#This Row],[data rozmowy]])</f>
        <v>2013</v>
      </c>
      <c r="K949" s="31">
        <f>Tabela5[[#This Row],[kwota zakupu]]/Tabela5[[#This Row],[czas rozmowy]]</f>
        <v>1.220125786163522</v>
      </c>
      <c r="L94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49" t="str">
        <f>IF(Tabela5[[#This Row],[przedstawiciel]]="P03", "Południe",IF(Tabela5[[#This Row],[przedstawiciel]]="P02","Zachód","Centrum"))</f>
        <v>Centrum</v>
      </c>
      <c r="N949" t="str">
        <f>VLOOKUP(Tabela5[[#This Row],[przedstawiciel]],Tabela6[],5,FALSE)</f>
        <v>Mazowieckie</v>
      </c>
      <c r="O949" t="str">
        <f>VLOOKUP(Tabela5[[#This Row],[przedstawiciel]],Tabela6[],3,FALSE)</f>
        <v>Warszawa</v>
      </c>
    </row>
    <row r="950" spans="1:15" x14ac:dyDescent="0.2">
      <c r="A950" s="2">
        <v>9</v>
      </c>
      <c r="B950">
        <v>127</v>
      </c>
      <c r="C95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50">
        <v>145</v>
      </c>
      <c r="E95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50" s="3" t="s">
        <v>21</v>
      </c>
      <c r="G950" s="1">
        <v>41530</v>
      </c>
      <c r="H950">
        <f>DAY(Tabela5[[#This Row],[data rozmowy]])</f>
        <v>13</v>
      </c>
      <c r="I950">
        <f>MONTH(Tabela5[[#This Row],[data rozmowy]])</f>
        <v>9</v>
      </c>
      <c r="J950">
        <f>YEAR(Tabela5[[#This Row],[data rozmowy]])</f>
        <v>2013</v>
      </c>
      <c r="K950" s="31">
        <f>Tabela5[[#This Row],[kwota zakupu]]/Tabela5[[#This Row],[czas rozmowy]]</f>
        <v>1.1417322834645669</v>
      </c>
      <c r="L95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50" t="str">
        <f>IF(Tabela5[[#This Row],[przedstawiciel]]="P03", "Południe",IF(Tabela5[[#This Row],[przedstawiciel]]="P02","Zachód","Centrum"))</f>
        <v>Centrum</v>
      </c>
      <c r="N950" t="str">
        <f>VLOOKUP(Tabela5[[#This Row],[przedstawiciel]],Tabela6[],5,FALSE)</f>
        <v>Mazowieckie</v>
      </c>
      <c r="O950" t="str">
        <f>VLOOKUP(Tabela5[[#This Row],[przedstawiciel]],Tabela6[],3,FALSE)</f>
        <v>Warszawa</v>
      </c>
    </row>
    <row r="951" spans="1:15" x14ac:dyDescent="0.2">
      <c r="A951" s="2">
        <v>5</v>
      </c>
      <c r="B951">
        <v>65</v>
      </c>
      <c r="C95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51">
        <v>191</v>
      </c>
      <c r="E95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51" s="3" t="s">
        <v>9</v>
      </c>
      <c r="G951" s="1">
        <v>41523</v>
      </c>
      <c r="H951">
        <f>DAY(Tabela5[[#This Row],[data rozmowy]])</f>
        <v>6</v>
      </c>
      <c r="I951">
        <f>MONTH(Tabela5[[#This Row],[data rozmowy]])</f>
        <v>9</v>
      </c>
      <c r="J951">
        <f>YEAR(Tabela5[[#This Row],[data rozmowy]])</f>
        <v>2013</v>
      </c>
      <c r="K951" s="31">
        <f>Tabela5[[#This Row],[kwota zakupu]]/Tabela5[[#This Row],[czas rozmowy]]</f>
        <v>2.9384615384615387</v>
      </c>
      <c r="L951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951" t="str">
        <f>IF(Tabela5[[#This Row],[przedstawiciel]]="P03", "Południe",IF(Tabela5[[#This Row],[przedstawiciel]]="P02","Zachód","Centrum"))</f>
        <v>Centrum</v>
      </c>
      <c r="N951" t="str">
        <f>VLOOKUP(Tabela5[[#This Row],[przedstawiciel]],Tabela6[],5,FALSE)</f>
        <v>Mazowieckie</v>
      </c>
      <c r="O951" t="str">
        <f>VLOOKUP(Tabela5[[#This Row],[przedstawiciel]],Tabela6[],3,FALSE)</f>
        <v>Warszawa</v>
      </c>
    </row>
    <row r="952" spans="1:15" x14ac:dyDescent="0.2">
      <c r="A952" s="2">
        <v>4</v>
      </c>
      <c r="B952">
        <v>54</v>
      </c>
      <c r="C95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52">
        <v>220</v>
      </c>
      <c r="E95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52" s="3" t="s">
        <v>20</v>
      </c>
      <c r="G952" s="1">
        <v>41528</v>
      </c>
      <c r="H952">
        <f>DAY(Tabela5[[#This Row],[data rozmowy]])</f>
        <v>11</v>
      </c>
      <c r="I952">
        <f>MONTH(Tabela5[[#This Row],[data rozmowy]])</f>
        <v>9</v>
      </c>
      <c r="J952">
        <f>YEAR(Tabela5[[#This Row],[data rozmowy]])</f>
        <v>2013</v>
      </c>
      <c r="K952" s="31">
        <f>Tabela5[[#This Row],[kwota zakupu]]/Tabela5[[#This Row],[czas rozmowy]]</f>
        <v>4.0740740740740744</v>
      </c>
      <c r="L952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52" t="str">
        <f>IF(Tabela5[[#This Row],[przedstawiciel]]="P03", "Południe",IF(Tabela5[[#This Row],[przedstawiciel]]="P02","Zachód","Centrum"))</f>
        <v>Centrum</v>
      </c>
      <c r="N952" t="str">
        <f>VLOOKUP(Tabela5[[#This Row],[przedstawiciel]],Tabela6[],5,FALSE)</f>
        <v>Łódzkie</v>
      </c>
      <c r="O952" t="str">
        <f>VLOOKUP(Tabela5[[#This Row],[przedstawiciel]],Tabela6[],3,FALSE)</f>
        <v>Łódź</v>
      </c>
    </row>
    <row r="953" spans="1:15" x14ac:dyDescent="0.2">
      <c r="A953" s="2">
        <v>14</v>
      </c>
      <c r="B953">
        <v>46</v>
      </c>
      <c r="C95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53">
        <v>225</v>
      </c>
      <c r="E95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53" s="3" t="s">
        <v>8</v>
      </c>
      <c r="G953" s="1">
        <v>41500</v>
      </c>
      <c r="H953">
        <f>DAY(Tabela5[[#This Row],[data rozmowy]])</f>
        <v>14</v>
      </c>
      <c r="I953">
        <f>MONTH(Tabela5[[#This Row],[data rozmowy]])</f>
        <v>8</v>
      </c>
      <c r="J953">
        <f>YEAR(Tabela5[[#This Row],[data rozmowy]])</f>
        <v>2013</v>
      </c>
      <c r="K953" s="31">
        <f>Tabela5[[#This Row],[kwota zakupu]]/Tabela5[[#This Row],[czas rozmowy]]</f>
        <v>4.8913043478260869</v>
      </c>
      <c r="L95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53" t="str">
        <f>IF(Tabela5[[#This Row],[przedstawiciel]]="P03", "Południe",IF(Tabela5[[#This Row],[przedstawiciel]]="P02","Zachód","Centrum"))</f>
        <v>Południe</v>
      </c>
      <c r="N953" t="str">
        <f>VLOOKUP(Tabela5[[#This Row],[przedstawiciel]],Tabela6[],5,FALSE)</f>
        <v>Podkarpackie</v>
      </c>
      <c r="O953" t="str">
        <f>VLOOKUP(Tabela5[[#This Row],[przedstawiciel]],Tabela6[],3,FALSE)</f>
        <v>Rzeszów</v>
      </c>
    </row>
    <row r="954" spans="1:15" x14ac:dyDescent="0.2">
      <c r="A954" s="2">
        <v>6</v>
      </c>
      <c r="B954">
        <v>93</v>
      </c>
      <c r="C95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54">
        <v>201</v>
      </c>
      <c r="E95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54" s="3" t="s">
        <v>21</v>
      </c>
      <c r="G954" s="1">
        <v>41490</v>
      </c>
      <c r="H954">
        <f>DAY(Tabela5[[#This Row],[data rozmowy]])</f>
        <v>4</v>
      </c>
      <c r="I954">
        <f>MONTH(Tabela5[[#This Row],[data rozmowy]])</f>
        <v>8</v>
      </c>
      <c r="J954">
        <f>YEAR(Tabela5[[#This Row],[data rozmowy]])</f>
        <v>2013</v>
      </c>
      <c r="K954" s="31">
        <f>Tabela5[[#This Row],[kwota zakupu]]/Tabela5[[#This Row],[czas rozmowy]]</f>
        <v>2.161290322580645</v>
      </c>
      <c r="L95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54" t="str">
        <f>IF(Tabela5[[#This Row],[przedstawiciel]]="P03", "Południe",IF(Tabela5[[#This Row],[przedstawiciel]]="P02","Zachód","Centrum"))</f>
        <v>Centrum</v>
      </c>
      <c r="N954" t="str">
        <f>VLOOKUP(Tabela5[[#This Row],[przedstawiciel]],Tabela6[],5,FALSE)</f>
        <v>Mazowieckie</v>
      </c>
      <c r="O954" t="str">
        <f>VLOOKUP(Tabela5[[#This Row],[przedstawiciel]],Tabela6[],3,FALSE)</f>
        <v>Warszawa</v>
      </c>
    </row>
    <row r="955" spans="1:15" x14ac:dyDescent="0.2">
      <c r="A955" s="2">
        <v>11</v>
      </c>
      <c r="B955">
        <v>165</v>
      </c>
      <c r="C95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55">
        <v>126</v>
      </c>
      <c r="E95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55" s="3" t="s">
        <v>20</v>
      </c>
      <c r="G955" s="1">
        <v>41552</v>
      </c>
      <c r="H955">
        <f>DAY(Tabela5[[#This Row],[data rozmowy]])</f>
        <v>5</v>
      </c>
      <c r="I955">
        <f>MONTH(Tabela5[[#This Row],[data rozmowy]])</f>
        <v>10</v>
      </c>
      <c r="J955">
        <f>YEAR(Tabela5[[#This Row],[data rozmowy]])</f>
        <v>2013</v>
      </c>
      <c r="K955" s="31">
        <f>Tabela5[[#This Row],[kwota zakupu]]/Tabela5[[#This Row],[czas rozmowy]]</f>
        <v>0.76363636363636367</v>
      </c>
      <c r="L95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55" t="str">
        <f>IF(Tabela5[[#This Row],[przedstawiciel]]="P03", "Południe",IF(Tabela5[[#This Row],[przedstawiciel]]="P02","Zachód","Centrum"))</f>
        <v>Centrum</v>
      </c>
      <c r="N955" t="str">
        <f>VLOOKUP(Tabela5[[#This Row],[przedstawiciel]],Tabela6[],5,FALSE)</f>
        <v>Łódzkie</v>
      </c>
      <c r="O955" t="str">
        <f>VLOOKUP(Tabela5[[#This Row],[przedstawiciel]],Tabela6[],3,FALSE)</f>
        <v>Łódź</v>
      </c>
    </row>
    <row r="956" spans="1:15" x14ac:dyDescent="0.2">
      <c r="A956" s="2">
        <v>13</v>
      </c>
      <c r="B956">
        <v>22</v>
      </c>
      <c r="C95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56">
        <v>127</v>
      </c>
      <c r="E95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56" s="3" t="s">
        <v>20</v>
      </c>
      <c r="G956" s="1">
        <v>41519</v>
      </c>
      <c r="H956">
        <f>DAY(Tabela5[[#This Row],[data rozmowy]])</f>
        <v>2</v>
      </c>
      <c r="I956">
        <f>MONTH(Tabela5[[#This Row],[data rozmowy]])</f>
        <v>9</v>
      </c>
      <c r="J956">
        <f>YEAR(Tabela5[[#This Row],[data rozmowy]])</f>
        <v>2013</v>
      </c>
      <c r="K956" s="31">
        <f>Tabela5[[#This Row],[kwota zakupu]]/Tabela5[[#This Row],[czas rozmowy]]</f>
        <v>5.7727272727272725</v>
      </c>
      <c r="L95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56" t="str">
        <f>IF(Tabela5[[#This Row],[przedstawiciel]]="P03", "Południe",IF(Tabela5[[#This Row],[przedstawiciel]]="P02","Zachód","Centrum"))</f>
        <v>Centrum</v>
      </c>
      <c r="N956" t="str">
        <f>VLOOKUP(Tabela5[[#This Row],[przedstawiciel]],Tabela6[],5,FALSE)</f>
        <v>Łódzkie</v>
      </c>
      <c r="O956" t="str">
        <f>VLOOKUP(Tabela5[[#This Row],[przedstawiciel]],Tabela6[],3,FALSE)</f>
        <v>Łódź</v>
      </c>
    </row>
    <row r="957" spans="1:15" x14ac:dyDescent="0.2">
      <c r="A957" s="2">
        <v>14</v>
      </c>
      <c r="B957">
        <v>30</v>
      </c>
      <c r="C95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57">
        <v>167</v>
      </c>
      <c r="E95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57" s="3" t="s">
        <v>20</v>
      </c>
      <c r="G957" s="1">
        <v>41569</v>
      </c>
      <c r="H957">
        <f>DAY(Tabela5[[#This Row],[data rozmowy]])</f>
        <v>22</v>
      </c>
      <c r="I957">
        <f>MONTH(Tabela5[[#This Row],[data rozmowy]])</f>
        <v>10</v>
      </c>
      <c r="J957">
        <f>YEAR(Tabela5[[#This Row],[data rozmowy]])</f>
        <v>2013</v>
      </c>
      <c r="K957" s="31">
        <f>Tabela5[[#This Row],[kwota zakupu]]/Tabela5[[#This Row],[czas rozmowy]]</f>
        <v>5.5666666666666664</v>
      </c>
      <c r="L957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57" t="str">
        <f>IF(Tabela5[[#This Row],[przedstawiciel]]="P03", "Południe",IF(Tabela5[[#This Row],[przedstawiciel]]="P02","Zachód","Centrum"))</f>
        <v>Centrum</v>
      </c>
      <c r="N957" t="str">
        <f>VLOOKUP(Tabela5[[#This Row],[przedstawiciel]],Tabela6[],5,FALSE)</f>
        <v>Łódzkie</v>
      </c>
      <c r="O957" t="str">
        <f>VLOOKUP(Tabela5[[#This Row],[przedstawiciel]],Tabela6[],3,FALSE)</f>
        <v>Łódź</v>
      </c>
    </row>
    <row r="958" spans="1:15" x14ac:dyDescent="0.2">
      <c r="A958" s="2">
        <v>13</v>
      </c>
      <c r="B958">
        <v>149</v>
      </c>
      <c r="C95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58">
        <v>35</v>
      </c>
      <c r="E95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58" s="3" t="s">
        <v>9</v>
      </c>
      <c r="G958" s="1">
        <v>41520</v>
      </c>
      <c r="H958">
        <f>DAY(Tabela5[[#This Row],[data rozmowy]])</f>
        <v>3</v>
      </c>
      <c r="I958">
        <f>MONTH(Tabela5[[#This Row],[data rozmowy]])</f>
        <v>9</v>
      </c>
      <c r="J958">
        <f>YEAR(Tabela5[[#This Row],[data rozmowy]])</f>
        <v>2013</v>
      </c>
      <c r="K958" s="31">
        <f>Tabela5[[#This Row],[kwota zakupu]]/Tabela5[[#This Row],[czas rozmowy]]</f>
        <v>0.2348993288590604</v>
      </c>
      <c r="L95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58" t="str">
        <f>IF(Tabela5[[#This Row],[przedstawiciel]]="P03", "Południe",IF(Tabela5[[#This Row],[przedstawiciel]]="P02","Zachód","Centrum"))</f>
        <v>Centrum</v>
      </c>
      <c r="N958" t="str">
        <f>VLOOKUP(Tabela5[[#This Row],[przedstawiciel]],Tabela6[],5,FALSE)</f>
        <v>Mazowieckie</v>
      </c>
      <c r="O958" t="str">
        <f>VLOOKUP(Tabela5[[#This Row],[przedstawiciel]],Tabela6[],3,FALSE)</f>
        <v>Warszawa</v>
      </c>
    </row>
    <row r="959" spans="1:15" x14ac:dyDescent="0.2">
      <c r="A959" s="2">
        <v>10</v>
      </c>
      <c r="B959">
        <v>44</v>
      </c>
      <c r="C95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59">
        <v>70</v>
      </c>
      <c r="E95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59" s="3" t="s">
        <v>8</v>
      </c>
      <c r="G959" s="1">
        <v>41556</v>
      </c>
      <c r="H959">
        <f>DAY(Tabela5[[#This Row],[data rozmowy]])</f>
        <v>9</v>
      </c>
      <c r="I959">
        <f>MONTH(Tabela5[[#This Row],[data rozmowy]])</f>
        <v>10</v>
      </c>
      <c r="J959">
        <f>YEAR(Tabela5[[#This Row],[data rozmowy]])</f>
        <v>2013</v>
      </c>
      <c r="K959" s="31">
        <f>Tabela5[[#This Row],[kwota zakupu]]/Tabela5[[#This Row],[czas rozmowy]]</f>
        <v>1.5909090909090908</v>
      </c>
      <c r="L95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59" t="str">
        <f>IF(Tabela5[[#This Row],[przedstawiciel]]="P03", "Południe",IF(Tabela5[[#This Row],[przedstawiciel]]="P02","Zachód","Centrum"))</f>
        <v>Południe</v>
      </c>
      <c r="N959" t="str">
        <f>VLOOKUP(Tabela5[[#This Row],[przedstawiciel]],Tabela6[],5,FALSE)</f>
        <v>Podkarpackie</v>
      </c>
      <c r="O959" t="str">
        <f>VLOOKUP(Tabela5[[#This Row],[przedstawiciel]],Tabela6[],3,FALSE)</f>
        <v>Rzeszów</v>
      </c>
    </row>
    <row r="960" spans="1:15" x14ac:dyDescent="0.2">
      <c r="A960" s="2">
        <v>15</v>
      </c>
      <c r="B960">
        <v>91</v>
      </c>
      <c r="C96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60">
        <v>205</v>
      </c>
      <c r="E96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60" s="3" t="s">
        <v>8</v>
      </c>
      <c r="G960" s="1">
        <v>41500</v>
      </c>
      <c r="H960">
        <f>DAY(Tabela5[[#This Row],[data rozmowy]])</f>
        <v>14</v>
      </c>
      <c r="I960">
        <f>MONTH(Tabela5[[#This Row],[data rozmowy]])</f>
        <v>8</v>
      </c>
      <c r="J960">
        <f>YEAR(Tabela5[[#This Row],[data rozmowy]])</f>
        <v>2013</v>
      </c>
      <c r="K960" s="31">
        <f>Tabela5[[#This Row],[kwota zakupu]]/Tabela5[[#This Row],[czas rozmowy]]</f>
        <v>2.2527472527472527</v>
      </c>
      <c r="L96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0" t="str">
        <f>IF(Tabela5[[#This Row],[przedstawiciel]]="P03", "Południe",IF(Tabela5[[#This Row],[przedstawiciel]]="P02","Zachód","Centrum"))</f>
        <v>Południe</v>
      </c>
      <c r="N960" t="str">
        <f>VLOOKUP(Tabela5[[#This Row],[przedstawiciel]],Tabela6[],5,FALSE)</f>
        <v>Podkarpackie</v>
      </c>
      <c r="O960" t="str">
        <f>VLOOKUP(Tabela5[[#This Row],[przedstawiciel]],Tabela6[],3,FALSE)</f>
        <v>Rzeszów</v>
      </c>
    </row>
    <row r="961" spans="1:15" x14ac:dyDescent="0.2">
      <c r="A961" s="2">
        <v>10</v>
      </c>
      <c r="B961">
        <v>48</v>
      </c>
      <c r="C96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61">
        <v>206</v>
      </c>
      <c r="E96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61" s="3" t="s">
        <v>13</v>
      </c>
      <c r="G961" s="1">
        <v>41493</v>
      </c>
      <c r="H961">
        <f>DAY(Tabela5[[#This Row],[data rozmowy]])</f>
        <v>7</v>
      </c>
      <c r="I961">
        <f>MONTH(Tabela5[[#This Row],[data rozmowy]])</f>
        <v>8</v>
      </c>
      <c r="J961">
        <f>YEAR(Tabela5[[#This Row],[data rozmowy]])</f>
        <v>2013</v>
      </c>
      <c r="K961" s="31">
        <f>Tabela5[[#This Row],[kwota zakupu]]/Tabela5[[#This Row],[czas rozmowy]]</f>
        <v>4.291666666666667</v>
      </c>
      <c r="L961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61" t="str">
        <f>IF(Tabela5[[#This Row],[przedstawiciel]]="P03", "Południe",IF(Tabela5[[#This Row],[przedstawiciel]]="P02","Zachód","Centrum"))</f>
        <v>Zachód</v>
      </c>
      <c r="N961" t="str">
        <f>VLOOKUP(Tabela5[[#This Row],[przedstawiciel]],Tabela6[],5,FALSE)</f>
        <v>Dolnośląskie</v>
      </c>
      <c r="O961" t="str">
        <f>VLOOKUP(Tabela5[[#This Row],[przedstawiciel]],Tabela6[],3,FALSE)</f>
        <v>Wrocław</v>
      </c>
    </row>
    <row r="962" spans="1:15" x14ac:dyDescent="0.2">
      <c r="A962" s="2">
        <v>12</v>
      </c>
      <c r="B962">
        <v>130</v>
      </c>
      <c r="C96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62">
        <v>103</v>
      </c>
      <c r="E96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62" s="3" t="s">
        <v>20</v>
      </c>
      <c r="G962" s="1">
        <v>41507</v>
      </c>
      <c r="H962">
        <f>DAY(Tabela5[[#This Row],[data rozmowy]])</f>
        <v>21</v>
      </c>
      <c r="I962">
        <f>MONTH(Tabela5[[#This Row],[data rozmowy]])</f>
        <v>8</v>
      </c>
      <c r="J962">
        <f>YEAR(Tabela5[[#This Row],[data rozmowy]])</f>
        <v>2013</v>
      </c>
      <c r="K962" s="31">
        <f>Tabela5[[#This Row],[kwota zakupu]]/Tabela5[[#This Row],[czas rozmowy]]</f>
        <v>0.79230769230769227</v>
      </c>
      <c r="L96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2" t="str">
        <f>IF(Tabela5[[#This Row],[przedstawiciel]]="P03", "Południe",IF(Tabela5[[#This Row],[przedstawiciel]]="P02","Zachód","Centrum"))</f>
        <v>Centrum</v>
      </c>
      <c r="N962" t="str">
        <f>VLOOKUP(Tabela5[[#This Row],[przedstawiciel]],Tabela6[],5,FALSE)</f>
        <v>Łódzkie</v>
      </c>
      <c r="O962" t="str">
        <f>VLOOKUP(Tabela5[[#This Row],[przedstawiciel]],Tabela6[],3,FALSE)</f>
        <v>Łódź</v>
      </c>
    </row>
    <row r="963" spans="1:15" x14ac:dyDescent="0.2">
      <c r="A963" s="2">
        <v>14</v>
      </c>
      <c r="B963">
        <v>41</v>
      </c>
      <c r="C96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63">
        <v>177</v>
      </c>
      <c r="E96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63" s="3" t="s">
        <v>20</v>
      </c>
      <c r="G963" s="1">
        <v>41567</v>
      </c>
      <c r="H963">
        <f>DAY(Tabela5[[#This Row],[data rozmowy]])</f>
        <v>20</v>
      </c>
      <c r="I963">
        <f>MONTH(Tabela5[[#This Row],[data rozmowy]])</f>
        <v>10</v>
      </c>
      <c r="J963">
        <f>YEAR(Tabela5[[#This Row],[data rozmowy]])</f>
        <v>2013</v>
      </c>
      <c r="K963" s="31">
        <f>Tabela5[[#This Row],[kwota zakupu]]/Tabela5[[#This Row],[czas rozmowy]]</f>
        <v>4.3170731707317076</v>
      </c>
      <c r="L96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63" t="str">
        <f>IF(Tabela5[[#This Row],[przedstawiciel]]="P03", "Południe",IF(Tabela5[[#This Row],[przedstawiciel]]="P02","Zachód","Centrum"))</f>
        <v>Centrum</v>
      </c>
      <c r="N963" t="str">
        <f>VLOOKUP(Tabela5[[#This Row],[przedstawiciel]],Tabela6[],5,FALSE)</f>
        <v>Łódzkie</v>
      </c>
      <c r="O963" t="str">
        <f>VLOOKUP(Tabela5[[#This Row],[przedstawiciel]],Tabela6[],3,FALSE)</f>
        <v>Łódź</v>
      </c>
    </row>
    <row r="964" spans="1:15" x14ac:dyDescent="0.2">
      <c r="A964" s="2">
        <v>4</v>
      </c>
      <c r="B964">
        <v>53</v>
      </c>
      <c r="C96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64">
        <v>132</v>
      </c>
      <c r="E96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64" s="3" t="s">
        <v>20</v>
      </c>
      <c r="G964" s="1">
        <v>41563</v>
      </c>
      <c r="H964">
        <f>DAY(Tabela5[[#This Row],[data rozmowy]])</f>
        <v>16</v>
      </c>
      <c r="I964">
        <f>MONTH(Tabela5[[#This Row],[data rozmowy]])</f>
        <v>10</v>
      </c>
      <c r="J964">
        <f>YEAR(Tabela5[[#This Row],[data rozmowy]])</f>
        <v>2013</v>
      </c>
      <c r="K964" s="31">
        <f>Tabela5[[#This Row],[kwota zakupu]]/Tabela5[[#This Row],[czas rozmowy]]</f>
        <v>2.4905660377358489</v>
      </c>
      <c r="L96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4" t="str">
        <f>IF(Tabela5[[#This Row],[przedstawiciel]]="P03", "Południe",IF(Tabela5[[#This Row],[przedstawiciel]]="P02","Zachód","Centrum"))</f>
        <v>Centrum</v>
      </c>
      <c r="N964" t="str">
        <f>VLOOKUP(Tabela5[[#This Row],[przedstawiciel]],Tabela6[],5,FALSE)</f>
        <v>Łódzkie</v>
      </c>
      <c r="O964" t="str">
        <f>VLOOKUP(Tabela5[[#This Row],[przedstawiciel]],Tabela6[],3,FALSE)</f>
        <v>Łódź</v>
      </c>
    </row>
    <row r="965" spans="1:15" x14ac:dyDescent="0.2">
      <c r="A965" s="2">
        <v>14</v>
      </c>
      <c r="B965">
        <v>176</v>
      </c>
      <c r="C96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65">
        <v>28</v>
      </c>
      <c r="E96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65" s="3" t="s">
        <v>20</v>
      </c>
      <c r="G965" s="1">
        <v>41529</v>
      </c>
      <c r="H965">
        <f>DAY(Tabela5[[#This Row],[data rozmowy]])</f>
        <v>12</v>
      </c>
      <c r="I965">
        <f>MONTH(Tabela5[[#This Row],[data rozmowy]])</f>
        <v>9</v>
      </c>
      <c r="J965">
        <f>YEAR(Tabela5[[#This Row],[data rozmowy]])</f>
        <v>2013</v>
      </c>
      <c r="K965" s="31">
        <f>Tabela5[[#This Row],[kwota zakupu]]/Tabela5[[#This Row],[czas rozmowy]]</f>
        <v>0.15909090909090909</v>
      </c>
      <c r="L96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5" t="str">
        <f>IF(Tabela5[[#This Row],[przedstawiciel]]="P03", "Południe",IF(Tabela5[[#This Row],[przedstawiciel]]="P02","Zachód","Centrum"))</f>
        <v>Centrum</v>
      </c>
      <c r="N965" t="str">
        <f>VLOOKUP(Tabela5[[#This Row],[przedstawiciel]],Tabela6[],5,FALSE)</f>
        <v>Łódzkie</v>
      </c>
      <c r="O965" t="str">
        <f>VLOOKUP(Tabela5[[#This Row],[przedstawiciel]],Tabela6[],3,FALSE)</f>
        <v>Łódź</v>
      </c>
    </row>
    <row r="966" spans="1:15" x14ac:dyDescent="0.2">
      <c r="A966" s="2">
        <v>6</v>
      </c>
      <c r="B966">
        <v>169</v>
      </c>
      <c r="C96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66">
        <v>194</v>
      </c>
      <c r="E96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66" s="3" t="s">
        <v>13</v>
      </c>
      <c r="G966" s="1">
        <v>41543</v>
      </c>
      <c r="H966">
        <f>DAY(Tabela5[[#This Row],[data rozmowy]])</f>
        <v>26</v>
      </c>
      <c r="I966">
        <f>MONTH(Tabela5[[#This Row],[data rozmowy]])</f>
        <v>9</v>
      </c>
      <c r="J966">
        <f>YEAR(Tabela5[[#This Row],[data rozmowy]])</f>
        <v>2013</v>
      </c>
      <c r="K966" s="31">
        <f>Tabela5[[#This Row],[kwota zakupu]]/Tabela5[[#This Row],[czas rozmowy]]</f>
        <v>1.1479289940828403</v>
      </c>
      <c r="L96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6" t="str">
        <f>IF(Tabela5[[#This Row],[przedstawiciel]]="P03", "Południe",IF(Tabela5[[#This Row],[przedstawiciel]]="P02","Zachód","Centrum"))</f>
        <v>Zachód</v>
      </c>
      <c r="N966" t="str">
        <f>VLOOKUP(Tabela5[[#This Row],[przedstawiciel]],Tabela6[],5,FALSE)</f>
        <v>Dolnośląskie</v>
      </c>
      <c r="O966" t="str">
        <f>VLOOKUP(Tabela5[[#This Row],[przedstawiciel]],Tabela6[],3,FALSE)</f>
        <v>Wrocław</v>
      </c>
    </row>
    <row r="967" spans="1:15" x14ac:dyDescent="0.2">
      <c r="A967" s="2">
        <v>14</v>
      </c>
      <c r="B967">
        <v>79</v>
      </c>
      <c r="C96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67">
        <v>90</v>
      </c>
      <c r="E96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67" s="3" t="s">
        <v>8</v>
      </c>
      <c r="G967" s="1">
        <v>41556</v>
      </c>
      <c r="H967">
        <f>DAY(Tabela5[[#This Row],[data rozmowy]])</f>
        <v>9</v>
      </c>
      <c r="I967">
        <f>MONTH(Tabela5[[#This Row],[data rozmowy]])</f>
        <v>10</v>
      </c>
      <c r="J967">
        <f>YEAR(Tabela5[[#This Row],[data rozmowy]])</f>
        <v>2013</v>
      </c>
      <c r="K967" s="31">
        <f>Tabela5[[#This Row],[kwota zakupu]]/Tabela5[[#This Row],[czas rozmowy]]</f>
        <v>1.139240506329114</v>
      </c>
      <c r="L96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7" t="str">
        <f>IF(Tabela5[[#This Row],[przedstawiciel]]="P03", "Południe",IF(Tabela5[[#This Row],[przedstawiciel]]="P02","Zachód","Centrum"))</f>
        <v>Południe</v>
      </c>
      <c r="N967" t="str">
        <f>VLOOKUP(Tabela5[[#This Row],[przedstawiciel]],Tabela6[],5,FALSE)</f>
        <v>Podkarpackie</v>
      </c>
      <c r="O967" t="str">
        <f>VLOOKUP(Tabela5[[#This Row],[przedstawiciel]],Tabela6[],3,FALSE)</f>
        <v>Rzeszów</v>
      </c>
    </row>
    <row r="968" spans="1:15" x14ac:dyDescent="0.2">
      <c r="A968" s="2">
        <v>8</v>
      </c>
      <c r="B968">
        <v>99</v>
      </c>
      <c r="C96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68">
        <v>113</v>
      </c>
      <c r="E96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68" s="3" t="s">
        <v>13</v>
      </c>
      <c r="G968" s="1">
        <v>41573</v>
      </c>
      <c r="H968">
        <f>DAY(Tabela5[[#This Row],[data rozmowy]])</f>
        <v>26</v>
      </c>
      <c r="I968">
        <f>MONTH(Tabela5[[#This Row],[data rozmowy]])</f>
        <v>10</v>
      </c>
      <c r="J968">
        <f>YEAR(Tabela5[[#This Row],[data rozmowy]])</f>
        <v>2013</v>
      </c>
      <c r="K968" s="31">
        <f>Tabela5[[#This Row],[kwota zakupu]]/Tabela5[[#This Row],[czas rozmowy]]</f>
        <v>1.1414141414141414</v>
      </c>
      <c r="L96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8" t="str">
        <f>IF(Tabela5[[#This Row],[przedstawiciel]]="P03", "Południe",IF(Tabela5[[#This Row],[przedstawiciel]]="P02","Zachód","Centrum"))</f>
        <v>Zachód</v>
      </c>
      <c r="N968" t="str">
        <f>VLOOKUP(Tabela5[[#This Row],[przedstawiciel]],Tabela6[],5,FALSE)</f>
        <v>Dolnośląskie</v>
      </c>
      <c r="O968" t="str">
        <f>VLOOKUP(Tabela5[[#This Row],[przedstawiciel]],Tabela6[],3,FALSE)</f>
        <v>Wrocław</v>
      </c>
    </row>
    <row r="969" spans="1:15" x14ac:dyDescent="0.2">
      <c r="A969" s="2">
        <v>7</v>
      </c>
      <c r="B969">
        <v>163</v>
      </c>
      <c r="C96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69">
        <v>163</v>
      </c>
      <c r="E96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69" s="3" t="s">
        <v>9</v>
      </c>
      <c r="G969" s="1">
        <v>41501</v>
      </c>
      <c r="H969">
        <f>DAY(Tabela5[[#This Row],[data rozmowy]])</f>
        <v>15</v>
      </c>
      <c r="I969">
        <f>MONTH(Tabela5[[#This Row],[data rozmowy]])</f>
        <v>8</v>
      </c>
      <c r="J969">
        <f>YEAR(Tabela5[[#This Row],[data rozmowy]])</f>
        <v>2013</v>
      </c>
      <c r="K969" s="31">
        <f>Tabela5[[#This Row],[kwota zakupu]]/Tabela5[[#This Row],[czas rozmowy]]</f>
        <v>1</v>
      </c>
      <c r="L96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69" t="str">
        <f>IF(Tabela5[[#This Row],[przedstawiciel]]="P03", "Południe",IF(Tabela5[[#This Row],[przedstawiciel]]="P02","Zachód","Centrum"))</f>
        <v>Centrum</v>
      </c>
      <c r="N969" t="str">
        <f>VLOOKUP(Tabela5[[#This Row],[przedstawiciel]],Tabela6[],5,FALSE)</f>
        <v>Mazowieckie</v>
      </c>
      <c r="O969" t="str">
        <f>VLOOKUP(Tabela5[[#This Row],[przedstawiciel]],Tabela6[],3,FALSE)</f>
        <v>Warszawa</v>
      </c>
    </row>
    <row r="970" spans="1:15" x14ac:dyDescent="0.2">
      <c r="A970" s="2">
        <v>11</v>
      </c>
      <c r="B970">
        <v>38</v>
      </c>
      <c r="C97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70">
        <v>224</v>
      </c>
      <c r="E97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70" s="3" t="s">
        <v>21</v>
      </c>
      <c r="G970" s="1">
        <v>41537</v>
      </c>
      <c r="H970">
        <f>DAY(Tabela5[[#This Row],[data rozmowy]])</f>
        <v>20</v>
      </c>
      <c r="I970">
        <f>MONTH(Tabela5[[#This Row],[data rozmowy]])</f>
        <v>9</v>
      </c>
      <c r="J970">
        <f>YEAR(Tabela5[[#This Row],[data rozmowy]])</f>
        <v>2013</v>
      </c>
      <c r="K970" s="31">
        <f>Tabela5[[#This Row],[kwota zakupu]]/Tabela5[[#This Row],[czas rozmowy]]</f>
        <v>5.8947368421052628</v>
      </c>
      <c r="L970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70" t="str">
        <f>IF(Tabela5[[#This Row],[przedstawiciel]]="P03", "Południe",IF(Tabela5[[#This Row],[przedstawiciel]]="P02","Zachód","Centrum"))</f>
        <v>Centrum</v>
      </c>
      <c r="N970" t="str">
        <f>VLOOKUP(Tabela5[[#This Row],[przedstawiciel]],Tabela6[],5,FALSE)</f>
        <v>Mazowieckie</v>
      </c>
      <c r="O970" t="str">
        <f>VLOOKUP(Tabela5[[#This Row],[przedstawiciel]],Tabela6[],3,FALSE)</f>
        <v>Warszawa</v>
      </c>
    </row>
    <row r="971" spans="1:15" x14ac:dyDescent="0.2">
      <c r="A971" s="2">
        <v>11</v>
      </c>
      <c r="B971">
        <v>127</v>
      </c>
      <c r="C97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71">
        <v>21</v>
      </c>
      <c r="E97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71" s="3" t="s">
        <v>9</v>
      </c>
      <c r="G971" s="1">
        <v>41548</v>
      </c>
      <c r="H971">
        <f>DAY(Tabela5[[#This Row],[data rozmowy]])</f>
        <v>1</v>
      </c>
      <c r="I971">
        <f>MONTH(Tabela5[[#This Row],[data rozmowy]])</f>
        <v>10</v>
      </c>
      <c r="J971">
        <f>YEAR(Tabela5[[#This Row],[data rozmowy]])</f>
        <v>2013</v>
      </c>
      <c r="K971" s="31">
        <f>Tabela5[[#This Row],[kwota zakupu]]/Tabela5[[#This Row],[czas rozmowy]]</f>
        <v>0.16535433070866143</v>
      </c>
      <c r="L97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1" t="str">
        <f>IF(Tabela5[[#This Row],[przedstawiciel]]="P03", "Południe",IF(Tabela5[[#This Row],[przedstawiciel]]="P02","Zachód","Centrum"))</f>
        <v>Centrum</v>
      </c>
      <c r="N971" t="str">
        <f>VLOOKUP(Tabela5[[#This Row],[przedstawiciel]],Tabela6[],5,FALSE)</f>
        <v>Mazowieckie</v>
      </c>
      <c r="O971" t="str">
        <f>VLOOKUP(Tabela5[[#This Row],[przedstawiciel]],Tabela6[],3,FALSE)</f>
        <v>Warszawa</v>
      </c>
    </row>
    <row r="972" spans="1:15" x14ac:dyDescent="0.2">
      <c r="A972" s="2">
        <v>7</v>
      </c>
      <c r="B972">
        <v>98</v>
      </c>
      <c r="C97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72">
        <v>105</v>
      </c>
      <c r="E97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72" s="3" t="s">
        <v>13</v>
      </c>
      <c r="G972" s="1">
        <v>41570</v>
      </c>
      <c r="H972">
        <f>DAY(Tabela5[[#This Row],[data rozmowy]])</f>
        <v>23</v>
      </c>
      <c r="I972">
        <f>MONTH(Tabela5[[#This Row],[data rozmowy]])</f>
        <v>10</v>
      </c>
      <c r="J972">
        <f>YEAR(Tabela5[[#This Row],[data rozmowy]])</f>
        <v>2013</v>
      </c>
      <c r="K972" s="31">
        <f>Tabela5[[#This Row],[kwota zakupu]]/Tabela5[[#This Row],[czas rozmowy]]</f>
        <v>1.0714285714285714</v>
      </c>
      <c r="L97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2" t="str">
        <f>IF(Tabela5[[#This Row],[przedstawiciel]]="P03", "Południe",IF(Tabela5[[#This Row],[przedstawiciel]]="P02","Zachód","Centrum"))</f>
        <v>Zachód</v>
      </c>
      <c r="N972" t="str">
        <f>VLOOKUP(Tabela5[[#This Row],[przedstawiciel]],Tabela6[],5,FALSE)</f>
        <v>Dolnośląskie</v>
      </c>
      <c r="O972" t="str">
        <f>VLOOKUP(Tabela5[[#This Row],[przedstawiciel]],Tabela6[],3,FALSE)</f>
        <v>Wrocław</v>
      </c>
    </row>
    <row r="973" spans="1:15" x14ac:dyDescent="0.2">
      <c r="A973" s="2">
        <v>4</v>
      </c>
      <c r="B973">
        <v>67</v>
      </c>
      <c r="C97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73">
        <v>78</v>
      </c>
      <c r="E97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73" s="3" t="s">
        <v>9</v>
      </c>
      <c r="G973" s="1">
        <v>41487</v>
      </c>
      <c r="H973">
        <f>DAY(Tabela5[[#This Row],[data rozmowy]])</f>
        <v>1</v>
      </c>
      <c r="I973">
        <f>MONTH(Tabela5[[#This Row],[data rozmowy]])</f>
        <v>8</v>
      </c>
      <c r="J973">
        <f>YEAR(Tabela5[[#This Row],[data rozmowy]])</f>
        <v>2013</v>
      </c>
      <c r="K973" s="31">
        <f>Tabela5[[#This Row],[kwota zakupu]]/Tabela5[[#This Row],[czas rozmowy]]</f>
        <v>1.164179104477612</v>
      </c>
      <c r="L97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3" t="str">
        <f>IF(Tabela5[[#This Row],[przedstawiciel]]="P03", "Południe",IF(Tabela5[[#This Row],[przedstawiciel]]="P02","Zachód","Centrum"))</f>
        <v>Centrum</v>
      </c>
      <c r="N973" t="str">
        <f>VLOOKUP(Tabela5[[#This Row],[przedstawiciel]],Tabela6[],5,FALSE)</f>
        <v>Mazowieckie</v>
      </c>
      <c r="O973" t="str">
        <f>VLOOKUP(Tabela5[[#This Row],[przedstawiciel]],Tabela6[],3,FALSE)</f>
        <v>Warszawa</v>
      </c>
    </row>
    <row r="974" spans="1:15" x14ac:dyDescent="0.2">
      <c r="A974" s="2">
        <v>5</v>
      </c>
      <c r="B974">
        <v>111</v>
      </c>
      <c r="C97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74">
        <v>111</v>
      </c>
      <c r="E97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74" s="3" t="s">
        <v>13</v>
      </c>
      <c r="G974" s="1">
        <v>41490</v>
      </c>
      <c r="H974">
        <f>DAY(Tabela5[[#This Row],[data rozmowy]])</f>
        <v>4</v>
      </c>
      <c r="I974">
        <f>MONTH(Tabela5[[#This Row],[data rozmowy]])</f>
        <v>8</v>
      </c>
      <c r="J974">
        <f>YEAR(Tabela5[[#This Row],[data rozmowy]])</f>
        <v>2013</v>
      </c>
      <c r="K974" s="31">
        <f>Tabela5[[#This Row],[kwota zakupu]]/Tabela5[[#This Row],[czas rozmowy]]</f>
        <v>1</v>
      </c>
      <c r="L97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4" t="str">
        <f>IF(Tabela5[[#This Row],[przedstawiciel]]="P03", "Południe",IF(Tabela5[[#This Row],[przedstawiciel]]="P02","Zachód","Centrum"))</f>
        <v>Zachód</v>
      </c>
      <c r="N974" t="str">
        <f>VLOOKUP(Tabela5[[#This Row],[przedstawiciel]],Tabela6[],5,FALSE)</f>
        <v>Dolnośląskie</v>
      </c>
      <c r="O974" t="str">
        <f>VLOOKUP(Tabela5[[#This Row],[przedstawiciel]],Tabela6[],3,FALSE)</f>
        <v>Wrocław</v>
      </c>
    </row>
    <row r="975" spans="1:15" x14ac:dyDescent="0.2">
      <c r="A975" s="2">
        <v>11</v>
      </c>
      <c r="B975">
        <v>53</v>
      </c>
      <c r="C97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75">
        <v>24</v>
      </c>
      <c r="E97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75" s="3" t="s">
        <v>13</v>
      </c>
      <c r="G975" s="1">
        <v>41566</v>
      </c>
      <c r="H975">
        <f>DAY(Tabela5[[#This Row],[data rozmowy]])</f>
        <v>19</v>
      </c>
      <c r="I975">
        <f>MONTH(Tabela5[[#This Row],[data rozmowy]])</f>
        <v>10</v>
      </c>
      <c r="J975">
        <f>YEAR(Tabela5[[#This Row],[data rozmowy]])</f>
        <v>2013</v>
      </c>
      <c r="K975" s="31">
        <f>Tabela5[[#This Row],[kwota zakupu]]/Tabela5[[#This Row],[czas rozmowy]]</f>
        <v>0.45283018867924529</v>
      </c>
      <c r="L97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5" t="str">
        <f>IF(Tabela5[[#This Row],[przedstawiciel]]="P03", "Południe",IF(Tabela5[[#This Row],[przedstawiciel]]="P02","Zachód","Centrum"))</f>
        <v>Zachód</v>
      </c>
      <c r="N975" t="str">
        <f>VLOOKUP(Tabela5[[#This Row],[przedstawiciel]],Tabela6[],5,FALSE)</f>
        <v>Dolnośląskie</v>
      </c>
      <c r="O975" t="str">
        <f>VLOOKUP(Tabela5[[#This Row],[przedstawiciel]],Tabela6[],3,FALSE)</f>
        <v>Wrocław</v>
      </c>
    </row>
    <row r="976" spans="1:15" x14ac:dyDescent="0.2">
      <c r="A976" s="2">
        <v>4</v>
      </c>
      <c r="B976">
        <v>2</v>
      </c>
      <c r="C97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76">
        <v>36</v>
      </c>
      <c r="E97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76" s="3" t="s">
        <v>20</v>
      </c>
      <c r="G976" s="1">
        <v>41529</v>
      </c>
      <c r="H976">
        <f>DAY(Tabela5[[#This Row],[data rozmowy]])</f>
        <v>12</v>
      </c>
      <c r="I976">
        <f>MONTH(Tabela5[[#This Row],[data rozmowy]])</f>
        <v>9</v>
      </c>
      <c r="J976">
        <f>YEAR(Tabela5[[#This Row],[data rozmowy]])</f>
        <v>2013</v>
      </c>
      <c r="K976" s="31">
        <f>Tabela5[[#This Row],[kwota zakupu]]/Tabela5[[#This Row],[czas rozmowy]]</f>
        <v>18</v>
      </c>
      <c r="L976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76" t="str">
        <f>IF(Tabela5[[#This Row],[przedstawiciel]]="P03", "Południe",IF(Tabela5[[#This Row],[przedstawiciel]]="P02","Zachód","Centrum"))</f>
        <v>Centrum</v>
      </c>
      <c r="N976" t="str">
        <f>VLOOKUP(Tabela5[[#This Row],[przedstawiciel]],Tabela6[],5,FALSE)</f>
        <v>Łódzkie</v>
      </c>
      <c r="O976" t="str">
        <f>VLOOKUP(Tabela5[[#This Row],[przedstawiciel]],Tabela6[],3,FALSE)</f>
        <v>Łódź</v>
      </c>
    </row>
    <row r="977" spans="1:15" x14ac:dyDescent="0.2">
      <c r="A977" s="2">
        <v>5</v>
      </c>
      <c r="B977">
        <v>133</v>
      </c>
      <c r="C97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77">
        <v>140</v>
      </c>
      <c r="E97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77" s="3" t="s">
        <v>21</v>
      </c>
      <c r="G977" s="1">
        <v>41572</v>
      </c>
      <c r="H977">
        <f>DAY(Tabela5[[#This Row],[data rozmowy]])</f>
        <v>25</v>
      </c>
      <c r="I977">
        <f>MONTH(Tabela5[[#This Row],[data rozmowy]])</f>
        <v>10</v>
      </c>
      <c r="J977">
        <f>YEAR(Tabela5[[#This Row],[data rozmowy]])</f>
        <v>2013</v>
      </c>
      <c r="K977" s="31">
        <f>Tabela5[[#This Row],[kwota zakupu]]/Tabela5[[#This Row],[czas rozmowy]]</f>
        <v>1.0526315789473684</v>
      </c>
      <c r="L97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7" t="str">
        <f>IF(Tabela5[[#This Row],[przedstawiciel]]="P03", "Południe",IF(Tabela5[[#This Row],[przedstawiciel]]="P02","Zachód","Centrum"))</f>
        <v>Centrum</v>
      </c>
      <c r="N977" t="str">
        <f>VLOOKUP(Tabela5[[#This Row],[przedstawiciel]],Tabela6[],5,FALSE)</f>
        <v>Mazowieckie</v>
      </c>
      <c r="O977" t="str">
        <f>VLOOKUP(Tabela5[[#This Row],[przedstawiciel]],Tabela6[],3,FALSE)</f>
        <v>Warszawa</v>
      </c>
    </row>
    <row r="978" spans="1:15" x14ac:dyDescent="0.2">
      <c r="A978" s="2">
        <v>12</v>
      </c>
      <c r="B978">
        <v>120</v>
      </c>
      <c r="C97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78">
        <v>210</v>
      </c>
      <c r="E97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78" s="3" t="s">
        <v>8</v>
      </c>
      <c r="G978" s="1">
        <v>41565</v>
      </c>
      <c r="H978">
        <f>DAY(Tabela5[[#This Row],[data rozmowy]])</f>
        <v>18</v>
      </c>
      <c r="I978">
        <f>MONTH(Tabela5[[#This Row],[data rozmowy]])</f>
        <v>10</v>
      </c>
      <c r="J978">
        <f>YEAR(Tabela5[[#This Row],[data rozmowy]])</f>
        <v>2013</v>
      </c>
      <c r="K978" s="31">
        <f>Tabela5[[#This Row],[kwota zakupu]]/Tabela5[[#This Row],[czas rozmowy]]</f>
        <v>1.75</v>
      </c>
      <c r="L97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8" t="str">
        <f>IF(Tabela5[[#This Row],[przedstawiciel]]="P03", "Południe",IF(Tabela5[[#This Row],[przedstawiciel]]="P02","Zachód","Centrum"))</f>
        <v>Południe</v>
      </c>
      <c r="N978" t="str">
        <f>VLOOKUP(Tabela5[[#This Row],[przedstawiciel]],Tabela6[],5,FALSE)</f>
        <v>Podkarpackie</v>
      </c>
      <c r="O978" t="str">
        <f>VLOOKUP(Tabela5[[#This Row],[przedstawiciel]],Tabela6[],3,FALSE)</f>
        <v>Rzeszów</v>
      </c>
    </row>
    <row r="979" spans="1:15" x14ac:dyDescent="0.2">
      <c r="A979" s="2">
        <v>15</v>
      </c>
      <c r="B979">
        <v>170</v>
      </c>
      <c r="C97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79">
        <v>196</v>
      </c>
      <c r="E97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79" s="3" t="s">
        <v>21</v>
      </c>
      <c r="G979" s="1">
        <v>41503</v>
      </c>
      <c r="H979">
        <f>DAY(Tabela5[[#This Row],[data rozmowy]])</f>
        <v>17</v>
      </c>
      <c r="I979">
        <f>MONTH(Tabela5[[#This Row],[data rozmowy]])</f>
        <v>8</v>
      </c>
      <c r="J979">
        <f>YEAR(Tabela5[[#This Row],[data rozmowy]])</f>
        <v>2013</v>
      </c>
      <c r="K979" s="31">
        <f>Tabela5[[#This Row],[kwota zakupu]]/Tabela5[[#This Row],[czas rozmowy]]</f>
        <v>1.1529411764705881</v>
      </c>
      <c r="L97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79" t="str">
        <f>IF(Tabela5[[#This Row],[przedstawiciel]]="P03", "Południe",IF(Tabela5[[#This Row],[przedstawiciel]]="P02","Zachód","Centrum"))</f>
        <v>Centrum</v>
      </c>
      <c r="N979" t="str">
        <f>VLOOKUP(Tabela5[[#This Row],[przedstawiciel]],Tabela6[],5,FALSE)</f>
        <v>Mazowieckie</v>
      </c>
      <c r="O979" t="str">
        <f>VLOOKUP(Tabela5[[#This Row],[przedstawiciel]],Tabela6[],3,FALSE)</f>
        <v>Warszawa</v>
      </c>
    </row>
    <row r="980" spans="1:15" x14ac:dyDescent="0.2">
      <c r="A980" s="2">
        <v>6</v>
      </c>
      <c r="B980">
        <v>125</v>
      </c>
      <c r="C98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80">
        <v>51</v>
      </c>
      <c r="E98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80" s="3" t="s">
        <v>13</v>
      </c>
      <c r="G980" s="1">
        <v>41519</v>
      </c>
      <c r="H980">
        <f>DAY(Tabela5[[#This Row],[data rozmowy]])</f>
        <v>2</v>
      </c>
      <c r="I980">
        <f>MONTH(Tabela5[[#This Row],[data rozmowy]])</f>
        <v>9</v>
      </c>
      <c r="J980">
        <f>YEAR(Tabela5[[#This Row],[data rozmowy]])</f>
        <v>2013</v>
      </c>
      <c r="K980" s="31">
        <f>Tabela5[[#This Row],[kwota zakupu]]/Tabela5[[#This Row],[czas rozmowy]]</f>
        <v>0.40799999999999997</v>
      </c>
      <c r="L98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0" t="str">
        <f>IF(Tabela5[[#This Row],[przedstawiciel]]="P03", "Południe",IF(Tabela5[[#This Row],[przedstawiciel]]="P02","Zachód","Centrum"))</f>
        <v>Zachód</v>
      </c>
      <c r="N980" t="str">
        <f>VLOOKUP(Tabela5[[#This Row],[przedstawiciel]],Tabela6[],5,FALSE)</f>
        <v>Dolnośląskie</v>
      </c>
      <c r="O980" t="str">
        <f>VLOOKUP(Tabela5[[#This Row],[przedstawiciel]],Tabela6[],3,FALSE)</f>
        <v>Wrocław</v>
      </c>
    </row>
    <row r="981" spans="1:15" x14ac:dyDescent="0.2">
      <c r="A981" s="2">
        <v>4</v>
      </c>
      <c r="B981">
        <v>59</v>
      </c>
      <c r="C98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81">
        <v>63</v>
      </c>
      <c r="E98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81" s="3" t="s">
        <v>9</v>
      </c>
      <c r="G981" s="1">
        <v>41529</v>
      </c>
      <c r="H981">
        <f>DAY(Tabela5[[#This Row],[data rozmowy]])</f>
        <v>12</v>
      </c>
      <c r="I981">
        <f>MONTH(Tabela5[[#This Row],[data rozmowy]])</f>
        <v>9</v>
      </c>
      <c r="J981">
        <f>YEAR(Tabela5[[#This Row],[data rozmowy]])</f>
        <v>2013</v>
      </c>
      <c r="K981" s="31">
        <f>Tabela5[[#This Row],[kwota zakupu]]/Tabela5[[#This Row],[czas rozmowy]]</f>
        <v>1.0677966101694916</v>
      </c>
      <c r="L98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1" t="str">
        <f>IF(Tabela5[[#This Row],[przedstawiciel]]="P03", "Południe",IF(Tabela5[[#This Row],[przedstawiciel]]="P02","Zachód","Centrum"))</f>
        <v>Centrum</v>
      </c>
      <c r="N981" t="str">
        <f>VLOOKUP(Tabela5[[#This Row],[przedstawiciel]],Tabela6[],5,FALSE)</f>
        <v>Mazowieckie</v>
      </c>
      <c r="O981" t="str">
        <f>VLOOKUP(Tabela5[[#This Row],[przedstawiciel]],Tabela6[],3,FALSE)</f>
        <v>Warszawa</v>
      </c>
    </row>
    <row r="982" spans="1:15" x14ac:dyDescent="0.2">
      <c r="A982" s="2">
        <v>14</v>
      </c>
      <c r="B982">
        <v>141</v>
      </c>
      <c r="C98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82">
        <v>177</v>
      </c>
      <c r="E98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82" s="3" t="s">
        <v>9</v>
      </c>
      <c r="G982" s="1">
        <v>41549</v>
      </c>
      <c r="H982">
        <f>DAY(Tabela5[[#This Row],[data rozmowy]])</f>
        <v>2</v>
      </c>
      <c r="I982">
        <f>MONTH(Tabela5[[#This Row],[data rozmowy]])</f>
        <v>10</v>
      </c>
      <c r="J982">
        <f>YEAR(Tabela5[[#This Row],[data rozmowy]])</f>
        <v>2013</v>
      </c>
      <c r="K982" s="31">
        <f>Tabela5[[#This Row],[kwota zakupu]]/Tabela5[[#This Row],[czas rozmowy]]</f>
        <v>1.2553191489361701</v>
      </c>
      <c r="L982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2" t="str">
        <f>IF(Tabela5[[#This Row],[przedstawiciel]]="P03", "Południe",IF(Tabela5[[#This Row],[przedstawiciel]]="P02","Zachód","Centrum"))</f>
        <v>Centrum</v>
      </c>
      <c r="N982" t="str">
        <f>VLOOKUP(Tabela5[[#This Row],[przedstawiciel]],Tabela6[],5,FALSE)</f>
        <v>Mazowieckie</v>
      </c>
      <c r="O982" t="str">
        <f>VLOOKUP(Tabela5[[#This Row],[przedstawiciel]],Tabela6[],3,FALSE)</f>
        <v>Warszawa</v>
      </c>
    </row>
    <row r="983" spans="1:15" x14ac:dyDescent="0.2">
      <c r="A983" s="2">
        <v>5</v>
      </c>
      <c r="B983">
        <v>25</v>
      </c>
      <c r="C98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83">
        <v>163</v>
      </c>
      <c r="E98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83" s="3" t="s">
        <v>21</v>
      </c>
      <c r="G983" s="1">
        <v>41504</v>
      </c>
      <c r="H983">
        <f>DAY(Tabela5[[#This Row],[data rozmowy]])</f>
        <v>18</v>
      </c>
      <c r="I983">
        <f>MONTH(Tabela5[[#This Row],[data rozmowy]])</f>
        <v>8</v>
      </c>
      <c r="J983">
        <f>YEAR(Tabela5[[#This Row],[data rozmowy]])</f>
        <v>2013</v>
      </c>
      <c r="K983" s="31">
        <f>Tabela5[[#This Row],[kwota zakupu]]/Tabela5[[#This Row],[czas rozmowy]]</f>
        <v>6.52</v>
      </c>
      <c r="L983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83" t="str">
        <f>IF(Tabela5[[#This Row],[przedstawiciel]]="P03", "Południe",IF(Tabela5[[#This Row],[przedstawiciel]]="P02","Zachód","Centrum"))</f>
        <v>Centrum</v>
      </c>
      <c r="N983" t="str">
        <f>VLOOKUP(Tabela5[[#This Row],[przedstawiciel]],Tabela6[],5,FALSE)</f>
        <v>Mazowieckie</v>
      </c>
      <c r="O983" t="str">
        <f>VLOOKUP(Tabela5[[#This Row],[przedstawiciel]],Tabela6[],3,FALSE)</f>
        <v>Warszawa</v>
      </c>
    </row>
    <row r="984" spans="1:15" x14ac:dyDescent="0.2">
      <c r="A984" s="2">
        <v>7</v>
      </c>
      <c r="B984">
        <v>120</v>
      </c>
      <c r="C98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84">
        <v>133</v>
      </c>
      <c r="E98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984" s="3" t="s">
        <v>20</v>
      </c>
      <c r="G984" s="1">
        <v>41502</v>
      </c>
      <c r="H984">
        <f>DAY(Tabela5[[#This Row],[data rozmowy]])</f>
        <v>16</v>
      </c>
      <c r="I984">
        <f>MONTH(Tabela5[[#This Row],[data rozmowy]])</f>
        <v>8</v>
      </c>
      <c r="J984">
        <f>YEAR(Tabela5[[#This Row],[data rozmowy]])</f>
        <v>2013</v>
      </c>
      <c r="K984" s="31">
        <f>Tabela5[[#This Row],[kwota zakupu]]/Tabela5[[#This Row],[czas rozmowy]]</f>
        <v>1.1083333333333334</v>
      </c>
      <c r="L98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4" t="str">
        <f>IF(Tabela5[[#This Row],[przedstawiciel]]="P03", "Południe",IF(Tabela5[[#This Row],[przedstawiciel]]="P02","Zachód","Centrum"))</f>
        <v>Centrum</v>
      </c>
      <c r="N984" t="str">
        <f>VLOOKUP(Tabela5[[#This Row],[przedstawiciel]],Tabela6[],5,FALSE)</f>
        <v>Łódzkie</v>
      </c>
      <c r="O984" t="str">
        <f>VLOOKUP(Tabela5[[#This Row],[przedstawiciel]],Tabela6[],3,FALSE)</f>
        <v>Łódź</v>
      </c>
    </row>
    <row r="985" spans="1:15" x14ac:dyDescent="0.2">
      <c r="A985" s="2">
        <v>10</v>
      </c>
      <c r="B985">
        <v>163</v>
      </c>
      <c r="C98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85">
        <v>49</v>
      </c>
      <c r="E98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1-50</v>
      </c>
      <c r="F985" s="3" t="s">
        <v>21</v>
      </c>
      <c r="G985" s="1">
        <v>41511</v>
      </c>
      <c r="H985">
        <f>DAY(Tabela5[[#This Row],[data rozmowy]])</f>
        <v>25</v>
      </c>
      <c r="I985">
        <f>MONTH(Tabela5[[#This Row],[data rozmowy]])</f>
        <v>8</v>
      </c>
      <c r="J985">
        <f>YEAR(Tabela5[[#This Row],[data rozmowy]])</f>
        <v>2013</v>
      </c>
      <c r="K985" s="31">
        <f>Tabela5[[#This Row],[kwota zakupu]]/Tabela5[[#This Row],[czas rozmowy]]</f>
        <v>0.30061349693251532</v>
      </c>
      <c r="L98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5" t="str">
        <f>IF(Tabela5[[#This Row],[przedstawiciel]]="P03", "Południe",IF(Tabela5[[#This Row],[przedstawiciel]]="P02","Zachód","Centrum"))</f>
        <v>Centrum</v>
      </c>
      <c r="N985" t="str">
        <f>VLOOKUP(Tabela5[[#This Row],[przedstawiciel]],Tabela6[],5,FALSE)</f>
        <v>Mazowieckie</v>
      </c>
      <c r="O985" t="str">
        <f>VLOOKUP(Tabela5[[#This Row],[przedstawiciel]],Tabela6[],3,FALSE)</f>
        <v>Warszawa</v>
      </c>
    </row>
    <row r="986" spans="1:15" x14ac:dyDescent="0.2">
      <c r="A986" s="2">
        <v>9</v>
      </c>
      <c r="B986">
        <v>143</v>
      </c>
      <c r="C98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86">
        <v>97</v>
      </c>
      <c r="E98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86" s="3" t="s">
        <v>20</v>
      </c>
      <c r="G986" s="1">
        <v>41507</v>
      </c>
      <c r="H986">
        <f>DAY(Tabela5[[#This Row],[data rozmowy]])</f>
        <v>21</v>
      </c>
      <c r="I986">
        <f>MONTH(Tabela5[[#This Row],[data rozmowy]])</f>
        <v>8</v>
      </c>
      <c r="J986">
        <f>YEAR(Tabela5[[#This Row],[data rozmowy]])</f>
        <v>2013</v>
      </c>
      <c r="K986" s="31">
        <f>Tabela5[[#This Row],[kwota zakupu]]/Tabela5[[#This Row],[czas rozmowy]]</f>
        <v>0.67832167832167833</v>
      </c>
      <c r="L98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6" t="str">
        <f>IF(Tabela5[[#This Row],[przedstawiciel]]="P03", "Południe",IF(Tabela5[[#This Row],[przedstawiciel]]="P02","Zachód","Centrum"))</f>
        <v>Centrum</v>
      </c>
      <c r="N986" t="str">
        <f>VLOOKUP(Tabela5[[#This Row],[przedstawiciel]],Tabela6[],5,FALSE)</f>
        <v>Łódzkie</v>
      </c>
      <c r="O986" t="str">
        <f>VLOOKUP(Tabela5[[#This Row],[przedstawiciel]],Tabela6[],3,FALSE)</f>
        <v>Łódź</v>
      </c>
    </row>
    <row r="987" spans="1:15" x14ac:dyDescent="0.2">
      <c r="A987" s="2">
        <v>15</v>
      </c>
      <c r="B987">
        <v>148</v>
      </c>
      <c r="C98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87">
        <v>200</v>
      </c>
      <c r="E98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87" s="3" t="s">
        <v>20</v>
      </c>
      <c r="G987" s="1">
        <v>41559</v>
      </c>
      <c r="H987">
        <f>DAY(Tabela5[[#This Row],[data rozmowy]])</f>
        <v>12</v>
      </c>
      <c r="I987">
        <f>MONTH(Tabela5[[#This Row],[data rozmowy]])</f>
        <v>10</v>
      </c>
      <c r="J987">
        <f>YEAR(Tabela5[[#This Row],[data rozmowy]])</f>
        <v>2013</v>
      </c>
      <c r="K987" s="31">
        <f>Tabela5[[#This Row],[kwota zakupu]]/Tabela5[[#This Row],[czas rozmowy]]</f>
        <v>1.3513513513513513</v>
      </c>
      <c r="L98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7" t="str">
        <f>IF(Tabela5[[#This Row],[przedstawiciel]]="P03", "Południe",IF(Tabela5[[#This Row],[przedstawiciel]]="P02","Zachód","Centrum"))</f>
        <v>Centrum</v>
      </c>
      <c r="N987" t="str">
        <f>VLOOKUP(Tabela5[[#This Row],[przedstawiciel]],Tabela6[],5,FALSE)</f>
        <v>Łódzkie</v>
      </c>
      <c r="O987" t="str">
        <f>VLOOKUP(Tabela5[[#This Row],[przedstawiciel]],Tabela6[],3,FALSE)</f>
        <v>Łódź</v>
      </c>
    </row>
    <row r="988" spans="1:15" x14ac:dyDescent="0.2">
      <c r="A988" s="2">
        <v>11</v>
      </c>
      <c r="B988">
        <v>135</v>
      </c>
      <c r="C98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88">
        <v>170</v>
      </c>
      <c r="E98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88" s="3" t="s">
        <v>20</v>
      </c>
      <c r="G988" s="1">
        <v>41529</v>
      </c>
      <c r="H988">
        <f>DAY(Tabela5[[#This Row],[data rozmowy]])</f>
        <v>12</v>
      </c>
      <c r="I988">
        <f>MONTH(Tabela5[[#This Row],[data rozmowy]])</f>
        <v>9</v>
      </c>
      <c r="J988">
        <f>YEAR(Tabela5[[#This Row],[data rozmowy]])</f>
        <v>2013</v>
      </c>
      <c r="K988" s="31">
        <f>Tabela5[[#This Row],[kwota zakupu]]/Tabela5[[#This Row],[czas rozmowy]]</f>
        <v>1.2592592592592593</v>
      </c>
      <c r="L988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8" t="str">
        <f>IF(Tabela5[[#This Row],[przedstawiciel]]="P03", "Południe",IF(Tabela5[[#This Row],[przedstawiciel]]="P02","Zachód","Centrum"))</f>
        <v>Centrum</v>
      </c>
      <c r="N988" t="str">
        <f>VLOOKUP(Tabela5[[#This Row],[przedstawiciel]],Tabela6[],5,FALSE)</f>
        <v>Łódzkie</v>
      </c>
      <c r="O988" t="str">
        <f>VLOOKUP(Tabela5[[#This Row],[przedstawiciel]],Tabela6[],3,FALSE)</f>
        <v>Łódź</v>
      </c>
    </row>
    <row r="989" spans="1:15" x14ac:dyDescent="0.2">
      <c r="A989" s="2">
        <v>5</v>
      </c>
      <c r="B989">
        <v>122</v>
      </c>
      <c r="C98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89">
        <v>166</v>
      </c>
      <c r="E98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89" s="3" t="s">
        <v>21</v>
      </c>
      <c r="G989" s="1">
        <v>41550</v>
      </c>
      <c r="H989">
        <f>DAY(Tabela5[[#This Row],[data rozmowy]])</f>
        <v>3</v>
      </c>
      <c r="I989">
        <f>MONTH(Tabela5[[#This Row],[data rozmowy]])</f>
        <v>10</v>
      </c>
      <c r="J989">
        <f>YEAR(Tabela5[[#This Row],[data rozmowy]])</f>
        <v>2013</v>
      </c>
      <c r="K989" s="31">
        <f>Tabela5[[#This Row],[kwota zakupu]]/Tabela5[[#This Row],[czas rozmowy]]</f>
        <v>1.360655737704918</v>
      </c>
      <c r="L98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89" t="str">
        <f>IF(Tabela5[[#This Row],[przedstawiciel]]="P03", "Południe",IF(Tabela5[[#This Row],[przedstawiciel]]="P02","Zachód","Centrum"))</f>
        <v>Centrum</v>
      </c>
      <c r="N989" t="str">
        <f>VLOOKUP(Tabela5[[#This Row],[przedstawiciel]],Tabela6[],5,FALSE)</f>
        <v>Mazowieckie</v>
      </c>
      <c r="O989" t="str">
        <f>VLOOKUP(Tabela5[[#This Row],[przedstawiciel]],Tabela6[],3,FALSE)</f>
        <v>Warszawa</v>
      </c>
    </row>
    <row r="990" spans="1:15" x14ac:dyDescent="0.2">
      <c r="A990" s="2">
        <v>12</v>
      </c>
      <c r="B990">
        <v>93</v>
      </c>
      <c r="C99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91-120</v>
      </c>
      <c r="D990">
        <v>179</v>
      </c>
      <c r="E99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90" s="3" t="s">
        <v>8</v>
      </c>
      <c r="G990" s="1">
        <v>41511</v>
      </c>
      <c r="H990">
        <f>DAY(Tabela5[[#This Row],[data rozmowy]])</f>
        <v>25</v>
      </c>
      <c r="I990">
        <f>MONTH(Tabela5[[#This Row],[data rozmowy]])</f>
        <v>8</v>
      </c>
      <c r="J990">
        <f>YEAR(Tabela5[[#This Row],[data rozmowy]])</f>
        <v>2013</v>
      </c>
      <c r="K990" s="31">
        <f>Tabela5[[#This Row],[kwota zakupu]]/Tabela5[[#This Row],[czas rozmowy]]</f>
        <v>1.924731182795699</v>
      </c>
      <c r="L99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0" t="str">
        <f>IF(Tabela5[[#This Row],[przedstawiciel]]="P03", "Południe",IF(Tabela5[[#This Row],[przedstawiciel]]="P02","Zachód","Centrum"))</f>
        <v>Południe</v>
      </c>
      <c r="N990" t="str">
        <f>VLOOKUP(Tabela5[[#This Row],[przedstawiciel]],Tabela6[],5,FALSE)</f>
        <v>Podkarpackie</v>
      </c>
      <c r="O990" t="str">
        <f>VLOOKUP(Tabela5[[#This Row],[przedstawiciel]],Tabela6[],3,FALSE)</f>
        <v>Rzeszów</v>
      </c>
    </row>
    <row r="991" spans="1:15" x14ac:dyDescent="0.2">
      <c r="A991" s="2">
        <v>11</v>
      </c>
      <c r="B991">
        <v>128</v>
      </c>
      <c r="C99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91">
        <v>56</v>
      </c>
      <c r="E99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91" s="3" t="s">
        <v>20</v>
      </c>
      <c r="G991" s="1">
        <v>41489</v>
      </c>
      <c r="H991">
        <f>DAY(Tabela5[[#This Row],[data rozmowy]])</f>
        <v>3</v>
      </c>
      <c r="I991">
        <f>MONTH(Tabela5[[#This Row],[data rozmowy]])</f>
        <v>8</v>
      </c>
      <c r="J991">
        <f>YEAR(Tabela5[[#This Row],[data rozmowy]])</f>
        <v>2013</v>
      </c>
      <c r="K991" s="31">
        <f>Tabela5[[#This Row],[kwota zakupu]]/Tabela5[[#This Row],[czas rozmowy]]</f>
        <v>0.4375</v>
      </c>
      <c r="L99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1" t="str">
        <f>IF(Tabela5[[#This Row],[przedstawiciel]]="P03", "Południe",IF(Tabela5[[#This Row],[przedstawiciel]]="P02","Zachód","Centrum"))</f>
        <v>Centrum</v>
      </c>
      <c r="N991" t="str">
        <f>VLOOKUP(Tabela5[[#This Row],[przedstawiciel]],Tabela6[],5,FALSE)</f>
        <v>Łódzkie</v>
      </c>
      <c r="O991" t="str">
        <f>VLOOKUP(Tabela5[[#This Row],[przedstawiciel]],Tabela6[],3,FALSE)</f>
        <v>Łódź</v>
      </c>
    </row>
    <row r="992" spans="1:15" x14ac:dyDescent="0.2">
      <c r="A992" s="2">
        <v>9</v>
      </c>
      <c r="B992">
        <v>35</v>
      </c>
      <c r="C992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31-60</v>
      </c>
      <c r="D992">
        <v>92</v>
      </c>
      <c r="E992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92" s="3" t="s">
        <v>13</v>
      </c>
      <c r="G992" s="1">
        <v>41495</v>
      </c>
      <c r="H992">
        <f>DAY(Tabela5[[#This Row],[data rozmowy]])</f>
        <v>9</v>
      </c>
      <c r="I992">
        <f>MONTH(Tabela5[[#This Row],[data rozmowy]])</f>
        <v>8</v>
      </c>
      <c r="J992">
        <f>YEAR(Tabela5[[#This Row],[data rozmowy]])</f>
        <v>2013</v>
      </c>
      <c r="K992" s="31">
        <f>Tabela5[[#This Row],[kwota zakupu]]/Tabela5[[#This Row],[czas rozmowy]]</f>
        <v>2.6285714285714286</v>
      </c>
      <c r="L992" s="7" t="str">
        <f>IF(Tabela5[[#This Row],[Skuteczność]]&lt;2.51,"nieakceptowalna", IF(Tabela5[[#This Row],[Skuteczność]]&lt;3.23,"standardowa", IF(Tabela5[[#This Row],[Skuteczność]]&lt;3.95,"dobra","bardzo dobra")))</f>
        <v>standardowa</v>
      </c>
      <c r="M992" t="str">
        <f>IF(Tabela5[[#This Row],[przedstawiciel]]="P03", "Południe",IF(Tabela5[[#This Row],[przedstawiciel]]="P02","Zachód","Centrum"))</f>
        <v>Zachód</v>
      </c>
      <c r="N992" t="str">
        <f>VLOOKUP(Tabela5[[#This Row],[przedstawiciel]],Tabela6[],5,FALSE)</f>
        <v>Dolnośląskie</v>
      </c>
      <c r="O992" t="str">
        <f>VLOOKUP(Tabela5[[#This Row],[przedstawiciel]],Tabela6[],3,FALSE)</f>
        <v>Wrocław</v>
      </c>
    </row>
    <row r="993" spans="1:15" x14ac:dyDescent="0.2">
      <c r="A993" s="2">
        <v>4</v>
      </c>
      <c r="B993">
        <v>163</v>
      </c>
      <c r="C993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93">
        <v>51</v>
      </c>
      <c r="E993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93" s="3" t="s">
        <v>20</v>
      </c>
      <c r="G993" s="1">
        <v>41529</v>
      </c>
      <c r="H993">
        <f>DAY(Tabela5[[#This Row],[data rozmowy]])</f>
        <v>12</v>
      </c>
      <c r="I993">
        <f>MONTH(Tabela5[[#This Row],[data rozmowy]])</f>
        <v>9</v>
      </c>
      <c r="J993">
        <f>YEAR(Tabela5[[#This Row],[data rozmowy]])</f>
        <v>2013</v>
      </c>
      <c r="K993" s="31">
        <f>Tabela5[[#This Row],[kwota zakupu]]/Tabela5[[#This Row],[czas rozmowy]]</f>
        <v>0.31288343558282211</v>
      </c>
      <c r="L993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3" t="str">
        <f>IF(Tabela5[[#This Row],[przedstawiciel]]="P03", "Południe",IF(Tabela5[[#This Row],[przedstawiciel]]="P02","Zachód","Centrum"))</f>
        <v>Centrum</v>
      </c>
      <c r="N993" t="str">
        <f>VLOOKUP(Tabela5[[#This Row],[przedstawiciel]],Tabela6[],5,FALSE)</f>
        <v>Łódzkie</v>
      </c>
      <c r="O993" t="str">
        <f>VLOOKUP(Tabela5[[#This Row],[przedstawiciel]],Tabela6[],3,FALSE)</f>
        <v>Łódź</v>
      </c>
    </row>
    <row r="994" spans="1:15" x14ac:dyDescent="0.2">
      <c r="A994" s="2">
        <v>8</v>
      </c>
      <c r="B994">
        <v>75</v>
      </c>
      <c r="C994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61-90</v>
      </c>
      <c r="D994">
        <v>85</v>
      </c>
      <c r="E994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94" s="3" t="s">
        <v>13</v>
      </c>
      <c r="G994" s="1">
        <v>41497</v>
      </c>
      <c r="H994">
        <f>DAY(Tabela5[[#This Row],[data rozmowy]])</f>
        <v>11</v>
      </c>
      <c r="I994">
        <f>MONTH(Tabela5[[#This Row],[data rozmowy]])</f>
        <v>8</v>
      </c>
      <c r="J994">
        <f>YEAR(Tabela5[[#This Row],[data rozmowy]])</f>
        <v>2013</v>
      </c>
      <c r="K994" s="31">
        <f>Tabela5[[#This Row],[kwota zakupu]]/Tabela5[[#This Row],[czas rozmowy]]</f>
        <v>1.1333333333333333</v>
      </c>
      <c r="L994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4" t="str">
        <f>IF(Tabela5[[#This Row],[przedstawiciel]]="P03", "Południe",IF(Tabela5[[#This Row],[przedstawiciel]]="P02","Zachód","Centrum"))</f>
        <v>Zachód</v>
      </c>
      <c r="N994" t="str">
        <f>VLOOKUP(Tabela5[[#This Row],[przedstawiciel]],Tabela6[],5,FALSE)</f>
        <v>Dolnośląskie</v>
      </c>
      <c r="O994" t="str">
        <f>VLOOKUP(Tabela5[[#This Row],[przedstawiciel]],Tabela6[],3,FALSE)</f>
        <v>Wrocław</v>
      </c>
    </row>
    <row r="995" spans="1:15" x14ac:dyDescent="0.2">
      <c r="A995" s="2">
        <v>13</v>
      </c>
      <c r="B995">
        <v>140</v>
      </c>
      <c r="C995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95">
        <v>206</v>
      </c>
      <c r="E995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95" s="3" t="s">
        <v>21</v>
      </c>
      <c r="G995" s="1">
        <v>41527</v>
      </c>
      <c r="H995">
        <f>DAY(Tabela5[[#This Row],[data rozmowy]])</f>
        <v>10</v>
      </c>
      <c r="I995">
        <f>MONTH(Tabela5[[#This Row],[data rozmowy]])</f>
        <v>9</v>
      </c>
      <c r="J995">
        <f>YEAR(Tabela5[[#This Row],[data rozmowy]])</f>
        <v>2013</v>
      </c>
      <c r="K995" s="31">
        <f>Tabela5[[#This Row],[kwota zakupu]]/Tabela5[[#This Row],[czas rozmowy]]</f>
        <v>1.4714285714285715</v>
      </c>
      <c r="L995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5" t="str">
        <f>IF(Tabela5[[#This Row],[przedstawiciel]]="P03", "Południe",IF(Tabela5[[#This Row],[przedstawiciel]]="P02","Zachód","Centrum"))</f>
        <v>Centrum</v>
      </c>
      <c r="N995" t="str">
        <f>VLOOKUP(Tabela5[[#This Row],[przedstawiciel]],Tabela6[],5,FALSE)</f>
        <v>Mazowieckie</v>
      </c>
      <c r="O995" t="str">
        <f>VLOOKUP(Tabela5[[#This Row],[przedstawiciel]],Tabela6[],3,FALSE)</f>
        <v>Warszawa</v>
      </c>
    </row>
    <row r="996" spans="1:15" x14ac:dyDescent="0.2">
      <c r="A996" s="2">
        <v>4</v>
      </c>
      <c r="B996">
        <v>166</v>
      </c>
      <c r="C996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96">
        <v>203</v>
      </c>
      <c r="E996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201-250</v>
      </c>
      <c r="F996" s="3" t="s">
        <v>21</v>
      </c>
      <c r="G996" s="1">
        <v>41573</v>
      </c>
      <c r="H996">
        <f>DAY(Tabela5[[#This Row],[data rozmowy]])</f>
        <v>26</v>
      </c>
      <c r="I996">
        <f>MONTH(Tabela5[[#This Row],[data rozmowy]])</f>
        <v>10</v>
      </c>
      <c r="J996">
        <f>YEAR(Tabela5[[#This Row],[data rozmowy]])</f>
        <v>2013</v>
      </c>
      <c r="K996" s="31">
        <f>Tabela5[[#This Row],[kwota zakupu]]/Tabela5[[#This Row],[czas rozmowy]]</f>
        <v>1.2228915662650603</v>
      </c>
      <c r="L996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6" t="str">
        <f>IF(Tabela5[[#This Row],[przedstawiciel]]="P03", "Południe",IF(Tabela5[[#This Row],[przedstawiciel]]="P02","Zachód","Centrum"))</f>
        <v>Centrum</v>
      </c>
      <c r="N996" t="str">
        <f>VLOOKUP(Tabela5[[#This Row],[przedstawiciel]],Tabela6[],5,FALSE)</f>
        <v>Mazowieckie</v>
      </c>
      <c r="O996" t="str">
        <f>VLOOKUP(Tabela5[[#This Row],[przedstawiciel]],Tabela6[],3,FALSE)</f>
        <v>Warszawa</v>
      </c>
    </row>
    <row r="997" spans="1:15" x14ac:dyDescent="0.2">
      <c r="A997" s="2">
        <v>9</v>
      </c>
      <c r="B997">
        <v>137</v>
      </c>
      <c r="C997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997">
        <v>92</v>
      </c>
      <c r="E997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97" s="3" t="s">
        <v>21</v>
      </c>
      <c r="G997" s="1">
        <v>41528</v>
      </c>
      <c r="H997">
        <f>DAY(Tabela5[[#This Row],[data rozmowy]])</f>
        <v>11</v>
      </c>
      <c r="I997">
        <f>MONTH(Tabela5[[#This Row],[data rozmowy]])</f>
        <v>9</v>
      </c>
      <c r="J997">
        <f>YEAR(Tabela5[[#This Row],[data rozmowy]])</f>
        <v>2013</v>
      </c>
      <c r="K997" s="31">
        <f>Tabela5[[#This Row],[kwota zakupu]]/Tabela5[[#This Row],[czas rozmowy]]</f>
        <v>0.67153284671532842</v>
      </c>
      <c r="L997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7" t="str">
        <f>IF(Tabela5[[#This Row],[przedstawiciel]]="P03", "Południe",IF(Tabela5[[#This Row],[przedstawiciel]]="P02","Zachód","Centrum"))</f>
        <v>Centrum</v>
      </c>
      <c r="N997" t="str">
        <f>VLOOKUP(Tabela5[[#This Row],[przedstawiciel]],Tabela6[],5,FALSE)</f>
        <v>Mazowieckie</v>
      </c>
      <c r="O997" t="str">
        <f>VLOOKUP(Tabela5[[#This Row],[przedstawiciel]],Tabela6[],3,FALSE)</f>
        <v>Warszawa</v>
      </c>
    </row>
    <row r="998" spans="1:15" x14ac:dyDescent="0.2">
      <c r="A998" s="2">
        <v>15</v>
      </c>
      <c r="B998">
        <v>21</v>
      </c>
      <c r="C998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0-30</v>
      </c>
      <c r="D998">
        <v>159</v>
      </c>
      <c r="E998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998" s="3" t="s">
        <v>21</v>
      </c>
      <c r="G998" s="1">
        <v>41512</v>
      </c>
      <c r="H998">
        <f>DAY(Tabela5[[#This Row],[data rozmowy]])</f>
        <v>26</v>
      </c>
      <c r="I998">
        <f>MONTH(Tabela5[[#This Row],[data rozmowy]])</f>
        <v>8</v>
      </c>
      <c r="J998">
        <f>YEAR(Tabela5[[#This Row],[data rozmowy]])</f>
        <v>2013</v>
      </c>
      <c r="K998" s="31">
        <f>Tabela5[[#This Row],[kwota zakupu]]/Tabela5[[#This Row],[czas rozmowy]]</f>
        <v>7.5714285714285712</v>
      </c>
      <c r="L998" s="7" t="str">
        <f>IF(Tabela5[[#This Row],[Skuteczność]]&lt;2.51,"nieakceptowalna", IF(Tabela5[[#This Row],[Skuteczność]]&lt;3.23,"standardowa", IF(Tabela5[[#This Row],[Skuteczność]]&lt;3.95,"dobra","bardzo dobra")))</f>
        <v>bardzo dobra</v>
      </c>
      <c r="M998" t="str">
        <f>IF(Tabela5[[#This Row],[przedstawiciel]]="P03", "Południe",IF(Tabela5[[#This Row],[przedstawiciel]]="P02","Zachód","Centrum"))</f>
        <v>Centrum</v>
      </c>
      <c r="N998" t="str">
        <f>VLOOKUP(Tabela5[[#This Row],[przedstawiciel]],Tabela6[],5,FALSE)</f>
        <v>Mazowieckie</v>
      </c>
      <c r="O998" t="str">
        <f>VLOOKUP(Tabela5[[#This Row],[przedstawiciel]],Tabela6[],3,FALSE)</f>
        <v>Warszawa</v>
      </c>
    </row>
    <row r="999" spans="1:15" x14ac:dyDescent="0.2">
      <c r="A999" s="2">
        <v>5</v>
      </c>
      <c r="B999">
        <v>158</v>
      </c>
      <c r="C999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999">
        <v>88</v>
      </c>
      <c r="E999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51-100</v>
      </c>
      <c r="F999" s="3" t="s">
        <v>21</v>
      </c>
      <c r="G999" s="1">
        <v>41530</v>
      </c>
      <c r="H999">
        <f>DAY(Tabela5[[#This Row],[data rozmowy]])</f>
        <v>13</v>
      </c>
      <c r="I999">
        <f>MONTH(Tabela5[[#This Row],[data rozmowy]])</f>
        <v>9</v>
      </c>
      <c r="J999">
        <f>YEAR(Tabela5[[#This Row],[data rozmowy]])</f>
        <v>2013</v>
      </c>
      <c r="K999" s="31">
        <f>Tabela5[[#This Row],[kwota zakupu]]/Tabela5[[#This Row],[czas rozmowy]]</f>
        <v>0.55696202531645567</v>
      </c>
      <c r="L999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999" t="str">
        <f>IF(Tabela5[[#This Row],[przedstawiciel]]="P03", "Południe",IF(Tabela5[[#This Row],[przedstawiciel]]="P02","Zachód","Centrum"))</f>
        <v>Centrum</v>
      </c>
      <c r="N999" t="str">
        <f>VLOOKUP(Tabela5[[#This Row],[przedstawiciel]],Tabela6[],5,FALSE)</f>
        <v>Mazowieckie</v>
      </c>
      <c r="O999" t="str">
        <f>VLOOKUP(Tabela5[[#This Row],[przedstawiciel]],Tabela6[],3,FALSE)</f>
        <v>Warszawa</v>
      </c>
    </row>
    <row r="1000" spans="1:15" x14ac:dyDescent="0.2">
      <c r="A1000" s="2">
        <v>10</v>
      </c>
      <c r="B1000">
        <v>175</v>
      </c>
      <c r="C1000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151-180</v>
      </c>
      <c r="D1000">
        <v>183</v>
      </c>
      <c r="E1000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151-200</v>
      </c>
      <c r="F1000" s="3" t="s">
        <v>8</v>
      </c>
      <c r="G1000" s="1">
        <v>41541</v>
      </c>
      <c r="H1000">
        <f>DAY(Tabela5[[#This Row],[data rozmowy]])</f>
        <v>24</v>
      </c>
      <c r="I1000">
        <f>MONTH(Tabela5[[#This Row],[data rozmowy]])</f>
        <v>9</v>
      </c>
      <c r="J1000">
        <f>YEAR(Tabela5[[#This Row],[data rozmowy]])</f>
        <v>2013</v>
      </c>
      <c r="K1000" s="31">
        <f>Tabela5[[#This Row],[kwota zakupu]]/Tabela5[[#This Row],[czas rozmowy]]</f>
        <v>1.0457142857142858</v>
      </c>
      <c r="L1000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00" t="str">
        <f>IF(Tabela5[[#This Row],[przedstawiciel]]="P03", "Południe",IF(Tabela5[[#This Row],[przedstawiciel]]="P02","Zachód","Centrum"))</f>
        <v>Południe</v>
      </c>
      <c r="N1000" t="str">
        <f>VLOOKUP(Tabela5[[#This Row],[przedstawiciel]],Tabela6[],5,FALSE)</f>
        <v>Podkarpackie</v>
      </c>
      <c r="O1000" t="str">
        <f>VLOOKUP(Tabela5[[#This Row],[przedstawiciel]],Tabela6[],3,FALSE)</f>
        <v>Rzeszów</v>
      </c>
    </row>
    <row r="1001" spans="1:15" x14ac:dyDescent="0.2">
      <c r="A1001" s="2">
        <v>4</v>
      </c>
      <c r="B1001">
        <v>135</v>
      </c>
      <c r="C1001" t="str">
        <f>IF(Tabela5[[#This Row],[czas rozmowy]]&lt;31, "0-30",IF(Tabela5[[#This Row],[czas rozmowy]]&lt;61,"31-60",IF(Tabela5[[#This Row],[czas rozmowy]]&lt;91,"61-90",IF(Tabela5[[#This Row],[czas rozmowy]]&lt;121,"91-120",IF(Tabela5[[#This Row],[czas rozmowy]]&lt;151,"121-150", IF(Tabela5[[#This Row],[czas rozmowy]]&lt;181,"151-180","&gt;181"))))))</f>
        <v>121-150</v>
      </c>
      <c r="D1001">
        <v>141</v>
      </c>
      <c r="E1001" t="str">
        <f>IF(Tabela5[[#This Row],[kwota zakupu]]&lt;51, "1-50", IF(Tabela5[[#This Row],[kwota zakupu]]&lt;101,"51-100",IF(Tabela5[[#This Row],[kwota zakupu]]&lt;151,"101-150", IF(Tabela5[[#This Row],[kwota zakupu]]&lt;201,"151-200",IF(Tabela5[[#This Row],[kwota zakupu]]&lt;251,"201-250","&gt;250")))))</f>
        <v>101-150</v>
      </c>
      <c r="F1001" s="3" t="s">
        <v>8</v>
      </c>
      <c r="G1001" s="1">
        <v>41495</v>
      </c>
      <c r="H1001">
        <f>DAY(Tabela5[[#This Row],[data rozmowy]])</f>
        <v>9</v>
      </c>
      <c r="I1001">
        <f>MONTH(Tabela5[[#This Row],[data rozmowy]])</f>
        <v>8</v>
      </c>
      <c r="J1001">
        <f>YEAR(Tabela5[[#This Row],[data rozmowy]])</f>
        <v>2013</v>
      </c>
      <c r="K1001" s="31">
        <f>Tabela5[[#This Row],[kwota zakupu]]/Tabela5[[#This Row],[czas rozmowy]]</f>
        <v>1.0444444444444445</v>
      </c>
      <c r="L1001" s="7" t="str">
        <f>IF(Tabela5[[#This Row],[Skuteczność]]&lt;2.51,"nieakceptowalna", IF(Tabela5[[#This Row],[Skuteczność]]&lt;3.23,"standardowa", IF(Tabela5[[#This Row],[Skuteczność]]&lt;3.95,"dobra","bardzo dobra")))</f>
        <v>nieakceptowalna</v>
      </c>
      <c r="M1001" t="str">
        <f>IF(Tabela5[[#This Row],[przedstawiciel]]="P03", "Południe",IF(Tabela5[[#This Row],[przedstawiciel]]="P02","Zachód","Centrum"))</f>
        <v>Południe</v>
      </c>
      <c r="N1001" t="str">
        <f>VLOOKUP(Tabela5[[#This Row],[przedstawiciel]],Tabela6[],5,FALSE)</f>
        <v>Podkarpackie</v>
      </c>
      <c r="O1001" t="str">
        <f>VLOOKUP(Tabela5[[#This Row],[przedstawiciel]],Tabela6[],3,FALSE)</f>
        <v>Rzeszów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01A48-E1E6-AD4C-9CC3-0550C8DDAFC5}">
  <sheetPr>
    <tabColor theme="9" tint="0.79998168889431442"/>
  </sheetPr>
  <dimension ref="A1:M1001"/>
  <sheetViews>
    <sheetView workbookViewId="0">
      <selection activeCell="J12" sqref="J12"/>
    </sheetView>
  </sheetViews>
  <sheetFormatPr baseColWidth="10" defaultColWidth="11.3984375" defaultRowHeight="14" x14ac:dyDescent="0.2"/>
  <cols>
    <col min="1" max="1" width="15.59765625" bestFit="1" customWidth="1"/>
    <col min="2" max="2" width="15.796875" bestFit="1" customWidth="1"/>
    <col min="3" max="3" width="15.59765625" bestFit="1" customWidth="1"/>
    <col min="4" max="4" width="16" bestFit="1" customWidth="1"/>
    <col min="5" max="5" width="8.59765625" bestFit="1" customWidth="1"/>
    <col min="6" max="6" width="10.59765625" bestFit="1" customWidth="1"/>
    <col min="7" max="7" width="7.19921875" bestFit="1" customWidth="1"/>
    <col min="8" max="8" width="14.3984375" bestFit="1" customWidth="1"/>
    <col min="9" max="9" width="15.796875" bestFit="1" customWidth="1"/>
    <col min="10" max="10" width="17.796875" bestFit="1" customWidth="1"/>
    <col min="11" max="11" width="10.59765625" bestFit="1" customWidth="1"/>
    <col min="12" max="12" width="10" bestFit="1" customWidth="1"/>
    <col min="13" max="13" width="16.3984375" customWidth="1"/>
    <col min="14" max="14" width="28.19921875" bestFit="1" customWidth="1"/>
    <col min="15" max="15" width="16.3984375" bestFit="1" customWidth="1"/>
  </cols>
  <sheetData>
    <row r="1" spans="1:13" x14ac:dyDescent="0.2">
      <c r="A1" t="s">
        <v>0</v>
      </c>
      <c r="B1" t="s">
        <v>1</v>
      </c>
      <c r="C1" t="s">
        <v>2</v>
      </c>
      <c r="D1" t="s">
        <v>4</v>
      </c>
      <c r="E1" t="s">
        <v>26</v>
      </c>
      <c r="F1" t="s">
        <v>27</v>
      </c>
      <c r="G1" t="s">
        <v>28</v>
      </c>
      <c r="H1" t="s">
        <v>29</v>
      </c>
      <c r="I1" t="s">
        <v>3</v>
      </c>
      <c r="J1" t="s">
        <v>5</v>
      </c>
      <c r="K1" t="s">
        <v>6</v>
      </c>
      <c r="L1" t="s">
        <v>7</v>
      </c>
      <c r="M1" t="s">
        <v>54</v>
      </c>
    </row>
    <row r="2" spans="1:13" x14ac:dyDescent="0.2">
      <c r="A2">
        <v>6</v>
      </c>
      <c r="B2">
        <v>129</v>
      </c>
      <c r="C2">
        <v>64</v>
      </c>
      <c r="D2" s="36">
        <v>41536</v>
      </c>
      <c r="E2">
        <v>19</v>
      </c>
      <c r="F2">
        <v>9</v>
      </c>
      <c r="G2">
        <v>2013</v>
      </c>
      <c r="H2">
        <v>0.49612403100775193</v>
      </c>
      <c r="I2" t="s">
        <v>8</v>
      </c>
      <c r="J2" t="s">
        <v>17</v>
      </c>
      <c r="K2" t="s">
        <v>18</v>
      </c>
      <c r="L2" t="s">
        <v>19</v>
      </c>
      <c r="M2" t="s">
        <v>58</v>
      </c>
    </row>
    <row r="3" spans="1:13" x14ac:dyDescent="0.2">
      <c r="A3">
        <v>12</v>
      </c>
      <c r="B3">
        <v>150</v>
      </c>
      <c r="C3">
        <v>128</v>
      </c>
      <c r="D3" s="36">
        <v>41554</v>
      </c>
      <c r="E3">
        <v>7</v>
      </c>
      <c r="F3">
        <v>10</v>
      </c>
      <c r="G3">
        <v>2013</v>
      </c>
      <c r="H3">
        <v>0.85333333333333339</v>
      </c>
      <c r="I3" t="s">
        <v>8</v>
      </c>
      <c r="J3" t="s">
        <v>17</v>
      </c>
      <c r="K3" t="s">
        <v>18</v>
      </c>
      <c r="L3" t="s">
        <v>19</v>
      </c>
      <c r="M3" t="s">
        <v>58</v>
      </c>
    </row>
    <row r="4" spans="1:13" x14ac:dyDescent="0.2">
      <c r="A4">
        <v>3</v>
      </c>
      <c r="B4">
        <v>11</v>
      </c>
      <c r="C4">
        <v>195</v>
      </c>
      <c r="D4" s="36">
        <v>41514</v>
      </c>
      <c r="E4">
        <v>28</v>
      </c>
      <c r="F4">
        <v>8</v>
      </c>
      <c r="G4">
        <v>2013</v>
      </c>
      <c r="H4">
        <v>17.727272727272727</v>
      </c>
      <c r="I4" t="s">
        <v>9</v>
      </c>
      <c r="J4" t="s">
        <v>10</v>
      </c>
      <c r="K4" t="s">
        <v>11</v>
      </c>
      <c r="L4" t="s">
        <v>12</v>
      </c>
      <c r="M4" t="s">
        <v>55</v>
      </c>
    </row>
    <row r="5" spans="1:13" x14ac:dyDescent="0.2">
      <c r="A5">
        <v>12</v>
      </c>
      <c r="B5">
        <v>140</v>
      </c>
      <c r="C5">
        <v>172</v>
      </c>
      <c r="D5" s="36">
        <v>41551</v>
      </c>
      <c r="E5">
        <v>4</v>
      </c>
      <c r="F5">
        <v>10</v>
      </c>
      <c r="G5">
        <v>2013</v>
      </c>
      <c r="H5">
        <v>1.2285714285714286</v>
      </c>
      <c r="I5" t="s">
        <v>13</v>
      </c>
      <c r="J5" t="s">
        <v>14</v>
      </c>
      <c r="K5" t="s">
        <v>15</v>
      </c>
      <c r="L5" t="s">
        <v>16</v>
      </c>
      <c r="M5" t="s">
        <v>56</v>
      </c>
    </row>
    <row r="6" spans="1:13" x14ac:dyDescent="0.2">
      <c r="A6">
        <v>9</v>
      </c>
      <c r="B6">
        <v>175</v>
      </c>
      <c r="C6">
        <v>122</v>
      </c>
      <c r="D6" s="36">
        <v>41567</v>
      </c>
      <c r="E6">
        <v>20</v>
      </c>
      <c r="F6">
        <v>10</v>
      </c>
      <c r="G6">
        <v>2013</v>
      </c>
      <c r="H6">
        <v>0.69714285714285718</v>
      </c>
      <c r="I6" t="s">
        <v>20</v>
      </c>
      <c r="J6" t="s">
        <v>23</v>
      </c>
      <c r="K6" t="s">
        <v>24</v>
      </c>
      <c r="L6" t="s">
        <v>12</v>
      </c>
      <c r="M6" t="s">
        <v>57</v>
      </c>
    </row>
    <row r="7" spans="1:13" x14ac:dyDescent="0.2">
      <c r="A7">
        <v>7</v>
      </c>
      <c r="B7">
        <v>69</v>
      </c>
      <c r="C7">
        <v>154</v>
      </c>
      <c r="D7" s="36">
        <v>41524</v>
      </c>
      <c r="E7">
        <v>7</v>
      </c>
      <c r="F7">
        <v>9</v>
      </c>
      <c r="G7">
        <v>2013</v>
      </c>
      <c r="H7">
        <v>2.2318840579710146</v>
      </c>
      <c r="I7" t="s">
        <v>21</v>
      </c>
      <c r="J7" t="s">
        <v>22</v>
      </c>
      <c r="K7" t="s">
        <v>11</v>
      </c>
      <c r="L7" t="s">
        <v>12</v>
      </c>
      <c r="M7" t="s">
        <v>55</v>
      </c>
    </row>
    <row r="8" spans="1:13" x14ac:dyDescent="0.2">
      <c r="A8">
        <v>7</v>
      </c>
      <c r="B8">
        <v>101</v>
      </c>
      <c r="C8">
        <v>183</v>
      </c>
      <c r="D8" s="36">
        <v>41552</v>
      </c>
      <c r="E8">
        <v>5</v>
      </c>
      <c r="F8">
        <v>10</v>
      </c>
      <c r="G8">
        <v>2013</v>
      </c>
      <c r="H8">
        <v>1.8118811881188119</v>
      </c>
      <c r="I8" t="s">
        <v>13</v>
      </c>
      <c r="J8" t="s">
        <v>14</v>
      </c>
      <c r="K8" t="s">
        <v>15</v>
      </c>
      <c r="L8" t="s">
        <v>16</v>
      </c>
      <c r="M8" t="s">
        <v>56</v>
      </c>
    </row>
    <row r="9" spans="1:13" x14ac:dyDescent="0.2">
      <c r="A9">
        <v>11</v>
      </c>
      <c r="B9">
        <v>135</v>
      </c>
      <c r="C9">
        <v>159</v>
      </c>
      <c r="D9" s="36">
        <v>41572</v>
      </c>
      <c r="E9">
        <v>25</v>
      </c>
      <c r="F9">
        <v>10</v>
      </c>
      <c r="G9">
        <v>2013</v>
      </c>
      <c r="H9">
        <v>1.1777777777777778</v>
      </c>
      <c r="I9" t="s">
        <v>21</v>
      </c>
      <c r="J9" t="s">
        <v>22</v>
      </c>
      <c r="K9" t="s">
        <v>11</v>
      </c>
      <c r="L9" t="s">
        <v>12</v>
      </c>
      <c r="M9" t="s">
        <v>55</v>
      </c>
    </row>
    <row r="10" spans="1:13" x14ac:dyDescent="0.2">
      <c r="A10">
        <v>9</v>
      </c>
      <c r="B10">
        <v>171</v>
      </c>
      <c r="C10">
        <v>69</v>
      </c>
      <c r="D10" s="36">
        <v>41512</v>
      </c>
      <c r="E10">
        <v>26</v>
      </c>
      <c r="F10">
        <v>8</v>
      </c>
      <c r="G10">
        <v>2013</v>
      </c>
      <c r="H10">
        <v>0.40350877192982454</v>
      </c>
      <c r="I10" t="s">
        <v>20</v>
      </c>
      <c r="J10" t="s">
        <v>23</v>
      </c>
      <c r="K10" t="s">
        <v>24</v>
      </c>
      <c r="L10" t="s">
        <v>12</v>
      </c>
      <c r="M10" t="s">
        <v>57</v>
      </c>
    </row>
    <row r="11" spans="1:13" x14ac:dyDescent="0.2">
      <c r="A11">
        <v>2</v>
      </c>
      <c r="B11">
        <v>97</v>
      </c>
      <c r="C11">
        <v>205</v>
      </c>
      <c r="D11" s="36">
        <v>41500</v>
      </c>
      <c r="E11">
        <v>14</v>
      </c>
      <c r="F11">
        <v>8</v>
      </c>
      <c r="G11">
        <v>2013</v>
      </c>
      <c r="H11">
        <v>2.1134020618556701</v>
      </c>
      <c r="I11" t="s">
        <v>9</v>
      </c>
      <c r="J11" t="s">
        <v>10</v>
      </c>
      <c r="K11" t="s">
        <v>11</v>
      </c>
      <c r="L11" t="s">
        <v>12</v>
      </c>
      <c r="M11" t="s">
        <v>55</v>
      </c>
    </row>
    <row r="12" spans="1:13" x14ac:dyDescent="0.2">
      <c r="A12">
        <v>5</v>
      </c>
      <c r="B12">
        <v>134</v>
      </c>
      <c r="C12">
        <v>164</v>
      </c>
      <c r="D12" s="36">
        <v>41542</v>
      </c>
      <c r="E12">
        <v>25</v>
      </c>
      <c r="F12">
        <v>9</v>
      </c>
      <c r="G12">
        <v>2013</v>
      </c>
      <c r="H12">
        <v>1.2238805970149254</v>
      </c>
      <c r="I12" t="s">
        <v>20</v>
      </c>
      <c r="J12" t="s">
        <v>23</v>
      </c>
      <c r="K12" t="s">
        <v>24</v>
      </c>
      <c r="L12" t="s">
        <v>12</v>
      </c>
      <c r="M12" t="s">
        <v>57</v>
      </c>
    </row>
    <row r="13" spans="1:13" x14ac:dyDescent="0.2">
      <c r="A13">
        <v>5</v>
      </c>
      <c r="B13">
        <v>2</v>
      </c>
      <c r="C13">
        <v>64</v>
      </c>
      <c r="D13" s="36">
        <v>41515</v>
      </c>
      <c r="E13">
        <v>29</v>
      </c>
      <c r="F13">
        <v>8</v>
      </c>
      <c r="G13">
        <v>2013</v>
      </c>
      <c r="H13">
        <v>32</v>
      </c>
      <c r="I13" t="s">
        <v>13</v>
      </c>
      <c r="J13" t="s">
        <v>14</v>
      </c>
      <c r="K13" t="s">
        <v>15</v>
      </c>
      <c r="L13" t="s">
        <v>16</v>
      </c>
      <c r="M13" t="s">
        <v>56</v>
      </c>
    </row>
    <row r="14" spans="1:13" x14ac:dyDescent="0.2">
      <c r="A14">
        <v>11</v>
      </c>
      <c r="B14">
        <v>39</v>
      </c>
      <c r="C14">
        <v>47</v>
      </c>
      <c r="D14" s="36">
        <v>41490</v>
      </c>
      <c r="E14">
        <v>4</v>
      </c>
      <c r="F14">
        <v>8</v>
      </c>
      <c r="G14">
        <v>2013</v>
      </c>
      <c r="H14">
        <v>1.2051282051282051</v>
      </c>
      <c r="I14" t="s">
        <v>9</v>
      </c>
      <c r="J14" t="s">
        <v>10</v>
      </c>
      <c r="K14" t="s">
        <v>11</v>
      </c>
      <c r="L14" t="s">
        <v>12</v>
      </c>
      <c r="M14" t="s">
        <v>55</v>
      </c>
    </row>
    <row r="15" spans="1:13" x14ac:dyDescent="0.2">
      <c r="A15">
        <v>11</v>
      </c>
      <c r="B15">
        <v>150</v>
      </c>
      <c r="C15">
        <v>135</v>
      </c>
      <c r="D15" s="36">
        <v>41560</v>
      </c>
      <c r="E15">
        <v>13</v>
      </c>
      <c r="F15">
        <v>10</v>
      </c>
      <c r="G15">
        <v>2013</v>
      </c>
      <c r="H15">
        <v>0.9</v>
      </c>
      <c r="I15" t="s">
        <v>21</v>
      </c>
      <c r="J15" t="s">
        <v>22</v>
      </c>
      <c r="K15" t="s">
        <v>11</v>
      </c>
      <c r="L15" t="s">
        <v>12</v>
      </c>
      <c r="M15" t="s">
        <v>55</v>
      </c>
    </row>
    <row r="16" spans="1:13" x14ac:dyDescent="0.2">
      <c r="A16">
        <v>11</v>
      </c>
      <c r="B16">
        <v>104</v>
      </c>
      <c r="C16">
        <v>118</v>
      </c>
      <c r="D16" s="36">
        <v>41523</v>
      </c>
      <c r="E16">
        <v>6</v>
      </c>
      <c r="F16">
        <v>9</v>
      </c>
      <c r="G16">
        <v>2013</v>
      </c>
      <c r="H16">
        <v>1.1346153846153846</v>
      </c>
      <c r="I16" t="s">
        <v>8</v>
      </c>
      <c r="J16" t="s">
        <v>17</v>
      </c>
      <c r="K16" t="s">
        <v>18</v>
      </c>
      <c r="L16" t="s">
        <v>19</v>
      </c>
      <c r="M16" t="s">
        <v>58</v>
      </c>
    </row>
    <row r="17" spans="1:13" x14ac:dyDescent="0.2">
      <c r="A17">
        <v>10</v>
      </c>
      <c r="B17">
        <v>144</v>
      </c>
      <c r="C17">
        <v>147</v>
      </c>
      <c r="D17" s="36">
        <v>41522</v>
      </c>
      <c r="E17">
        <v>5</v>
      </c>
      <c r="F17">
        <v>9</v>
      </c>
      <c r="G17">
        <v>2013</v>
      </c>
      <c r="H17">
        <v>1.0208333333333333</v>
      </c>
      <c r="I17" t="s">
        <v>8</v>
      </c>
      <c r="J17" t="s">
        <v>17</v>
      </c>
      <c r="K17" t="s">
        <v>18</v>
      </c>
      <c r="L17" t="s">
        <v>19</v>
      </c>
      <c r="M17" t="s">
        <v>58</v>
      </c>
    </row>
    <row r="18" spans="1:13" x14ac:dyDescent="0.2">
      <c r="A18">
        <v>9</v>
      </c>
      <c r="B18">
        <v>108</v>
      </c>
      <c r="C18">
        <v>209</v>
      </c>
      <c r="D18" s="36">
        <v>41505</v>
      </c>
      <c r="E18">
        <v>19</v>
      </c>
      <c r="F18">
        <v>8</v>
      </c>
      <c r="G18">
        <v>2013</v>
      </c>
      <c r="H18">
        <v>1.9351851851851851</v>
      </c>
      <c r="I18" t="s">
        <v>13</v>
      </c>
      <c r="J18" t="s">
        <v>14</v>
      </c>
      <c r="K18" t="s">
        <v>15</v>
      </c>
      <c r="L18" t="s">
        <v>16</v>
      </c>
      <c r="M18" t="s">
        <v>56</v>
      </c>
    </row>
    <row r="19" spans="1:13" x14ac:dyDescent="0.2">
      <c r="A19">
        <v>1</v>
      </c>
      <c r="B19">
        <v>129</v>
      </c>
      <c r="C19">
        <v>50</v>
      </c>
      <c r="D19" s="36">
        <v>41495</v>
      </c>
      <c r="E19">
        <v>9</v>
      </c>
      <c r="F19">
        <v>8</v>
      </c>
      <c r="G19">
        <v>2013</v>
      </c>
      <c r="H19">
        <v>0.38759689922480622</v>
      </c>
      <c r="I19" t="s">
        <v>20</v>
      </c>
      <c r="J19" t="s">
        <v>23</v>
      </c>
      <c r="K19" t="s">
        <v>24</v>
      </c>
      <c r="L19" t="s">
        <v>12</v>
      </c>
      <c r="M19" t="s">
        <v>57</v>
      </c>
    </row>
    <row r="20" spans="1:13" x14ac:dyDescent="0.2">
      <c r="A20">
        <v>8</v>
      </c>
      <c r="B20">
        <v>31</v>
      </c>
      <c r="C20">
        <v>141</v>
      </c>
      <c r="D20" s="36">
        <v>41531</v>
      </c>
      <c r="E20">
        <v>14</v>
      </c>
      <c r="F20">
        <v>9</v>
      </c>
      <c r="G20">
        <v>2013</v>
      </c>
      <c r="H20">
        <v>4.5483870967741939</v>
      </c>
      <c r="I20" t="s">
        <v>21</v>
      </c>
      <c r="J20" t="s">
        <v>22</v>
      </c>
      <c r="K20" t="s">
        <v>11</v>
      </c>
      <c r="L20" t="s">
        <v>12</v>
      </c>
      <c r="M20" t="s">
        <v>55</v>
      </c>
    </row>
    <row r="21" spans="1:13" x14ac:dyDescent="0.2">
      <c r="A21">
        <v>9</v>
      </c>
      <c r="B21">
        <v>153</v>
      </c>
      <c r="C21">
        <v>131</v>
      </c>
      <c r="D21" s="36">
        <v>41530</v>
      </c>
      <c r="E21">
        <v>13</v>
      </c>
      <c r="F21">
        <v>9</v>
      </c>
      <c r="G21">
        <v>2013</v>
      </c>
      <c r="H21">
        <v>0.85620915032679734</v>
      </c>
      <c r="I21" t="s">
        <v>20</v>
      </c>
      <c r="J21" t="s">
        <v>23</v>
      </c>
      <c r="K21" t="s">
        <v>24</v>
      </c>
      <c r="L21" t="s">
        <v>12</v>
      </c>
      <c r="M21" t="s">
        <v>57</v>
      </c>
    </row>
    <row r="22" spans="1:13" x14ac:dyDescent="0.2">
      <c r="A22">
        <v>4</v>
      </c>
      <c r="B22">
        <v>24</v>
      </c>
      <c r="C22">
        <v>153</v>
      </c>
      <c r="D22" s="36">
        <v>41547</v>
      </c>
      <c r="E22">
        <v>30</v>
      </c>
      <c r="F22">
        <v>9</v>
      </c>
      <c r="G22">
        <v>2013</v>
      </c>
      <c r="H22">
        <v>6.375</v>
      </c>
      <c r="I22" t="s">
        <v>9</v>
      </c>
      <c r="J22" t="s">
        <v>10</v>
      </c>
      <c r="K22" t="s">
        <v>11</v>
      </c>
      <c r="L22" t="s">
        <v>12</v>
      </c>
      <c r="M22" t="s">
        <v>55</v>
      </c>
    </row>
    <row r="23" spans="1:13" x14ac:dyDescent="0.2">
      <c r="A23">
        <v>8</v>
      </c>
      <c r="B23">
        <v>107</v>
      </c>
      <c r="C23">
        <v>157</v>
      </c>
      <c r="D23" s="36">
        <v>41504</v>
      </c>
      <c r="E23">
        <v>18</v>
      </c>
      <c r="F23">
        <v>8</v>
      </c>
      <c r="G23">
        <v>2013</v>
      </c>
      <c r="H23">
        <v>1.4672897196261683</v>
      </c>
      <c r="I23" t="s">
        <v>21</v>
      </c>
      <c r="J23" t="s">
        <v>22</v>
      </c>
      <c r="K23" t="s">
        <v>11</v>
      </c>
      <c r="L23" t="s">
        <v>12</v>
      </c>
      <c r="M23" t="s">
        <v>55</v>
      </c>
    </row>
    <row r="24" spans="1:13" x14ac:dyDescent="0.2">
      <c r="A24">
        <v>10</v>
      </c>
      <c r="B24">
        <v>90</v>
      </c>
      <c r="C24">
        <v>204</v>
      </c>
      <c r="D24" s="36">
        <v>41553</v>
      </c>
      <c r="E24">
        <v>6</v>
      </c>
      <c r="F24">
        <v>10</v>
      </c>
      <c r="G24">
        <v>2013</v>
      </c>
      <c r="H24">
        <v>2.2666666666666666</v>
      </c>
      <c r="I24" t="s">
        <v>20</v>
      </c>
      <c r="J24" t="s">
        <v>23</v>
      </c>
      <c r="K24" t="s">
        <v>24</v>
      </c>
      <c r="L24" t="s">
        <v>12</v>
      </c>
      <c r="M24" t="s">
        <v>57</v>
      </c>
    </row>
    <row r="25" spans="1:13" x14ac:dyDescent="0.2">
      <c r="A25">
        <v>4</v>
      </c>
      <c r="B25">
        <v>118</v>
      </c>
      <c r="C25">
        <v>174</v>
      </c>
      <c r="D25" s="36">
        <v>41511</v>
      </c>
      <c r="E25">
        <v>25</v>
      </c>
      <c r="F25">
        <v>8</v>
      </c>
      <c r="G25">
        <v>2013</v>
      </c>
      <c r="H25">
        <v>1.4745762711864407</v>
      </c>
      <c r="I25" t="s">
        <v>13</v>
      </c>
      <c r="J25" t="s">
        <v>14</v>
      </c>
      <c r="K25" t="s">
        <v>15</v>
      </c>
      <c r="L25" t="s">
        <v>16</v>
      </c>
      <c r="M25" t="s">
        <v>56</v>
      </c>
    </row>
    <row r="26" spans="1:13" x14ac:dyDescent="0.2">
      <c r="A26">
        <v>2</v>
      </c>
      <c r="B26">
        <v>74</v>
      </c>
      <c r="C26">
        <v>164</v>
      </c>
      <c r="D26" s="36">
        <v>41545</v>
      </c>
      <c r="E26">
        <v>28</v>
      </c>
      <c r="F26">
        <v>9</v>
      </c>
      <c r="G26">
        <v>2013</v>
      </c>
      <c r="H26">
        <v>2.2162162162162162</v>
      </c>
      <c r="I26" t="s">
        <v>20</v>
      </c>
      <c r="J26" t="s">
        <v>23</v>
      </c>
      <c r="K26" t="s">
        <v>24</v>
      </c>
      <c r="L26" t="s">
        <v>12</v>
      </c>
      <c r="M26" t="s">
        <v>57</v>
      </c>
    </row>
    <row r="27" spans="1:13" x14ac:dyDescent="0.2">
      <c r="A27">
        <v>1</v>
      </c>
      <c r="B27">
        <v>171</v>
      </c>
      <c r="C27">
        <v>103</v>
      </c>
      <c r="D27" s="36">
        <v>41504</v>
      </c>
      <c r="E27">
        <v>18</v>
      </c>
      <c r="F27">
        <v>8</v>
      </c>
      <c r="G27">
        <v>2013</v>
      </c>
      <c r="H27">
        <v>0.60233918128654973</v>
      </c>
      <c r="I27" t="s">
        <v>9</v>
      </c>
      <c r="J27" t="s">
        <v>10</v>
      </c>
      <c r="K27" t="s">
        <v>11</v>
      </c>
      <c r="L27" t="s">
        <v>12</v>
      </c>
      <c r="M27" t="s">
        <v>55</v>
      </c>
    </row>
    <row r="28" spans="1:13" x14ac:dyDescent="0.2">
      <c r="A28">
        <v>4</v>
      </c>
      <c r="B28">
        <v>171</v>
      </c>
      <c r="C28">
        <v>166</v>
      </c>
      <c r="D28" s="36">
        <v>41573</v>
      </c>
      <c r="E28">
        <v>26</v>
      </c>
      <c r="F28">
        <v>10</v>
      </c>
      <c r="G28">
        <v>2013</v>
      </c>
      <c r="H28">
        <v>0.9707602339181286</v>
      </c>
      <c r="I28" t="s">
        <v>9</v>
      </c>
      <c r="J28" t="s">
        <v>10</v>
      </c>
      <c r="K28" t="s">
        <v>11</v>
      </c>
      <c r="L28" t="s">
        <v>12</v>
      </c>
      <c r="M28" t="s">
        <v>55</v>
      </c>
    </row>
    <row r="29" spans="1:13" x14ac:dyDescent="0.2">
      <c r="A29">
        <v>15</v>
      </c>
      <c r="B29">
        <v>48</v>
      </c>
      <c r="C29">
        <v>124</v>
      </c>
      <c r="D29" s="36">
        <v>41564</v>
      </c>
      <c r="E29">
        <v>17</v>
      </c>
      <c r="F29">
        <v>10</v>
      </c>
      <c r="G29">
        <v>2013</v>
      </c>
      <c r="H29">
        <v>2.5833333333333335</v>
      </c>
      <c r="I29" t="s">
        <v>20</v>
      </c>
      <c r="J29" t="s">
        <v>23</v>
      </c>
      <c r="K29" t="s">
        <v>24</v>
      </c>
      <c r="L29" t="s">
        <v>12</v>
      </c>
      <c r="M29" t="s">
        <v>57</v>
      </c>
    </row>
    <row r="30" spans="1:13" x14ac:dyDescent="0.2">
      <c r="A30">
        <v>12</v>
      </c>
      <c r="B30">
        <v>150</v>
      </c>
      <c r="C30">
        <v>165</v>
      </c>
      <c r="D30" s="36">
        <v>41544</v>
      </c>
      <c r="E30">
        <v>27</v>
      </c>
      <c r="F30">
        <v>9</v>
      </c>
      <c r="G30">
        <v>2013</v>
      </c>
      <c r="H30">
        <v>1.1000000000000001</v>
      </c>
      <c r="I30" t="s">
        <v>9</v>
      </c>
      <c r="J30" t="s">
        <v>10</v>
      </c>
      <c r="K30" t="s">
        <v>11</v>
      </c>
      <c r="L30" t="s">
        <v>12</v>
      </c>
      <c r="M30" t="s">
        <v>55</v>
      </c>
    </row>
    <row r="31" spans="1:13" x14ac:dyDescent="0.2">
      <c r="A31">
        <v>3</v>
      </c>
      <c r="B31">
        <v>85</v>
      </c>
      <c r="C31">
        <v>78</v>
      </c>
      <c r="D31" s="36">
        <v>41574</v>
      </c>
      <c r="E31">
        <v>27</v>
      </c>
      <c r="F31">
        <v>10</v>
      </c>
      <c r="G31">
        <v>2013</v>
      </c>
      <c r="H31">
        <v>0.91764705882352937</v>
      </c>
      <c r="I31" t="s">
        <v>13</v>
      </c>
      <c r="J31" t="s">
        <v>14</v>
      </c>
      <c r="K31" t="s">
        <v>15</v>
      </c>
      <c r="L31" t="s">
        <v>16</v>
      </c>
      <c r="M31" t="s">
        <v>56</v>
      </c>
    </row>
    <row r="32" spans="1:13" x14ac:dyDescent="0.2">
      <c r="A32">
        <v>3</v>
      </c>
      <c r="B32">
        <v>65</v>
      </c>
      <c r="C32">
        <v>76</v>
      </c>
      <c r="D32" s="36">
        <v>41496</v>
      </c>
      <c r="E32">
        <v>10</v>
      </c>
      <c r="F32">
        <v>8</v>
      </c>
      <c r="G32">
        <v>2013</v>
      </c>
      <c r="H32">
        <v>1.1692307692307693</v>
      </c>
      <c r="I32" t="s">
        <v>9</v>
      </c>
      <c r="J32" t="s">
        <v>10</v>
      </c>
      <c r="K32" t="s">
        <v>11</v>
      </c>
      <c r="L32" t="s">
        <v>12</v>
      </c>
      <c r="M32" t="s">
        <v>55</v>
      </c>
    </row>
    <row r="33" spans="1:13" x14ac:dyDescent="0.2">
      <c r="A33">
        <v>10</v>
      </c>
      <c r="B33">
        <v>117</v>
      </c>
      <c r="C33">
        <v>133</v>
      </c>
      <c r="D33" s="36">
        <v>41507</v>
      </c>
      <c r="E33">
        <v>21</v>
      </c>
      <c r="F33">
        <v>8</v>
      </c>
      <c r="G33">
        <v>2013</v>
      </c>
      <c r="H33">
        <v>1.1367521367521367</v>
      </c>
      <c r="I33" t="s">
        <v>13</v>
      </c>
      <c r="J33" t="s">
        <v>14</v>
      </c>
      <c r="K33" t="s">
        <v>15</v>
      </c>
      <c r="L33" t="s">
        <v>16</v>
      </c>
      <c r="M33" t="s">
        <v>56</v>
      </c>
    </row>
    <row r="34" spans="1:13" x14ac:dyDescent="0.2">
      <c r="A34">
        <v>9</v>
      </c>
      <c r="B34">
        <v>49</v>
      </c>
      <c r="C34">
        <v>198</v>
      </c>
      <c r="D34" s="36">
        <v>41514</v>
      </c>
      <c r="E34">
        <v>28</v>
      </c>
      <c r="F34">
        <v>8</v>
      </c>
      <c r="G34">
        <v>2013</v>
      </c>
      <c r="H34">
        <v>4.0408163265306118</v>
      </c>
      <c r="I34" t="s">
        <v>20</v>
      </c>
      <c r="J34" t="s">
        <v>23</v>
      </c>
      <c r="K34" t="s">
        <v>24</v>
      </c>
      <c r="L34" t="s">
        <v>12</v>
      </c>
      <c r="M34" t="s">
        <v>57</v>
      </c>
    </row>
    <row r="35" spans="1:13" x14ac:dyDescent="0.2">
      <c r="A35">
        <v>11</v>
      </c>
      <c r="B35">
        <v>128</v>
      </c>
      <c r="C35">
        <v>209</v>
      </c>
      <c r="D35" s="36">
        <v>41511</v>
      </c>
      <c r="E35">
        <v>25</v>
      </c>
      <c r="F35">
        <v>8</v>
      </c>
      <c r="G35">
        <v>2013</v>
      </c>
      <c r="H35">
        <v>1.6328125</v>
      </c>
      <c r="I35" t="s">
        <v>21</v>
      </c>
      <c r="J35" t="s">
        <v>22</v>
      </c>
      <c r="K35" t="s">
        <v>11</v>
      </c>
      <c r="L35" t="s">
        <v>12</v>
      </c>
      <c r="M35" t="s">
        <v>55</v>
      </c>
    </row>
    <row r="36" spans="1:13" x14ac:dyDescent="0.2">
      <c r="A36">
        <v>11</v>
      </c>
      <c r="B36">
        <v>137</v>
      </c>
      <c r="C36">
        <v>92</v>
      </c>
      <c r="D36" s="36">
        <v>41534</v>
      </c>
      <c r="E36">
        <v>17</v>
      </c>
      <c r="F36">
        <v>9</v>
      </c>
      <c r="G36">
        <v>2013</v>
      </c>
      <c r="H36">
        <v>0.67153284671532842</v>
      </c>
      <c r="I36" t="s">
        <v>8</v>
      </c>
      <c r="J36" t="s">
        <v>17</v>
      </c>
      <c r="K36" t="s">
        <v>18</v>
      </c>
      <c r="L36" t="s">
        <v>19</v>
      </c>
      <c r="M36" t="s">
        <v>58</v>
      </c>
    </row>
    <row r="37" spans="1:13" x14ac:dyDescent="0.2">
      <c r="A37">
        <v>11</v>
      </c>
      <c r="B37">
        <v>75</v>
      </c>
      <c r="C37">
        <v>43</v>
      </c>
      <c r="D37" s="36">
        <v>41543</v>
      </c>
      <c r="E37">
        <v>26</v>
      </c>
      <c r="F37">
        <v>9</v>
      </c>
      <c r="G37">
        <v>2013</v>
      </c>
      <c r="H37">
        <v>0.57333333333333336</v>
      </c>
      <c r="I37" t="s">
        <v>20</v>
      </c>
      <c r="J37" t="s">
        <v>23</v>
      </c>
      <c r="K37" t="s">
        <v>24</v>
      </c>
      <c r="L37" t="s">
        <v>12</v>
      </c>
      <c r="M37" t="s">
        <v>57</v>
      </c>
    </row>
    <row r="38" spans="1:13" x14ac:dyDescent="0.2">
      <c r="A38">
        <v>6</v>
      </c>
      <c r="B38">
        <v>42</v>
      </c>
      <c r="C38">
        <v>161</v>
      </c>
      <c r="D38" s="36">
        <v>41517</v>
      </c>
      <c r="E38">
        <v>31</v>
      </c>
      <c r="F38">
        <v>8</v>
      </c>
      <c r="G38">
        <v>2013</v>
      </c>
      <c r="H38">
        <v>3.8333333333333335</v>
      </c>
      <c r="I38" t="s">
        <v>21</v>
      </c>
      <c r="J38" t="s">
        <v>22</v>
      </c>
      <c r="K38" t="s">
        <v>11</v>
      </c>
      <c r="L38" t="s">
        <v>12</v>
      </c>
      <c r="M38" t="s">
        <v>55</v>
      </c>
    </row>
    <row r="39" spans="1:13" x14ac:dyDescent="0.2">
      <c r="A39">
        <v>2</v>
      </c>
      <c r="B39">
        <v>174</v>
      </c>
      <c r="C39">
        <v>182</v>
      </c>
      <c r="D39" s="36">
        <v>41557</v>
      </c>
      <c r="E39">
        <v>10</v>
      </c>
      <c r="F39">
        <v>10</v>
      </c>
      <c r="G39">
        <v>2013</v>
      </c>
      <c r="H39">
        <v>1.0459770114942528</v>
      </c>
      <c r="I39" t="s">
        <v>8</v>
      </c>
      <c r="J39" t="s">
        <v>17</v>
      </c>
      <c r="K39" t="s">
        <v>18</v>
      </c>
      <c r="L39" t="s">
        <v>19</v>
      </c>
      <c r="M39" t="s">
        <v>58</v>
      </c>
    </row>
    <row r="40" spans="1:13" x14ac:dyDescent="0.2">
      <c r="A40">
        <v>11</v>
      </c>
      <c r="B40">
        <v>141</v>
      </c>
      <c r="C40">
        <v>108</v>
      </c>
      <c r="D40" s="36">
        <v>41561</v>
      </c>
      <c r="E40">
        <v>14</v>
      </c>
      <c r="F40">
        <v>10</v>
      </c>
      <c r="G40">
        <v>2013</v>
      </c>
      <c r="H40">
        <v>0.76595744680851063</v>
      </c>
      <c r="I40" t="s">
        <v>20</v>
      </c>
      <c r="J40" t="s">
        <v>23</v>
      </c>
      <c r="K40" t="s">
        <v>24</v>
      </c>
      <c r="L40" t="s">
        <v>12</v>
      </c>
      <c r="M40" t="s">
        <v>57</v>
      </c>
    </row>
    <row r="41" spans="1:13" x14ac:dyDescent="0.2">
      <c r="A41">
        <v>6</v>
      </c>
      <c r="B41">
        <v>58</v>
      </c>
      <c r="C41">
        <v>88</v>
      </c>
      <c r="D41" s="36">
        <v>41576</v>
      </c>
      <c r="E41">
        <v>29</v>
      </c>
      <c r="F41">
        <v>10</v>
      </c>
      <c r="G41">
        <v>2013</v>
      </c>
      <c r="H41">
        <v>1.5172413793103448</v>
      </c>
      <c r="I41" t="s">
        <v>20</v>
      </c>
      <c r="J41" t="s">
        <v>23</v>
      </c>
      <c r="K41" t="s">
        <v>24</v>
      </c>
      <c r="L41" t="s">
        <v>12</v>
      </c>
      <c r="M41" t="s">
        <v>57</v>
      </c>
    </row>
    <row r="42" spans="1:13" x14ac:dyDescent="0.2">
      <c r="A42">
        <v>10</v>
      </c>
      <c r="B42">
        <v>60</v>
      </c>
      <c r="C42">
        <v>128</v>
      </c>
      <c r="D42" s="36">
        <v>41502</v>
      </c>
      <c r="E42">
        <v>16</v>
      </c>
      <c r="F42">
        <v>8</v>
      </c>
      <c r="G42">
        <v>2013</v>
      </c>
      <c r="H42">
        <v>2.1333333333333333</v>
      </c>
      <c r="I42" t="s">
        <v>20</v>
      </c>
      <c r="J42" t="s">
        <v>23</v>
      </c>
      <c r="K42" t="s">
        <v>24</v>
      </c>
      <c r="L42" t="s">
        <v>12</v>
      </c>
      <c r="M42" t="s">
        <v>57</v>
      </c>
    </row>
    <row r="43" spans="1:13" x14ac:dyDescent="0.2">
      <c r="A43">
        <v>8</v>
      </c>
      <c r="B43">
        <v>2</v>
      </c>
      <c r="C43">
        <v>157</v>
      </c>
      <c r="D43" s="36">
        <v>41506</v>
      </c>
      <c r="E43">
        <v>20</v>
      </c>
      <c r="F43">
        <v>8</v>
      </c>
      <c r="G43">
        <v>2013</v>
      </c>
      <c r="H43">
        <v>78.5</v>
      </c>
      <c r="I43" t="s">
        <v>9</v>
      </c>
      <c r="J43" t="s">
        <v>10</v>
      </c>
      <c r="K43" t="s">
        <v>11</v>
      </c>
      <c r="L43" t="s">
        <v>12</v>
      </c>
      <c r="M43" t="s">
        <v>55</v>
      </c>
    </row>
    <row r="44" spans="1:13" x14ac:dyDescent="0.2">
      <c r="A44">
        <v>4</v>
      </c>
      <c r="B44">
        <v>13</v>
      </c>
      <c r="C44">
        <v>41</v>
      </c>
      <c r="D44" s="36">
        <v>41551</v>
      </c>
      <c r="E44">
        <v>4</v>
      </c>
      <c r="F44">
        <v>10</v>
      </c>
      <c r="G44">
        <v>2013</v>
      </c>
      <c r="H44">
        <v>3.1538461538461537</v>
      </c>
      <c r="I44" t="s">
        <v>21</v>
      </c>
      <c r="J44" t="s">
        <v>22</v>
      </c>
      <c r="K44" t="s">
        <v>11</v>
      </c>
      <c r="L44" t="s">
        <v>12</v>
      </c>
      <c r="M44" t="s">
        <v>55</v>
      </c>
    </row>
    <row r="45" spans="1:13" x14ac:dyDescent="0.2">
      <c r="A45">
        <v>8</v>
      </c>
      <c r="B45">
        <v>175</v>
      </c>
      <c r="C45">
        <v>47</v>
      </c>
      <c r="D45" s="36">
        <v>41540</v>
      </c>
      <c r="E45">
        <v>23</v>
      </c>
      <c r="F45">
        <v>9</v>
      </c>
      <c r="G45">
        <v>2013</v>
      </c>
      <c r="H45">
        <v>0.26857142857142857</v>
      </c>
      <c r="I45" t="s">
        <v>13</v>
      </c>
      <c r="J45" t="s">
        <v>14</v>
      </c>
      <c r="K45" t="s">
        <v>15</v>
      </c>
      <c r="L45" t="s">
        <v>16</v>
      </c>
      <c r="M45" t="s">
        <v>56</v>
      </c>
    </row>
    <row r="46" spans="1:13" x14ac:dyDescent="0.2">
      <c r="A46">
        <v>7</v>
      </c>
      <c r="B46">
        <v>169</v>
      </c>
      <c r="C46">
        <v>211</v>
      </c>
      <c r="D46" s="36">
        <v>41488</v>
      </c>
      <c r="E46">
        <v>2</v>
      </c>
      <c r="F46">
        <v>8</v>
      </c>
      <c r="G46">
        <v>2013</v>
      </c>
      <c r="H46">
        <v>1.2485207100591715</v>
      </c>
      <c r="I46" t="s">
        <v>20</v>
      </c>
      <c r="J46" t="s">
        <v>23</v>
      </c>
      <c r="K46" t="s">
        <v>24</v>
      </c>
      <c r="L46" t="s">
        <v>12</v>
      </c>
      <c r="M46" t="s">
        <v>57</v>
      </c>
    </row>
    <row r="47" spans="1:13" x14ac:dyDescent="0.2">
      <c r="A47">
        <v>7</v>
      </c>
      <c r="B47">
        <v>126</v>
      </c>
      <c r="C47">
        <v>44</v>
      </c>
      <c r="D47" s="36">
        <v>41545</v>
      </c>
      <c r="E47">
        <v>28</v>
      </c>
      <c r="F47">
        <v>9</v>
      </c>
      <c r="G47">
        <v>2013</v>
      </c>
      <c r="H47">
        <v>0.34920634920634919</v>
      </c>
      <c r="I47" t="s">
        <v>9</v>
      </c>
      <c r="J47" t="s">
        <v>10</v>
      </c>
      <c r="K47" t="s">
        <v>11</v>
      </c>
      <c r="L47" t="s">
        <v>12</v>
      </c>
      <c r="M47" t="s">
        <v>55</v>
      </c>
    </row>
    <row r="48" spans="1:13" x14ac:dyDescent="0.2">
      <c r="A48">
        <v>6</v>
      </c>
      <c r="B48">
        <v>96</v>
      </c>
      <c r="C48">
        <v>126</v>
      </c>
      <c r="D48" s="36">
        <v>41513</v>
      </c>
      <c r="E48">
        <v>27</v>
      </c>
      <c r="F48">
        <v>8</v>
      </c>
      <c r="G48">
        <v>2013</v>
      </c>
      <c r="H48">
        <v>1.3125</v>
      </c>
      <c r="I48" t="s">
        <v>21</v>
      </c>
      <c r="J48" t="s">
        <v>22</v>
      </c>
      <c r="K48" t="s">
        <v>11</v>
      </c>
      <c r="L48" t="s">
        <v>12</v>
      </c>
      <c r="M48" t="s">
        <v>55</v>
      </c>
    </row>
    <row r="49" spans="1:13" x14ac:dyDescent="0.2">
      <c r="A49">
        <v>6</v>
      </c>
      <c r="B49">
        <v>136</v>
      </c>
      <c r="C49">
        <v>88</v>
      </c>
      <c r="D49" s="36">
        <v>41499</v>
      </c>
      <c r="E49">
        <v>13</v>
      </c>
      <c r="F49">
        <v>8</v>
      </c>
      <c r="G49">
        <v>2013</v>
      </c>
      <c r="H49">
        <v>0.6470588235294118</v>
      </c>
      <c r="I49" t="s">
        <v>9</v>
      </c>
      <c r="J49" t="s">
        <v>10</v>
      </c>
      <c r="K49" t="s">
        <v>11</v>
      </c>
      <c r="L49" t="s">
        <v>12</v>
      </c>
      <c r="M49" t="s">
        <v>55</v>
      </c>
    </row>
    <row r="50" spans="1:13" x14ac:dyDescent="0.2">
      <c r="A50">
        <v>5</v>
      </c>
      <c r="B50">
        <v>23</v>
      </c>
      <c r="C50">
        <v>116</v>
      </c>
      <c r="D50" s="36">
        <v>41566</v>
      </c>
      <c r="E50">
        <v>19</v>
      </c>
      <c r="F50">
        <v>10</v>
      </c>
      <c r="G50">
        <v>2013</v>
      </c>
      <c r="H50">
        <v>5.0434782608695654</v>
      </c>
      <c r="I50" t="s">
        <v>8</v>
      </c>
      <c r="J50" t="s">
        <v>17</v>
      </c>
      <c r="K50" t="s">
        <v>18</v>
      </c>
      <c r="L50" t="s">
        <v>19</v>
      </c>
      <c r="M50" t="s">
        <v>58</v>
      </c>
    </row>
    <row r="51" spans="1:13" x14ac:dyDescent="0.2">
      <c r="A51">
        <v>11</v>
      </c>
      <c r="B51">
        <v>40</v>
      </c>
      <c r="C51">
        <v>65</v>
      </c>
      <c r="D51" s="36">
        <v>41550</v>
      </c>
      <c r="E51">
        <v>3</v>
      </c>
      <c r="F51">
        <v>10</v>
      </c>
      <c r="G51">
        <v>2013</v>
      </c>
      <c r="H51">
        <v>1.625</v>
      </c>
      <c r="I51" t="s">
        <v>13</v>
      </c>
      <c r="J51" t="s">
        <v>14</v>
      </c>
      <c r="K51" t="s">
        <v>15</v>
      </c>
      <c r="L51" t="s">
        <v>16</v>
      </c>
      <c r="M51" t="s">
        <v>56</v>
      </c>
    </row>
    <row r="52" spans="1:13" x14ac:dyDescent="0.2">
      <c r="A52">
        <v>9</v>
      </c>
      <c r="B52">
        <v>158</v>
      </c>
      <c r="C52">
        <v>70</v>
      </c>
      <c r="D52" s="36">
        <v>41562</v>
      </c>
      <c r="E52">
        <v>15</v>
      </c>
      <c r="F52">
        <v>10</v>
      </c>
      <c r="G52">
        <v>2013</v>
      </c>
      <c r="H52">
        <v>0.44303797468354428</v>
      </c>
      <c r="I52" t="s">
        <v>8</v>
      </c>
      <c r="J52" t="s">
        <v>17</v>
      </c>
      <c r="K52" t="s">
        <v>18</v>
      </c>
      <c r="L52" t="s">
        <v>19</v>
      </c>
      <c r="M52" t="s">
        <v>58</v>
      </c>
    </row>
    <row r="53" spans="1:13" x14ac:dyDescent="0.2">
      <c r="A53">
        <v>4</v>
      </c>
      <c r="B53">
        <v>14</v>
      </c>
      <c r="C53">
        <v>179</v>
      </c>
      <c r="D53" s="36">
        <v>41526</v>
      </c>
      <c r="E53">
        <v>9</v>
      </c>
      <c r="F53">
        <v>9</v>
      </c>
      <c r="G53">
        <v>2013</v>
      </c>
      <c r="H53">
        <v>12.785714285714286</v>
      </c>
      <c r="I53" t="s">
        <v>20</v>
      </c>
      <c r="J53" t="s">
        <v>23</v>
      </c>
      <c r="K53" t="s">
        <v>24</v>
      </c>
      <c r="L53" t="s">
        <v>12</v>
      </c>
      <c r="M53" t="s">
        <v>57</v>
      </c>
    </row>
    <row r="54" spans="1:13" x14ac:dyDescent="0.2">
      <c r="A54">
        <v>11</v>
      </c>
      <c r="B54">
        <v>137</v>
      </c>
      <c r="C54">
        <v>94</v>
      </c>
      <c r="D54" s="36">
        <v>41540</v>
      </c>
      <c r="E54">
        <v>23</v>
      </c>
      <c r="F54">
        <v>9</v>
      </c>
      <c r="G54">
        <v>2013</v>
      </c>
      <c r="H54">
        <v>0.68613138686131392</v>
      </c>
      <c r="I54" t="s">
        <v>13</v>
      </c>
      <c r="J54" t="s">
        <v>14</v>
      </c>
      <c r="K54" t="s">
        <v>15</v>
      </c>
      <c r="L54" t="s">
        <v>16</v>
      </c>
      <c r="M54" t="s">
        <v>56</v>
      </c>
    </row>
    <row r="55" spans="1:13" x14ac:dyDescent="0.2">
      <c r="A55">
        <v>4</v>
      </c>
      <c r="B55">
        <v>168</v>
      </c>
      <c r="C55">
        <v>125</v>
      </c>
      <c r="D55" s="36">
        <v>41555</v>
      </c>
      <c r="E55">
        <v>8</v>
      </c>
      <c r="F55">
        <v>10</v>
      </c>
      <c r="G55">
        <v>2013</v>
      </c>
      <c r="H55">
        <v>0.74404761904761907</v>
      </c>
      <c r="I55" t="s">
        <v>13</v>
      </c>
      <c r="J55" t="s">
        <v>14</v>
      </c>
      <c r="K55" t="s">
        <v>15</v>
      </c>
      <c r="L55" t="s">
        <v>16</v>
      </c>
      <c r="M55" t="s">
        <v>56</v>
      </c>
    </row>
    <row r="56" spans="1:13" x14ac:dyDescent="0.2">
      <c r="A56">
        <v>5</v>
      </c>
      <c r="B56">
        <v>111</v>
      </c>
      <c r="C56">
        <v>105</v>
      </c>
      <c r="D56" s="36">
        <v>41530</v>
      </c>
      <c r="E56">
        <v>13</v>
      </c>
      <c r="F56">
        <v>9</v>
      </c>
      <c r="G56">
        <v>2013</v>
      </c>
      <c r="H56">
        <v>0.94594594594594594</v>
      </c>
      <c r="I56" t="s">
        <v>9</v>
      </c>
      <c r="J56" t="s">
        <v>10</v>
      </c>
      <c r="K56" t="s">
        <v>11</v>
      </c>
      <c r="L56" t="s">
        <v>12</v>
      </c>
      <c r="M56" t="s">
        <v>55</v>
      </c>
    </row>
    <row r="57" spans="1:13" x14ac:dyDescent="0.2">
      <c r="A57">
        <v>6</v>
      </c>
      <c r="B57">
        <v>61</v>
      </c>
      <c r="C57">
        <v>115</v>
      </c>
      <c r="D57" s="36">
        <v>41515</v>
      </c>
      <c r="E57">
        <v>29</v>
      </c>
      <c r="F57">
        <v>8</v>
      </c>
      <c r="G57">
        <v>2013</v>
      </c>
      <c r="H57">
        <v>1.8852459016393444</v>
      </c>
      <c r="I57" t="s">
        <v>8</v>
      </c>
      <c r="J57" t="s">
        <v>17</v>
      </c>
      <c r="K57" t="s">
        <v>18</v>
      </c>
      <c r="L57" t="s">
        <v>19</v>
      </c>
      <c r="M57" t="s">
        <v>58</v>
      </c>
    </row>
    <row r="58" spans="1:13" x14ac:dyDescent="0.2">
      <c r="A58">
        <v>7</v>
      </c>
      <c r="B58">
        <v>139</v>
      </c>
      <c r="C58">
        <v>139</v>
      </c>
      <c r="D58" s="36">
        <v>41529</v>
      </c>
      <c r="E58">
        <v>12</v>
      </c>
      <c r="F58">
        <v>9</v>
      </c>
      <c r="G58">
        <v>2013</v>
      </c>
      <c r="H58">
        <v>1</v>
      </c>
      <c r="I58" t="s">
        <v>13</v>
      </c>
      <c r="J58" t="s">
        <v>14</v>
      </c>
      <c r="K58" t="s">
        <v>15</v>
      </c>
      <c r="L58" t="s">
        <v>16</v>
      </c>
      <c r="M58" t="s">
        <v>56</v>
      </c>
    </row>
    <row r="59" spans="1:13" x14ac:dyDescent="0.2">
      <c r="A59">
        <v>5</v>
      </c>
      <c r="B59">
        <v>138</v>
      </c>
      <c r="C59">
        <v>99</v>
      </c>
      <c r="D59" s="36">
        <v>41570</v>
      </c>
      <c r="E59">
        <v>23</v>
      </c>
      <c r="F59">
        <v>10</v>
      </c>
      <c r="G59">
        <v>2013</v>
      </c>
      <c r="H59">
        <v>0.71739130434782605</v>
      </c>
      <c r="I59" t="s">
        <v>20</v>
      </c>
      <c r="J59" t="s">
        <v>23</v>
      </c>
      <c r="K59" t="s">
        <v>24</v>
      </c>
      <c r="L59" t="s">
        <v>12</v>
      </c>
      <c r="M59" t="s">
        <v>57</v>
      </c>
    </row>
    <row r="60" spans="1:13" x14ac:dyDescent="0.2">
      <c r="A60">
        <v>10</v>
      </c>
      <c r="B60">
        <v>63</v>
      </c>
      <c r="C60">
        <v>90</v>
      </c>
      <c r="D60" s="36">
        <v>41502</v>
      </c>
      <c r="E60">
        <v>16</v>
      </c>
      <c r="F60">
        <v>8</v>
      </c>
      <c r="G60">
        <v>2013</v>
      </c>
      <c r="H60">
        <v>1.4285714285714286</v>
      </c>
      <c r="I60" t="s">
        <v>20</v>
      </c>
      <c r="J60" t="s">
        <v>23</v>
      </c>
      <c r="K60" t="s">
        <v>24</v>
      </c>
      <c r="L60" t="s">
        <v>12</v>
      </c>
      <c r="M60" t="s">
        <v>57</v>
      </c>
    </row>
    <row r="61" spans="1:13" x14ac:dyDescent="0.2">
      <c r="A61">
        <v>10</v>
      </c>
      <c r="B61">
        <v>54</v>
      </c>
      <c r="C61">
        <v>71</v>
      </c>
      <c r="D61" s="36">
        <v>41533</v>
      </c>
      <c r="E61">
        <v>16</v>
      </c>
      <c r="F61">
        <v>9</v>
      </c>
      <c r="G61">
        <v>2013</v>
      </c>
      <c r="H61">
        <v>1.3148148148148149</v>
      </c>
      <c r="I61" t="s">
        <v>13</v>
      </c>
      <c r="J61" t="s">
        <v>14</v>
      </c>
      <c r="K61" t="s">
        <v>15</v>
      </c>
      <c r="L61" t="s">
        <v>16</v>
      </c>
      <c r="M61" t="s">
        <v>56</v>
      </c>
    </row>
    <row r="62" spans="1:13" x14ac:dyDescent="0.2">
      <c r="A62">
        <v>3</v>
      </c>
      <c r="B62">
        <v>36</v>
      </c>
      <c r="C62">
        <v>106</v>
      </c>
      <c r="D62" s="36">
        <v>41511</v>
      </c>
      <c r="E62">
        <v>25</v>
      </c>
      <c r="F62">
        <v>8</v>
      </c>
      <c r="G62">
        <v>2013</v>
      </c>
      <c r="H62">
        <v>2.9444444444444446</v>
      </c>
      <c r="I62" t="s">
        <v>8</v>
      </c>
      <c r="J62" t="s">
        <v>17</v>
      </c>
      <c r="K62" t="s">
        <v>18</v>
      </c>
      <c r="L62" t="s">
        <v>19</v>
      </c>
      <c r="M62" t="s">
        <v>58</v>
      </c>
    </row>
    <row r="63" spans="1:13" x14ac:dyDescent="0.2">
      <c r="A63">
        <v>4</v>
      </c>
      <c r="B63">
        <v>8</v>
      </c>
      <c r="C63">
        <v>139</v>
      </c>
      <c r="D63" s="36">
        <v>41492</v>
      </c>
      <c r="E63">
        <v>6</v>
      </c>
      <c r="F63">
        <v>8</v>
      </c>
      <c r="G63">
        <v>2013</v>
      </c>
      <c r="H63">
        <v>17.375</v>
      </c>
      <c r="I63" t="s">
        <v>20</v>
      </c>
      <c r="J63" t="s">
        <v>23</v>
      </c>
      <c r="K63" t="s">
        <v>24</v>
      </c>
      <c r="L63" t="s">
        <v>12</v>
      </c>
      <c r="M63" t="s">
        <v>57</v>
      </c>
    </row>
    <row r="64" spans="1:13" x14ac:dyDescent="0.2">
      <c r="A64">
        <v>2</v>
      </c>
      <c r="B64">
        <v>106</v>
      </c>
      <c r="C64">
        <v>77</v>
      </c>
      <c r="D64" s="36">
        <v>41571</v>
      </c>
      <c r="E64">
        <v>24</v>
      </c>
      <c r="F64">
        <v>10</v>
      </c>
      <c r="G64">
        <v>2013</v>
      </c>
      <c r="H64">
        <v>0.72641509433962259</v>
      </c>
      <c r="I64" t="s">
        <v>9</v>
      </c>
      <c r="J64" t="s">
        <v>10</v>
      </c>
      <c r="K64" t="s">
        <v>11</v>
      </c>
      <c r="L64" t="s">
        <v>12</v>
      </c>
      <c r="M64" t="s">
        <v>55</v>
      </c>
    </row>
    <row r="65" spans="1:13" x14ac:dyDescent="0.2">
      <c r="A65">
        <v>11</v>
      </c>
      <c r="B65">
        <v>124</v>
      </c>
      <c r="C65">
        <v>42</v>
      </c>
      <c r="D65" s="36">
        <v>41537</v>
      </c>
      <c r="E65">
        <v>20</v>
      </c>
      <c r="F65">
        <v>9</v>
      </c>
      <c r="G65">
        <v>2013</v>
      </c>
      <c r="H65">
        <v>0.33870967741935482</v>
      </c>
      <c r="I65" t="s">
        <v>8</v>
      </c>
      <c r="J65" t="s">
        <v>17</v>
      </c>
      <c r="K65" t="s">
        <v>18</v>
      </c>
      <c r="L65" t="s">
        <v>19</v>
      </c>
      <c r="M65" t="s">
        <v>58</v>
      </c>
    </row>
    <row r="66" spans="1:13" x14ac:dyDescent="0.2">
      <c r="A66">
        <v>5</v>
      </c>
      <c r="B66">
        <v>116</v>
      </c>
      <c r="C66">
        <v>145</v>
      </c>
      <c r="D66" s="36">
        <v>41506</v>
      </c>
      <c r="E66">
        <v>20</v>
      </c>
      <c r="F66">
        <v>8</v>
      </c>
      <c r="G66">
        <v>2013</v>
      </c>
      <c r="H66">
        <v>1.25</v>
      </c>
      <c r="I66" t="s">
        <v>20</v>
      </c>
      <c r="J66" t="s">
        <v>23</v>
      </c>
      <c r="K66" t="s">
        <v>24</v>
      </c>
      <c r="L66" t="s">
        <v>12</v>
      </c>
      <c r="M66" t="s">
        <v>57</v>
      </c>
    </row>
    <row r="67" spans="1:13" x14ac:dyDescent="0.2">
      <c r="A67">
        <v>9</v>
      </c>
      <c r="B67">
        <v>5</v>
      </c>
      <c r="C67">
        <v>93</v>
      </c>
      <c r="D67" s="36">
        <v>41563</v>
      </c>
      <c r="E67">
        <v>16</v>
      </c>
      <c r="F67">
        <v>10</v>
      </c>
      <c r="G67">
        <v>2013</v>
      </c>
      <c r="H67">
        <v>18.600000000000001</v>
      </c>
      <c r="I67" t="s">
        <v>13</v>
      </c>
      <c r="J67" t="s">
        <v>14</v>
      </c>
      <c r="K67" t="s">
        <v>15</v>
      </c>
      <c r="L67" t="s">
        <v>16</v>
      </c>
      <c r="M67" t="s">
        <v>56</v>
      </c>
    </row>
    <row r="68" spans="1:13" x14ac:dyDescent="0.2">
      <c r="A68">
        <v>7</v>
      </c>
      <c r="B68">
        <v>73</v>
      </c>
      <c r="C68">
        <v>178</v>
      </c>
      <c r="D68" s="36">
        <v>41528</v>
      </c>
      <c r="E68">
        <v>11</v>
      </c>
      <c r="F68">
        <v>9</v>
      </c>
      <c r="G68">
        <v>2013</v>
      </c>
      <c r="H68">
        <v>2.4383561643835616</v>
      </c>
      <c r="I68" t="s">
        <v>13</v>
      </c>
      <c r="J68" t="s">
        <v>14</v>
      </c>
      <c r="K68" t="s">
        <v>15</v>
      </c>
      <c r="L68" t="s">
        <v>16</v>
      </c>
      <c r="M68" t="s">
        <v>56</v>
      </c>
    </row>
    <row r="69" spans="1:13" x14ac:dyDescent="0.2">
      <c r="A69">
        <v>10</v>
      </c>
      <c r="B69">
        <v>84</v>
      </c>
      <c r="C69">
        <v>54</v>
      </c>
      <c r="D69" s="36">
        <v>41502</v>
      </c>
      <c r="E69">
        <v>16</v>
      </c>
      <c r="F69">
        <v>8</v>
      </c>
      <c r="G69">
        <v>2013</v>
      </c>
      <c r="H69">
        <v>0.6428571428571429</v>
      </c>
      <c r="I69" t="s">
        <v>21</v>
      </c>
      <c r="J69" t="s">
        <v>22</v>
      </c>
      <c r="K69" t="s">
        <v>11</v>
      </c>
      <c r="L69" t="s">
        <v>12</v>
      </c>
      <c r="M69" t="s">
        <v>55</v>
      </c>
    </row>
    <row r="70" spans="1:13" x14ac:dyDescent="0.2">
      <c r="A70">
        <v>10</v>
      </c>
      <c r="B70">
        <v>69</v>
      </c>
      <c r="C70">
        <v>39</v>
      </c>
      <c r="D70" s="36">
        <v>41537</v>
      </c>
      <c r="E70">
        <v>20</v>
      </c>
      <c r="F70">
        <v>9</v>
      </c>
      <c r="G70">
        <v>2013</v>
      </c>
      <c r="H70">
        <v>0.56521739130434778</v>
      </c>
      <c r="I70" t="s">
        <v>8</v>
      </c>
      <c r="J70" t="s">
        <v>17</v>
      </c>
      <c r="K70" t="s">
        <v>18</v>
      </c>
      <c r="L70" t="s">
        <v>19</v>
      </c>
      <c r="M70" t="s">
        <v>58</v>
      </c>
    </row>
    <row r="71" spans="1:13" x14ac:dyDescent="0.2">
      <c r="A71">
        <v>7</v>
      </c>
      <c r="B71">
        <v>132</v>
      </c>
      <c r="C71">
        <v>163</v>
      </c>
      <c r="D71" s="36">
        <v>41490</v>
      </c>
      <c r="E71">
        <v>4</v>
      </c>
      <c r="F71">
        <v>8</v>
      </c>
      <c r="G71">
        <v>2013</v>
      </c>
      <c r="H71">
        <v>1.2348484848484849</v>
      </c>
      <c r="I71" t="s">
        <v>13</v>
      </c>
      <c r="J71" t="s">
        <v>14</v>
      </c>
      <c r="K71" t="s">
        <v>15</v>
      </c>
      <c r="L71" t="s">
        <v>16</v>
      </c>
      <c r="M71" t="s">
        <v>56</v>
      </c>
    </row>
    <row r="72" spans="1:13" x14ac:dyDescent="0.2">
      <c r="A72">
        <v>3</v>
      </c>
      <c r="B72">
        <v>66</v>
      </c>
      <c r="C72">
        <v>216</v>
      </c>
      <c r="D72" s="36">
        <v>41495</v>
      </c>
      <c r="E72">
        <v>9</v>
      </c>
      <c r="F72">
        <v>8</v>
      </c>
      <c r="G72">
        <v>2013</v>
      </c>
      <c r="H72">
        <v>3.2727272727272729</v>
      </c>
      <c r="I72" t="s">
        <v>13</v>
      </c>
      <c r="J72" t="s">
        <v>14</v>
      </c>
      <c r="K72" t="s">
        <v>15</v>
      </c>
      <c r="L72" t="s">
        <v>16</v>
      </c>
      <c r="M72" t="s">
        <v>56</v>
      </c>
    </row>
    <row r="73" spans="1:13" x14ac:dyDescent="0.2">
      <c r="A73">
        <v>5</v>
      </c>
      <c r="B73">
        <v>124</v>
      </c>
      <c r="C73">
        <v>183</v>
      </c>
      <c r="D73" s="36">
        <v>41569</v>
      </c>
      <c r="E73">
        <v>22</v>
      </c>
      <c r="F73">
        <v>10</v>
      </c>
      <c r="G73">
        <v>2013</v>
      </c>
      <c r="H73">
        <v>1.4758064516129032</v>
      </c>
      <c r="I73" t="s">
        <v>13</v>
      </c>
      <c r="J73" t="s">
        <v>14</v>
      </c>
      <c r="K73" t="s">
        <v>15</v>
      </c>
      <c r="L73" t="s">
        <v>16</v>
      </c>
      <c r="M73" t="s">
        <v>56</v>
      </c>
    </row>
    <row r="74" spans="1:13" x14ac:dyDescent="0.2">
      <c r="A74">
        <v>6</v>
      </c>
      <c r="B74">
        <v>64</v>
      </c>
      <c r="C74">
        <v>216</v>
      </c>
      <c r="D74" s="36">
        <v>41564</v>
      </c>
      <c r="E74">
        <v>17</v>
      </c>
      <c r="F74">
        <v>10</v>
      </c>
      <c r="G74">
        <v>2013</v>
      </c>
      <c r="H74">
        <v>3.375</v>
      </c>
      <c r="I74" t="s">
        <v>9</v>
      </c>
      <c r="J74" t="s">
        <v>10</v>
      </c>
      <c r="K74" t="s">
        <v>11</v>
      </c>
      <c r="L74" t="s">
        <v>12</v>
      </c>
      <c r="M74" t="s">
        <v>55</v>
      </c>
    </row>
    <row r="75" spans="1:13" x14ac:dyDescent="0.2">
      <c r="A75">
        <v>10</v>
      </c>
      <c r="B75">
        <v>92</v>
      </c>
      <c r="C75">
        <v>128</v>
      </c>
      <c r="D75" s="36">
        <v>41577</v>
      </c>
      <c r="E75">
        <v>30</v>
      </c>
      <c r="F75">
        <v>10</v>
      </c>
      <c r="G75">
        <v>2013</v>
      </c>
      <c r="H75">
        <v>1.3913043478260869</v>
      </c>
      <c r="I75" t="s">
        <v>9</v>
      </c>
      <c r="J75" t="s">
        <v>10</v>
      </c>
      <c r="K75" t="s">
        <v>11</v>
      </c>
      <c r="L75" t="s">
        <v>12</v>
      </c>
      <c r="M75" t="s">
        <v>55</v>
      </c>
    </row>
    <row r="76" spans="1:13" x14ac:dyDescent="0.2">
      <c r="A76">
        <v>2</v>
      </c>
      <c r="B76">
        <v>167</v>
      </c>
      <c r="C76">
        <v>59</v>
      </c>
      <c r="D76" s="36">
        <v>41491</v>
      </c>
      <c r="E76">
        <v>5</v>
      </c>
      <c r="F76">
        <v>8</v>
      </c>
      <c r="G76">
        <v>2013</v>
      </c>
      <c r="H76">
        <v>0.3532934131736527</v>
      </c>
      <c r="I76" t="s">
        <v>8</v>
      </c>
      <c r="J76" t="s">
        <v>17</v>
      </c>
      <c r="K76" t="s">
        <v>18</v>
      </c>
      <c r="L76" t="s">
        <v>19</v>
      </c>
      <c r="M76" t="s">
        <v>58</v>
      </c>
    </row>
    <row r="77" spans="1:13" x14ac:dyDescent="0.2">
      <c r="A77">
        <v>6</v>
      </c>
      <c r="B77">
        <v>23</v>
      </c>
      <c r="C77">
        <v>162</v>
      </c>
      <c r="D77" s="36">
        <v>41509</v>
      </c>
      <c r="E77">
        <v>23</v>
      </c>
      <c r="F77">
        <v>8</v>
      </c>
      <c r="G77">
        <v>2013</v>
      </c>
      <c r="H77">
        <v>7.0434782608695654</v>
      </c>
      <c r="I77" t="s">
        <v>9</v>
      </c>
      <c r="J77" t="s">
        <v>10</v>
      </c>
      <c r="K77" t="s">
        <v>11</v>
      </c>
      <c r="L77" t="s">
        <v>12</v>
      </c>
      <c r="M77" t="s">
        <v>55</v>
      </c>
    </row>
    <row r="78" spans="1:13" x14ac:dyDescent="0.2">
      <c r="A78">
        <v>4</v>
      </c>
      <c r="B78">
        <v>38</v>
      </c>
      <c r="C78">
        <v>131</v>
      </c>
      <c r="D78" s="36">
        <v>41520</v>
      </c>
      <c r="E78">
        <v>3</v>
      </c>
      <c r="F78">
        <v>9</v>
      </c>
      <c r="G78">
        <v>2013</v>
      </c>
      <c r="H78">
        <v>3.4473684210526314</v>
      </c>
      <c r="I78" t="s">
        <v>20</v>
      </c>
      <c r="J78" t="s">
        <v>23</v>
      </c>
      <c r="K78" t="s">
        <v>24</v>
      </c>
      <c r="L78" t="s">
        <v>12</v>
      </c>
      <c r="M78" t="s">
        <v>57</v>
      </c>
    </row>
    <row r="79" spans="1:13" x14ac:dyDescent="0.2">
      <c r="A79">
        <v>5</v>
      </c>
      <c r="B79">
        <v>28</v>
      </c>
      <c r="C79">
        <v>121</v>
      </c>
      <c r="D79" s="36">
        <v>41519</v>
      </c>
      <c r="E79">
        <v>2</v>
      </c>
      <c r="F79">
        <v>9</v>
      </c>
      <c r="G79">
        <v>2013</v>
      </c>
      <c r="H79">
        <v>4.3214285714285712</v>
      </c>
      <c r="I79" t="s">
        <v>13</v>
      </c>
      <c r="J79" t="s">
        <v>14</v>
      </c>
      <c r="K79" t="s">
        <v>15</v>
      </c>
      <c r="L79" t="s">
        <v>16</v>
      </c>
      <c r="M79" t="s">
        <v>56</v>
      </c>
    </row>
    <row r="80" spans="1:13" x14ac:dyDescent="0.2">
      <c r="A80">
        <v>6</v>
      </c>
      <c r="B80">
        <v>23</v>
      </c>
      <c r="C80">
        <v>62</v>
      </c>
      <c r="D80" s="36">
        <v>41538</v>
      </c>
      <c r="E80">
        <v>21</v>
      </c>
      <c r="F80">
        <v>9</v>
      </c>
      <c r="G80">
        <v>2013</v>
      </c>
      <c r="H80">
        <v>2.6956521739130435</v>
      </c>
      <c r="I80" t="s">
        <v>20</v>
      </c>
      <c r="J80" t="s">
        <v>23</v>
      </c>
      <c r="K80" t="s">
        <v>24</v>
      </c>
      <c r="L80" t="s">
        <v>12</v>
      </c>
      <c r="M80" t="s">
        <v>57</v>
      </c>
    </row>
    <row r="81" spans="1:13" x14ac:dyDescent="0.2">
      <c r="A81">
        <v>6</v>
      </c>
      <c r="B81">
        <v>109</v>
      </c>
      <c r="C81">
        <v>30</v>
      </c>
      <c r="D81" s="36">
        <v>41512</v>
      </c>
      <c r="E81">
        <v>26</v>
      </c>
      <c r="F81">
        <v>8</v>
      </c>
      <c r="G81">
        <v>2013</v>
      </c>
      <c r="H81">
        <v>0.27522935779816515</v>
      </c>
      <c r="I81" t="s">
        <v>8</v>
      </c>
      <c r="J81" t="s">
        <v>17</v>
      </c>
      <c r="K81" t="s">
        <v>18</v>
      </c>
      <c r="L81" t="s">
        <v>19</v>
      </c>
      <c r="M81" t="s">
        <v>58</v>
      </c>
    </row>
    <row r="82" spans="1:13" x14ac:dyDescent="0.2">
      <c r="A82">
        <v>3</v>
      </c>
      <c r="B82">
        <v>19</v>
      </c>
      <c r="C82">
        <v>200</v>
      </c>
      <c r="D82" s="36">
        <v>41527</v>
      </c>
      <c r="E82">
        <v>10</v>
      </c>
      <c r="F82">
        <v>9</v>
      </c>
      <c r="G82">
        <v>2013</v>
      </c>
      <c r="H82">
        <v>10.526315789473685</v>
      </c>
      <c r="I82" t="s">
        <v>20</v>
      </c>
      <c r="J82" t="s">
        <v>23</v>
      </c>
      <c r="K82" t="s">
        <v>24</v>
      </c>
      <c r="L82" t="s">
        <v>12</v>
      </c>
      <c r="M82" t="s">
        <v>57</v>
      </c>
    </row>
    <row r="83" spans="1:13" x14ac:dyDescent="0.2">
      <c r="A83">
        <v>3</v>
      </c>
      <c r="B83">
        <v>59</v>
      </c>
      <c r="C83">
        <v>91</v>
      </c>
      <c r="D83" s="36">
        <v>41542</v>
      </c>
      <c r="E83">
        <v>25</v>
      </c>
      <c r="F83">
        <v>9</v>
      </c>
      <c r="G83">
        <v>2013</v>
      </c>
      <c r="H83">
        <v>1.5423728813559323</v>
      </c>
      <c r="I83" t="s">
        <v>8</v>
      </c>
      <c r="J83" t="s">
        <v>17</v>
      </c>
      <c r="K83" t="s">
        <v>18</v>
      </c>
      <c r="L83" t="s">
        <v>19</v>
      </c>
      <c r="M83" t="s">
        <v>58</v>
      </c>
    </row>
    <row r="84" spans="1:13" x14ac:dyDescent="0.2">
      <c r="A84">
        <v>7</v>
      </c>
      <c r="B84">
        <v>36</v>
      </c>
      <c r="C84">
        <v>81</v>
      </c>
      <c r="D84" s="36">
        <v>41523</v>
      </c>
      <c r="E84">
        <v>6</v>
      </c>
      <c r="F84">
        <v>9</v>
      </c>
      <c r="G84">
        <v>2013</v>
      </c>
      <c r="H84">
        <v>2.25</v>
      </c>
      <c r="I84" t="s">
        <v>13</v>
      </c>
      <c r="J84" t="s">
        <v>14</v>
      </c>
      <c r="K84" t="s">
        <v>15</v>
      </c>
      <c r="L84" t="s">
        <v>16</v>
      </c>
      <c r="M84" t="s">
        <v>56</v>
      </c>
    </row>
    <row r="85" spans="1:13" x14ac:dyDescent="0.2">
      <c r="A85">
        <v>7</v>
      </c>
      <c r="B85">
        <v>27</v>
      </c>
      <c r="C85">
        <v>87</v>
      </c>
      <c r="D85" s="36">
        <v>41557</v>
      </c>
      <c r="E85">
        <v>10</v>
      </c>
      <c r="F85">
        <v>10</v>
      </c>
      <c r="G85">
        <v>2013</v>
      </c>
      <c r="H85">
        <v>3.2222222222222223</v>
      </c>
      <c r="I85" t="s">
        <v>21</v>
      </c>
      <c r="J85" t="s">
        <v>22</v>
      </c>
      <c r="K85" t="s">
        <v>11</v>
      </c>
      <c r="L85" t="s">
        <v>12</v>
      </c>
      <c r="M85" t="s">
        <v>55</v>
      </c>
    </row>
    <row r="86" spans="1:13" x14ac:dyDescent="0.2">
      <c r="A86">
        <v>2</v>
      </c>
      <c r="B86">
        <v>174</v>
      </c>
      <c r="C86">
        <v>157</v>
      </c>
      <c r="D86" s="36">
        <v>41553</v>
      </c>
      <c r="E86">
        <v>6</v>
      </c>
      <c r="F86">
        <v>10</v>
      </c>
      <c r="G86">
        <v>2013</v>
      </c>
      <c r="H86">
        <v>0.9022988505747126</v>
      </c>
      <c r="I86" t="s">
        <v>9</v>
      </c>
      <c r="J86" t="s">
        <v>10</v>
      </c>
      <c r="K86" t="s">
        <v>11</v>
      </c>
      <c r="L86" t="s">
        <v>12</v>
      </c>
      <c r="M86" t="s">
        <v>55</v>
      </c>
    </row>
    <row r="87" spans="1:13" x14ac:dyDescent="0.2">
      <c r="A87">
        <v>10</v>
      </c>
      <c r="B87">
        <v>14</v>
      </c>
      <c r="C87">
        <v>94</v>
      </c>
      <c r="D87" s="36">
        <v>41533</v>
      </c>
      <c r="E87">
        <v>16</v>
      </c>
      <c r="F87">
        <v>9</v>
      </c>
      <c r="G87">
        <v>2013</v>
      </c>
      <c r="H87">
        <v>6.7142857142857144</v>
      </c>
      <c r="I87" t="s">
        <v>8</v>
      </c>
      <c r="J87" t="s">
        <v>17</v>
      </c>
      <c r="K87" t="s">
        <v>18</v>
      </c>
      <c r="L87" t="s">
        <v>19</v>
      </c>
      <c r="M87" t="s">
        <v>58</v>
      </c>
    </row>
    <row r="88" spans="1:13" x14ac:dyDescent="0.2">
      <c r="A88">
        <v>11</v>
      </c>
      <c r="B88">
        <v>5</v>
      </c>
      <c r="C88">
        <v>204</v>
      </c>
      <c r="D88" s="36">
        <v>41549</v>
      </c>
      <c r="E88">
        <v>2</v>
      </c>
      <c r="F88">
        <v>10</v>
      </c>
      <c r="G88">
        <v>2013</v>
      </c>
      <c r="H88">
        <v>40.799999999999997</v>
      </c>
      <c r="I88" t="s">
        <v>9</v>
      </c>
      <c r="J88" t="s">
        <v>10</v>
      </c>
      <c r="K88" t="s">
        <v>11</v>
      </c>
      <c r="L88" t="s">
        <v>12</v>
      </c>
      <c r="M88" t="s">
        <v>55</v>
      </c>
    </row>
    <row r="89" spans="1:13" x14ac:dyDescent="0.2">
      <c r="A89">
        <v>7</v>
      </c>
      <c r="B89">
        <v>47</v>
      </c>
      <c r="C89">
        <v>97</v>
      </c>
      <c r="D89" s="36">
        <v>41568</v>
      </c>
      <c r="E89">
        <v>21</v>
      </c>
      <c r="F89">
        <v>10</v>
      </c>
      <c r="G89">
        <v>2013</v>
      </c>
      <c r="H89">
        <v>2.0638297872340425</v>
      </c>
      <c r="I89" t="s">
        <v>20</v>
      </c>
      <c r="J89" t="s">
        <v>23</v>
      </c>
      <c r="K89" t="s">
        <v>24</v>
      </c>
      <c r="L89" t="s">
        <v>12</v>
      </c>
      <c r="M89" t="s">
        <v>57</v>
      </c>
    </row>
    <row r="90" spans="1:13" x14ac:dyDescent="0.2">
      <c r="A90">
        <v>7</v>
      </c>
      <c r="B90">
        <v>33</v>
      </c>
      <c r="C90">
        <v>61</v>
      </c>
      <c r="D90" s="36">
        <v>41543</v>
      </c>
      <c r="E90">
        <v>26</v>
      </c>
      <c r="F90">
        <v>9</v>
      </c>
      <c r="G90">
        <v>2013</v>
      </c>
      <c r="H90">
        <v>1.8484848484848484</v>
      </c>
      <c r="I90" t="s">
        <v>13</v>
      </c>
      <c r="J90" t="s">
        <v>14</v>
      </c>
      <c r="K90" t="s">
        <v>15</v>
      </c>
      <c r="L90" t="s">
        <v>16</v>
      </c>
      <c r="M90" t="s">
        <v>56</v>
      </c>
    </row>
    <row r="91" spans="1:13" x14ac:dyDescent="0.2">
      <c r="A91">
        <v>2</v>
      </c>
      <c r="B91">
        <v>32</v>
      </c>
      <c r="C91">
        <v>120</v>
      </c>
      <c r="D91" s="36">
        <v>41573</v>
      </c>
      <c r="E91">
        <v>26</v>
      </c>
      <c r="F91">
        <v>10</v>
      </c>
      <c r="G91">
        <v>2013</v>
      </c>
      <c r="H91">
        <v>3.75</v>
      </c>
      <c r="I91" t="s">
        <v>20</v>
      </c>
      <c r="J91" t="s">
        <v>23</v>
      </c>
      <c r="K91" t="s">
        <v>24</v>
      </c>
      <c r="L91" t="s">
        <v>12</v>
      </c>
      <c r="M91" t="s">
        <v>57</v>
      </c>
    </row>
    <row r="92" spans="1:13" x14ac:dyDescent="0.2">
      <c r="A92">
        <v>3</v>
      </c>
      <c r="B92">
        <v>92</v>
      </c>
      <c r="C92">
        <v>43</v>
      </c>
      <c r="D92" s="36">
        <v>41502</v>
      </c>
      <c r="E92">
        <v>16</v>
      </c>
      <c r="F92">
        <v>8</v>
      </c>
      <c r="G92">
        <v>2013</v>
      </c>
      <c r="H92">
        <v>0.46739130434782611</v>
      </c>
      <c r="I92" t="s">
        <v>8</v>
      </c>
      <c r="J92" t="s">
        <v>17</v>
      </c>
      <c r="K92" t="s">
        <v>18</v>
      </c>
      <c r="L92" t="s">
        <v>19</v>
      </c>
      <c r="M92" t="s">
        <v>58</v>
      </c>
    </row>
    <row r="93" spans="1:13" x14ac:dyDescent="0.2">
      <c r="A93">
        <v>5</v>
      </c>
      <c r="B93">
        <v>86</v>
      </c>
      <c r="C93">
        <v>201</v>
      </c>
      <c r="D93" s="36">
        <v>41508</v>
      </c>
      <c r="E93">
        <v>22</v>
      </c>
      <c r="F93">
        <v>8</v>
      </c>
      <c r="G93">
        <v>2013</v>
      </c>
      <c r="H93">
        <v>2.3372093023255816</v>
      </c>
      <c r="I93" t="s">
        <v>21</v>
      </c>
      <c r="J93" t="s">
        <v>22</v>
      </c>
      <c r="K93" t="s">
        <v>11</v>
      </c>
      <c r="L93" t="s">
        <v>12</v>
      </c>
      <c r="M93" t="s">
        <v>55</v>
      </c>
    </row>
    <row r="94" spans="1:13" x14ac:dyDescent="0.2">
      <c r="A94">
        <v>7</v>
      </c>
      <c r="B94">
        <v>73</v>
      </c>
      <c r="C94">
        <v>76</v>
      </c>
      <c r="D94" s="36">
        <v>41555</v>
      </c>
      <c r="E94">
        <v>8</v>
      </c>
      <c r="F94">
        <v>10</v>
      </c>
      <c r="G94">
        <v>2013</v>
      </c>
      <c r="H94">
        <v>1.0410958904109588</v>
      </c>
      <c r="I94" t="s">
        <v>20</v>
      </c>
      <c r="J94" t="s">
        <v>23</v>
      </c>
      <c r="K94" t="s">
        <v>24</v>
      </c>
      <c r="L94" t="s">
        <v>12</v>
      </c>
      <c r="M94" t="s">
        <v>57</v>
      </c>
    </row>
    <row r="95" spans="1:13" x14ac:dyDescent="0.2">
      <c r="A95">
        <v>10</v>
      </c>
      <c r="B95">
        <v>167</v>
      </c>
      <c r="C95">
        <v>62</v>
      </c>
      <c r="D95" s="36">
        <v>41525</v>
      </c>
      <c r="E95">
        <v>8</v>
      </c>
      <c r="F95">
        <v>9</v>
      </c>
      <c r="G95">
        <v>2013</v>
      </c>
      <c r="H95">
        <v>0.3712574850299401</v>
      </c>
      <c r="I95" t="s">
        <v>21</v>
      </c>
      <c r="J95" t="s">
        <v>22</v>
      </c>
      <c r="K95" t="s">
        <v>11</v>
      </c>
      <c r="L95" t="s">
        <v>12</v>
      </c>
      <c r="M95" t="s">
        <v>55</v>
      </c>
    </row>
    <row r="96" spans="1:13" x14ac:dyDescent="0.2">
      <c r="A96">
        <v>10</v>
      </c>
      <c r="B96">
        <v>108</v>
      </c>
      <c r="C96">
        <v>64</v>
      </c>
      <c r="D96" s="36">
        <v>41506</v>
      </c>
      <c r="E96">
        <v>20</v>
      </c>
      <c r="F96">
        <v>8</v>
      </c>
      <c r="G96">
        <v>2013</v>
      </c>
      <c r="H96">
        <v>0.59259259259259256</v>
      </c>
      <c r="I96" t="s">
        <v>20</v>
      </c>
      <c r="J96" t="s">
        <v>23</v>
      </c>
      <c r="K96" t="s">
        <v>24</v>
      </c>
      <c r="L96" t="s">
        <v>12</v>
      </c>
      <c r="M96" t="s">
        <v>57</v>
      </c>
    </row>
    <row r="97" spans="1:13" x14ac:dyDescent="0.2">
      <c r="A97">
        <v>5</v>
      </c>
      <c r="B97">
        <v>45</v>
      </c>
      <c r="C97">
        <v>96</v>
      </c>
      <c r="D97" s="36">
        <v>41575</v>
      </c>
      <c r="E97">
        <v>28</v>
      </c>
      <c r="F97">
        <v>10</v>
      </c>
      <c r="G97">
        <v>2013</v>
      </c>
      <c r="H97">
        <v>2.1333333333333333</v>
      </c>
      <c r="I97" t="s">
        <v>8</v>
      </c>
      <c r="J97" t="s">
        <v>17</v>
      </c>
      <c r="K97" t="s">
        <v>18</v>
      </c>
      <c r="L97" t="s">
        <v>19</v>
      </c>
      <c r="M97" t="s">
        <v>58</v>
      </c>
    </row>
    <row r="98" spans="1:13" x14ac:dyDescent="0.2">
      <c r="A98">
        <v>6</v>
      </c>
      <c r="B98">
        <v>105</v>
      </c>
      <c r="C98">
        <v>191</v>
      </c>
      <c r="D98" s="36">
        <v>41498</v>
      </c>
      <c r="E98">
        <v>12</v>
      </c>
      <c r="F98">
        <v>8</v>
      </c>
      <c r="G98">
        <v>2013</v>
      </c>
      <c r="H98">
        <v>1.819047619047619</v>
      </c>
      <c r="I98" t="s">
        <v>21</v>
      </c>
      <c r="J98" t="s">
        <v>22</v>
      </c>
      <c r="K98" t="s">
        <v>11</v>
      </c>
      <c r="L98" t="s">
        <v>12</v>
      </c>
      <c r="M98" t="s">
        <v>55</v>
      </c>
    </row>
    <row r="99" spans="1:13" x14ac:dyDescent="0.2">
      <c r="A99">
        <v>7</v>
      </c>
      <c r="B99">
        <v>37</v>
      </c>
      <c r="C99">
        <v>61</v>
      </c>
      <c r="D99" s="36">
        <v>41518</v>
      </c>
      <c r="E99">
        <v>1</v>
      </c>
      <c r="F99">
        <v>9</v>
      </c>
      <c r="G99">
        <v>2013</v>
      </c>
      <c r="H99">
        <v>1.6486486486486487</v>
      </c>
      <c r="I99" t="s">
        <v>21</v>
      </c>
      <c r="J99" t="s">
        <v>22</v>
      </c>
      <c r="K99" t="s">
        <v>11</v>
      </c>
      <c r="L99" t="s">
        <v>12</v>
      </c>
      <c r="M99" t="s">
        <v>55</v>
      </c>
    </row>
    <row r="100" spans="1:13" x14ac:dyDescent="0.2">
      <c r="A100">
        <v>6</v>
      </c>
      <c r="B100">
        <v>144</v>
      </c>
      <c r="C100">
        <v>128</v>
      </c>
      <c r="D100" s="36">
        <v>41537</v>
      </c>
      <c r="E100">
        <v>20</v>
      </c>
      <c r="F100">
        <v>9</v>
      </c>
      <c r="G100">
        <v>2013</v>
      </c>
      <c r="H100">
        <v>0.88888888888888884</v>
      </c>
      <c r="I100" t="s">
        <v>13</v>
      </c>
      <c r="J100" t="s">
        <v>14</v>
      </c>
      <c r="K100" t="s">
        <v>15</v>
      </c>
      <c r="L100" t="s">
        <v>16</v>
      </c>
      <c r="M100" t="s">
        <v>56</v>
      </c>
    </row>
    <row r="101" spans="1:13" x14ac:dyDescent="0.2">
      <c r="A101">
        <v>2</v>
      </c>
      <c r="B101">
        <v>142</v>
      </c>
      <c r="C101">
        <v>161</v>
      </c>
      <c r="D101" s="36">
        <v>41517</v>
      </c>
      <c r="E101">
        <v>31</v>
      </c>
      <c r="F101">
        <v>8</v>
      </c>
      <c r="G101">
        <v>2013</v>
      </c>
      <c r="H101">
        <v>1.1338028169014085</v>
      </c>
      <c r="I101" t="s">
        <v>9</v>
      </c>
      <c r="J101" t="s">
        <v>10</v>
      </c>
      <c r="K101" t="s">
        <v>11</v>
      </c>
      <c r="L101" t="s">
        <v>12</v>
      </c>
      <c r="M101" t="s">
        <v>55</v>
      </c>
    </row>
    <row r="102" spans="1:13" x14ac:dyDescent="0.2">
      <c r="A102">
        <v>3</v>
      </c>
      <c r="B102">
        <v>107</v>
      </c>
      <c r="C102">
        <v>81</v>
      </c>
      <c r="D102" s="36">
        <v>41532</v>
      </c>
      <c r="E102">
        <v>15</v>
      </c>
      <c r="F102">
        <v>9</v>
      </c>
      <c r="G102">
        <v>2013</v>
      </c>
      <c r="H102">
        <v>0.7570093457943925</v>
      </c>
      <c r="I102" t="s">
        <v>21</v>
      </c>
      <c r="J102" t="s">
        <v>22</v>
      </c>
      <c r="K102" t="s">
        <v>11</v>
      </c>
      <c r="L102" t="s">
        <v>12</v>
      </c>
      <c r="M102" t="s">
        <v>55</v>
      </c>
    </row>
    <row r="103" spans="1:13" x14ac:dyDescent="0.2">
      <c r="A103">
        <v>2</v>
      </c>
      <c r="B103">
        <v>98</v>
      </c>
      <c r="C103">
        <v>134</v>
      </c>
      <c r="D103" s="36">
        <v>41527</v>
      </c>
      <c r="E103">
        <v>10</v>
      </c>
      <c r="F103">
        <v>9</v>
      </c>
      <c r="G103">
        <v>2013</v>
      </c>
      <c r="H103">
        <v>1.3673469387755102</v>
      </c>
      <c r="I103" t="s">
        <v>13</v>
      </c>
      <c r="J103" t="s">
        <v>14</v>
      </c>
      <c r="K103" t="s">
        <v>15</v>
      </c>
      <c r="L103" t="s">
        <v>16</v>
      </c>
      <c r="M103" t="s">
        <v>56</v>
      </c>
    </row>
    <row r="104" spans="1:13" x14ac:dyDescent="0.2">
      <c r="A104">
        <v>3</v>
      </c>
      <c r="B104">
        <v>30</v>
      </c>
      <c r="C104">
        <v>59</v>
      </c>
      <c r="D104" s="36">
        <v>41512</v>
      </c>
      <c r="E104">
        <v>26</v>
      </c>
      <c r="F104">
        <v>8</v>
      </c>
      <c r="G104">
        <v>2013</v>
      </c>
      <c r="H104">
        <v>1.9666666666666666</v>
      </c>
      <c r="I104" t="s">
        <v>20</v>
      </c>
      <c r="J104" t="s">
        <v>23</v>
      </c>
      <c r="K104" t="s">
        <v>24</v>
      </c>
      <c r="L104" t="s">
        <v>12</v>
      </c>
      <c r="M104" t="s">
        <v>57</v>
      </c>
    </row>
    <row r="105" spans="1:13" x14ac:dyDescent="0.2">
      <c r="A105">
        <v>4</v>
      </c>
      <c r="B105">
        <v>23</v>
      </c>
      <c r="C105">
        <v>166</v>
      </c>
      <c r="D105" s="36">
        <v>41574</v>
      </c>
      <c r="E105">
        <v>27</v>
      </c>
      <c r="F105">
        <v>10</v>
      </c>
      <c r="G105">
        <v>2013</v>
      </c>
      <c r="H105">
        <v>7.2173913043478262</v>
      </c>
      <c r="I105" t="s">
        <v>21</v>
      </c>
      <c r="J105" t="s">
        <v>22</v>
      </c>
      <c r="K105" t="s">
        <v>11</v>
      </c>
      <c r="L105" t="s">
        <v>12</v>
      </c>
      <c r="M105" t="s">
        <v>55</v>
      </c>
    </row>
    <row r="106" spans="1:13" x14ac:dyDescent="0.2">
      <c r="A106">
        <v>9</v>
      </c>
      <c r="B106">
        <v>126</v>
      </c>
      <c r="C106">
        <v>53</v>
      </c>
      <c r="D106" s="36">
        <v>41510</v>
      </c>
      <c r="E106">
        <v>24</v>
      </c>
      <c r="F106">
        <v>8</v>
      </c>
      <c r="G106">
        <v>2013</v>
      </c>
      <c r="H106">
        <v>0.42063492063492064</v>
      </c>
      <c r="I106" t="s">
        <v>21</v>
      </c>
      <c r="J106" t="s">
        <v>22</v>
      </c>
      <c r="K106" t="s">
        <v>11</v>
      </c>
      <c r="L106" t="s">
        <v>12</v>
      </c>
      <c r="M106" t="s">
        <v>55</v>
      </c>
    </row>
    <row r="107" spans="1:13" x14ac:dyDescent="0.2">
      <c r="A107">
        <v>2</v>
      </c>
      <c r="B107">
        <v>94</v>
      </c>
      <c r="C107">
        <v>103</v>
      </c>
      <c r="D107" s="36">
        <v>41572</v>
      </c>
      <c r="E107">
        <v>25</v>
      </c>
      <c r="F107">
        <v>10</v>
      </c>
      <c r="G107">
        <v>2013</v>
      </c>
      <c r="H107">
        <v>1.0957446808510638</v>
      </c>
      <c r="I107" t="s">
        <v>8</v>
      </c>
      <c r="J107" t="s">
        <v>17</v>
      </c>
      <c r="K107" t="s">
        <v>18</v>
      </c>
      <c r="L107" t="s">
        <v>19</v>
      </c>
      <c r="M107" t="s">
        <v>58</v>
      </c>
    </row>
    <row r="108" spans="1:13" x14ac:dyDescent="0.2">
      <c r="A108">
        <v>10</v>
      </c>
      <c r="B108">
        <v>21</v>
      </c>
      <c r="C108">
        <v>49</v>
      </c>
      <c r="D108" s="36">
        <v>41488</v>
      </c>
      <c r="E108">
        <v>2</v>
      </c>
      <c r="F108">
        <v>8</v>
      </c>
      <c r="G108">
        <v>2013</v>
      </c>
      <c r="H108">
        <v>2.3333333333333335</v>
      </c>
      <c r="I108" t="s">
        <v>8</v>
      </c>
      <c r="J108" t="s">
        <v>17</v>
      </c>
      <c r="K108" t="s">
        <v>18</v>
      </c>
      <c r="L108" t="s">
        <v>19</v>
      </c>
      <c r="M108" t="s">
        <v>58</v>
      </c>
    </row>
    <row r="109" spans="1:13" x14ac:dyDescent="0.2">
      <c r="A109">
        <v>2</v>
      </c>
      <c r="B109">
        <v>14</v>
      </c>
      <c r="C109">
        <v>60</v>
      </c>
      <c r="D109" s="36">
        <v>41555</v>
      </c>
      <c r="E109">
        <v>8</v>
      </c>
      <c r="F109">
        <v>10</v>
      </c>
      <c r="G109">
        <v>2013</v>
      </c>
      <c r="H109">
        <v>4.2857142857142856</v>
      </c>
      <c r="I109" t="s">
        <v>20</v>
      </c>
      <c r="J109" t="s">
        <v>23</v>
      </c>
      <c r="K109" t="s">
        <v>24</v>
      </c>
      <c r="L109" t="s">
        <v>12</v>
      </c>
      <c r="M109" t="s">
        <v>57</v>
      </c>
    </row>
    <row r="110" spans="1:13" x14ac:dyDescent="0.2">
      <c r="A110">
        <v>5</v>
      </c>
      <c r="B110">
        <v>147</v>
      </c>
      <c r="C110">
        <v>70</v>
      </c>
      <c r="D110" s="36">
        <v>41567</v>
      </c>
      <c r="E110">
        <v>20</v>
      </c>
      <c r="F110">
        <v>10</v>
      </c>
      <c r="G110">
        <v>2013</v>
      </c>
      <c r="H110">
        <v>0.47619047619047616</v>
      </c>
      <c r="I110" t="s">
        <v>8</v>
      </c>
      <c r="J110" t="s">
        <v>17</v>
      </c>
      <c r="K110" t="s">
        <v>18</v>
      </c>
      <c r="L110" t="s">
        <v>19</v>
      </c>
      <c r="M110" t="s">
        <v>58</v>
      </c>
    </row>
    <row r="111" spans="1:13" x14ac:dyDescent="0.2">
      <c r="A111">
        <v>3</v>
      </c>
      <c r="B111">
        <v>78</v>
      </c>
      <c r="C111">
        <v>175</v>
      </c>
      <c r="D111" s="36">
        <v>41548</v>
      </c>
      <c r="E111">
        <v>1</v>
      </c>
      <c r="F111">
        <v>10</v>
      </c>
      <c r="G111">
        <v>2013</v>
      </c>
      <c r="H111">
        <v>2.2435897435897436</v>
      </c>
      <c r="I111" t="s">
        <v>9</v>
      </c>
      <c r="J111" t="s">
        <v>10</v>
      </c>
      <c r="K111" t="s">
        <v>11</v>
      </c>
      <c r="L111" t="s">
        <v>12</v>
      </c>
      <c r="M111" t="s">
        <v>55</v>
      </c>
    </row>
    <row r="112" spans="1:13" x14ac:dyDescent="0.2">
      <c r="A112">
        <v>10</v>
      </c>
      <c r="B112">
        <v>131</v>
      </c>
      <c r="C112">
        <v>217</v>
      </c>
      <c r="D112" s="36">
        <v>41520</v>
      </c>
      <c r="E112">
        <v>3</v>
      </c>
      <c r="F112">
        <v>9</v>
      </c>
      <c r="G112">
        <v>2013</v>
      </c>
      <c r="H112">
        <v>1.6564885496183206</v>
      </c>
      <c r="I112" t="s">
        <v>20</v>
      </c>
      <c r="J112" t="s">
        <v>23</v>
      </c>
      <c r="K112" t="s">
        <v>24</v>
      </c>
      <c r="L112" t="s">
        <v>12</v>
      </c>
      <c r="M112" t="s">
        <v>57</v>
      </c>
    </row>
    <row r="113" spans="1:13" x14ac:dyDescent="0.2">
      <c r="A113">
        <v>8</v>
      </c>
      <c r="B113">
        <v>166</v>
      </c>
      <c r="C113">
        <v>168</v>
      </c>
      <c r="D113" s="36">
        <v>41546</v>
      </c>
      <c r="E113">
        <v>29</v>
      </c>
      <c r="F113">
        <v>9</v>
      </c>
      <c r="G113">
        <v>2013</v>
      </c>
      <c r="H113">
        <v>1.0120481927710843</v>
      </c>
      <c r="I113" t="s">
        <v>20</v>
      </c>
      <c r="J113" t="s">
        <v>23</v>
      </c>
      <c r="K113" t="s">
        <v>24</v>
      </c>
      <c r="L113" t="s">
        <v>12</v>
      </c>
      <c r="M113" t="s">
        <v>57</v>
      </c>
    </row>
    <row r="114" spans="1:13" x14ac:dyDescent="0.2">
      <c r="A114">
        <v>2</v>
      </c>
      <c r="B114">
        <v>56</v>
      </c>
      <c r="C114">
        <v>135</v>
      </c>
      <c r="D114" s="36">
        <v>41503</v>
      </c>
      <c r="E114">
        <v>17</v>
      </c>
      <c r="F114">
        <v>8</v>
      </c>
      <c r="G114">
        <v>2013</v>
      </c>
      <c r="H114">
        <v>2.4107142857142856</v>
      </c>
      <c r="I114" t="s">
        <v>13</v>
      </c>
      <c r="J114" t="s">
        <v>14</v>
      </c>
      <c r="K114" t="s">
        <v>15</v>
      </c>
      <c r="L114" t="s">
        <v>16</v>
      </c>
      <c r="M114" t="s">
        <v>56</v>
      </c>
    </row>
    <row r="115" spans="1:13" x14ac:dyDescent="0.2">
      <c r="A115">
        <v>6</v>
      </c>
      <c r="B115">
        <v>7</v>
      </c>
      <c r="C115">
        <v>89</v>
      </c>
      <c r="D115" s="36">
        <v>41518</v>
      </c>
      <c r="E115">
        <v>1</v>
      </c>
      <c r="F115">
        <v>9</v>
      </c>
      <c r="G115">
        <v>2013</v>
      </c>
      <c r="H115">
        <v>12.714285714285714</v>
      </c>
      <c r="I115" t="s">
        <v>13</v>
      </c>
      <c r="J115" t="s">
        <v>14</v>
      </c>
      <c r="K115" t="s">
        <v>15</v>
      </c>
      <c r="L115" t="s">
        <v>16</v>
      </c>
      <c r="M115" t="s">
        <v>56</v>
      </c>
    </row>
    <row r="116" spans="1:13" x14ac:dyDescent="0.2">
      <c r="A116">
        <v>5</v>
      </c>
      <c r="B116">
        <v>75</v>
      </c>
      <c r="C116">
        <v>197</v>
      </c>
      <c r="D116" s="36">
        <v>41558</v>
      </c>
      <c r="E116">
        <v>11</v>
      </c>
      <c r="F116">
        <v>10</v>
      </c>
      <c r="G116">
        <v>2013</v>
      </c>
      <c r="H116">
        <v>2.6266666666666665</v>
      </c>
      <c r="I116" t="s">
        <v>8</v>
      </c>
      <c r="J116" t="s">
        <v>17</v>
      </c>
      <c r="K116" t="s">
        <v>18</v>
      </c>
      <c r="L116" t="s">
        <v>19</v>
      </c>
      <c r="M116" t="s">
        <v>58</v>
      </c>
    </row>
    <row r="117" spans="1:13" x14ac:dyDescent="0.2">
      <c r="A117">
        <v>10</v>
      </c>
      <c r="B117">
        <v>100</v>
      </c>
      <c r="C117">
        <v>173</v>
      </c>
      <c r="D117" s="36">
        <v>41567</v>
      </c>
      <c r="E117">
        <v>20</v>
      </c>
      <c r="F117">
        <v>10</v>
      </c>
      <c r="G117">
        <v>2013</v>
      </c>
      <c r="H117">
        <v>1.73</v>
      </c>
      <c r="I117" t="s">
        <v>8</v>
      </c>
      <c r="J117" t="s">
        <v>17</v>
      </c>
      <c r="K117" t="s">
        <v>18</v>
      </c>
      <c r="L117" t="s">
        <v>19</v>
      </c>
      <c r="M117" t="s">
        <v>58</v>
      </c>
    </row>
    <row r="118" spans="1:13" x14ac:dyDescent="0.2">
      <c r="A118">
        <v>7</v>
      </c>
      <c r="B118">
        <v>149</v>
      </c>
      <c r="C118">
        <v>189</v>
      </c>
      <c r="D118" s="36">
        <v>41491</v>
      </c>
      <c r="E118">
        <v>5</v>
      </c>
      <c r="F118">
        <v>8</v>
      </c>
      <c r="G118">
        <v>2013</v>
      </c>
      <c r="H118">
        <v>1.2684563758389262</v>
      </c>
      <c r="I118" t="s">
        <v>20</v>
      </c>
      <c r="J118" t="s">
        <v>23</v>
      </c>
      <c r="K118" t="s">
        <v>24</v>
      </c>
      <c r="L118" t="s">
        <v>12</v>
      </c>
      <c r="M118" t="s">
        <v>57</v>
      </c>
    </row>
    <row r="119" spans="1:13" x14ac:dyDescent="0.2">
      <c r="A119">
        <v>9</v>
      </c>
      <c r="B119">
        <v>29</v>
      </c>
      <c r="C119">
        <v>45</v>
      </c>
      <c r="D119" s="36">
        <v>41539</v>
      </c>
      <c r="E119">
        <v>22</v>
      </c>
      <c r="F119">
        <v>9</v>
      </c>
      <c r="G119">
        <v>2013</v>
      </c>
      <c r="H119">
        <v>1.5517241379310345</v>
      </c>
      <c r="I119" t="s">
        <v>20</v>
      </c>
      <c r="J119" t="s">
        <v>23</v>
      </c>
      <c r="K119" t="s">
        <v>24</v>
      </c>
      <c r="L119" t="s">
        <v>12</v>
      </c>
      <c r="M119" t="s">
        <v>57</v>
      </c>
    </row>
    <row r="120" spans="1:13" x14ac:dyDescent="0.2">
      <c r="A120">
        <v>4</v>
      </c>
      <c r="B120">
        <v>119</v>
      </c>
      <c r="C120">
        <v>117</v>
      </c>
      <c r="D120" s="36">
        <v>41514</v>
      </c>
      <c r="E120">
        <v>28</v>
      </c>
      <c r="F120">
        <v>8</v>
      </c>
      <c r="G120">
        <v>2013</v>
      </c>
      <c r="H120">
        <v>0.98319327731092432</v>
      </c>
      <c r="I120" t="s">
        <v>20</v>
      </c>
      <c r="J120" t="s">
        <v>23</v>
      </c>
      <c r="K120" t="s">
        <v>24</v>
      </c>
      <c r="L120" t="s">
        <v>12</v>
      </c>
      <c r="M120" t="s">
        <v>57</v>
      </c>
    </row>
    <row r="121" spans="1:13" x14ac:dyDescent="0.2">
      <c r="A121">
        <v>7</v>
      </c>
      <c r="B121">
        <v>101</v>
      </c>
      <c r="C121">
        <v>60</v>
      </c>
      <c r="D121" s="36">
        <v>41558</v>
      </c>
      <c r="E121">
        <v>11</v>
      </c>
      <c r="F121">
        <v>10</v>
      </c>
      <c r="G121">
        <v>2013</v>
      </c>
      <c r="H121">
        <v>0.59405940594059403</v>
      </c>
      <c r="I121" t="s">
        <v>9</v>
      </c>
      <c r="J121" t="s">
        <v>10</v>
      </c>
      <c r="K121" t="s">
        <v>11</v>
      </c>
      <c r="L121" t="s">
        <v>12</v>
      </c>
      <c r="M121" t="s">
        <v>55</v>
      </c>
    </row>
    <row r="122" spans="1:13" x14ac:dyDescent="0.2">
      <c r="A122">
        <v>6</v>
      </c>
      <c r="B122">
        <v>162</v>
      </c>
      <c r="C122">
        <v>57</v>
      </c>
      <c r="D122" s="36">
        <v>41516</v>
      </c>
      <c r="E122">
        <v>30</v>
      </c>
      <c r="F122">
        <v>8</v>
      </c>
      <c r="G122">
        <v>2013</v>
      </c>
      <c r="H122">
        <v>0.35185185185185186</v>
      </c>
      <c r="I122" t="s">
        <v>20</v>
      </c>
      <c r="J122" t="s">
        <v>23</v>
      </c>
      <c r="K122" t="s">
        <v>24</v>
      </c>
      <c r="L122" t="s">
        <v>12</v>
      </c>
      <c r="M122" t="s">
        <v>57</v>
      </c>
    </row>
    <row r="123" spans="1:13" x14ac:dyDescent="0.2">
      <c r="A123">
        <v>10</v>
      </c>
      <c r="B123">
        <v>147</v>
      </c>
      <c r="C123">
        <v>192</v>
      </c>
      <c r="D123" s="36">
        <v>41527</v>
      </c>
      <c r="E123">
        <v>10</v>
      </c>
      <c r="F123">
        <v>9</v>
      </c>
      <c r="G123">
        <v>2013</v>
      </c>
      <c r="H123">
        <v>1.3061224489795917</v>
      </c>
      <c r="I123" t="s">
        <v>9</v>
      </c>
      <c r="J123" t="s">
        <v>10</v>
      </c>
      <c r="K123" t="s">
        <v>11</v>
      </c>
      <c r="L123" t="s">
        <v>12</v>
      </c>
      <c r="M123" t="s">
        <v>55</v>
      </c>
    </row>
    <row r="124" spans="1:13" x14ac:dyDescent="0.2">
      <c r="A124">
        <v>8</v>
      </c>
      <c r="B124">
        <v>2</v>
      </c>
      <c r="C124">
        <v>188</v>
      </c>
      <c r="D124" s="36">
        <v>41511</v>
      </c>
      <c r="E124">
        <v>25</v>
      </c>
      <c r="F124">
        <v>8</v>
      </c>
      <c r="G124">
        <v>2013</v>
      </c>
      <c r="H124">
        <v>94</v>
      </c>
      <c r="I124" t="s">
        <v>20</v>
      </c>
      <c r="J124" t="s">
        <v>23</v>
      </c>
      <c r="K124" t="s">
        <v>24</v>
      </c>
      <c r="L124" t="s">
        <v>12</v>
      </c>
      <c r="M124" t="s">
        <v>57</v>
      </c>
    </row>
    <row r="125" spans="1:13" x14ac:dyDescent="0.2">
      <c r="A125">
        <v>2</v>
      </c>
      <c r="B125">
        <v>105</v>
      </c>
      <c r="C125">
        <v>88</v>
      </c>
      <c r="D125" s="36">
        <v>41512</v>
      </c>
      <c r="E125">
        <v>26</v>
      </c>
      <c r="F125">
        <v>8</v>
      </c>
      <c r="G125">
        <v>2013</v>
      </c>
      <c r="H125">
        <v>0.83809523809523812</v>
      </c>
      <c r="I125" t="s">
        <v>20</v>
      </c>
      <c r="J125" t="s">
        <v>23</v>
      </c>
      <c r="K125" t="s">
        <v>24</v>
      </c>
      <c r="L125" t="s">
        <v>12</v>
      </c>
      <c r="M125" t="s">
        <v>57</v>
      </c>
    </row>
    <row r="126" spans="1:13" x14ac:dyDescent="0.2">
      <c r="A126">
        <v>7</v>
      </c>
      <c r="B126">
        <v>84</v>
      </c>
      <c r="C126">
        <v>93</v>
      </c>
      <c r="D126" s="36">
        <v>41556</v>
      </c>
      <c r="E126">
        <v>9</v>
      </c>
      <c r="F126">
        <v>10</v>
      </c>
      <c r="G126">
        <v>2013</v>
      </c>
      <c r="H126">
        <v>1.1071428571428572</v>
      </c>
      <c r="I126" t="s">
        <v>21</v>
      </c>
      <c r="J126" t="s">
        <v>22</v>
      </c>
      <c r="K126" t="s">
        <v>11</v>
      </c>
      <c r="L126" t="s">
        <v>12</v>
      </c>
      <c r="M126" t="s">
        <v>55</v>
      </c>
    </row>
    <row r="127" spans="1:13" x14ac:dyDescent="0.2">
      <c r="A127">
        <v>2</v>
      </c>
      <c r="B127">
        <v>179</v>
      </c>
      <c r="C127">
        <v>37</v>
      </c>
      <c r="D127" s="36">
        <v>41490</v>
      </c>
      <c r="E127">
        <v>4</v>
      </c>
      <c r="F127">
        <v>8</v>
      </c>
      <c r="G127">
        <v>2013</v>
      </c>
      <c r="H127">
        <v>0.20670391061452514</v>
      </c>
      <c r="I127" t="s">
        <v>20</v>
      </c>
      <c r="J127" t="s">
        <v>23</v>
      </c>
      <c r="K127" t="s">
        <v>24</v>
      </c>
      <c r="L127" t="s">
        <v>12</v>
      </c>
      <c r="M127" t="s">
        <v>57</v>
      </c>
    </row>
    <row r="128" spans="1:13" x14ac:dyDescent="0.2">
      <c r="A128">
        <v>8</v>
      </c>
      <c r="B128">
        <v>93</v>
      </c>
      <c r="C128">
        <v>88</v>
      </c>
      <c r="D128" s="36">
        <v>41496</v>
      </c>
      <c r="E128">
        <v>10</v>
      </c>
      <c r="F128">
        <v>8</v>
      </c>
      <c r="G128">
        <v>2013</v>
      </c>
      <c r="H128">
        <v>0.94623655913978499</v>
      </c>
      <c r="I128" t="s">
        <v>9</v>
      </c>
      <c r="J128" t="s">
        <v>10</v>
      </c>
      <c r="K128" t="s">
        <v>11</v>
      </c>
      <c r="L128" t="s">
        <v>12</v>
      </c>
      <c r="M128" t="s">
        <v>55</v>
      </c>
    </row>
    <row r="129" spans="1:13" x14ac:dyDescent="0.2">
      <c r="A129">
        <v>5</v>
      </c>
      <c r="B129">
        <v>41</v>
      </c>
      <c r="C129">
        <v>114</v>
      </c>
      <c r="D129" s="36">
        <v>41563</v>
      </c>
      <c r="E129">
        <v>16</v>
      </c>
      <c r="F129">
        <v>10</v>
      </c>
      <c r="G129">
        <v>2013</v>
      </c>
      <c r="H129">
        <v>2.7804878048780486</v>
      </c>
      <c r="I129" t="s">
        <v>9</v>
      </c>
      <c r="J129" t="s">
        <v>10</v>
      </c>
      <c r="K129" t="s">
        <v>11</v>
      </c>
      <c r="L129" t="s">
        <v>12</v>
      </c>
      <c r="M129" t="s">
        <v>55</v>
      </c>
    </row>
    <row r="130" spans="1:13" x14ac:dyDescent="0.2">
      <c r="A130">
        <v>11</v>
      </c>
      <c r="B130">
        <v>32</v>
      </c>
      <c r="C130">
        <v>177</v>
      </c>
      <c r="D130" s="36">
        <v>41504</v>
      </c>
      <c r="E130">
        <v>18</v>
      </c>
      <c r="F130">
        <v>8</v>
      </c>
      <c r="G130">
        <v>2013</v>
      </c>
      <c r="H130">
        <v>5.53125</v>
      </c>
      <c r="I130" t="s">
        <v>13</v>
      </c>
      <c r="J130" t="s">
        <v>14</v>
      </c>
      <c r="K130" t="s">
        <v>15</v>
      </c>
      <c r="L130" t="s">
        <v>16</v>
      </c>
      <c r="M130" t="s">
        <v>56</v>
      </c>
    </row>
    <row r="131" spans="1:13" x14ac:dyDescent="0.2">
      <c r="A131">
        <v>7</v>
      </c>
      <c r="B131">
        <v>148</v>
      </c>
      <c r="C131">
        <v>60</v>
      </c>
      <c r="D131" s="36">
        <v>41566</v>
      </c>
      <c r="E131">
        <v>19</v>
      </c>
      <c r="F131">
        <v>10</v>
      </c>
      <c r="G131">
        <v>2013</v>
      </c>
      <c r="H131">
        <v>0.40540540540540543</v>
      </c>
      <c r="I131" t="s">
        <v>9</v>
      </c>
      <c r="J131" t="s">
        <v>10</v>
      </c>
      <c r="K131" t="s">
        <v>11</v>
      </c>
      <c r="L131" t="s">
        <v>12</v>
      </c>
      <c r="M131" t="s">
        <v>55</v>
      </c>
    </row>
    <row r="132" spans="1:13" x14ac:dyDescent="0.2">
      <c r="A132">
        <v>11</v>
      </c>
      <c r="B132">
        <v>118</v>
      </c>
      <c r="C132">
        <v>64</v>
      </c>
      <c r="D132" s="36">
        <v>41543</v>
      </c>
      <c r="E132">
        <v>26</v>
      </c>
      <c r="F132">
        <v>9</v>
      </c>
      <c r="G132">
        <v>2013</v>
      </c>
      <c r="H132">
        <v>0.5423728813559322</v>
      </c>
      <c r="I132" t="s">
        <v>13</v>
      </c>
      <c r="J132" t="s">
        <v>14</v>
      </c>
      <c r="K132" t="s">
        <v>15</v>
      </c>
      <c r="L132" t="s">
        <v>16</v>
      </c>
      <c r="M132" t="s">
        <v>56</v>
      </c>
    </row>
    <row r="133" spans="1:13" x14ac:dyDescent="0.2">
      <c r="A133">
        <v>10</v>
      </c>
      <c r="B133">
        <v>89</v>
      </c>
      <c r="C133">
        <v>159</v>
      </c>
      <c r="D133" s="36">
        <v>41566</v>
      </c>
      <c r="E133">
        <v>19</v>
      </c>
      <c r="F133">
        <v>10</v>
      </c>
      <c r="G133">
        <v>2013</v>
      </c>
      <c r="H133">
        <v>1.7865168539325842</v>
      </c>
      <c r="I133" t="s">
        <v>13</v>
      </c>
      <c r="J133" t="s">
        <v>14</v>
      </c>
      <c r="K133" t="s">
        <v>15</v>
      </c>
      <c r="L133" t="s">
        <v>16</v>
      </c>
      <c r="M133" t="s">
        <v>56</v>
      </c>
    </row>
    <row r="134" spans="1:13" x14ac:dyDescent="0.2">
      <c r="A134">
        <v>6</v>
      </c>
      <c r="B134">
        <v>15</v>
      </c>
      <c r="C134">
        <v>67</v>
      </c>
      <c r="D134" s="36">
        <v>41489</v>
      </c>
      <c r="E134">
        <v>3</v>
      </c>
      <c r="F134">
        <v>8</v>
      </c>
      <c r="G134">
        <v>2013</v>
      </c>
      <c r="H134">
        <v>4.4666666666666668</v>
      </c>
      <c r="I134" t="s">
        <v>20</v>
      </c>
      <c r="J134" t="s">
        <v>23</v>
      </c>
      <c r="K134" t="s">
        <v>24</v>
      </c>
      <c r="L134" t="s">
        <v>12</v>
      </c>
      <c r="M134" t="s">
        <v>57</v>
      </c>
    </row>
    <row r="135" spans="1:13" x14ac:dyDescent="0.2">
      <c r="A135">
        <v>10</v>
      </c>
      <c r="B135">
        <v>178</v>
      </c>
      <c r="C135">
        <v>126</v>
      </c>
      <c r="D135" s="36">
        <v>41558</v>
      </c>
      <c r="E135">
        <v>11</v>
      </c>
      <c r="F135">
        <v>10</v>
      </c>
      <c r="G135">
        <v>2013</v>
      </c>
      <c r="H135">
        <v>0.7078651685393258</v>
      </c>
      <c r="I135" t="s">
        <v>21</v>
      </c>
      <c r="J135" t="s">
        <v>22</v>
      </c>
      <c r="K135" t="s">
        <v>11</v>
      </c>
      <c r="L135" t="s">
        <v>12</v>
      </c>
      <c r="M135" t="s">
        <v>55</v>
      </c>
    </row>
    <row r="136" spans="1:13" x14ac:dyDescent="0.2">
      <c r="A136">
        <v>3</v>
      </c>
      <c r="B136">
        <v>45</v>
      </c>
      <c r="C136">
        <v>112</v>
      </c>
      <c r="D136" s="36">
        <v>41553</v>
      </c>
      <c r="E136">
        <v>6</v>
      </c>
      <c r="F136">
        <v>10</v>
      </c>
      <c r="G136">
        <v>2013</v>
      </c>
      <c r="H136">
        <v>2.4888888888888889</v>
      </c>
      <c r="I136" t="s">
        <v>21</v>
      </c>
      <c r="J136" t="s">
        <v>22</v>
      </c>
      <c r="K136" t="s">
        <v>11</v>
      </c>
      <c r="L136" t="s">
        <v>12</v>
      </c>
      <c r="M136" t="s">
        <v>55</v>
      </c>
    </row>
    <row r="137" spans="1:13" x14ac:dyDescent="0.2">
      <c r="A137">
        <v>4</v>
      </c>
      <c r="B137">
        <v>116</v>
      </c>
      <c r="C137">
        <v>53</v>
      </c>
      <c r="D137" s="36">
        <v>41547</v>
      </c>
      <c r="E137">
        <v>30</v>
      </c>
      <c r="F137">
        <v>9</v>
      </c>
      <c r="G137">
        <v>2013</v>
      </c>
      <c r="H137">
        <v>0.45689655172413796</v>
      </c>
      <c r="I137" t="s">
        <v>8</v>
      </c>
      <c r="J137" t="s">
        <v>17</v>
      </c>
      <c r="K137" t="s">
        <v>18</v>
      </c>
      <c r="L137" t="s">
        <v>19</v>
      </c>
      <c r="M137" t="s">
        <v>58</v>
      </c>
    </row>
    <row r="138" spans="1:13" x14ac:dyDescent="0.2">
      <c r="A138">
        <v>5</v>
      </c>
      <c r="B138">
        <v>33</v>
      </c>
      <c r="C138">
        <v>80</v>
      </c>
      <c r="D138" s="36">
        <v>41536</v>
      </c>
      <c r="E138">
        <v>19</v>
      </c>
      <c r="F138">
        <v>9</v>
      </c>
      <c r="G138">
        <v>2013</v>
      </c>
      <c r="H138">
        <v>2.4242424242424243</v>
      </c>
      <c r="I138" t="s">
        <v>9</v>
      </c>
      <c r="J138" t="s">
        <v>10</v>
      </c>
      <c r="K138" t="s">
        <v>11</v>
      </c>
      <c r="L138" t="s">
        <v>12</v>
      </c>
      <c r="M138" t="s">
        <v>55</v>
      </c>
    </row>
    <row r="139" spans="1:13" x14ac:dyDescent="0.2">
      <c r="A139">
        <v>7</v>
      </c>
      <c r="B139">
        <v>42</v>
      </c>
      <c r="C139">
        <v>192</v>
      </c>
      <c r="D139" s="36">
        <v>41553</v>
      </c>
      <c r="E139">
        <v>6</v>
      </c>
      <c r="F139">
        <v>10</v>
      </c>
      <c r="G139">
        <v>2013</v>
      </c>
      <c r="H139">
        <v>4.5714285714285712</v>
      </c>
      <c r="I139" t="s">
        <v>20</v>
      </c>
      <c r="J139" t="s">
        <v>23</v>
      </c>
      <c r="K139" t="s">
        <v>24</v>
      </c>
      <c r="L139" t="s">
        <v>12</v>
      </c>
      <c r="M139" t="s">
        <v>57</v>
      </c>
    </row>
    <row r="140" spans="1:13" x14ac:dyDescent="0.2">
      <c r="A140">
        <v>2</v>
      </c>
      <c r="B140">
        <v>69</v>
      </c>
      <c r="C140">
        <v>198</v>
      </c>
      <c r="D140" s="36">
        <v>41550</v>
      </c>
      <c r="E140">
        <v>3</v>
      </c>
      <c r="F140">
        <v>10</v>
      </c>
      <c r="G140">
        <v>2013</v>
      </c>
      <c r="H140">
        <v>2.8695652173913042</v>
      </c>
      <c r="I140" t="s">
        <v>9</v>
      </c>
      <c r="J140" t="s">
        <v>10</v>
      </c>
      <c r="K140" t="s">
        <v>11</v>
      </c>
      <c r="L140" t="s">
        <v>12</v>
      </c>
      <c r="M140" t="s">
        <v>55</v>
      </c>
    </row>
    <row r="141" spans="1:13" x14ac:dyDescent="0.2">
      <c r="A141">
        <v>4</v>
      </c>
      <c r="B141">
        <v>97</v>
      </c>
      <c r="C141">
        <v>130</v>
      </c>
      <c r="D141" s="36">
        <v>41557</v>
      </c>
      <c r="E141">
        <v>10</v>
      </c>
      <c r="F141">
        <v>10</v>
      </c>
      <c r="G141">
        <v>2013</v>
      </c>
      <c r="H141">
        <v>1.3402061855670102</v>
      </c>
      <c r="I141" t="s">
        <v>21</v>
      </c>
      <c r="J141" t="s">
        <v>22</v>
      </c>
      <c r="K141" t="s">
        <v>11</v>
      </c>
      <c r="L141" t="s">
        <v>12</v>
      </c>
      <c r="M141" t="s">
        <v>55</v>
      </c>
    </row>
    <row r="142" spans="1:13" x14ac:dyDescent="0.2">
      <c r="A142">
        <v>7</v>
      </c>
      <c r="B142">
        <v>156</v>
      </c>
      <c r="C142">
        <v>70</v>
      </c>
      <c r="D142" s="36">
        <v>41513</v>
      </c>
      <c r="E142">
        <v>27</v>
      </c>
      <c r="F142">
        <v>8</v>
      </c>
      <c r="G142">
        <v>2013</v>
      </c>
      <c r="H142">
        <v>0.44871794871794873</v>
      </c>
      <c r="I142" t="s">
        <v>13</v>
      </c>
      <c r="J142" t="s">
        <v>14</v>
      </c>
      <c r="K142" t="s">
        <v>15</v>
      </c>
      <c r="L142" t="s">
        <v>16</v>
      </c>
      <c r="M142" t="s">
        <v>56</v>
      </c>
    </row>
    <row r="143" spans="1:13" x14ac:dyDescent="0.2">
      <c r="A143">
        <v>2</v>
      </c>
      <c r="B143">
        <v>17</v>
      </c>
      <c r="C143">
        <v>150</v>
      </c>
      <c r="D143" s="36">
        <v>41516</v>
      </c>
      <c r="E143">
        <v>30</v>
      </c>
      <c r="F143">
        <v>8</v>
      </c>
      <c r="G143">
        <v>2013</v>
      </c>
      <c r="H143">
        <v>8.8235294117647065</v>
      </c>
      <c r="I143" t="s">
        <v>9</v>
      </c>
      <c r="J143" t="s">
        <v>10</v>
      </c>
      <c r="K143" t="s">
        <v>11</v>
      </c>
      <c r="L143" t="s">
        <v>12</v>
      </c>
      <c r="M143" t="s">
        <v>55</v>
      </c>
    </row>
    <row r="144" spans="1:13" x14ac:dyDescent="0.2">
      <c r="A144">
        <v>3</v>
      </c>
      <c r="B144">
        <v>152</v>
      </c>
      <c r="C144">
        <v>149</v>
      </c>
      <c r="D144" s="36">
        <v>41540</v>
      </c>
      <c r="E144">
        <v>23</v>
      </c>
      <c r="F144">
        <v>9</v>
      </c>
      <c r="G144">
        <v>2013</v>
      </c>
      <c r="H144">
        <v>0.98026315789473684</v>
      </c>
      <c r="I144" t="s">
        <v>9</v>
      </c>
      <c r="J144" t="s">
        <v>10</v>
      </c>
      <c r="K144" t="s">
        <v>11</v>
      </c>
      <c r="L144" t="s">
        <v>12</v>
      </c>
      <c r="M144" t="s">
        <v>55</v>
      </c>
    </row>
    <row r="145" spans="1:13" x14ac:dyDescent="0.2">
      <c r="A145">
        <v>8</v>
      </c>
      <c r="B145">
        <v>100</v>
      </c>
      <c r="C145">
        <v>134</v>
      </c>
      <c r="D145" s="36">
        <v>41528</v>
      </c>
      <c r="E145">
        <v>11</v>
      </c>
      <c r="F145">
        <v>9</v>
      </c>
      <c r="G145">
        <v>2013</v>
      </c>
      <c r="H145">
        <v>1.34</v>
      </c>
      <c r="I145" t="s">
        <v>20</v>
      </c>
      <c r="J145" t="s">
        <v>23</v>
      </c>
      <c r="K145" t="s">
        <v>24</v>
      </c>
      <c r="L145" t="s">
        <v>12</v>
      </c>
      <c r="M145" t="s">
        <v>57</v>
      </c>
    </row>
    <row r="146" spans="1:13" x14ac:dyDescent="0.2">
      <c r="A146">
        <v>10</v>
      </c>
      <c r="B146">
        <v>17</v>
      </c>
      <c r="C146">
        <v>92</v>
      </c>
      <c r="D146" s="36">
        <v>41545</v>
      </c>
      <c r="E146">
        <v>28</v>
      </c>
      <c r="F146">
        <v>9</v>
      </c>
      <c r="G146">
        <v>2013</v>
      </c>
      <c r="H146">
        <v>5.4117647058823533</v>
      </c>
      <c r="I146" t="s">
        <v>8</v>
      </c>
      <c r="J146" t="s">
        <v>17</v>
      </c>
      <c r="K146" t="s">
        <v>18</v>
      </c>
      <c r="L146" t="s">
        <v>19</v>
      </c>
      <c r="M146" t="s">
        <v>58</v>
      </c>
    </row>
    <row r="147" spans="1:13" x14ac:dyDescent="0.2">
      <c r="A147">
        <v>8</v>
      </c>
      <c r="B147">
        <v>61</v>
      </c>
      <c r="C147">
        <v>160</v>
      </c>
      <c r="D147" s="36">
        <v>41522</v>
      </c>
      <c r="E147">
        <v>5</v>
      </c>
      <c r="F147">
        <v>9</v>
      </c>
      <c r="G147">
        <v>2013</v>
      </c>
      <c r="H147">
        <v>2.622950819672131</v>
      </c>
      <c r="I147" t="s">
        <v>9</v>
      </c>
      <c r="J147" t="s">
        <v>10</v>
      </c>
      <c r="K147" t="s">
        <v>11</v>
      </c>
      <c r="L147" t="s">
        <v>12</v>
      </c>
      <c r="M147" t="s">
        <v>55</v>
      </c>
    </row>
    <row r="148" spans="1:13" x14ac:dyDescent="0.2">
      <c r="A148">
        <v>9</v>
      </c>
      <c r="B148">
        <v>157</v>
      </c>
      <c r="C148">
        <v>223</v>
      </c>
      <c r="D148" s="36">
        <v>41536</v>
      </c>
      <c r="E148">
        <v>19</v>
      </c>
      <c r="F148">
        <v>9</v>
      </c>
      <c r="G148">
        <v>2013</v>
      </c>
      <c r="H148">
        <v>1.4203821656050954</v>
      </c>
      <c r="I148" t="s">
        <v>13</v>
      </c>
      <c r="J148" t="s">
        <v>14</v>
      </c>
      <c r="K148" t="s">
        <v>15</v>
      </c>
      <c r="L148" t="s">
        <v>16</v>
      </c>
      <c r="M148" t="s">
        <v>56</v>
      </c>
    </row>
    <row r="149" spans="1:13" x14ac:dyDescent="0.2">
      <c r="A149">
        <v>4</v>
      </c>
      <c r="B149">
        <v>105</v>
      </c>
      <c r="C149">
        <v>86</v>
      </c>
      <c r="D149" s="36">
        <v>41540</v>
      </c>
      <c r="E149">
        <v>23</v>
      </c>
      <c r="F149">
        <v>9</v>
      </c>
      <c r="G149">
        <v>2013</v>
      </c>
      <c r="H149">
        <v>0.81904761904761902</v>
      </c>
      <c r="I149" t="s">
        <v>9</v>
      </c>
      <c r="J149" t="s">
        <v>10</v>
      </c>
      <c r="K149" t="s">
        <v>11</v>
      </c>
      <c r="L149" t="s">
        <v>12</v>
      </c>
      <c r="M149" t="s">
        <v>55</v>
      </c>
    </row>
    <row r="150" spans="1:13" x14ac:dyDescent="0.2">
      <c r="A150">
        <v>11</v>
      </c>
      <c r="B150">
        <v>43</v>
      </c>
      <c r="C150">
        <v>45</v>
      </c>
      <c r="D150" s="36">
        <v>41491</v>
      </c>
      <c r="E150">
        <v>5</v>
      </c>
      <c r="F150">
        <v>8</v>
      </c>
      <c r="G150">
        <v>2013</v>
      </c>
      <c r="H150">
        <v>1.0465116279069768</v>
      </c>
      <c r="I150" t="s">
        <v>8</v>
      </c>
      <c r="J150" t="s">
        <v>17</v>
      </c>
      <c r="K150" t="s">
        <v>18</v>
      </c>
      <c r="L150" t="s">
        <v>19</v>
      </c>
      <c r="M150" t="s">
        <v>58</v>
      </c>
    </row>
    <row r="151" spans="1:13" x14ac:dyDescent="0.2">
      <c r="A151">
        <v>9</v>
      </c>
      <c r="B151">
        <v>42</v>
      </c>
      <c r="C151">
        <v>171</v>
      </c>
      <c r="D151" s="36">
        <v>41536</v>
      </c>
      <c r="E151">
        <v>19</v>
      </c>
      <c r="F151">
        <v>9</v>
      </c>
      <c r="G151">
        <v>2013</v>
      </c>
      <c r="H151">
        <v>4.0714285714285712</v>
      </c>
      <c r="I151" t="s">
        <v>20</v>
      </c>
      <c r="J151" t="s">
        <v>23</v>
      </c>
      <c r="K151" t="s">
        <v>24</v>
      </c>
      <c r="L151" t="s">
        <v>12</v>
      </c>
      <c r="M151" t="s">
        <v>57</v>
      </c>
    </row>
    <row r="152" spans="1:13" x14ac:dyDescent="0.2">
      <c r="A152">
        <v>10</v>
      </c>
      <c r="B152">
        <v>112</v>
      </c>
      <c r="C152">
        <v>173</v>
      </c>
      <c r="D152" s="36">
        <v>41515</v>
      </c>
      <c r="E152">
        <v>29</v>
      </c>
      <c r="F152">
        <v>8</v>
      </c>
      <c r="G152">
        <v>2013</v>
      </c>
      <c r="H152">
        <v>1.5446428571428572</v>
      </c>
      <c r="I152" t="s">
        <v>9</v>
      </c>
      <c r="J152" t="s">
        <v>10</v>
      </c>
      <c r="K152" t="s">
        <v>11</v>
      </c>
      <c r="L152" t="s">
        <v>12</v>
      </c>
      <c r="M152" t="s">
        <v>55</v>
      </c>
    </row>
    <row r="153" spans="1:13" x14ac:dyDescent="0.2">
      <c r="A153">
        <v>5</v>
      </c>
      <c r="B153">
        <v>41</v>
      </c>
      <c r="C153">
        <v>174</v>
      </c>
      <c r="D153" s="36">
        <v>41569</v>
      </c>
      <c r="E153">
        <v>22</v>
      </c>
      <c r="F153">
        <v>10</v>
      </c>
      <c r="G153">
        <v>2013</v>
      </c>
      <c r="H153">
        <v>4.2439024390243905</v>
      </c>
      <c r="I153" t="s">
        <v>21</v>
      </c>
      <c r="J153" t="s">
        <v>22</v>
      </c>
      <c r="K153" t="s">
        <v>11</v>
      </c>
      <c r="L153" t="s">
        <v>12</v>
      </c>
      <c r="M153" t="s">
        <v>55</v>
      </c>
    </row>
    <row r="154" spans="1:13" x14ac:dyDescent="0.2">
      <c r="A154">
        <v>5</v>
      </c>
      <c r="B154">
        <v>140</v>
      </c>
      <c r="C154">
        <v>107</v>
      </c>
      <c r="D154" s="36">
        <v>41562</v>
      </c>
      <c r="E154">
        <v>15</v>
      </c>
      <c r="F154">
        <v>10</v>
      </c>
      <c r="G154">
        <v>2013</v>
      </c>
      <c r="H154">
        <v>0.76428571428571423</v>
      </c>
      <c r="I154" t="s">
        <v>8</v>
      </c>
      <c r="J154" t="s">
        <v>17</v>
      </c>
      <c r="K154" t="s">
        <v>18</v>
      </c>
      <c r="L154" t="s">
        <v>19</v>
      </c>
      <c r="M154" t="s">
        <v>58</v>
      </c>
    </row>
    <row r="155" spans="1:13" x14ac:dyDescent="0.2">
      <c r="A155">
        <v>8</v>
      </c>
      <c r="B155">
        <v>106</v>
      </c>
      <c r="C155">
        <v>163</v>
      </c>
      <c r="D155" s="36">
        <v>41501</v>
      </c>
      <c r="E155">
        <v>15</v>
      </c>
      <c r="F155">
        <v>8</v>
      </c>
      <c r="G155">
        <v>2013</v>
      </c>
      <c r="H155">
        <v>1.5377358490566038</v>
      </c>
      <c r="I155" t="s">
        <v>13</v>
      </c>
      <c r="J155" t="s">
        <v>14</v>
      </c>
      <c r="K155" t="s">
        <v>15</v>
      </c>
      <c r="L155" t="s">
        <v>16</v>
      </c>
      <c r="M155" t="s">
        <v>56</v>
      </c>
    </row>
    <row r="156" spans="1:13" x14ac:dyDescent="0.2">
      <c r="A156">
        <v>8</v>
      </c>
      <c r="B156">
        <v>116</v>
      </c>
      <c r="C156">
        <v>134</v>
      </c>
      <c r="D156" s="36">
        <v>41571</v>
      </c>
      <c r="E156">
        <v>24</v>
      </c>
      <c r="F156">
        <v>10</v>
      </c>
      <c r="G156">
        <v>2013</v>
      </c>
      <c r="H156">
        <v>1.1551724137931034</v>
      </c>
      <c r="I156" t="s">
        <v>9</v>
      </c>
      <c r="J156" t="s">
        <v>10</v>
      </c>
      <c r="K156" t="s">
        <v>11</v>
      </c>
      <c r="L156" t="s">
        <v>12</v>
      </c>
      <c r="M156" t="s">
        <v>55</v>
      </c>
    </row>
    <row r="157" spans="1:13" x14ac:dyDescent="0.2">
      <c r="A157">
        <v>5</v>
      </c>
      <c r="B157">
        <v>113</v>
      </c>
      <c r="C157">
        <v>215</v>
      </c>
      <c r="D157" s="36">
        <v>41554</v>
      </c>
      <c r="E157">
        <v>7</v>
      </c>
      <c r="F157">
        <v>10</v>
      </c>
      <c r="G157">
        <v>2013</v>
      </c>
      <c r="H157">
        <v>1.9026548672566372</v>
      </c>
      <c r="I157" t="s">
        <v>9</v>
      </c>
      <c r="J157" t="s">
        <v>10</v>
      </c>
      <c r="K157" t="s">
        <v>11</v>
      </c>
      <c r="L157" t="s">
        <v>12</v>
      </c>
      <c r="M157" t="s">
        <v>55</v>
      </c>
    </row>
    <row r="158" spans="1:13" x14ac:dyDescent="0.2">
      <c r="A158">
        <v>9</v>
      </c>
      <c r="B158">
        <v>149</v>
      </c>
      <c r="C158">
        <v>143</v>
      </c>
      <c r="D158" s="36">
        <v>41554</v>
      </c>
      <c r="E158">
        <v>7</v>
      </c>
      <c r="F158">
        <v>10</v>
      </c>
      <c r="G158">
        <v>2013</v>
      </c>
      <c r="H158">
        <v>0.95973154362416102</v>
      </c>
      <c r="I158" t="s">
        <v>8</v>
      </c>
      <c r="J158" t="s">
        <v>17</v>
      </c>
      <c r="K158" t="s">
        <v>18</v>
      </c>
      <c r="L158" t="s">
        <v>19</v>
      </c>
      <c r="M158" t="s">
        <v>58</v>
      </c>
    </row>
    <row r="159" spans="1:13" x14ac:dyDescent="0.2">
      <c r="A159">
        <v>4</v>
      </c>
      <c r="B159">
        <v>117</v>
      </c>
      <c r="C159">
        <v>208</v>
      </c>
      <c r="D159" s="36">
        <v>41505</v>
      </c>
      <c r="E159">
        <v>19</v>
      </c>
      <c r="F159">
        <v>8</v>
      </c>
      <c r="G159">
        <v>2013</v>
      </c>
      <c r="H159">
        <v>1.7777777777777777</v>
      </c>
      <c r="I159" t="s">
        <v>21</v>
      </c>
      <c r="J159" t="s">
        <v>22</v>
      </c>
      <c r="K159" t="s">
        <v>11</v>
      </c>
      <c r="L159" t="s">
        <v>12</v>
      </c>
      <c r="M159" t="s">
        <v>55</v>
      </c>
    </row>
    <row r="160" spans="1:13" x14ac:dyDescent="0.2">
      <c r="A160">
        <v>9</v>
      </c>
      <c r="B160">
        <v>171</v>
      </c>
      <c r="C160">
        <v>127</v>
      </c>
      <c r="D160" s="36">
        <v>41547</v>
      </c>
      <c r="E160">
        <v>30</v>
      </c>
      <c r="F160">
        <v>9</v>
      </c>
      <c r="G160">
        <v>2013</v>
      </c>
      <c r="H160">
        <v>0.74269005847953218</v>
      </c>
      <c r="I160" t="s">
        <v>20</v>
      </c>
      <c r="J160" t="s">
        <v>23</v>
      </c>
      <c r="K160" t="s">
        <v>24</v>
      </c>
      <c r="L160" t="s">
        <v>12</v>
      </c>
      <c r="M160" t="s">
        <v>57</v>
      </c>
    </row>
    <row r="161" spans="1:13" x14ac:dyDescent="0.2">
      <c r="A161">
        <v>2</v>
      </c>
      <c r="B161">
        <v>72</v>
      </c>
      <c r="C161">
        <v>156</v>
      </c>
      <c r="D161" s="36">
        <v>41511</v>
      </c>
      <c r="E161">
        <v>25</v>
      </c>
      <c r="F161">
        <v>8</v>
      </c>
      <c r="G161">
        <v>2013</v>
      </c>
      <c r="H161">
        <v>2.1666666666666665</v>
      </c>
      <c r="I161" t="s">
        <v>13</v>
      </c>
      <c r="J161" t="s">
        <v>14</v>
      </c>
      <c r="K161" t="s">
        <v>15</v>
      </c>
      <c r="L161" t="s">
        <v>16</v>
      </c>
      <c r="M161" t="s">
        <v>56</v>
      </c>
    </row>
    <row r="162" spans="1:13" x14ac:dyDescent="0.2">
      <c r="A162">
        <v>10</v>
      </c>
      <c r="B162">
        <v>97</v>
      </c>
      <c r="C162">
        <v>182</v>
      </c>
      <c r="D162" s="36">
        <v>41501</v>
      </c>
      <c r="E162">
        <v>15</v>
      </c>
      <c r="F162">
        <v>8</v>
      </c>
      <c r="G162">
        <v>2013</v>
      </c>
      <c r="H162">
        <v>1.8762886597938144</v>
      </c>
      <c r="I162" t="s">
        <v>9</v>
      </c>
      <c r="J162" t="s">
        <v>10</v>
      </c>
      <c r="K162" t="s">
        <v>11</v>
      </c>
      <c r="L162" t="s">
        <v>12</v>
      </c>
      <c r="M162" t="s">
        <v>55</v>
      </c>
    </row>
    <row r="163" spans="1:13" x14ac:dyDescent="0.2">
      <c r="A163">
        <v>11</v>
      </c>
      <c r="B163">
        <v>94</v>
      </c>
      <c r="C163">
        <v>140</v>
      </c>
      <c r="D163" s="36">
        <v>41529</v>
      </c>
      <c r="E163">
        <v>12</v>
      </c>
      <c r="F163">
        <v>9</v>
      </c>
      <c r="G163">
        <v>2013</v>
      </c>
      <c r="H163">
        <v>1.4893617021276595</v>
      </c>
      <c r="I163" t="s">
        <v>21</v>
      </c>
      <c r="J163" t="s">
        <v>22</v>
      </c>
      <c r="K163" t="s">
        <v>11</v>
      </c>
      <c r="L163" t="s">
        <v>12</v>
      </c>
      <c r="M163" t="s">
        <v>55</v>
      </c>
    </row>
    <row r="164" spans="1:13" x14ac:dyDescent="0.2">
      <c r="A164">
        <v>10</v>
      </c>
      <c r="B164">
        <v>39</v>
      </c>
      <c r="C164">
        <v>193</v>
      </c>
      <c r="D164" s="36">
        <v>41522</v>
      </c>
      <c r="E164">
        <v>5</v>
      </c>
      <c r="F164">
        <v>9</v>
      </c>
      <c r="G164">
        <v>2013</v>
      </c>
      <c r="H164">
        <v>4.9487179487179489</v>
      </c>
      <c r="I164" t="s">
        <v>13</v>
      </c>
      <c r="J164" t="s">
        <v>14</v>
      </c>
      <c r="K164" t="s">
        <v>15</v>
      </c>
      <c r="L164" t="s">
        <v>16</v>
      </c>
      <c r="M164" t="s">
        <v>56</v>
      </c>
    </row>
    <row r="165" spans="1:13" x14ac:dyDescent="0.2">
      <c r="A165">
        <v>7</v>
      </c>
      <c r="B165">
        <v>68</v>
      </c>
      <c r="C165">
        <v>138</v>
      </c>
      <c r="D165" s="36">
        <v>41534</v>
      </c>
      <c r="E165">
        <v>17</v>
      </c>
      <c r="F165">
        <v>9</v>
      </c>
      <c r="G165">
        <v>2013</v>
      </c>
      <c r="H165">
        <v>2.0294117647058822</v>
      </c>
      <c r="I165" t="s">
        <v>21</v>
      </c>
      <c r="J165" t="s">
        <v>22</v>
      </c>
      <c r="K165" t="s">
        <v>11</v>
      </c>
      <c r="L165" t="s">
        <v>12</v>
      </c>
      <c r="M165" t="s">
        <v>55</v>
      </c>
    </row>
    <row r="166" spans="1:13" x14ac:dyDescent="0.2">
      <c r="A166">
        <v>11</v>
      </c>
      <c r="B166">
        <v>23</v>
      </c>
      <c r="C166">
        <v>49</v>
      </c>
      <c r="D166" s="36">
        <v>41516</v>
      </c>
      <c r="E166">
        <v>30</v>
      </c>
      <c r="F166">
        <v>8</v>
      </c>
      <c r="G166">
        <v>2013</v>
      </c>
      <c r="H166">
        <v>2.1304347826086958</v>
      </c>
      <c r="I166" t="s">
        <v>9</v>
      </c>
      <c r="J166" t="s">
        <v>10</v>
      </c>
      <c r="K166" t="s">
        <v>11</v>
      </c>
      <c r="L166" t="s">
        <v>12</v>
      </c>
      <c r="M166" t="s">
        <v>55</v>
      </c>
    </row>
    <row r="167" spans="1:13" x14ac:dyDescent="0.2">
      <c r="A167">
        <v>3</v>
      </c>
      <c r="B167">
        <v>38</v>
      </c>
      <c r="C167">
        <v>53</v>
      </c>
      <c r="D167" s="36">
        <v>41538</v>
      </c>
      <c r="E167">
        <v>21</v>
      </c>
      <c r="F167">
        <v>9</v>
      </c>
      <c r="G167">
        <v>2013</v>
      </c>
      <c r="H167">
        <v>1.3947368421052631</v>
      </c>
      <c r="I167" t="s">
        <v>20</v>
      </c>
      <c r="J167" t="s">
        <v>23</v>
      </c>
      <c r="K167" t="s">
        <v>24</v>
      </c>
      <c r="L167" t="s">
        <v>12</v>
      </c>
      <c r="M167" t="s">
        <v>57</v>
      </c>
    </row>
    <row r="168" spans="1:13" x14ac:dyDescent="0.2">
      <c r="A168">
        <v>3</v>
      </c>
      <c r="B168">
        <v>80</v>
      </c>
      <c r="C168">
        <v>157</v>
      </c>
      <c r="D168" s="36">
        <v>41507</v>
      </c>
      <c r="E168">
        <v>21</v>
      </c>
      <c r="F168">
        <v>8</v>
      </c>
      <c r="G168">
        <v>2013</v>
      </c>
      <c r="H168">
        <v>1.9624999999999999</v>
      </c>
      <c r="I168" t="s">
        <v>8</v>
      </c>
      <c r="J168" t="s">
        <v>17</v>
      </c>
      <c r="K168" t="s">
        <v>18</v>
      </c>
      <c r="L168" t="s">
        <v>19</v>
      </c>
      <c r="M168" t="s">
        <v>58</v>
      </c>
    </row>
    <row r="169" spans="1:13" x14ac:dyDescent="0.2">
      <c r="A169">
        <v>8</v>
      </c>
      <c r="B169">
        <v>135</v>
      </c>
      <c r="C169">
        <v>218</v>
      </c>
      <c r="D169" s="36">
        <v>41576</v>
      </c>
      <c r="E169">
        <v>29</v>
      </c>
      <c r="F169">
        <v>10</v>
      </c>
      <c r="G169">
        <v>2013</v>
      </c>
      <c r="H169">
        <v>1.6148148148148149</v>
      </c>
      <c r="I169" t="s">
        <v>8</v>
      </c>
      <c r="J169" t="s">
        <v>17</v>
      </c>
      <c r="K169" t="s">
        <v>18</v>
      </c>
      <c r="L169" t="s">
        <v>19</v>
      </c>
      <c r="M169" t="s">
        <v>58</v>
      </c>
    </row>
    <row r="170" spans="1:13" x14ac:dyDescent="0.2">
      <c r="A170">
        <v>3</v>
      </c>
      <c r="B170">
        <v>129</v>
      </c>
      <c r="C170">
        <v>124</v>
      </c>
      <c r="D170" s="36">
        <v>41503</v>
      </c>
      <c r="E170">
        <v>17</v>
      </c>
      <c r="F170">
        <v>8</v>
      </c>
      <c r="G170">
        <v>2013</v>
      </c>
      <c r="H170">
        <v>0.96124031007751942</v>
      </c>
      <c r="I170" t="s">
        <v>20</v>
      </c>
      <c r="J170" t="s">
        <v>23</v>
      </c>
      <c r="K170" t="s">
        <v>24</v>
      </c>
      <c r="L170" t="s">
        <v>12</v>
      </c>
      <c r="M170" t="s">
        <v>57</v>
      </c>
    </row>
    <row r="171" spans="1:13" x14ac:dyDescent="0.2">
      <c r="A171">
        <v>5</v>
      </c>
      <c r="B171">
        <v>110</v>
      </c>
      <c r="C171">
        <v>28</v>
      </c>
      <c r="D171" s="36">
        <v>41534</v>
      </c>
      <c r="E171">
        <v>17</v>
      </c>
      <c r="F171">
        <v>9</v>
      </c>
      <c r="G171">
        <v>2013</v>
      </c>
      <c r="H171">
        <v>0.25454545454545452</v>
      </c>
      <c r="I171" t="s">
        <v>8</v>
      </c>
      <c r="J171" t="s">
        <v>17</v>
      </c>
      <c r="K171" t="s">
        <v>18</v>
      </c>
      <c r="L171" t="s">
        <v>19</v>
      </c>
      <c r="M171" t="s">
        <v>58</v>
      </c>
    </row>
    <row r="172" spans="1:13" x14ac:dyDescent="0.2">
      <c r="A172">
        <v>10</v>
      </c>
      <c r="B172">
        <v>57</v>
      </c>
      <c r="C172">
        <v>159</v>
      </c>
      <c r="D172" s="36">
        <v>41561</v>
      </c>
      <c r="E172">
        <v>14</v>
      </c>
      <c r="F172">
        <v>10</v>
      </c>
      <c r="G172">
        <v>2013</v>
      </c>
      <c r="H172">
        <v>2.7894736842105261</v>
      </c>
      <c r="I172" t="s">
        <v>13</v>
      </c>
      <c r="J172" t="s">
        <v>14</v>
      </c>
      <c r="K172" t="s">
        <v>15</v>
      </c>
      <c r="L172" t="s">
        <v>16</v>
      </c>
      <c r="M172" t="s">
        <v>56</v>
      </c>
    </row>
    <row r="173" spans="1:13" x14ac:dyDescent="0.2">
      <c r="A173">
        <v>11</v>
      </c>
      <c r="B173">
        <v>131</v>
      </c>
      <c r="C173">
        <v>28</v>
      </c>
      <c r="D173" s="36">
        <v>41522</v>
      </c>
      <c r="E173">
        <v>5</v>
      </c>
      <c r="F173">
        <v>9</v>
      </c>
      <c r="G173">
        <v>2013</v>
      </c>
      <c r="H173">
        <v>0.21374045801526717</v>
      </c>
      <c r="I173" t="s">
        <v>21</v>
      </c>
      <c r="J173" t="s">
        <v>22</v>
      </c>
      <c r="K173" t="s">
        <v>11</v>
      </c>
      <c r="L173" t="s">
        <v>12</v>
      </c>
      <c r="M173" t="s">
        <v>55</v>
      </c>
    </row>
    <row r="174" spans="1:13" x14ac:dyDescent="0.2">
      <c r="A174">
        <v>10</v>
      </c>
      <c r="B174">
        <v>139</v>
      </c>
      <c r="C174">
        <v>59</v>
      </c>
      <c r="D174" s="36">
        <v>41514</v>
      </c>
      <c r="E174">
        <v>28</v>
      </c>
      <c r="F174">
        <v>8</v>
      </c>
      <c r="G174">
        <v>2013</v>
      </c>
      <c r="H174">
        <v>0.42446043165467628</v>
      </c>
      <c r="I174" t="s">
        <v>13</v>
      </c>
      <c r="J174" t="s">
        <v>14</v>
      </c>
      <c r="K174" t="s">
        <v>15</v>
      </c>
      <c r="L174" t="s">
        <v>16</v>
      </c>
      <c r="M174" t="s">
        <v>56</v>
      </c>
    </row>
    <row r="175" spans="1:13" x14ac:dyDescent="0.2">
      <c r="A175">
        <v>9</v>
      </c>
      <c r="B175">
        <v>150</v>
      </c>
      <c r="C175">
        <v>158</v>
      </c>
      <c r="D175" s="36">
        <v>41544</v>
      </c>
      <c r="E175">
        <v>27</v>
      </c>
      <c r="F175">
        <v>9</v>
      </c>
      <c r="G175">
        <v>2013</v>
      </c>
      <c r="H175">
        <v>1.0533333333333332</v>
      </c>
      <c r="I175" t="s">
        <v>21</v>
      </c>
      <c r="J175" t="s">
        <v>22</v>
      </c>
      <c r="K175" t="s">
        <v>11</v>
      </c>
      <c r="L175" t="s">
        <v>12</v>
      </c>
      <c r="M175" t="s">
        <v>55</v>
      </c>
    </row>
    <row r="176" spans="1:13" x14ac:dyDescent="0.2">
      <c r="A176">
        <v>9</v>
      </c>
      <c r="B176">
        <v>15</v>
      </c>
      <c r="C176">
        <v>92</v>
      </c>
      <c r="D176" s="36">
        <v>41561</v>
      </c>
      <c r="E176">
        <v>14</v>
      </c>
      <c r="F176">
        <v>10</v>
      </c>
      <c r="G176">
        <v>2013</v>
      </c>
      <c r="H176">
        <v>6.1333333333333337</v>
      </c>
      <c r="I176" t="s">
        <v>21</v>
      </c>
      <c r="J176" t="s">
        <v>22</v>
      </c>
      <c r="K176" t="s">
        <v>11</v>
      </c>
      <c r="L176" t="s">
        <v>12</v>
      </c>
      <c r="M176" t="s">
        <v>55</v>
      </c>
    </row>
    <row r="177" spans="1:13" x14ac:dyDescent="0.2">
      <c r="A177">
        <v>3</v>
      </c>
      <c r="B177">
        <v>91</v>
      </c>
      <c r="C177">
        <v>102</v>
      </c>
      <c r="D177" s="36">
        <v>41556</v>
      </c>
      <c r="E177">
        <v>9</v>
      </c>
      <c r="F177">
        <v>10</v>
      </c>
      <c r="G177">
        <v>2013</v>
      </c>
      <c r="H177">
        <v>1.1208791208791209</v>
      </c>
      <c r="I177" t="s">
        <v>13</v>
      </c>
      <c r="J177" t="s">
        <v>14</v>
      </c>
      <c r="K177" t="s">
        <v>15</v>
      </c>
      <c r="L177" t="s">
        <v>16</v>
      </c>
      <c r="M177" t="s">
        <v>56</v>
      </c>
    </row>
    <row r="178" spans="1:13" x14ac:dyDescent="0.2">
      <c r="A178">
        <v>4</v>
      </c>
      <c r="B178">
        <v>63</v>
      </c>
      <c r="C178">
        <v>148</v>
      </c>
      <c r="D178" s="36">
        <v>41517</v>
      </c>
      <c r="E178">
        <v>31</v>
      </c>
      <c r="F178">
        <v>8</v>
      </c>
      <c r="G178">
        <v>2013</v>
      </c>
      <c r="H178">
        <v>2.3492063492063493</v>
      </c>
      <c r="I178" t="s">
        <v>13</v>
      </c>
      <c r="J178" t="s">
        <v>14</v>
      </c>
      <c r="K178" t="s">
        <v>15</v>
      </c>
      <c r="L178" t="s">
        <v>16</v>
      </c>
      <c r="M178" t="s">
        <v>56</v>
      </c>
    </row>
    <row r="179" spans="1:13" x14ac:dyDescent="0.2">
      <c r="A179">
        <v>10</v>
      </c>
      <c r="B179">
        <v>100</v>
      </c>
      <c r="C179">
        <v>199</v>
      </c>
      <c r="D179" s="36">
        <v>41489</v>
      </c>
      <c r="E179">
        <v>3</v>
      </c>
      <c r="F179">
        <v>8</v>
      </c>
      <c r="G179">
        <v>2013</v>
      </c>
      <c r="H179">
        <v>1.99</v>
      </c>
      <c r="I179" t="s">
        <v>20</v>
      </c>
      <c r="J179" t="s">
        <v>23</v>
      </c>
      <c r="K179" t="s">
        <v>24</v>
      </c>
      <c r="L179" t="s">
        <v>12</v>
      </c>
      <c r="M179" t="s">
        <v>57</v>
      </c>
    </row>
    <row r="180" spans="1:13" x14ac:dyDescent="0.2">
      <c r="A180">
        <v>7</v>
      </c>
      <c r="B180">
        <v>104</v>
      </c>
      <c r="C180">
        <v>97</v>
      </c>
      <c r="D180" s="36">
        <v>41488</v>
      </c>
      <c r="E180">
        <v>2</v>
      </c>
      <c r="F180">
        <v>8</v>
      </c>
      <c r="G180">
        <v>2013</v>
      </c>
      <c r="H180">
        <v>0.93269230769230771</v>
      </c>
      <c r="I180" t="s">
        <v>13</v>
      </c>
      <c r="J180" t="s">
        <v>14</v>
      </c>
      <c r="K180" t="s">
        <v>15</v>
      </c>
      <c r="L180" t="s">
        <v>16</v>
      </c>
      <c r="M180" t="s">
        <v>56</v>
      </c>
    </row>
    <row r="181" spans="1:13" x14ac:dyDescent="0.2">
      <c r="A181">
        <v>5</v>
      </c>
      <c r="B181">
        <v>171</v>
      </c>
      <c r="C181">
        <v>104</v>
      </c>
      <c r="D181" s="36">
        <v>41494</v>
      </c>
      <c r="E181">
        <v>8</v>
      </c>
      <c r="F181">
        <v>8</v>
      </c>
      <c r="G181">
        <v>2013</v>
      </c>
      <c r="H181">
        <v>0.60818713450292394</v>
      </c>
      <c r="I181" t="s">
        <v>13</v>
      </c>
      <c r="J181" t="s">
        <v>14</v>
      </c>
      <c r="K181" t="s">
        <v>15</v>
      </c>
      <c r="L181" t="s">
        <v>16</v>
      </c>
      <c r="M181" t="s">
        <v>56</v>
      </c>
    </row>
    <row r="182" spans="1:13" x14ac:dyDescent="0.2">
      <c r="A182">
        <v>7</v>
      </c>
      <c r="B182">
        <v>33</v>
      </c>
      <c r="C182">
        <v>58</v>
      </c>
      <c r="D182" s="36">
        <v>41523</v>
      </c>
      <c r="E182">
        <v>6</v>
      </c>
      <c r="F182">
        <v>9</v>
      </c>
      <c r="G182">
        <v>2013</v>
      </c>
      <c r="H182">
        <v>1.7575757575757576</v>
      </c>
      <c r="I182" t="s">
        <v>20</v>
      </c>
      <c r="J182" t="s">
        <v>23</v>
      </c>
      <c r="K182" t="s">
        <v>24</v>
      </c>
      <c r="L182" t="s">
        <v>12</v>
      </c>
      <c r="M182" t="s">
        <v>57</v>
      </c>
    </row>
    <row r="183" spans="1:13" x14ac:dyDescent="0.2">
      <c r="A183">
        <v>6</v>
      </c>
      <c r="B183">
        <v>32</v>
      </c>
      <c r="C183">
        <v>86</v>
      </c>
      <c r="D183" s="36">
        <v>41498</v>
      </c>
      <c r="E183">
        <v>12</v>
      </c>
      <c r="F183">
        <v>8</v>
      </c>
      <c r="G183">
        <v>2013</v>
      </c>
      <c r="H183">
        <v>2.6875</v>
      </c>
      <c r="I183" t="s">
        <v>20</v>
      </c>
      <c r="J183" t="s">
        <v>23</v>
      </c>
      <c r="K183" t="s">
        <v>24</v>
      </c>
      <c r="L183" t="s">
        <v>12</v>
      </c>
      <c r="M183" t="s">
        <v>57</v>
      </c>
    </row>
    <row r="184" spans="1:13" x14ac:dyDescent="0.2">
      <c r="A184">
        <v>4</v>
      </c>
      <c r="B184">
        <v>166</v>
      </c>
      <c r="C184">
        <v>95</v>
      </c>
      <c r="D184" s="36">
        <v>41545</v>
      </c>
      <c r="E184">
        <v>28</v>
      </c>
      <c r="F184">
        <v>9</v>
      </c>
      <c r="G184">
        <v>2013</v>
      </c>
      <c r="H184">
        <v>0.57228915662650603</v>
      </c>
      <c r="I184" t="s">
        <v>9</v>
      </c>
      <c r="J184" t="s">
        <v>10</v>
      </c>
      <c r="K184" t="s">
        <v>11</v>
      </c>
      <c r="L184" t="s">
        <v>12</v>
      </c>
      <c r="M184" t="s">
        <v>55</v>
      </c>
    </row>
    <row r="185" spans="1:13" x14ac:dyDescent="0.2">
      <c r="A185">
        <v>5</v>
      </c>
      <c r="B185">
        <v>156</v>
      </c>
      <c r="C185">
        <v>20</v>
      </c>
      <c r="D185" s="36">
        <v>41526</v>
      </c>
      <c r="E185">
        <v>9</v>
      </c>
      <c r="F185">
        <v>9</v>
      </c>
      <c r="G185">
        <v>2013</v>
      </c>
      <c r="H185">
        <v>0.12820512820512819</v>
      </c>
      <c r="I185" t="s">
        <v>9</v>
      </c>
      <c r="J185" t="s">
        <v>10</v>
      </c>
      <c r="K185" t="s">
        <v>11</v>
      </c>
      <c r="L185" t="s">
        <v>12</v>
      </c>
      <c r="M185" t="s">
        <v>55</v>
      </c>
    </row>
    <row r="186" spans="1:13" x14ac:dyDescent="0.2">
      <c r="A186">
        <v>3</v>
      </c>
      <c r="B186">
        <v>119</v>
      </c>
      <c r="C186">
        <v>56</v>
      </c>
      <c r="D186" s="36">
        <v>41532</v>
      </c>
      <c r="E186">
        <v>15</v>
      </c>
      <c r="F186">
        <v>9</v>
      </c>
      <c r="G186">
        <v>2013</v>
      </c>
      <c r="H186">
        <v>0.47058823529411764</v>
      </c>
      <c r="I186" t="s">
        <v>9</v>
      </c>
      <c r="J186" t="s">
        <v>10</v>
      </c>
      <c r="K186" t="s">
        <v>11</v>
      </c>
      <c r="L186" t="s">
        <v>12</v>
      </c>
      <c r="M186" t="s">
        <v>55</v>
      </c>
    </row>
    <row r="187" spans="1:13" x14ac:dyDescent="0.2">
      <c r="A187">
        <v>9</v>
      </c>
      <c r="B187">
        <v>158</v>
      </c>
      <c r="C187">
        <v>159</v>
      </c>
      <c r="D187" s="36">
        <v>41519</v>
      </c>
      <c r="E187">
        <v>2</v>
      </c>
      <c r="F187">
        <v>9</v>
      </c>
      <c r="G187">
        <v>2013</v>
      </c>
      <c r="H187">
        <v>1.0063291139240507</v>
      </c>
      <c r="I187" t="s">
        <v>9</v>
      </c>
      <c r="J187" t="s">
        <v>10</v>
      </c>
      <c r="K187" t="s">
        <v>11</v>
      </c>
      <c r="L187" t="s">
        <v>12</v>
      </c>
      <c r="M187" t="s">
        <v>55</v>
      </c>
    </row>
    <row r="188" spans="1:13" x14ac:dyDescent="0.2">
      <c r="A188">
        <v>4</v>
      </c>
      <c r="B188">
        <v>11</v>
      </c>
      <c r="C188">
        <v>138</v>
      </c>
      <c r="D188" s="36">
        <v>41533</v>
      </c>
      <c r="E188">
        <v>16</v>
      </c>
      <c r="F188">
        <v>9</v>
      </c>
      <c r="G188">
        <v>2013</v>
      </c>
      <c r="H188">
        <v>12.545454545454545</v>
      </c>
      <c r="I188" t="s">
        <v>8</v>
      </c>
      <c r="J188" t="s">
        <v>17</v>
      </c>
      <c r="K188" t="s">
        <v>18</v>
      </c>
      <c r="L188" t="s">
        <v>19</v>
      </c>
      <c r="M188" t="s">
        <v>58</v>
      </c>
    </row>
    <row r="189" spans="1:13" x14ac:dyDescent="0.2">
      <c r="A189">
        <v>9</v>
      </c>
      <c r="B189">
        <v>79</v>
      </c>
      <c r="C189">
        <v>195</v>
      </c>
      <c r="D189" s="36">
        <v>41576</v>
      </c>
      <c r="E189">
        <v>29</v>
      </c>
      <c r="F189">
        <v>10</v>
      </c>
      <c r="G189">
        <v>2013</v>
      </c>
      <c r="H189">
        <v>2.4683544303797467</v>
      </c>
      <c r="I189" t="s">
        <v>8</v>
      </c>
      <c r="J189" t="s">
        <v>17</v>
      </c>
      <c r="K189" t="s">
        <v>18</v>
      </c>
      <c r="L189" t="s">
        <v>19</v>
      </c>
      <c r="M189" t="s">
        <v>58</v>
      </c>
    </row>
    <row r="190" spans="1:13" x14ac:dyDescent="0.2">
      <c r="A190">
        <v>11</v>
      </c>
      <c r="B190">
        <v>138</v>
      </c>
      <c r="C190">
        <v>36</v>
      </c>
      <c r="D190" s="36">
        <v>41543</v>
      </c>
      <c r="E190">
        <v>26</v>
      </c>
      <c r="F190">
        <v>9</v>
      </c>
      <c r="G190">
        <v>2013</v>
      </c>
      <c r="H190">
        <v>0.2608695652173913</v>
      </c>
      <c r="I190" t="s">
        <v>20</v>
      </c>
      <c r="J190" t="s">
        <v>23</v>
      </c>
      <c r="K190" t="s">
        <v>24</v>
      </c>
      <c r="L190" t="s">
        <v>12</v>
      </c>
      <c r="M190" t="s">
        <v>57</v>
      </c>
    </row>
    <row r="191" spans="1:13" x14ac:dyDescent="0.2">
      <c r="A191">
        <v>9</v>
      </c>
      <c r="B191">
        <v>136</v>
      </c>
      <c r="C191">
        <v>71</v>
      </c>
      <c r="D191" s="36">
        <v>41534</v>
      </c>
      <c r="E191">
        <v>17</v>
      </c>
      <c r="F191">
        <v>9</v>
      </c>
      <c r="G191">
        <v>2013</v>
      </c>
      <c r="H191">
        <v>0.5220588235294118</v>
      </c>
      <c r="I191" t="s">
        <v>8</v>
      </c>
      <c r="J191" t="s">
        <v>17</v>
      </c>
      <c r="K191" t="s">
        <v>18</v>
      </c>
      <c r="L191" t="s">
        <v>19</v>
      </c>
      <c r="M191" t="s">
        <v>58</v>
      </c>
    </row>
    <row r="192" spans="1:13" x14ac:dyDescent="0.2">
      <c r="A192">
        <v>7</v>
      </c>
      <c r="B192">
        <v>133</v>
      </c>
      <c r="C192">
        <v>221</v>
      </c>
      <c r="D192" s="36">
        <v>41507</v>
      </c>
      <c r="E192">
        <v>21</v>
      </c>
      <c r="F192">
        <v>8</v>
      </c>
      <c r="G192">
        <v>2013</v>
      </c>
      <c r="H192">
        <v>1.6616541353383458</v>
      </c>
      <c r="I192" t="s">
        <v>20</v>
      </c>
      <c r="J192" t="s">
        <v>23</v>
      </c>
      <c r="K192" t="s">
        <v>24</v>
      </c>
      <c r="L192" t="s">
        <v>12</v>
      </c>
      <c r="M192" t="s">
        <v>57</v>
      </c>
    </row>
    <row r="193" spans="1:13" x14ac:dyDescent="0.2">
      <c r="A193">
        <v>9</v>
      </c>
      <c r="B193">
        <v>14</v>
      </c>
      <c r="C193">
        <v>101</v>
      </c>
      <c r="D193" s="36">
        <v>41563</v>
      </c>
      <c r="E193">
        <v>16</v>
      </c>
      <c r="F193">
        <v>10</v>
      </c>
      <c r="G193">
        <v>2013</v>
      </c>
      <c r="H193">
        <v>7.2142857142857144</v>
      </c>
      <c r="I193" t="s">
        <v>13</v>
      </c>
      <c r="J193" t="s">
        <v>14</v>
      </c>
      <c r="K193" t="s">
        <v>15</v>
      </c>
      <c r="L193" t="s">
        <v>16</v>
      </c>
      <c r="M193" t="s">
        <v>56</v>
      </c>
    </row>
    <row r="194" spans="1:13" x14ac:dyDescent="0.2">
      <c r="A194">
        <v>7</v>
      </c>
      <c r="B194">
        <v>101</v>
      </c>
      <c r="C194">
        <v>216</v>
      </c>
      <c r="D194" s="36">
        <v>41511</v>
      </c>
      <c r="E194">
        <v>25</v>
      </c>
      <c r="F194">
        <v>8</v>
      </c>
      <c r="G194">
        <v>2013</v>
      </c>
      <c r="H194">
        <v>2.1386138613861387</v>
      </c>
      <c r="I194" t="s">
        <v>9</v>
      </c>
      <c r="J194" t="s">
        <v>10</v>
      </c>
      <c r="K194" t="s">
        <v>11</v>
      </c>
      <c r="L194" t="s">
        <v>12</v>
      </c>
      <c r="M194" t="s">
        <v>55</v>
      </c>
    </row>
    <row r="195" spans="1:13" x14ac:dyDescent="0.2">
      <c r="A195">
        <v>5</v>
      </c>
      <c r="B195">
        <v>82</v>
      </c>
      <c r="C195">
        <v>159</v>
      </c>
      <c r="D195" s="36">
        <v>41490</v>
      </c>
      <c r="E195">
        <v>4</v>
      </c>
      <c r="F195">
        <v>8</v>
      </c>
      <c r="G195">
        <v>2013</v>
      </c>
      <c r="H195">
        <v>1.9390243902439024</v>
      </c>
      <c r="I195" t="s">
        <v>9</v>
      </c>
      <c r="J195" t="s">
        <v>10</v>
      </c>
      <c r="K195" t="s">
        <v>11</v>
      </c>
      <c r="L195" t="s">
        <v>12</v>
      </c>
      <c r="M195" t="s">
        <v>55</v>
      </c>
    </row>
    <row r="196" spans="1:13" x14ac:dyDescent="0.2">
      <c r="A196">
        <v>4</v>
      </c>
      <c r="B196">
        <v>42</v>
      </c>
      <c r="C196">
        <v>88</v>
      </c>
      <c r="D196" s="36">
        <v>41502</v>
      </c>
      <c r="E196">
        <v>16</v>
      </c>
      <c r="F196">
        <v>8</v>
      </c>
      <c r="G196">
        <v>2013</v>
      </c>
      <c r="H196">
        <v>2.0952380952380953</v>
      </c>
      <c r="I196" t="s">
        <v>20</v>
      </c>
      <c r="J196" t="s">
        <v>23</v>
      </c>
      <c r="K196" t="s">
        <v>24</v>
      </c>
      <c r="L196" t="s">
        <v>12</v>
      </c>
      <c r="M196" t="s">
        <v>57</v>
      </c>
    </row>
    <row r="197" spans="1:13" x14ac:dyDescent="0.2">
      <c r="A197">
        <v>5</v>
      </c>
      <c r="B197">
        <v>101</v>
      </c>
      <c r="C197">
        <v>197</v>
      </c>
      <c r="D197" s="36">
        <v>41529</v>
      </c>
      <c r="E197">
        <v>12</v>
      </c>
      <c r="F197">
        <v>9</v>
      </c>
      <c r="G197">
        <v>2013</v>
      </c>
      <c r="H197">
        <v>1.9504950495049505</v>
      </c>
      <c r="I197" t="s">
        <v>13</v>
      </c>
      <c r="J197" t="s">
        <v>14</v>
      </c>
      <c r="K197" t="s">
        <v>15</v>
      </c>
      <c r="L197" t="s">
        <v>16</v>
      </c>
      <c r="M197" t="s">
        <v>56</v>
      </c>
    </row>
    <row r="198" spans="1:13" x14ac:dyDescent="0.2">
      <c r="A198">
        <v>5</v>
      </c>
      <c r="B198">
        <v>11</v>
      </c>
      <c r="C198">
        <v>45</v>
      </c>
      <c r="D198" s="36">
        <v>41542</v>
      </c>
      <c r="E198">
        <v>25</v>
      </c>
      <c r="F198">
        <v>9</v>
      </c>
      <c r="G198">
        <v>2013</v>
      </c>
      <c r="H198">
        <v>4.0909090909090908</v>
      </c>
      <c r="I198" t="s">
        <v>13</v>
      </c>
      <c r="J198" t="s">
        <v>14</v>
      </c>
      <c r="K198" t="s">
        <v>15</v>
      </c>
      <c r="L198" t="s">
        <v>16</v>
      </c>
      <c r="M198" t="s">
        <v>56</v>
      </c>
    </row>
    <row r="199" spans="1:13" x14ac:dyDescent="0.2">
      <c r="A199">
        <v>4</v>
      </c>
      <c r="B199">
        <v>80</v>
      </c>
      <c r="C199">
        <v>143</v>
      </c>
      <c r="D199" s="36">
        <v>41565</v>
      </c>
      <c r="E199">
        <v>18</v>
      </c>
      <c r="F199">
        <v>10</v>
      </c>
      <c r="G199">
        <v>2013</v>
      </c>
      <c r="H199">
        <v>1.7875000000000001</v>
      </c>
      <c r="I199" t="s">
        <v>8</v>
      </c>
      <c r="J199" t="s">
        <v>17</v>
      </c>
      <c r="K199" t="s">
        <v>18</v>
      </c>
      <c r="L199" t="s">
        <v>19</v>
      </c>
      <c r="M199" t="s">
        <v>58</v>
      </c>
    </row>
    <row r="200" spans="1:13" x14ac:dyDescent="0.2">
      <c r="A200">
        <v>11</v>
      </c>
      <c r="B200">
        <v>29</v>
      </c>
      <c r="C200">
        <v>185</v>
      </c>
      <c r="D200" s="36">
        <v>41545</v>
      </c>
      <c r="E200">
        <v>28</v>
      </c>
      <c r="F200">
        <v>9</v>
      </c>
      <c r="G200">
        <v>2013</v>
      </c>
      <c r="H200">
        <v>6.3793103448275863</v>
      </c>
      <c r="I200" t="s">
        <v>13</v>
      </c>
      <c r="J200" t="s">
        <v>14</v>
      </c>
      <c r="K200" t="s">
        <v>15</v>
      </c>
      <c r="L200" t="s">
        <v>16</v>
      </c>
      <c r="M200" t="s">
        <v>56</v>
      </c>
    </row>
    <row r="201" spans="1:13" x14ac:dyDescent="0.2">
      <c r="A201">
        <v>4</v>
      </c>
      <c r="B201">
        <v>62</v>
      </c>
      <c r="C201">
        <v>167</v>
      </c>
      <c r="D201" s="36">
        <v>41551</v>
      </c>
      <c r="E201">
        <v>4</v>
      </c>
      <c r="F201">
        <v>10</v>
      </c>
      <c r="G201">
        <v>2013</v>
      </c>
      <c r="H201">
        <v>2.693548387096774</v>
      </c>
      <c r="I201" t="s">
        <v>21</v>
      </c>
      <c r="J201" t="s">
        <v>22</v>
      </c>
      <c r="K201" t="s">
        <v>11</v>
      </c>
      <c r="L201" t="s">
        <v>12</v>
      </c>
      <c r="M201" t="s">
        <v>55</v>
      </c>
    </row>
    <row r="202" spans="1:13" x14ac:dyDescent="0.2">
      <c r="A202">
        <v>6</v>
      </c>
      <c r="B202">
        <v>133</v>
      </c>
      <c r="C202">
        <v>218</v>
      </c>
      <c r="D202" s="36">
        <v>41536</v>
      </c>
      <c r="E202">
        <v>19</v>
      </c>
      <c r="F202">
        <v>9</v>
      </c>
      <c r="G202">
        <v>2013</v>
      </c>
      <c r="H202">
        <v>1.6390977443609023</v>
      </c>
      <c r="I202" t="s">
        <v>13</v>
      </c>
      <c r="J202" t="s">
        <v>14</v>
      </c>
      <c r="K202" t="s">
        <v>15</v>
      </c>
      <c r="L202" t="s">
        <v>16</v>
      </c>
      <c r="M202" t="s">
        <v>56</v>
      </c>
    </row>
    <row r="203" spans="1:13" x14ac:dyDescent="0.2">
      <c r="A203">
        <v>9</v>
      </c>
      <c r="B203">
        <v>123</v>
      </c>
      <c r="C203">
        <v>175</v>
      </c>
      <c r="D203" s="36">
        <v>41488</v>
      </c>
      <c r="E203">
        <v>2</v>
      </c>
      <c r="F203">
        <v>8</v>
      </c>
      <c r="G203">
        <v>2013</v>
      </c>
      <c r="H203">
        <v>1.4227642276422765</v>
      </c>
      <c r="I203" t="s">
        <v>21</v>
      </c>
      <c r="J203" t="s">
        <v>22</v>
      </c>
      <c r="K203" t="s">
        <v>11</v>
      </c>
      <c r="L203" t="s">
        <v>12</v>
      </c>
      <c r="M203" t="s">
        <v>55</v>
      </c>
    </row>
    <row r="204" spans="1:13" x14ac:dyDescent="0.2">
      <c r="A204">
        <v>2</v>
      </c>
      <c r="B204">
        <v>174</v>
      </c>
      <c r="C204">
        <v>29</v>
      </c>
      <c r="D204" s="36">
        <v>41571</v>
      </c>
      <c r="E204">
        <v>24</v>
      </c>
      <c r="F204">
        <v>10</v>
      </c>
      <c r="G204">
        <v>2013</v>
      </c>
      <c r="H204">
        <v>0.16666666666666666</v>
      </c>
      <c r="I204" t="s">
        <v>13</v>
      </c>
      <c r="J204" t="s">
        <v>14</v>
      </c>
      <c r="K204" t="s">
        <v>15</v>
      </c>
      <c r="L204" t="s">
        <v>16</v>
      </c>
      <c r="M204" t="s">
        <v>56</v>
      </c>
    </row>
    <row r="205" spans="1:13" x14ac:dyDescent="0.2">
      <c r="A205">
        <v>3</v>
      </c>
      <c r="B205">
        <v>162</v>
      </c>
      <c r="C205">
        <v>51</v>
      </c>
      <c r="D205" s="36">
        <v>41544</v>
      </c>
      <c r="E205">
        <v>27</v>
      </c>
      <c r="F205">
        <v>9</v>
      </c>
      <c r="G205">
        <v>2013</v>
      </c>
      <c r="H205">
        <v>0.31481481481481483</v>
      </c>
      <c r="I205" t="s">
        <v>9</v>
      </c>
      <c r="J205" t="s">
        <v>10</v>
      </c>
      <c r="K205" t="s">
        <v>11</v>
      </c>
      <c r="L205" t="s">
        <v>12</v>
      </c>
      <c r="M205" t="s">
        <v>55</v>
      </c>
    </row>
    <row r="206" spans="1:13" x14ac:dyDescent="0.2">
      <c r="A206">
        <v>2</v>
      </c>
      <c r="B206">
        <v>101</v>
      </c>
      <c r="C206">
        <v>217</v>
      </c>
      <c r="D206" s="36">
        <v>41487</v>
      </c>
      <c r="E206">
        <v>1</v>
      </c>
      <c r="F206">
        <v>8</v>
      </c>
      <c r="G206">
        <v>2013</v>
      </c>
      <c r="H206">
        <v>2.1485148514851486</v>
      </c>
      <c r="I206" t="s">
        <v>21</v>
      </c>
      <c r="J206" t="s">
        <v>22</v>
      </c>
      <c r="K206" t="s">
        <v>11</v>
      </c>
      <c r="L206" t="s">
        <v>12</v>
      </c>
      <c r="M206" t="s">
        <v>55</v>
      </c>
    </row>
    <row r="207" spans="1:13" x14ac:dyDescent="0.2">
      <c r="A207">
        <v>11</v>
      </c>
      <c r="B207">
        <v>17</v>
      </c>
      <c r="C207">
        <v>75</v>
      </c>
      <c r="D207" s="36">
        <v>41527</v>
      </c>
      <c r="E207">
        <v>10</v>
      </c>
      <c r="F207">
        <v>9</v>
      </c>
      <c r="G207">
        <v>2013</v>
      </c>
      <c r="H207">
        <v>4.4117647058823533</v>
      </c>
      <c r="I207" t="s">
        <v>21</v>
      </c>
      <c r="J207" t="s">
        <v>22</v>
      </c>
      <c r="K207" t="s">
        <v>11</v>
      </c>
      <c r="L207" t="s">
        <v>12</v>
      </c>
      <c r="M207" t="s">
        <v>55</v>
      </c>
    </row>
    <row r="208" spans="1:13" x14ac:dyDescent="0.2">
      <c r="A208">
        <v>8</v>
      </c>
      <c r="B208">
        <v>151</v>
      </c>
      <c r="C208">
        <v>165</v>
      </c>
      <c r="D208" s="36">
        <v>41557</v>
      </c>
      <c r="E208">
        <v>10</v>
      </c>
      <c r="F208">
        <v>10</v>
      </c>
      <c r="G208">
        <v>2013</v>
      </c>
      <c r="H208">
        <v>1.0927152317880795</v>
      </c>
      <c r="I208" t="s">
        <v>9</v>
      </c>
      <c r="J208" t="s">
        <v>10</v>
      </c>
      <c r="K208" t="s">
        <v>11</v>
      </c>
      <c r="L208" t="s">
        <v>12</v>
      </c>
      <c r="M208" t="s">
        <v>55</v>
      </c>
    </row>
    <row r="209" spans="1:13" x14ac:dyDescent="0.2">
      <c r="A209">
        <v>11</v>
      </c>
      <c r="B209">
        <v>162</v>
      </c>
      <c r="C209">
        <v>174</v>
      </c>
      <c r="D209" s="36">
        <v>41503</v>
      </c>
      <c r="E209">
        <v>17</v>
      </c>
      <c r="F209">
        <v>8</v>
      </c>
      <c r="G209">
        <v>2013</v>
      </c>
      <c r="H209">
        <v>1.0740740740740742</v>
      </c>
      <c r="I209" t="s">
        <v>20</v>
      </c>
      <c r="J209" t="s">
        <v>23</v>
      </c>
      <c r="K209" t="s">
        <v>24</v>
      </c>
      <c r="L209" t="s">
        <v>12</v>
      </c>
      <c r="M209" t="s">
        <v>57</v>
      </c>
    </row>
    <row r="210" spans="1:13" x14ac:dyDescent="0.2">
      <c r="A210">
        <v>2</v>
      </c>
      <c r="B210">
        <v>45</v>
      </c>
      <c r="C210">
        <v>86</v>
      </c>
      <c r="D210" s="36">
        <v>41538</v>
      </c>
      <c r="E210">
        <v>21</v>
      </c>
      <c r="F210">
        <v>9</v>
      </c>
      <c r="G210">
        <v>2013</v>
      </c>
      <c r="H210">
        <v>1.9111111111111112</v>
      </c>
      <c r="I210" t="s">
        <v>8</v>
      </c>
      <c r="J210" t="s">
        <v>17</v>
      </c>
      <c r="K210" t="s">
        <v>18</v>
      </c>
      <c r="L210" t="s">
        <v>19</v>
      </c>
      <c r="M210" t="s">
        <v>58</v>
      </c>
    </row>
    <row r="211" spans="1:13" x14ac:dyDescent="0.2">
      <c r="A211">
        <v>10</v>
      </c>
      <c r="B211">
        <v>145</v>
      </c>
      <c r="C211">
        <v>45</v>
      </c>
      <c r="D211" s="36">
        <v>41512</v>
      </c>
      <c r="E211">
        <v>26</v>
      </c>
      <c r="F211">
        <v>8</v>
      </c>
      <c r="G211">
        <v>2013</v>
      </c>
      <c r="H211">
        <v>0.31034482758620691</v>
      </c>
      <c r="I211" t="s">
        <v>13</v>
      </c>
      <c r="J211" t="s">
        <v>14</v>
      </c>
      <c r="K211" t="s">
        <v>15</v>
      </c>
      <c r="L211" t="s">
        <v>16</v>
      </c>
      <c r="M211" t="s">
        <v>56</v>
      </c>
    </row>
    <row r="212" spans="1:13" x14ac:dyDescent="0.2">
      <c r="A212">
        <v>10</v>
      </c>
      <c r="B212">
        <v>155</v>
      </c>
      <c r="C212">
        <v>189</v>
      </c>
      <c r="D212" s="36">
        <v>41575</v>
      </c>
      <c r="E212">
        <v>28</v>
      </c>
      <c r="F212">
        <v>10</v>
      </c>
      <c r="G212">
        <v>2013</v>
      </c>
      <c r="H212">
        <v>1.2193548387096773</v>
      </c>
      <c r="I212" t="s">
        <v>8</v>
      </c>
      <c r="J212" t="s">
        <v>17</v>
      </c>
      <c r="K212" t="s">
        <v>18</v>
      </c>
      <c r="L212" t="s">
        <v>19</v>
      </c>
      <c r="M212" t="s">
        <v>58</v>
      </c>
    </row>
    <row r="213" spans="1:13" x14ac:dyDescent="0.2">
      <c r="A213">
        <v>4</v>
      </c>
      <c r="B213">
        <v>34</v>
      </c>
      <c r="C213">
        <v>70</v>
      </c>
      <c r="D213" s="36">
        <v>41557</v>
      </c>
      <c r="E213">
        <v>10</v>
      </c>
      <c r="F213">
        <v>10</v>
      </c>
      <c r="G213">
        <v>2013</v>
      </c>
      <c r="H213">
        <v>2.0588235294117645</v>
      </c>
      <c r="I213" t="s">
        <v>13</v>
      </c>
      <c r="J213" t="s">
        <v>14</v>
      </c>
      <c r="K213" t="s">
        <v>15</v>
      </c>
      <c r="L213" t="s">
        <v>16</v>
      </c>
      <c r="M213" t="s">
        <v>56</v>
      </c>
    </row>
    <row r="214" spans="1:13" x14ac:dyDescent="0.2">
      <c r="A214">
        <v>3</v>
      </c>
      <c r="B214">
        <v>97</v>
      </c>
      <c r="C214">
        <v>71</v>
      </c>
      <c r="D214" s="36">
        <v>41534</v>
      </c>
      <c r="E214">
        <v>17</v>
      </c>
      <c r="F214">
        <v>9</v>
      </c>
      <c r="G214">
        <v>2013</v>
      </c>
      <c r="H214">
        <v>0.73195876288659789</v>
      </c>
      <c r="I214" t="s">
        <v>13</v>
      </c>
      <c r="J214" t="s">
        <v>14</v>
      </c>
      <c r="K214" t="s">
        <v>15</v>
      </c>
      <c r="L214" t="s">
        <v>16</v>
      </c>
      <c r="M214" t="s">
        <v>56</v>
      </c>
    </row>
    <row r="215" spans="1:13" x14ac:dyDescent="0.2">
      <c r="A215">
        <v>11</v>
      </c>
      <c r="B215">
        <v>50</v>
      </c>
      <c r="C215">
        <v>92</v>
      </c>
      <c r="D215" s="36">
        <v>41507</v>
      </c>
      <c r="E215">
        <v>21</v>
      </c>
      <c r="F215">
        <v>8</v>
      </c>
      <c r="G215">
        <v>2013</v>
      </c>
      <c r="H215">
        <v>1.84</v>
      </c>
      <c r="I215" t="s">
        <v>8</v>
      </c>
      <c r="J215" t="s">
        <v>17</v>
      </c>
      <c r="K215" t="s">
        <v>18</v>
      </c>
      <c r="L215" t="s">
        <v>19</v>
      </c>
      <c r="M215" t="s">
        <v>58</v>
      </c>
    </row>
    <row r="216" spans="1:13" x14ac:dyDescent="0.2">
      <c r="A216">
        <v>3</v>
      </c>
      <c r="B216">
        <v>108</v>
      </c>
      <c r="C216">
        <v>121</v>
      </c>
      <c r="D216" s="36">
        <v>41545</v>
      </c>
      <c r="E216">
        <v>28</v>
      </c>
      <c r="F216">
        <v>9</v>
      </c>
      <c r="G216">
        <v>2013</v>
      </c>
      <c r="H216">
        <v>1.1203703703703705</v>
      </c>
      <c r="I216" t="s">
        <v>9</v>
      </c>
      <c r="J216" t="s">
        <v>10</v>
      </c>
      <c r="K216" t="s">
        <v>11</v>
      </c>
      <c r="L216" t="s">
        <v>12</v>
      </c>
      <c r="M216" t="s">
        <v>55</v>
      </c>
    </row>
    <row r="217" spans="1:13" x14ac:dyDescent="0.2">
      <c r="A217">
        <v>11</v>
      </c>
      <c r="B217">
        <v>166</v>
      </c>
      <c r="C217">
        <v>179</v>
      </c>
      <c r="D217" s="36">
        <v>41548</v>
      </c>
      <c r="E217">
        <v>1</v>
      </c>
      <c r="F217">
        <v>10</v>
      </c>
      <c r="G217">
        <v>2013</v>
      </c>
      <c r="H217">
        <v>1.0783132530120483</v>
      </c>
      <c r="I217" t="s">
        <v>20</v>
      </c>
      <c r="J217" t="s">
        <v>23</v>
      </c>
      <c r="K217" t="s">
        <v>24</v>
      </c>
      <c r="L217" t="s">
        <v>12</v>
      </c>
      <c r="M217" t="s">
        <v>57</v>
      </c>
    </row>
    <row r="218" spans="1:13" x14ac:dyDescent="0.2">
      <c r="A218">
        <v>8</v>
      </c>
      <c r="B218">
        <v>61</v>
      </c>
      <c r="C218">
        <v>67</v>
      </c>
      <c r="D218" s="36">
        <v>41533</v>
      </c>
      <c r="E218">
        <v>16</v>
      </c>
      <c r="F218">
        <v>9</v>
      </c>
      <c r="G218">
        <v>2013</v>
      </c>
      <c r="H218">
        <v>1.098360655737705</v>
      </c>
      <c r="I218" t="s">
        <v>13</v>
      </c>
      <c r="J218" t="s">
        <v>14</v>
      </c>
      <c r="K218" t="s">
        <v>15</v>
      </c>
      <c r="L218" t="s">
        <v>16</v>
      </c>
      <c r="M218" t="s">
        <v>56</v>
      </c>
    </row>
    <row r="219" spans="1:13" x14ac:dyDescent="0.2">
      <c r="A219">
        <v>7</v>
      </c>
      <c r="B219">
        <v>114</v>
      </c>
      <c r="C219">
        <v>132</v>
      </c>
      <c r="D219" s="36">
        <v>41504</v>
      </c>
      <c r="E219">
        <v>18</v>
      </c>
      <c r="F219">
        <v>8</v>
      </c>
      <c r="G219">
        <v>2013</v>
      </c>
      <c r="H219">
        <v>1.1578947368421053</v>
      </c>
      <c r="I219" t="s">
        <v>13</v>
      </c>
      <c r="J219" t="s">
        <v>14</v>
      </c>
      <c r="K219" t="s">
        <v>15</v>
      </c>
      <c r="L219" t="s">
        <v>16</v>
      </c>
      <c r="M219" t="s">
        <v>56</v>
      </c>
    </row>
    <row r="220" spans="1:13" x14ac:dyDescent="0.2">
      <c r="A220">
        <v>11</v>
      </c>
      <c r="B220">
        <v>49</v>
      </c>
      <c r="C220">
        <v>48</v>
      </c>
      <c r="D220" s="36">
        <v>41529</v>
      </c>
      <c r="E220">
        <v>12</v>
      </c>
      <c r="F220">
        <v>9</v>
      </c>
      <c r="G220">
        <v>2013</v>
      </c>
      <c r="H220">
        <v>0.97959183673469385</v>
      </c>
      <c r="I220" t="s">
        <v>8</v>
      </c>
      <c r="J220" t="s">
        <v>17</v>
      </c>
      <c r="K220" t="s">
        <v>18</v>
      </c>
      <c r="L220" t="s">
        <v>19</v>
      </c>
      <c r="M220" t="s">
        <v>58</v>
      </c>
    </row>
    <row r="221" spans="1:13" x14ac:dyDescent="0.2">
      <c r="A221">
        <v>5</v>
      </c>
      <c r="B221">
        <v>63</v>
      </c>
      <c r="C221">
        <v>29</v>
      </c>
      <c r="D221" s="36">
        <v>41526</v>
      </c>
      <c r="E221">
        <v>9</v>
      </c>
      <c r="F221">
        <v>9</v>
      </c>
      <c r="G221">
        <v>2013</v>
      </c>
      <c r="H221">
        <v>0.46031746031746029</v>
      </c>
      <c r="I221" t="s">
        <v>9</v>
      </c>
      <c r="J221" t="s">
        <v>10</v>
      </c>
      <c r="K221" t="s">
        <v>11</v>
      </c>
      <c r="L221" t="s">
        <v>12</v>
      </c>
      <c r="M221" t="s">
        <v>55</v>
      </c>
    </row>
    <row r="222" spans="1:13" x14ac:dyDescent="0.2">
      <c r="A222">
        <v>6</v>
      </c>
      <c r="B222">
        <v>79</v>
      </c>
      <c r="C222">
        <v>198</v>
      </c>
      <c r="D222" s="36">
        <v>41517</v>
      </c>
      <c r="E222">
        <v>31</v>
      </c>
      <c r="F222">
        <v>8</v>
      </c>
      <c r="G222">
        <v>2013</v>
      </c>
      <c r="H222">
        <v>2.5063291139240507</v>
      </c>
      <c r="I222" t="s">
        <v>13</v>
      </c>
      <c r="J222" t="s">
        <v>14</v>
      </c>
      <c r="K222" t="s">
        <v>15</v>
      </c>
      <c r="L222" t="s">
        <v>16</v>
      </c>
      <c r="M222" t="s">
        <v>56</v>
      </c>
    </row>
    <row r="223" spans="1:13" x14ac:dyDescent="0.2">
      <c r="A223">
        <v>5</v>
      </c>
      <c r="B223">
        <v>168</v>
      </c>
      <c r="C223">
        <v>157</v>
      </c>
      <c r="D223" s="36">
        <v>41500</v>
      </c>
      <c r="E223">
        <v>14</v>
      </c>
      <c r="F223">
        <v>8</v>
      </c>
      <c r="G223">
        <v>2013</v>
      </c>
      <c r="H223">
        <v>0.93452380952380953</v>
      </c>
      <c r="I223" t="s">
        <v>21</v>
      </c>
      <c r="J223" t="s">
        <v>22</v>
      </c>
      <c r="K223" t="s">
        <v>11</v>
      </c>
      <c r="L223" t="s">
        <v>12</v>
      </c>
      <c r="M223" t="s">
        <v>55</v>
      </c>
    </row>
    <row r="224" spans="1:13" x14ac:dyDescent="0.2">
      <c r="A224">
        <v>2</v>
      </c>
      <c r="B224">
        <v>1</v>
      </c>
      <c r="C224">
        <v>61</v>
      </c>
      <c r="D224" s="36">
        <v>41523</v>
      </c>
      <c r="E224">
        <v>6</v>
      </c>
      <c r="F224">
        <v>9</v>
      </c>
      <c r="G224">
        <v>2013</v>
      </c>
      <c r="H224">
        <v>61</v>
      </c>
      <c r="I224" t="s">
        <v>13</v>
      </c>
      <c r="J224" t="s">
        <v>14</v>
      </c>
      <c r="K224" t="s">
        <v>15</v>
      </c>
      <c r="L224" t="s">
        <v>16</v>
      </c>
      <c r="M224" t="s">
        <v>56</v>
      </c>
    </row>
    <row r="225" spans="1:13" x14ac:dyDescent="0.2">
      <c r="A225">
        <v>11</v>
      </c>
      <c r="B225">
        <v>56</v>
      </c>
      <c r="C225">
        <v>188</v>
      </c>
      <c r="D225" s="36">
        <v>41496</v>
      </c>
      <c r="E225">
        <v>10</v>
      </c>
      <c r="F225">
        <v>8</v>
      </c>
      <c r="G225">
        <v>2013</v>
      </c>
      <c r="H225">
        <v>3.3571428571428572</v>
      </c>
      <c r="I225" t="s">
        <v>21</v>
      </c>
      <c r="J225" t="s">
        <v>22</v>
      </c>
      <c r="K225" t="s">
        <v>11</v>
      </c>
      <c r="L225" t="s">
        <v>12</v>
      </c>
      <c r="M225" t="s">
        <v>55</v>
      </c>
    </row>
    <row r="226" spans="1:13" x14ac:dyDescent="0.2">
      <c r="A226">
        <v>7</v>
      </c>
      <c r="B226">
        <v>108</v>
      </c>
      <c r="C226">
        <v>109</v>
      </c>
      <c r="D226" s="36">
        <v>41488</v>
      </c>
      <c r="E226">
        <v>2</v>
      </c>
      <c r="F226">
        <v>8</v>
      </c>
      <c r="G226">
        <v>2013</v>
      </c>
      <c r="H226">
        <v>1.0092592592592593</v>
      </c>
      <c r="I226" t="s">
        <v>9</v>
      </c>
      <c r="J226" t="s">
        <v>10</v>
      </c>
      <c r="K226" t="s">
        <v>11</v>
      </c>
      <c r="L226" t="s">
        <v>12</v>
      </c>
      <c r="M226" t="s">
        <v>55</v>
      </c>
    </row>
    <row r="227" spans="1:13" x14ac:dyDescent="0.2">
      <c r="A227">
        <v>4</v>
      </c>
      <c r="B227">
        <v>165</v>
      </c>
      <c r="C227">
        <v>35</v>
      </c>
      <c r="D227" s="36">
        <v>41526</v>
      </c>
      <c r="E227">
        <v>9</v>
      </c>
      <c r="F227">
        <v>9</v>
      </c>
      <c r="G227">
        <v>2013</v>
      </c>
      <c r="H227">
        <v>0.21212121212121213</v>
      </c>
      <c r="I227" t="s">
        <v>13</v>
      </c>
      <c r="J227" t="s">
        <v>14</v>
      </c>
      <c r="K227" t="s">
        <v>15</v>
      </c>
      <c r="L227" t="s">
        <v>16</v>
      </c>
      <c r="M227" t="s">
        <v>56</v>
      </c>
    </row>
    <row r="228" spans="1:13" x14ac:dyDescent="0.2">
      <c r="A228">
        <v>10</v>
      </c>
      <c r="B228">
        <v>118</v>
      </c>
      <c r="C228">
        <v>94</v>
      </c>
      <c r="D228" s="36">
        <v>41520</v>
      </c>
      <c r="E228">
        <v>3</v>
      </c>
      <c r="F228">
        <v>9</v>
      </c>
      <c r="G228">
        <v>2013</v>
      </c>
      <c r="H228">
        <v>0.79661016949152541</v>
      </c>
      <c r="I228" t="s">
        <v>21</v>
      </c>
      <c r="J228" t="s">
        <v>22</v>
      </c>
      <c r="K228" t="s">
        <v>11</v>
      </c>
      <c r="L228" t="s">
        <v>12</v>
      </c>
      <c r="M228" t="s">
        <v>55</v>
      </c>
    </row>
    <row r="229" spans="1:13" x14ac:dyDescent="0.2">
      <c r="A229">
        <v>3</v>
      </c>
      <c r="B229">
        <v>126</v>
      </c>
      <c r="C229">
        <v>172</v>
      </c>
      <c r="D229" s="36">
        <v>41545</v>
      </c>
      <c r="E229">
        <v>28</v>
      </c>
      <c r="F229">
        <v>9</v>
      </c>
      <c r="G229">
        <v>2013</v>
      </c>
      <c r="H229">
        <v>1.3650793650793651</v>
      </c>
      <c r="I229" t="s">
        <v>20</v>
      </c>
      <c r="J229" t="s">
        <v>23</v>
      </c>
      <c r="K229" t="s">
        <v>24</v>
      </c>
      <c r="L229" t="s">
        <v>12</v>
      </c>
      <c r="M229" t="s">
        <v>57</v>
      </c>
    </row>
    <row r="230" spans="1:13" x14ac:dyDescent="0.2">
      <c r="A230">
        <v>7</v>
      </c>
      <c r="B230">
        <v>43</v>
      </c>
      <c r="C230">
        <v>45</v>
      </c>
      <c r="D230" s="36">
        <v>41534</v>
      </c>
      <c r="E230">
        <v>17</v>
      </c>
      <c r="F230">
        <v>9</v>
      </c>
      <c r="G230">
        <v>2013</v>
      </c>
      <c r="H230">
        <v>1.0465116279069768</v>
      </c>
      <c r="I230" t="s">
        <v>9</v>
      </c>
      <c r="J230" t="s">
        <v>10</v>
      </c>
      <c r="K230" t="s">
        <v>11</v>
      </c>
      <c r="L230" t="s">
        <v>12</v>
      </c>
      <c r="M230" t="s">
        <v>55</v>
      </c>
    </row>
    <row r="231" spans="1:13" x14ac:dyDescent="0.2">
      <c r="A231">
        <v>3</v>
      </c>
      <c r="B231">
        <v>36</v>
      </c>
      <c r="C231">
        <v>53</v>
      </c>
      <c r="D231" s="36">
        <v>41552</v>
      </c>
      <c r="E231">
        <v>5</v>
      </c>
      <c r="F231">
        <v>10</v>
      </c>
      <c r="G231">
        <v>2013</v>
      </c>
      <c r="H231">
        <v>1.4722222222222223</v>
      </c>
      <c r="I231" t="s">
        <v>13</v>
      </c>
      <c r="J231" t="s">
        <v>14</v>
      </c>
      <c r="K231" t="s">
        <v>15</v>
      </c>
      <c r="L231" t="s">
        <v>16</v>
      </c>
      <c r="M231" t="s">
        <v>56</v>
      </c>
    </row>
    <row r="232" spans="1:13" x14ac:dyDescent="0.2">
      <c r="A232">
        <v>10</v>
      </c>
      <c r="B232">
        <v>94</v>
      </c>
      <c r="C232">
        <v>123</v>
      </c>
      <c r="D232" s="36">
        <v>41531</v>
      </c>
      <c r="E232">
        <v>14</v>
      </c>
      <c r="F232">
        <v>9</v>
      </c>
      <c r="G232">
        <v>2013</v>
      </c>
      <c r="H232">
        <v>1.3085106382978724</v>
      </c>
      <c r="I232" t="s">
        <v>20</v>
      </c>
      <c r="J232" t="s">
        <v>23</v>
      </c>
      <c r="K232" t="s">
        <v>24</v>
      </c>
      <c r="L232" t="s">
        <v>12</v>
      </c>
      <c r="M232" t="s">
        <v>57</v>
      </c>
    </row>
    <row r="233" spans="1:13" x14ac:dyDescent="0.2">
      <c r="A233">
        <v>4</v>
      </c>
      <c r="B233">
        <v>12</v>
      </c>
      <c r="C233">
        <v>104</v>
      </c>
      <c r="D233" s="36">
        <v>41537</v>
      </c>
      <c r="E233">
        <v>20</v>
      </c>
      <c r="F233">
        <v>9</v>
      </c>
      <c r="G233">
        <v>2013</v>
      </c>
      <c r="H233">
        <v>8.6666666666666661</v>
      </c>
      <c r="I233" t="s">
        <v>13</v>
      </c>
      <c r="J233" t="s">
        <v>14</v>
      </c>
      <c r="K233" t="s">
        <v>15</v>
      </c>
      <c r="L233" t="s">
        <v>16</v>
      </c>
      <c r="M233" t="s">
        <v>56</v>
      </c>
    </row>
    <row r="234" spans="1:13" x14ac:dyDescent="0.2">
      <c r="A234">
        <v>4</v>
      </c>
      <c r="B234">
        <v>8</v>
      </c>
      <c r="C234">
        <v>167</v>
      </c>
      <c r="D234" s="36">
        <v>41507</v>
      </c>
      <c r="E234">
        <v>21</v>
      </c>
      <c r="F234">
        <v>8</v>
      </c>
      <c r="G234">
        <v>2013</v>
      </c>
      <c r="H234">
        <v>20.875</v>
      </c>
      <c r="I234" t="s">
        <v>20</v>
      </c>
      <c r="J234" t="s">
        <v>23</v>
      </c>
      <c r="K234" t="s">
        <v>24</v>
      </c>
      <c r="L234" t="s">
        <v>12</v>
      </c>
      <c r="M234" t="s">
        <v>57</v>
      </c>
    </row>
    <row r="235" spans="1:13" x14ac:dyDescent="0.2">
      <c r="A235">
        <v>3</v>
      </c>
      <c r="B235">
        <v>112</v>
      </c>
      <c r="C235">
        <v>131</v>
      </c>
      <c r="D235" s="36">
        <v>41536</v>
      </c>
      <c r="E235">
        <v>19</v>
      </c>
      <c r="F235">
        <v>9</v>
      </c>
      <c r="G235">
        <v>2013</v>
      </c>
      <c r="H235">
        <v>1.1696428571428572</v>
      </c>
      <c r="I235" t="s">
        <v>20</v>
      </c>
      <c r="J235" t="s">
        <v>23</v>
      </c>
      <c r="K235" t="s">
        <v>24</v>
      </c>
      <c r="L235" t="s">
        <v>12</v>
      </c>
      <c r="M235" t="s">
        <v>57</v>
      </c>
    </row>
    <row r="236" spans="1:13" x14ac:dyDescent="0.2">
      <c r="A236">
        <v>8</v>
      </c>
      <c r="B236">
        <v>163</v>
      </c>
      <c r="C236">
        <v>152</v>
      </c>
      <c r="D236" s="36">
        <v>41512</v>
      </c>
      <c r="E236">
        <v>26</v>
      </c>
      <c r="F236">
        <v>8</v>
      </c>
      <c r="G236">
        <v>2013</v>
      </c>
      <c r="H236">
        <v>0.93251533742331283</v>
      </c>
      <c r="I236" t="s">
        <v>21</v>
      </c>
      <c r="J236" t="s">
        <v>22</v>
      </c>
      <c r="K236" t="s">
        <v>11</v>
      </c>
      <c r="L236" t="s">
        <v>12</v>
      </c>
      <c r="M236" t="s">
        <v>55</v>
      </c>
    </row>
    <row r="237" spans="1:13" x14ac:dyDescent="0.2">
      <c r="A237">
        <v>8</v>
      </c>
      <c r="B237">
        <v>17</v>
      </c>
      <c r="C237">
        <v>139</v>
      </c>
      <c r="D237" s="36">
        <v>41554</v>
      </c>
      <c r="E237">
        <v>7</v>
      </c>
      <c r="F237">
        <v>10</v>
      </c>
      <c r="G237">
        <v>2013</v>
      </c>
      <c r="H237">
        <v>8.1764705882352935</v>
      </c>
      <c r="I237" t="s">
        <v>21</v>
      </c>
      <c r="J237" t="s">
        <v>22</v>
      </c>
      <c r="K237" t="s">
        <v>11</v>
      </c>
      <c r="L237" t="s">
        <v>12</v>
      </c>
      <c r="M237" t="s">
        <v>55</v>
      </c>
    </row>
    <row r="238" spans="1:13" x14ac:dyDescent="0.2">
      <c r="A238">
        <v>8</v>
      </c>
      <c r="B238">
        <v>31</v>
      </c>
      <c r="C238">
        <v>177</v>
      </c>
      <c r="D238" s="36">
        <v>41555</v>
      </c>
      <c r="E238">
        <v>8</v>
      </c>
      <c r="F238">
        <v>10</v>
      </c>
      <c r="G238">
        <v>2013</v>
      </c>
      <c r="H238">
        <v>5.709677419354839</v>
      </c>
      <c r="I238" t="s">
        <v>21</v>
      </c>
      <c r="J238" t="s">
        <v>22</v>
      </c>
      <c r="K238" t="s">
        <v>11</v>
      </c>
      <c r="L238" t="s">
        <v>12</v>
      </c>
      <c r="M238" t="s">
        <v>55</v>
      </c>
    </row>
    <row r="239" spans="1:13" x14ac:dyDescent="0.2">
      <c r="A239">
        <v>9</v>
      </c>
      <c r="B239">
        <v>96</v>
      </c>
      <c r="C239">
        <v>168</v>
      </c>
      <c r="D239" s="36">
        <v>41526</v>
      </c>
      <c r="E239">
        <v>9</v>
      </c>
      <c r="F239">
        <v>9</v>
      </c>
      <c r="G239">
        <v>2013</v>
      </c>
      <c r="H239">
        <v>1.75</v>
      </c>
      <c r="I239" t="s">
        <v>13</v>
      </c>
      <c r="J239" t="s">
        <v>14</v>
      </c>
      <c r="K239" t="s">
        <v>15</v>
      </c>
      <c r="L239" t="s">
        <v>16</v>
      </c>
      <c r="M239" t="s">
        <v>56</v>
      </c>
    </row>
    <row r="240" spans="1:13" x14ac:dyDescent="0.2">
      <c r="A240">
        <v>11</v>
      </c>
      <c r="B240">
        <v>118</v>
      </c>
      <c r="C240">
        <v>148</v>
      </c>
      <c r="D240" s="36">
        <v>41494</v>
      </c>
      <c r="E240">
        <v>8</v>
      </c>
      <c r="F240">
        <v>8</v>
      </c>
      <c r="G240">
        <v>2013</v>
      </c>
      <c r="H240">
        <v>1.2542372881355932</v>
      </c>
      <c r="I240" t="s">
        <v>13</v>
      </c>
      <c r="J240" t="s">
        <v>14</v>
      </c>
      <c r="K240" t="s">
        <v>15</v>
      </c>
      <c r="L240" t="s">
        <v>16</v>
      </c>
      <c r="M240" t="s">
        <v>56</v>
      </c>
    </row>
    <row r="241" spans="1:13" x14ac:dyDescent="0.2">
      <c r="A241">
        <v>9</v>
      </c>
      <c r="B241">
        <v>81</v>
      </c>
      <c r="C241">
        <v>65</v>
      </c>
      <c r="D241" s="36">
        <v>41521</v>
      </c>
      <c r="E241">
        <v>4</v>
      </c>
      <c r="F241">
        <v>9</v>
      </c>
      <c r="G241">
        <v>2013</v>
      </c>
      <c r="H241">
        <v>0.80246913580246915</v>
      </c>
      <c r="I241" t="s">
        <v>20</v>
      </c>
      <c r="J241" t="s">
        <v>23</v>
      </c>
      <c r="K241" t="s">
        <v>24</v>
      </c>
      <c r="L241" t="s">
        <v>12</v>
      </c>
      <c r="M241" t="s">
        <v>57</v>
      </c>
    </row>
    <row r="242" spans="1:13" x14ac:dyDescent="0.2">
      <c r="A242">
        <v>4</v>
      </c>
      <c r="B242">
        <v>67</v>
      </c>
      <c r="C242">
        <v>177</v>
      </c>
      <c r="D242" s="36">
        <v>41539</v>
      </c>
      <c r="E242">
        <v>22</v>
      </c>
      <c r="F242">
        <v>9</v>
      </c>
      <c r="G242">
        <v>2013</v>
      </c>
      <c r="H242">
        <v>2.6417910447761193</v>
      </c>
      <c r="I242" t="s">
        <v>9</v>
      </c>
      <c r="J242" t="s">
        <v>10</v>
      </c>
      <c r="K242" t="s">
        <v>11</v>
      </c>
      <c r="L242" t="s">
        <v>12</v>
      </c>
      <c r="M242" t="s">
        <v>55</v>
      </c>
    </row>
    <row r="243" spans="1:13" x14ac:dyDescent="0.2">
      <c r="A243">
        <v>4</v>
      </c>
      <c r="B243">
        <v>49</v>
      </c>
      <c r="C243">
        <v>211</v>
      </c>
      <c r="D243" s="36">
        <v>41538</v>
      </c>
      <c r="E243">
        <v>21</v>
      </c>
      <c r="F243">
        <v>9</v>
      </c>
      <c r="G243">
        <v>2013</v>
      </c>
      <c r="H243">
        <v>4.3061224489795915</v>
      </c>
      <c r="I243" t="s">
        <v>8</v>
      </c>
      <c r="J243" t="s">
        <v>17</v>
      </c>
      <c r="K243" t="s">
        <v>18</v>
      </c>
      <c r="L243" t="s">
        <v>19</v>
      </c>
      <c r="M243" t="s">
        <v>58</v>
      </c>
    </row>
    <row r="244" spans="1:13" x14ac:dyDescent="0.2">
      <c r="A244">
        <v>7</v>
      </c>
      <c r="B244">
        <v>101</v>
      </c>
      <c r="C244">
        <v>30</v>
      </c>
      <c r="D244" s="36">
        <v>41522</v>
      </c>
      <c r="E244">
        <v>5</v>
      </c>
      <c r="F244">
        <v>9</v>
      </c>
      <c r="G244">
        <v>2013</v>
      </c>
      <c r="H244">
        <v>0.29702970297029702</v>
      </c>
      <c r="I244" t="s">
        <v>20</v>
      </c>
      <c r="J244" t="s">
        <v>23</v>
      </c>
      <c r="K244" t="s">
        <v>24</v>
      </c>
      <c r="L244" t="s">
        <v>12</v>
      </c>
      <c r="M244" t="s">
        <v>57</v>
      </c>
    </row>
    <row r="245" spans="1:13" x14ac:dyDescent="0.2">
      <c r="A245">
        <v>2</v>
      </c>
      <c r="B245">
        <v>155</v>
      </c>
      <c r="C245">
        <v>124</v>
      </c>
      <c r="D245" s="36">
        <v>41515</v>
      </c>
      <c r="E245">
        <v>29</v>
      </c>
      <c r="F245">
        <v>8</v>
      </c>
      <c r="G245">
        <v>2013</v>
      </c>
      <c r="H245">
        <v>0.8</v>
      </c>
      <c r="I245" t="s">
        <v>21</v>
      </c>
      <c r="J245" t="s">
        <v>22</v>
      </c>
      <c r="K245" t="s">
        <v>11</v>
      </c>
      <c r="L245" t="s">
        <v>12</v>
      </c>
      <c r="M245" t="s">
        <v>55</v>
      </c>
    </row>
    <row r="246" spans="1:13" x14ac:dyDescent="0.2">
      <c r="A246">
        <v>4</v>
      </c>
      <c r="B246">
        <v>6</v>
      </c>
      <c r="C246">
        <v>212</v>
      </c>
      <c r="D246" s="36">
        <v>41506</v>
      </c>
      <c r="E246">
        <v>20</v>
      </c>
      <c r="F246">
        <v>8</v>
      </c>
      <c r="G246">
        <v>2013</v>
      </c>
      <c r="H246">
        <v>35.333333333333336</v>
      </c>
      <c r="I246" t="s">
        <v>8</v>
      </c>
      <c r="J246" t="s">
        <v>17</v>
      </c>
      <c r="K246" t="s">
        <v>18</v>
      </c>
      <c r="L246" t="s">
        <v>19</v>
      </c>
      <c r="M246" t="s">
        <v>58</v>
      </c>
    </row>
    <row r="247" spans="1:13" x14ac:dyDescent="0.2">
      <c r="A247">
        <v>10</v>
      </c>
      <c r="B247">
        <v>153</v>
      </c>
      <c r="C247">
        <v>98</v>
      </c>
      <c r="D247" s="36">
        <v>41500</v>
      </c>
      <c r="E247">
        <v>14</v>
      </c>
      <c r="F247">
        <v>8</v>
      </c>
      <c r="G247">
        <v>2013</v>
      </c>
      <c r="H247">
        <v>0.64052287581699341</v>
      </c>
      <c r="I247" t="s">
        <v>20</v>
      </c>
      <c r="J247" t="s">
        <v>23</v>
      </c>
      <c r="K247" t="s">
        <v>24</v>
      </c>
      <c r="L247" t="s">
        <v>12</v>
      </c>
      <c r="M247" t="s">
        <v>57</v>
      </c>
    </row>
    <row r="248" spans="1:13" x14ac:dyDescent="0.2">
      <c r="A248">
        <v>6</v>
      </c>
      <c r="B248">
        <v>100</v>
      </c>
      <c r="C248">
        <v>55</v>
      </c>
      <c r="D248" s="36">
        <v>41502</v>
      </c>
      <c r="E248">
        <v>16</v>
      </c>
      <c r="F248">
        <v>8</v>
      </c>
      <c r="G248">
        <v>2013</v>
      </c>
      <c r="H248">
        <v>0.55000000000000004</v>
      </c>
      <c r="I248" t="s">
        <v>20</v>
      </c>
      <c r="J248" t="s">
        <v>23</v>
      </c>
      <c r="K248" t="s">
        <v>24</v>
      </c>
      <c r="L248" t="s">
        <v>12</v>
      </c>
      <c r="M248" t="s">
        <v>57</v>
      </c>
    </row>
    <row r="249" spans="1:13" x14ac:dyDescent="0.2">
      <c r="A249">
        <v>6</v>
      </c>
      <c r="B249">
        <v>63</v>
      </c>
      <c r="C249">
        <v>90</v>
      </c>
      <c r="D249" s="36">
        <v>41499</v>
      </c>
      <c r="E249">
        <v>13</v>
      </c>
      <c r="F249">
        <v>8</v>
      </c>
      <c r="G249">
        <v>2013</v>
      </c>
      <c r="H249">
        <v>1.4285714285714286</v>
      </c>
      <c r="I249" t="s">
        <v>9</v>
      </c>
      <c r="J249" t="s">
        <v>10</v>
      </c>
      <c r="K249" t="s">
        <v>11</v>
      </c>
      <c r="L249" t="s">
        <v>12</v>
      </c>
      <c r="M249" t="s">
        <v>55</v>
      </c>
    </row>
    <row r="250" spans="1:13" x14ac:dyDescent="0.2">
      <c r="A250">
        <v>2</v>
      </c>
      <c r="B250">
        <v>126</v>
      </c>
      <c r="C250">
        <v>181</v>
      </c>
      <c r="D250" s="36">
        <v>41502</v>
      </c>
      <c r="E250">
        <v>16</v>
      </c>
      <c r="F250">
        <v>8</v>
      </c>
      <c r="G250">
        <v>2013</v>
      </c>
      <c r="H250">
        <v>1.4365079365079365</v>
      </c>
      <c r="I250" t="s">
        <v>13</v>
      </c>
      <c r="J250" t="s">
        <v>14</v>
      </c>
      <c r="K250" t="s">
        <v>15</v>
      </c>
      <c r="L250" t="s">
        <v>16</v>
      </c>
      <c r="M250" t="s">
        <v>56</v>
      </c>
    </row>
    <row r="251" spans="1:13" x14ac:dyDescent="0.2">
      <c r="A251">
        <v>5</v>
      </c>
      <c r="B251">
        <v>154</v>
      </c>
      <c r="C251">
        <v>34</v>
      </c>
      <c r="D251" s="36">
        <v>41519</v>
      </c>
      <c r="E251">
        <v>2</v>
      </c>
      <c r="F251">
        <v>9</v>
      </c>
      <c r="G251">
        <v>2013</v>
      </c>
      <c r="H251">
        <v>0.22077922077922077</v>
      </c>
      <c r="I251" t="s">
        <v>13</v>
      </c>
      <c r="J251" t="s">
        <v>14</v>
      </c>
      <c r="K251" t="s">
        <v>15</v>
      </c>
      <c r="L251" t="s">
        <v>16</v>
      </c>
      <c r="M251" t="s">
        <v>56</v>
      </c>
    </row>
    <row r="252" spans="1:13" x14ac:dyDescent="0.2">
      <c r="A252">
        <v>3</v>
      </c>
      <c r="B252">
        <v>141</v>
      </c>
      <c r="C252">
        <v>155</v>
      </c>
      <c r="D252" s="36">
        <v>41530</v>
      </c>
      <c r="E252">
        <v>13</v>
      </c>
      <c r="F252">
        <v>9</v>
      </c>
      <c r="G252">
        <v>2013</v>
      </c>
      <c r="H252">
        <v>1.0992907801418439</v>
      </c>
      <c r="I252" t="s">
        <v>21</v>
      </c>
      <c r="J252" t="s">
        <v>22</v>
      </c>
      <c r="K252" t="s">
        <v>11</v>
      </c>
      <c r="L252" t="s">
        <v>12</v>
      </c>
      <c r="M252" t="s">
        <v>55</v>
      </c>
    </row>
    <row r="253" spans="1:13" x14ac:dyDescent="0.2">
      <c r="A253">
        <v>4</v>
      </c>
      <c r="B253">
        <v>68</v>
      </c>
      <c r="C253">
        <v>128</v>
      </c>
      <c r="D253" s="36">
        <v>41493</v>
      </c>
      <c r="E253">
        <v>7</v>
      </c>
      <c r="F253">
        <v>8</v>
      </c>
      <c r="G253">
        <v>2013</v>
      </c>
      <c r="H253">
        <v>1.8823529411764706</v>
      </c>
      <c r="I253" t="s">
        <v>8</v>
      </c>
      <c r="J253" t="s">
        <v>17</v>
      </c>
      <c r="K253" t="s">
        <v>18</v>
      </c>
      <c r="L253" t="s">
        <v>19</v>
      </c>
      <c r="M253" t="s">
        <v>58</v>
      </c>
    </row>
    <row r="254" spans="1:13" x14ac:dyDescent="0.2">
      <c r="A254">
        <v>4</v>
      </c>
      <c r="B254">
        <v>82</v>
      </c>
      <c r="C254">
        <v>47</v>
      </c>
      <c r="D254" s="36">
        <v>41497</v>
      </c>
      <c r="E254">
        <v>11</v>
      </c>
      <c r="F254">
        <v>8</v>
      </c>
      <c r="G254">
        <v>2013</v>
      </c>
      <c r="H254">
        <v>0.57317073170731703</v>
      </c>
      <c r="I254" t="s">
        <v>21</v>
      </c>
      <c r="J254" t="s">
        <v>22</v>
      </c>
      <c r="K254" t="s">
        <v>11</v>
      </c>
      <c r="L254" t="s">
        <v>12</v>
      </c>
      <c r="M254" t="s">
        <v>55</v>
      </c>
    </row>
    <row r="255" spans="1:13" x14ac:dyDescent="0.2">
      <c r="A255">
        <v>11</v>
      </c>
      <c r="B255">
        <v>73</v>
      </c>
      <c r="C255">
        <v>207</v>
      </c>
      <c r="D255" s="36">
        <v>41552</v>
      </c>
      <c r="E255">
        <v>5</v>
      </c>
      <c r="F255">
        <v>10</v>
      </c>
      <c r="G255">
        <v>2013</v>
      </c>
      <c r="H255">
        <v>2.8356164383561642</v>
      </c>
      <c r="I255" t="s">
        <v>8</v>
      </c>
      <c r="J255" t="s">
        <v>17</v>
      </c>
      <c r="K255" t="s">
        <v>18</v>
      </c>
      <c r="L255" t="s">
        <v>19</v>
      </c>
      <c r="M255" t="s">
        <v>58</v>
      </c>
    </row>
    <row r="256" spans="1:13" x14ac:dyDescent="0.2">
      <c r="A256">
        <v>9</v>
      </c>
      <c r="B256">
        <v>20</v>
      </c>
      <c r="C256">
        <v>177</v>
      </c>
      <c r="D256" s="36">
        <v>41538</v>
      </c>
      <c r="E256">
        <v>21</v>
      </c>
      <c r="F256">
        <v>9</v>
      </c>
      <c r="G256">
        <v>2013</v>
      </c>
      <c r="H256">
        <v>8.85</v>
      </c>
      <c r="I256" t="s">
        <v>13</v>
      </c>
      <c r="J256" t="s">
        <v>14</v>
      </c>
      <c r="K256" t="s">
        <v>15</v>
      </c>
      <c r="L256" t="s">
        <v>16</v>
      </c>
      <c r="M256" t="s">
        <v>56</v>
      </c>
    </row>
    <row r="257" spans="1:13" x14ac:dyDescent="0.2">
      <c r="A257">
        <v>9</v>
      </c>
      <c r="B257">
        <v>21</v>
      </c>
      <c r="C257">
        <v>108</v>
      </c>
      <c r="D257" s="36">
        <v>41569</v>
      </c>
      <c r="E257">
        <v>22</v>
      </c>
      <c r="F257">
        <v>10</v>
      </c>
      <c r="G257">
        <v>2013</v>
      </c>
      <c r="H257">
        <v>5.1428571428571432</v>
      </c>
      <c r="I257" t="s">
        <v>13</v>
      </c>
      <c r="J257" t="s">
        <v>14</v>
      </c>
      <c r="K257" t="s">
        <v>15</v>
      </c>
      <c r="L257" t="s">
        <v>16</v>
      </c>
      <c r="M257" t="s">
        <v>56</v>
      </c>
    </row>
    <row r="258" spans="1:13" x14ac:dyDescent="0.2">
      <c r="A258">
        <v>4</v>
      </c>
      <c r="B258">
        <v>120</v>
      </c>
      <c r="C258">
        <v>77</v>
      </c>
      <c r="D258" s="36">
        <v>41550</v>
      </c>
      <c r="E258">
        <v>3</v>
      </c>
      <c r="F258">
        <v>10</v>
      </c>
      <c r="G258">
        <v>2013</v>
      </c>
      <c r="H258">
        <v>0.64166666666666672</v>
      </c>
      <c r="I258" t="s">
        <v>13</v>
      </c>
      <c r="J258" t="s">
        <v>14</v>
      </c>
      <c r="K258" t="s">
        <v>15</v>
      </c>
      <c r="L258" t="s">
        <v>16</v>
      </c>
      <c r="M258" t="s">
        <v>56</v>
      </c>
    </row>
    <row r="259" spans="1:13" x14ac:dyDescent="0.2">
      <c r="A259">
        <v>6</v>
      </c>
      <c r="B259">
        <v>135</v>
      </c>
      <c r="C259">
        <v>77</v>
      </c>
      <c r="D259" s="36">
        <v>41518</v>
      </c>
      <c r="E259">
        <v>1</v>
      </c>
      <c r="F259">
        <v>9</v>
      </c>
      <c r="G259">
        <v>2013</v>
      </c>
      <c r="H259">
        <v>0.57037037037037042</v>
      </c>
      <c r="I259" t="s">
        <v>9</v>
      </c>
      <c r="J259" t="s">
        <v>10</v>
      </c>
      <c r="K259" t="s">
        <v>11</v>
      </c>
      <c r="L259" t="s">
        <v>12</v>
      </c>
      <c r="M259" t="s">
        <v>55</v>
      </c>
    </row>
    <row r="260" spans="1:13" x14ac:dyDescent="0.2">
      <c r="A260">
        <v>2</v>
      </c>
      <c r="B260">
        <v>120</v>
      </c>
      <c r="C260">
        <v>50</v>
      </c>
      <c r="D260" s="36">
        <v>41548</v>
      </c>
      <c r="E260">
        <v>1</v>
      </c>
      <c r="F260">
        <v>10</v>
      </c>
      <c r="G260">
        <v>2013</v>
      </c>
      <c r="H260">
        <v>0.41666666666666669</v>
      </c>
      <c r="I260" t="s">
        <v>8</v>
      </c>
      <c r="J260" t="s">
        <v>17</v>
      </c>
      <c r="K260" t="s">
        <v>18</v>
      </c>
      <c r="L260" t="s">
        <v>19</v>
      </c>
      <c r="M260" t="s">
        <v>58</v>
      </c>
    </row>
    <row r="261" spans="1:13" x14ac:dyDescent="0.2">
      <c r="A261">
        <v>8</v>
      </c>
      <c r="B261">
        <v>43</v>
      </c>
      <c r="C261">
        <v>131</v>
      </c>
      <c r="D261" s="36">
        <v>41524</v>
      </c>
      <c r="E261">
        <v>7</v>
      </c>
      <c r="F261">
        <v>9</v>
      </c>
      <c r="G261">
        <v>2013</v>
      </c>
      <c r="H261">
        <v>3.0465116279069768</v>
      </c>
      <c r="I261" t="s">
        <v>9</v>
      </c>
      <c r="J261" t="s">
        <v>10</v>
      </c>
      <c r="K261" t="s">
        <v>11</v>
      </c>
      <c r="L261" t="s">
        <v>12</v>
      </c>
      <c r="M261" t="s">
        <v>55</v>
      </c>
    </row>
    <row r="262" spans="1:13" x14ac:dyDescent="0.2">
      <c r="A262">
        <v>11</v>
      </c>
      <c r="B262">
        <v>84</v>
      </c>
      <c r="C262">
        <v>119</v>
      </c>
      <c r="D262" s="36">
        <v>41541</v>
      </c>
      <c r="E262">
        <v>24</v>
      </c>
      <c r="F262">
        <v>9</v>
      </c>
      <c r="G262">
        <v>2013</v>
      </c>
      <c r="H262">
        <v>1.4166666666666667</v>
      </c>
      <c r="I262" t="s">
        <v>8</v>
      </c>
      <c r="J262" t="s">
        <v>17</v>
      </c>
      <c r="K262" t="s">
        <v>18</v>
      </c>
      <c r="L262" t="s">
        <v>19</v>
      </c>
      <c r="M262" t="s">
        <v>58</v>
      </c>
    </row>
    <row r="263" spans="1:13" x14ac:dyDescent="0.2">
      <c r="A263">
        <v>11</v>
      </c>
      <c r="B263">
        <v>85</v>
      </c>
      <c r="C263">
        <v>20</v>
      </c>
      <c r="D263" s="36">
        <v>41517</v>
      </c>
      <c r="E263">
        <v>31</v>
      </c>
      <c r="F263">
        <v>8</v>
      </c>
      <c r="G263">
        <v>2013</v>
      </c>
      <c r="H263">
        <v>0.23529411764705882</v>
      </c>
      <c r="I263" t="s">
        <v>13</v>
      </c>
      <c r="J263" t="s">
        <v>14</v>
      </c>
      <c r="K263" t="s">
        <v>15</v>
      </c>
      <c r="L263" t="s">
        <v>16</v>
      </c>
      <c r="M263" t="s">
        <v>56</v>
      </c>
    </row>
    <row r="264" spans="1:13" x14ac:dyDescent="0.2">
      <c r="A264">
        <v>6</v>
      </c>
      <c r="B264">
        <v>171</v>
      </c>
      <c r="C264">
        <v>200</v>
      </c>
      <c r="D264" s="36">
        <v>41492</v>
      </c>
      <c r="E264">
        <v>6</v>
      </c>
      <c r="F264">
        <v>8</v>
      </c>
      <c r="G264">
        <v>2013</v>
      </c>
      <c r="H264">
        <v>1.1695906432748537</v>
      </c>
      <c r="I264" t="s">
        <v>21</v>
      </c>
      <c r="J264" t="s">
        <v>22</v>
      </c>
      <c r="K264" t="s">
        <v>11</v>
      </c>
      <c r="L264" t="s">
        <v>12</v>
      </c>
      <c r="M264" t="s">
        <v>55</v>
      </c>
    </row>
    <row r="265" spans="1:13" x14ac:dyDescent="0.2">
      <c r="A265">
        <v>2</v>
      </c>
      <c r="B265">
        <v>40</v>
      </c>
      <c r="C265">
        <v>207</v>
      </c>
      <c r="D265" s="36">
        <v>41510</v>
      </c>
      <c r="E265">
        <v>24</v>
      </c>
      <c r="F265">
        <v>8</v>
      </c>
      <c r="G265">
        <v>2013</v>
      </c>
      <c r="H265">
        <v>5.1749999999999998</v>
      </c>
      <c r="I265" t="s">
        <v>9</v>
      </c>
      <c r="J265" t="s">
        <v>10</v>
      </c>
      <c r="K265" t="s">
        <v>11</v>
      </c>
      <c r="L265" t="s">
        <v>12</v>
      </c>
      <c r="M265" t="s">
        <v>55</v>
      </c>
    </row>
    <row r="266" spans="1:13" x14ac:dyDescent="0.2">
      <c r="A266">
        <v>3</v>
      </c>
      <c r="B266">
        <v>78</v>
      </c>
      <c r="C266">
        <v>121</v>
      </c>
      <c r="D266" s="36">
        <v>41489</v>
      </c>
      <c r="E266">
        <v>3</v>
      </c>
      <c r="F266">
        <v>8</v>
      </c>
      <c r="G266">
        <v>2013</v>
      </c>
      <c r="H266">
        <v>1.5512820512820513</v>
      </c>
      <c r="I266" t="s">
        <v>21</v>
      </c>
      <c r="J266" t="s">
        <v>22</v>
      </c>
      <c r="K266" t="s">
        <v>11</v>
      </c>
      <c r="L266" t="s">
        <v>12</v>
      </c>
      <c r="M266" t="s">
        <v>55</v>
      </c>
    </row>
    <row r="267" spans="1:13" x14ac:dyDescent="0.2">
      <c r="A267">
        <v>4</v>
      </c>
      <c r="B267">
        <v>117</v>
      </c>
      <c r="C267">
        <v>122</v>
      </c>
      <c r="D267" s="36">
        <v>41510</v>
      </c>
      <c r="E267">
        <v>24</v>
      </c>
      <c r="F267">
        <v>8</v>
      </c>
      <c r="G267">
        <v>2013</v>
      </c>
      <c r="H267">
        <v>1.0427350427350428</v>
      </c>
      <c r="I267" t="s">
        <v>8</v>
      </c>
      <c r="J267" t="s">
        <v>17</v>
      </c>
      <c r="K267" t="s">
        <v>18</v>
      </c>
      <c r="L267" t="s">
        <v>19</v>
      </c>
      <c r="M267" t="s">
        <v>58</v>
      </c>
    </row>
    <row r="268" spans="1:13" x14ac:dyDescent="0.2">
      <c r="A268">
        <v>7</v>
      </c>
      <c r="B268">
        <v>127</v>
      </c>
      <c r="C268">
        <v>215</v>
      </c>
      <c r="D268" s="36">
        <v>41521</v>
      </c>
      <c r="E268">
        <v>4</v>
      </c>
      <c r="F268">
        <v>9</v>
      </c>
      <c r="G268">
        <v>2013</v>
      </c>
      <c r="H268">
        <v>1.6929133858267718</v>
      </c>
      <c r="I268" t="s">
        <v>20</v>
      </c>
      <c r="J268" t="s">
        <v>23</v>
      </c>
      <c r="K268" t="s">
        <v>24</v>
      </c>
      <c r="L268" t="s">
        <v>12</v>
      </c>
      <c r="M268" t="s">
        <v>57</v>
      </c>
    </row>
    <row r="269" spans="1:13" x14ac:dyDescent="0.2">
      <c r="A269">
        <v>9</v>
      </c>
      <c r="B269">
        <v>156</v>
      </c>
      <c r="C269">
        <v>64</v>
      </c>
      <c r="D269" s="36">
        <v>41527</v>
      </c>
      <c r="E269">
        <v>10</v>
      </c>
      <c r="F269">
        <v>9</v>
      </c>
      <c r="G269">
        <v>2013</v>
      </c>
      <c r="H269">
        <v>0.41025641025641024</v>
      </c>
      <c r="I269" t="s">
        <v>21</v>
      </c>
      <c r="J269" t="s">
        <v>22</v>
      </c>
      <c r="K269" t="s">
        <v>11</v>
      </c>
      <c r="L269" t="s">
        <v>12</v>
      </c>
      <c r="M269" t="s">
        <v>55</v>
      </c>
    </row>
    <row r="270" spans="1:13" x14ac:dyDescent="0.2">
      <c r="A270">
        <v>4</v>
      </c>
      <c r="B270">
        <v>161</v>
      </c>
      <c r="C270">
        <v>117</v>
      </c>
      <c r="D270" s="36">
        <v>41520</v>
      </c>
      <c r="E270">
        <v>3</v>
      </c>
      <c r="F270">
        <v>9</v>
      </c>
      <c r="G270">
        <v>2013</v>
      </c>
      <c r="H270">
        <v>0.72670807453416153</v>
      </c>
      <c r="I270" t="s">
        <v>13</v>
      </c>
      <c r="J270" t="s">
        <v>14</v>
      </c>
      <c r="K270" t="s">
        <v>15</v>
      </c>
      <c r="L270" t="s">
        <v>16</v>
      </c>
      <c r="M270" t="s">
        <v>56</v>
      </c>
    </row>
    <row r="271" spans="1:13" x14ac:dyDescent="0.2">
      <c r="A271">
        <v>2</v>
      </c>
      <c r="B271">
        <v>9</v>
      </c>
      <c r="C271">
        <v>82</v>
      </c>
      <c r="D271" s="36">
        <v>41533</v>
      </c>
      <c r="E271">
        <v>16</v>
      </c>
      <c r="F271">
        <v>9</v>
      </c>
      <c r="G271">
        <v>2013</v>
      </c>
      <c r="H271">
        <v>9.1111111111111107</v>
      </c>
      <c r="I271" t="s">
        <v>8</v>
      </c>
      <c r="J271" t="s">
        <v>17</v>
      </c>
      <c r="K271" t="s">
        <v>18</v>
      </c>
      <c r="L271" t="s">
        <v>19</v>
      </c>
      <c r="M271" t="s">
        <v>58</v>
      </c>
    </row>
    <row r="272" spans="1:13" x14ac:dyDescent="0.2">
      <c r="A272">
        <v>9</v>
      </c>
      <c r="B272">
        <v>94</v>
      </c>
      <c r="C272">
        <v>156</v>
      </c>
      <c r="D272" s="36">
        <v>41512</v>
      </c>
      <c r="E272">
        <v>26</v>
      </c>
      <c r="F272">
        <v>8</v>
      </c>
      <c r="G272">
        <v>2013</v>
      </c>
      <c r="H272">
        <v>1.6595744680851063</v>
      </c>
      <c r="I272" t="s">
        <v>8</v>
      </c>
      <c r="J272" t="s">
        <v>17</v>
      </c>
      <c r="K272" t="s">
        <v>18</v>
      </c>
      <c r="L272" t="s">
        <v>19</v>
      </c>
      <c r="M272" t="s">
        <v>58</v>
      </c>
    </row>
    <row r="273" spans="1:13" x14ac:dyDescent="0.2">
      <c r="A273">
        <v>8</v>
      </c>
      <c r="B273">
        <v>110</v>
      </c>
      <c r="C273">
        <v>172</v>
      </c>
      <c r="D273" s="36">
        <v>41539</v>
      </c>
      <c r="E273">
        <v>22</v>
      </c>
      <c r="F273">
        <v>9</v>
      </c>
      <c r="G273">
        <v>2013</v>
      </c>
      <c r="H273">
        <v>1.5636363636363637</v>
      </c>
      <c r="I273" t="s">
        <v>21</v>
      </c>
      <c r="J273" t="s">
        <v>22</v>
      </c>
      <c r="K273" t="s">
        <v>11</v>
      </c>
      <c r="L273" t="s">
        <v>12</v>
      </c>
      <c r="M273" t="s">
        <v>55</v>
      </c>
    </row>
    <row r="274" spans="1:13" x14ac:dyDescent="0.2">
      <c r="A274">
        <v>11</v>
      </c>
      <c r="B274">
        <v>157</v>
      </c>
      <c r="C274">
        <v>161</v>
      </c>
      <c r="D274" s="36">
        <v>41552</v>
      </c>
      <c r="E274">
        <v>5</v>
      </c>
      <c r="F274">
        <v>10</v>
      </c>
      <c r="G274">
        <v>2013</v>
      </c>
      <c r="H274">
        <v>1.0254777070063694</v>
      </c>
      <c r="I274" t="s">
        <v>13</v>
      </c>
      <c r="J274" t="s">
        <v>14</v>
      </c>
      <c r="K274" t="s">
        <v>15</v>
      </c>
      <c r="L274" t="s">
        <v>16</v>
      </c>
      <c r="M274" t="s">
        <v>56</v>
      </c>
    </row>
    <row r="275" spans="1:13" x14ac:dyDescent="0.2">
      <c r="A275">
        <v>7</v>
      </c>
      <c r="B275">
        <v>53</v>
      </c>
      <c r="C275">
        <v>122</v>
      </c>
      <c r="D275" s="36">
        <v>41574</v>
      </c>
      <c r="E275">
        <v>27</v>
      </c>
      <c r="F275">
        <v>10</v>
      </c>
      <c r="G275">
        <v>2013</v>
      </c>
      <c r="H275">
        <v>2.3018867924528301</v>
      </c>
      <c r="I275" t="s">
        <v>21</v>
      </c>
      <c r="J275" t="s">
        <v>22</v>
      </c>
      <c r="K275" t="s">
        <v>11</v>
      </c>
      <c r="L275" t="s">
        <v>12</v>
      </c>
      <c r="M275" t="s">
        <v>55</v>
      </c>
    </row>
    <row r="276" spans="1:13" x14ac:dyDescent="0.2">
      <c r="A276">
        <v>6</v>
      </c>
      <c r="B276">
        <v>59</v>
      </c>
      <c r="C276">
        <v>44</v>
      </c>
      <c r="D276" s="36">
        <v>41566</v>
      </c>
      <c r="E276">
        <v>19</v>
      </c>
      <c r="F276">
        <v>10</v>
      </c>
      <c r="G276">
        <v>2013</v>
      </c>
      <c r="H276">
        <v>0.74576271186440679</v>
      </c>
      <c r="I276" t="s">
        <v>20</v>
      </c>
      <c r="J276" t="s">
        <v>23</v>
      </c>
      <c r="K276" t="s">
        <v>24</v>
      </c>
      <c r="L276" t="s">
        <v>12</v>
      </c>
      <c r="M276" t="s">
        <v>57</v>
      </c>
    </row>
    <row r="277" spans="1:13" x14ac:dyDescent="0.2">
      <c r="A277">
        <v>4</v>
      </c>
      <c r="B277">
        <v>30</v>
      </c>
      <c r="C277">
        <v>127</v>
      </c>
      <c r="D277" s="36">
        <v>41491</v>
      </c>
      <c r="E277">
        <v>5</v>
      </c>
      <c r="F277">
        <v>8</v>
      </c>
      <c r="G277">
        <v>2013</v>
      </c>
      <c r="H277">
        <v>4.2333333333333334</v>
      </c>
      <c r="I277" t="s">
        <v>20</v>
      </c>
      <c r="J277" t="s">
        <v>23</v>
      </c>
      <c r="K277" t="s">
        <v>24</v>
      </c>
      <c r="L277" t="s">
        <v>12</v>
      </c>
      <c r="M277" t="s">
        <v>57</v>
      </c>
    </row>
    <row r="278" spans="1:13" x14ac:dyDescent="0.2">
      <c r="A278">
        <v>6</v>
      </c>
      <c r="B278">
        <v>38</v>
      </c>
      <c r="C278">
        <v>160</v>
      </c>
      <c r="D278" s="36">
        <v>41555</v>
      </c>
      <c r="E278">
        <v>8</v>
      </c>
      <c r="F278">
        <v>10</v>
      </c>
      <c r="G278">
        <v>2013</v>
      </c>
      <c r="H278">
        <v>4.2105263157894735</v>
      </c>
      <c r="I278" t="s">
        <v>9</v>
      </c>
      <c r="J278" t="s">
        <v>10</v>
      </c>
      <c r="K278" t="s">
        <v>11</v>
      </c>
      <c r="L278" t="s">
        <v>12</v>
      </c>
      <c r="M278" t="s">
        <v>55</v>
      </c>
    </row>
    <row r="279" spans="1:13" x14ac:dyDescent="0.2">
      <c r="A279">
        <v>4</v>
      </c>
      <c r="B279">
        <v>47</v>
      </c>
      <c r="C279">
        <v>145</v>
      </c>
      <c r="D279" s="36">
        <v>41569</v>
      </c>
      <c r="E279">
        <v>22</v>
      </c>
      <c r="F279">
        <v>10</v>
      </c>
      <c r="G279">
        <v>2013</v>
      </c>
      <c r="H279">
        <v>3.0851063829787235</v>
      </c>
      <c r="I279" t="s">
        <v>9</v>
      </c>
      <c r="J279" t="s">
        <v>10</v>
      </c>
      <c r="K279" t="s">
        <v>11</v>
      </c>
      <c r="L279" t="s">
        <v>12</v>
      </c>
      <c r="M279" t="s">
        <v>55</v>
      </c>
    </row>
    <row r="280" spans="1:13" x14ac:dyDescent="0.2">
      <c r="A280">
        <v>6</v>
      </c>
      <c r="B280">
        <v>41</v>
      </c>
      <c r="C280">
        <v>130</v>
      </c>
      <c r="D280" s="36">
        <v>41528</v>
      </c>
      <c r="E280">
        <v>11</v>
      </c>
      <c r="F280">
        <v>9</v>
      </c>
      <c r="G280">
        <v>2013</v>
      </c>
      <c r="H280">
        <v>3.1707317073170733</v>
      </c>
      <c r="I280" t="s">
        <v>21</v>
      </c>
      <c r="J280" t="s">
        <v>22</v>
      </c>
      <c r="K280" t="s">
        <v>11</v>
      </c>
      <c r="L280" t="s">
        <v>12</v>
      </c>
      <c r="M280" t="s">
        <v>55</v>
      </c>
    </row>
    <row r="281" spans="1:13" x14ac:dyDescent="0.2">
      <c r="A281">
        <v>4</v>
      </c>
      <c r="B281">
        <v>52</v>
      </c>
      <c r="C281">
        <v>177</v>
      </c>
      <c r="D281" s="36">
        <v>41492</v>
      </c>
      <c r="E281">
        <v>6</v>
      </c>
      <c r="F281">
        <v>8</v>
      </c>
      <c r="G281">
        <v>2013</v>
      </c>
      <c r="H281">
        <v>3.4038461538461537</v>
      </c>
      <c r="I281" t="s">
        <v>20</v>
      </c>
      <c r="J281" t="s">
        <v>23</v>
      </c>
      <c r="K281" t="s">
        <v>24</v>
      </c>
      <c r="L281" t="s">
        <v>12</v>
      </c>
      <c r="M281" t="s">
        <v>57</v>
      </c>
    </row>
    <row r="282" spans="1:13" x14ac:dyDescent="0.2">
      <c r="A282">
        <v>6</v>
      </c>
      <c r="B282">
        <v>22</v>
      </c>
      <c r="C282">
        <v>196</v>
      </c>
      <c r="D282" s="36">
        <v>41538</v>
      </c>
      <c r="E282">
        <v>21</v>
      </c>
      <c r="F282">
        <v>9</v>
      </c>
      <c r="G282">
        <v>2013</v>
      </c>
      <c r="H282">
        <v>8.9090909090909083</v>
      </c>
      <c r="I282" t="s">
        <v>8</v>
      </c>
      <c r="J282" t="s">
        <v>17</v>
      </c>
      <c r="K282" t="s">
        <v>18</v>
      </c>
      <c r="L282" t="s">
        <v>19</v>
      </c>
      <c r="M282" t="s">
        <v>58</v>
      </c>
    </row>
    <row r="283" spans="1:13" x14ac:dyDescent="0.2">
      <c r="A283">
        <v>8</v>
      </c>
      <c r="B283">
        <v>153</v>
      </c>
      <c r="C283">
        <v>223</v>
      </c>
      <c r="D283" s="36">
        <v>41558</v>
      </c>
      <c r="E283">
        <v>11</v>
      </c>
      <c r="F283">
        <v>10</v>
      </c>
      <c r="G283">
        <v>2013</v>
      </c>
      <c r="H283">
        <v>1.457516339869281</v>
      </c>
      <c r="I283" t="s">
        <v>21</v>
      </c>
      <c r="J283" t="s">
        <v>22</v>
      </c>
      <c r="K283" t="s">
        <v>11</v>
      </c>
      <c r="L283" t="s">
        <v>12</v>
      </c>
      <c r="M283" t="s">
        <v>55</v>
      </c>
    </row>
    <row r="284" spans="1:13" x14ac:dyDescent="0.2">
      <c r="A284">
        <v>11</v>
      </c>
      <c r="B284">
        <v>155</v>
      </c>
      <c r="C284">
        <v>166</v>
      </c>
      <c r="D284" s="36">
        <v>41498</v>
      </c>
      <c r="E284">
        <v>12</v>
      </c>
      <c r="F284">
        <v>8</v>
      </c>
      <c r="G284">
        <v>2013</v>
      </c>
      <c r="H284">
        <v>1.0709677419354839</v>
      </c>
      <c r="I284" t="s">
        <v>21</v>
      </c>
      <c r="J284" t="s">
        <v>22</v>
      </c>
      <c r="K284" t="s">
        <v>11</v>
      </c>
      <c r="L284" t="s">
        <v>12</v>
      </c>
      <c r="M284" t="s">
        <v>55</v>
      </c>
    </row>
    <row r="285" spans="1:13" x14ac:dyDescent="0.2">
      <c r="A285">
        <v>6</v>
      </c>
      <c r="B285">
        <v>35</v>
      </c>
      <c r="C285">
        <v>161</v>
      </c>
      <c r="D285" s="36">
        <v>41559</v>
      </c>
      <c r="E285">
        <v>12</v>
      </c>
      <c r="F285">
        <v>10</v>
      </c>
      <c r="G285">
        <v>2013</v>
      </c>
      <c r="H285">
        <v>4.5999999999999996</v>
      </c>
      <c r="I285" t="s">
        <v>20</v>
      </c>
      <c r="J285" t="s">
        <v>23</v>
      </c>
      <c r="K285" t="s">
        <v>24</v>
      </c>
      <c r="L285" t="s">
        <v>12</v>
      </c>
      <c r="M285" t="s">
        <v>57</v>
      </c>
    </row>
    <row r="286" spans="1:13" x14ac:dyDescent="0.2">
      <c r="A286">
        <v>9</v>
      </c>
      <c r="B286">
        <v>95</v>
      </c>
      <c r="C286">
        <v>150</v>
      </c>
      <c r="D286" s="36">
        <v>41516</v>
      </c>
      <c r="E286">
        <v>30</v>
      </c>
      <c r="F286">
        <v>8</v>
      </c>
      <c r="G286">
        <v>2013</v>
      </c>
      <c r="H286">
        <v>1.5789473684210527</v>
      </c>
      <c r="I286" t="s">
        <v>8</v>
      </c>
      <c r="J286" t="s">
        <v>17</v>
      </c>
      <c r="K286" t="s">
        <v>18</v>
      </c>
      <c r="L286" t="s">
        <v>19</v>
      </c>
      <c r="M286" t="s">
        <v>58</v>
      </c>
    </row>
    <row r="287" spans="1:13" x14ac:dyDescent="0.2">
      <c r="A287">
        <v>6</v>
      </c>
      <c r="B287">
        <v>75</v>
      </c>
      <c r="C287">
        <v>32</v>
      </c>
      <c r="D287" s="36">
        <v>41494</v>
      </c>
      <c r="E287">
        <v>8</v>
      </c>
      <c r="F287">
        <v>8</v>
      </c>
      <c r="G287">
        <v>2013</v>
      </c>
      <c r="H287">
        <v>0.42666666666666669</v>
      </c>
      <c r="I287" t="s">
        <v>13</v>
      </c>
      <c r="J287" t="s">
        <v>14</v>
      </c>
      <c r="K287" t="s">
        <v>15</v>
      </c>
      <c r="L287" t="s">
        <v>16</v>
      </c>
      <c r="M287" t="s">
        <v>56</v>
      </c>
    </row>
    <row r="288" spans="1:13" x14ac:dyDescent="0.2">
      <c r="A288">
        <v>3</v>
      </c>
      <c r="B288">
        <v>130</v>
      </c>
      <c r="C288">
        <v>203</v>
      </c>
      <c r="D288" s="36">
        <v>41524</v>
      </c>
      <c r="E288">
        <v>7</v>
      </c>
      <c r="F288">
        <v>9</v>
      </c>
      <c r="G288">
        <v>2013</v>
      </c>
      <c r="H288">
        <v>1.5615384615384615</v>
      </c>
      <c r="I288" t="s">
        <v>20</v>
      </c>
      <c r="J288" t="s">
        <v>23</v>
      </c>
      <c r="K288" t="s">
        <v>24</v>
      </c>
      <c r="L288" t="s">
        <v>12</v>
      </c>
      <c r="M288" t="s">
        <v>57</v>
      </c>
    </row>
    <row r="289" spans="1:13" x14ac:dyDescent="0.2">
      <c r="A289">
        <v>10</v>
      </c>
      <c r="B289">
        <v>75</v>
      </c>
      <c r="C289">
        <v>122</v>
      </c>
      <c r="D289" s="36">
        <v>41550</v>
      </c>
      <c r="E289">
        <v>3</v>
      </c>
      <c r="F289">
        <v>10</v>
      </c>
      <c r="G289">
        <v>2013</v>
      </c>
      <c r="H289">
        <v>1.6266666666666667</v>
      </c>
      <c r="I289" t="s">
        <v>13</v>
      </c>
      <c r="J289" t="s">
        <v>14</v>
      </c>
      <c r="K289" t="s">
        <v>15</v>
      </c>
      <c r="L289" t="s">
        <v>16</v>
      </c>
      <c r="M289" t="s">
        <v>56</v>
      </c>
    </row>
    <row r="290" spans="1:13" x14ac:dyDescent="0.2">
      <c r="A290">
        <v>8</v>
      </c>
      <c r="B290">
        <v>111</v>
      </c>
      <c r="C290">
        <v>218</v>
      </c>
      <c r="D290" s="36">
        <v>41540</v>
      </c>
      <c r="E290">
        <v>23</v>
      </c>
      <c r="F290">
        <v>9</v>
      </c>
      <c r="G290">
        <v>2013</v>
      </c>
      <c r="H290">
        <v>1.9639639639639639</v>
      </c>
      <c r="I290" t="s">
        <v>21</v>
      </c>
      <c r="J290" t="s">
        <v>22</v>
      </c>
      <c r="K290" t="s">
        <v>11</v>
      </c>
      <c r="L290" t="s">
        <v>12</v>
      </c>
      <c r="M290" t="s">
        <v>55</v>
      </c>
    </row>
    <row r="291" spans="1:13" x14ac:dyDescent="0.2">
      <c r="A291">
        <v>2</v>
      </c>
      <c r="B291">
        <v>44</v>
      </c>
      <c r="C291">
        <v>109</v>
      </c>
      <c r="D291" s="36">
        <v>41558</v>
      </c>
      <c r="E291">
        <v>11</v>
      </c>
      <c r="F291">
        <v>10</v>
      </c>
      <c r="G291">
        <v>2013</v>
      </c>
      <c r="H291">
        <v>2.4772727272727271</v>
      </c>
      <c r="I291" t="s">
        <v>9</v>
      </c>
      <c r="J291" t="s">
        <v>10</v>
      </c>
      <c r="K291" t="s">
        <v>11</v>
      </c>
      <c r="L291" t="s">
        <v>12</v>
      </c>
      <c r="M291" t="s">
        <v>55</v>
      </c>
    </row>
    <row r="292" spans="1:13" x14ac:dyDescent="0.2">
      <c r="A292">
        <v>5</v>
      </c>
      <c r="B292">
        <v>128</v>
      </c>
      <c r="C292">
        <v>51</v>
      </c>
      <c r="D292" s="36">
        <v>41500</v>
      </c>
      <c r="E292">
        <v>14</v>
      </c>
      <c r="F292">
        <v>8</v>
      </c>
      <c r="G292">
        <v>2013</v>
      </c>
      <c r="H292">
        <v>0.3984375</v>
      </c>
      <c r="I292" t="s">
        <v>8</v>
      </c>
      <c r="J292" t="s">
        <v>17</v>
      </c>
      <c r="K292" t="s">
        <v>18</v>
      </c>
      <c r="L292" t="s">
        <v>19</v>
      </c>
      <c r="M292" t="s">
        <v>58</v>
      </c>
    </row>
    <row r="293" spans="1:13" x14ac:dyDescent="0.2">
      <c r="A293">
        <v>8</v>
      </c>
      <c r="B293">
        <v>45</v>
      </c>
      <c r="C293">
        <v>130</v>
      </c>
      <c r="D293" s="36">
        <v>41574</v>
      </c>
      <c r="E293">
        <v>27</v>
      </c>
      <c r="F293">
        <v>10</v>
      </c>
      <c r="G293">
        <v>2013</v>
      </c>
      <c r="H293">
        <v>2.8888888888888888</v>
      </c>
      <c r="I293" t="s">
        <v>13</v>
      </c>
      <c r="J293" t="s">
        <v>14</v>
      </c>
      <c r="K293" t="s">
        <v>15</v>
      </c>
      <c r="L293" t="s">
        <v>16</v>
      </c>
      <c r="M293" t="s">
        <v>56</v>
      </c>
    </row>
    <row r="294" spans="1:13" x14ac:dyDescent="0.2">
      <c r="A294">
        <v>7</v>
      </c>
      <c r="B294">
        <v>84</v>
      </c>
      <c r="C294">
        <v>101</v>
      </c>
      <c r="D294" s="36">
        <v>41490</v>
      </c>
      <c r="E294">
        <v>4</v>
      </c>
      <c r="F294">
        <v>8</v>
      </c>
      <c r="G294">
        <v>2013</v>
      </c>
      <c r="H294">
        <v>1.2023809523809523</v>
      </c>
      <c r="I294" t="s">
        <v>8</v>
      </c>
      <c r="J294" t="s">
        <v>17</v>
      </c>
      <c r="K294" t="s">
        <v>18</v>
      </c>
      <c r="L294" t="s">
        <v>19</v>
      </c>
      <c r="M294" t="s">
        <v>58</v>
      </c>
    </row>
    <row r="295" spans="1:13" x14ac:dyDescent="0.2">
      <c r="A295">
        <v>11</v>
      </c>
      <c r="B295">
        <v>115</v>
      </c>
      <c r="C295">
        <v>165</v>
      </c>
      <c r="D295" s="36">
        <v>41537</v>
      </c>
      <c r="E295">
        <v>20</v>
      </c>
      <c r="F295">
        <v>9</v>
      </c>
      <c r="G295">
        <v>2013</v>
      </c>
      <c r="H295">
        <v>1.4347826086956521</v>
      </c>
      <c r="I295" t="s">
        <v>20</v>
      </c>
      <c r="J295" t="s">
        <v>23</v>
      </c>
      <c r="K295" t="s">
        <v>24</v>
      </c>
      <c r="L295" t="s">
        <v>12</v>
      </c>
      <c r="M295" t="s">
        <v>57</v>
      </c>
    </row>
    <row r="296" spans="1:13" x14ac:dyDescent="0.2">
      <c r="A296">
        <v>7</v>
      </c>
      <c r="B296">
        <v>136</v>
      </c>
      <c r="C296">
        <v>46</v>
      </c>
      <c r="D296" s="36">
        <v>41526</v>
      </c>
      <c r="E296">
        <v>9</v>
      </c>
      <c r="F296">
        <v>9</v>
      </c>
      <c r="G296">
        <v>2013</v>
      </c>
      <c r="H296">
        <v>0.33823529411764708</v>
      </c>
      <c r="I296" t="s">
        <v>8</v>
      </c>
      <c r="J296" t="s">
        <v>17</v>
      </c>
      <c r="K296" t="s">
        <v>18</v>
      </c>
      <c r="L296" t="s">
        <v>19</v>
      </c>
      <c r="M296" t="s">
        <v>58</v>
      </c>
    </row>
    <row r="297" spans="1:13" x14ac:dyDescent="0.2">
      <c r="A297">
        <v>4</v>
      </c>
      <c r="B297">
        <v>56</v>
      </c>
      <c r="C297">
        <v>44</v>
      </c>
      <c r="D297" s="36">
        <v>41561</v>
      </c>
      <c r="E297">
        <v>14</v>
      </c>
      <c r="F297">
        <v>10</v>
      </c>
      <c r="G297">
        <v>2013</v>
      </c>
      <c r="H297">
        <v>0.7857142857142857</v>
      </c>
      <c r="I297" t="s">
        <v>20</v>
      </c>
      <c r="J297" t="s">
        <v>23</v>
      </c>
      <c r="K297" t="s">
        <v>24</v>
      </c>
      <c r="L297" t="s">
        <v>12</v>
      </c>
      <c r="M297" t="s">
        <v>57</v>
      </c>
    </row>
    <row r="298" spans="1:13" x14ac:dyDescent="0.2">
      <c r="A298">
        <v>8</v>
      </c>
      <c r="B298">
        <v>33</v>
      </c>
      <c r="C298">
        <v>158</v>
      </c>
      <c r="D298" s="36">
        <v>41538</v>
      </c>
      <c r="E298">
        <v>21</v>
      </c>
      <c r="F298">
        <v>9</v>
      </c>
      <c r="G298">
        <v>2013</v>
      </c>
      <c r="H298">
        <v>4.7878787878787881</v>
      </c>
      <c r="I298" t="s">
        <v>13</v>
      </c>
      <c r="J298" t="s">
        <v>14</v>
      </c>
      <c r="K298" t="s">
        <v>15</v>
      </c>
      <c r="L298" t="s">
        <v>16</v>
      </c>
      <c r="M298" t="s">
        <v>56</v>
      </c>
    </row>
    <row r="299" spans="1:13" x14ac:dyDescent="0.2">
      <c r="A299">
        <v>5</v>
      </c>
      <c r="B299">
        <v>112</v>
      </c>
      <c r="C299">
        <v>73</v>
      </c>
      <c r="D299" s="36">
        <v>41492</v>
      </c>
      <c r="E299">
        <v>6</v>
      </c>
      <c r="F299">
        <v>8</v>
      </c>
      <c r="G299">
        <v>2013</v>
      </c>
      <c r="H299">
        <v>0.6517857142857143</v>
      </c>
      <c r="I299" t="s">
        <v>20</v>
      </c>
      <c r="J299" t="s">
        <v>23</v>
      </c>
      <c r="K299" t="s">
        <v>24</v>
      </c>
      <c r="L299" t="s">
        <v>12</v>
      </c>
      <c r="M299" t="s">
        <v>57</v>
      </c>
    </row>
    <row r="300" spans="1:13" x14ac:dyDescent="0.2">
      <c r="A300">
        <v>3</v>
      </c>
      <c r="B300">
        <v>9</v>
      </c>
      <c r="C300">
        <v>202</v>
      </c>
      <c r="D300" s="36">
        <v>41540</v>
      </c>
      <c r="E300">
        <v>23</v>
      </c>
      <c r="F300">
        <v>9</v>
      </c>
      <c r="G300">
        <v>2013</v>
      </c>
      <c r="H300">
        <v>22.444444444444443</v>
      </c>
      <c r="I300" t="s">
        <v>8</v>
      </c>
      <c r="J300" t="s">
        <v>17</v>
      </c>
      <c r="K300" t="s">
        <v>18</v>
      </c>
      <c r="L300" t="s">
        <v>19</v>
      </c>
      <c r="M300" t="s">
        <v>58</v>
      </c>
    </row>
    <row r="301" spans="1:13" x14ac:dyDescent="0.2">
      <c r="A301">
        <v>8</v>
      </c>
      <c r="B301">
        <v>111</v>
      </c>
      <c r="C301">
        <v>46</v>
      </c>
      <c r="D301" s="36">
        <v>41558</v>
      </c>
      <c r="E301">
        <v>11</v>
      </c>
      <c r="F301">
        <v>10</v>
      </c>
      <c r="G301">
        <v>2013</v>
      </c>
      <c r="H301">
        <v>0.4144144144144144</v>
      </c>
      <c r="I301" t="s">
        <v>20</v>
      </c>
      <c r="J301" t="s">
        <v>23</v>
      </c>
      <c r="K301" t="s">
        <v>24</v>
      </c>
      <c r="L301" t="s">
        <v>12</v>
      </c>
      <c r="M301" t="s">
        <v>57</v>
      </c>
    </row>
    <row r="302" spans="1:13" x14ac:dyDescent="0.2">
      <c r="A302">
        <v>7</v>
      </c>
      <c r="B302">
        <v>114</v>
      </c>
      <c r="C302">
        <v>31</v>
      </c>
      <c r="D302" s="36">
        <v>41561</v>
      </c>
      <c r="E302">
        <v>14</v>
      </c>
      <c r="F302">
        <v>10</v>
      </c>
      <c r="G302">
        <v>2013</v>
      </c>
      <c r="H302">
        <v>0.27192982456140352</v>
      </c>
      <c r="I302" t="s">
        <v>8</v>
      </c>
      <c r="J302" t="s">
        <v>17</v>
      </c>
      <c r="K302" t="s">
        <v>18</v>
      </c>
      <c r="L302" t="s">
        <v>19</v>
      </c>
      <c r="M302" t="s">
        <v>58</v>
      </c>
    </row>
    <row r="303" spans="1:13" x14ac:dyDescent="0.2">
      <c r="A303">
        <v>5</v>
      </c>
      <c r="B303">
        <v>2</v>
      </c>
      <c r="C303">
        <v>145</v>
      </c>
      <c r="D303" s="36">
        <v>41527</v>
      </c>
      <c r="E303">
        <v>10</v>
      </c>
      <c r="F303">
        <v>9</v>
      </c>
      <c r="G303">
        <v>2013</v>
      </c>
      <c r="H303">
        <v>72.5</v>
      </c>
      <c r="I303" t="s">
        <v>9</v>
      </c>
      <c r="J303" t="s">
        <v>10</v>
      </c>
      <c r="K303" t="s">
        <v>11</v>
      </c>
      <c r="L303" t="s">
        <v>12</v>
      </c>
      <c r="M303" t="s">
        <v>55</v>
      </c>
    </row>
    <row r="304" spans="1:13" x14ac:dyDescent="0.2">
      <c r="A304">
        <v>3</v>
      </c>
      <c r="B304">
        <v>74</v>
      </c>
      <c r="C304">
        <v>162</v>
      </c>
      <c r="D304" s="36">
        <v>41550</v>
      </c>
      <c r="E304">
        <v>3</v>
      </c>
      <c r="F304">
        <v>10</v>
      </c>
      <c r="G304">
        <v>2013</v>
      </c>
      <c r="H304">
        <v>2.189189189189189</v>
      </c>
      <c r="I304" t="s">
        <v>8</v>
      </c>
      <c r="J304" t="s">
        <v>17</v>
      </c>
      <c r="K304" t="s">
        <v>18</v>
      </c>
      <c r="L304" t="s">
        <v>19</v>
      </c>
      <c r="M304" t="s">
        <v>58</v>
      </c>
    </row>
    <row r="305" spans="1:13" x14ac:dyDescent="0.2">
      <c r="A305">
        <v>3</v>
      </c>
      <c r="B305">
        <v>16</v>
      </c>
      <c r="C305">
        <v>31</v>
      </c>
      <c r="D305" s="36">
        <v>41543</v>
      </c>
      <c r="E305">
        <v>26</v>
      </c>
      <c r="F305">
        <v>9</v>
      </c>
      <c r="G305">
        <v>2013</v>
      </c>
      <c r="H305">
        <v>1.9375</v>
      </c>
      <c r="I305" t="s">
        <v>13</v>
      </c>
      <c r="J305" t="s">
        <v>14</v>
      </c>
      <c r="K305" t="s">
        <v>15</v>
      </c>
      <c r="L305" t="s">
        <v>16</v>
      </c>
      <c r="M305" t="s">
        <v>56</v>
      </c>
    </row>
    <row r="306" spans="1:13" x14ac:dyDescent="0.2">
      <c r="A306">
        <v>2</v>
      </c>
      <c r="B306">
        <v>7</v>
      </c>
      <c r="C306">
        <v>136</v>
      </c>
      <c r="D306" s="36">
        <v>41536</v>
      </c>
      <c r="E306">
        <v>19</v>
      </c>
      <c r="F306">
        <v>9</v>
      </c>
      <c r="G306">
        <v>2013</v>
      </c>
      <c r="H306">
        <v>19.428571428571427</v>
      </c>
      <c r="I306" t="s">
        <v>20</v>
      </c>
      <c r="J306" t="s">
        <v>23</v>
      </c>
      <c r="K306" t="s">
        <v>24</v>
      </c>
      <c r="L306" t="s">
        <v>12</v>
      </c>
      <c r="M306" t="s">
        <v>57</v>
      </c>
    </row>
    <row r="307" spans="1:13" x14ac:dyDescent="0.2">
      <c r="A307">
        <v>10</v>
      </c>
      <c r="B307">
        <v>86</v>
      </c>
      <c r="C307">
        <v>122</v>
      </c>
      <c r="D307" s="36">
        <v>41511</v>
      </c>
      <c r="E307">
        <v>25</v>
      </c>
      <c r="F307">
        <v>8</v>
      </c>
      <c r="G307">
        <v>2013</v>
      </c>
      <c r="H307">
        <v>1.4186046511627908</v>
      </c>
      <c r="I307" t="s">
        <v>9</v>
      </c>
      <c r="J307" t="s">
        <v>10</v>
      </c>
      <c r="K307" t="s">
        <v>11</v>
      </c>
      <c r="L307" t="s">
        <v>12</v>
      </c>
      <c r="M307" t="s">
        <v>55</v>
      </c>
    </row>
    <row r="308" spans="1:13" x14ac:dyDescent="0.2">
      <c r="A308">
        <v>2</v>
      </c>
      <c r="B308">
        <v>165</v>
      </c>
      <c r="C308">
        <v>117</v>
      </c>
      <c r="D308" s="36">
        <v>41507</v>
      </c>
      <c r="E308">
        <v>21</v>
      </c>
      <c r="F308">
        <v>8</v>
      </c>
      <c r="G308">
        <v>2013</v>
      </c>
      <c r="H308">
        <v>0.70909090909090911</v>
      </c>
      <c r="I308" t="s">
        <v>13</v>
      </c>
      <c r="J308" t="s">
        <v>14</v>
      </c>
      <c r="K308" t="s">
        <v>15</v>
      </c>
      <c r="L308" t="s">
        <v>16</v>
      </c>
      <c r="M308" t="s">
        <v>56</v>
      </c>
    </row>
    <row r="309" spans="1:13" x14ac:dyDescent="0.2">
      <c r="A309">
        <v>4</v>
      </c>
      <c r="B309">
        <v>144</v>
      </c>
      <c r="C309">
        <v>59</v>
      </c>
      <c r="D309" s="36">
        <v>41564</v>
      </c>
      <c r="E309">
        <v>17</v>
      </c>
      <c r="F309">
        <v>10</v>
      </c>
      <c r="G309">
        <v>2013</v>
      </c>
      <c r="H309">
        <v>0.40972222222222221</v>
      </c>
      <c r="I309" t="s">
        <v>21</v>
      </c>
      <c r="J309" t="s">
        <v>22</v>
      </c>
      <c r="K309" t="s">
        <v>11</v>
      </c>
      <c r="L309" t="s">
        <v>12</v>
      </c>
      <c r="M309" t="s">
        <v>55</v>
      </c>
    </row>
    <row r="310" spans="1:13" x14ac:dyDescent="0.2">
      <c r="A310">
        <v>8</v>
      </c>
      <c r="B310">
        <v>39</v>
      </c>
      <c r="C310">
        <v>172</v>
      </c>
      <c r="D310" s="36">
        <v>41562</v>
      </c>
      <c r="E310">
        <v>15</v>
      </c>
      <c r="F310">
        <v>10</v>
      </c>
      <c r="G310">
        <v>2013</v>
      </c>
      <c r="H310">
        <v>4.4102564102564106</v>
      </c>
      <c r="I310" t="s">
        <v>13</v>
      </c>
      <c r="J310" t="s">
        <v>14</v>
      </c>
      <c r="K310" t="s">
        <v>15</v>
      </c>
      <c r="L310" t="s">
        <v>16</v>
      </c>
      <c r="M310" t="s">
        <v>56</v>
      </c>
    </row>
    <row r="311" spans="1:13" x14ac:dyDescent="0.2">
      <c r="A311">
        <v>2</v>
      </c>
      <c r="B311">
        <v>120</v>
      </c>
      <c r="C311">
        <v>180</v>
      </c>
      <c r="D311" s="36">
        <v>41573</v>
      </c>
      <c r="E311">
        <v>26</v>
      </c>
      <c r="F311">
        <v>10</v>
      </c>
      <c r="G311">
        <v>2013</v>
      </c>
      <c r="H311">
        <v>1.5</v>
      </c>
      <c r="I311" t="s">
        <v>21</v>
      </c>
      <c r="J311" t="s">
        <v>22</v>
      </c>
      <c r="K311" t="s">
        <v>11</v>
      </c>
      <c r="L311" t="s">
        <v>12</v>
      </c>
      <c r="M311" t="s">
        <v>55</v>
      </c>
    </row>
    <row r="312" spans="1:13" x14ac:dyDescent="0.2">
      <c r="A312">
        <v>4</v>
      </c>
      <c r="B312">
        <v>143</v>
      </c>
      <c r="C312">
        <v>161</v>
      </c>
      <c r="D312" s="36">
        <v>41533</v>
      </c>
      <c r="E312">
        <v>16</v>
      </c>
      <c r="F312">
        <v>9</v>
      </c>
      <c r="G312">
        <v>2013</v>
      </c>
      <c r="H312">
        <v>1.1258741258741258</v>
      </c>
      <c r="I312" t="s">
        <v>21</v>
      </c>
      <c r="J312" t="s">
        <v>22</v>
      </c>
      <c r="K312" t="s">
        <v>11</v>
      </c>
      <c r="L312" t="s">
        <v>12</v>
      </c>
      <c r="M312" t="s">
        <v>55</v>
      </c>
    </row>
    <row r="313" spans="1:13" x14ac:dyDescent="0.2">
      <c r="A313">
        <v>13</v>
      </c>
      <c r="B313">
        <v>131</v>
      </c>
      <c r="C313">
        <v>116</v>
      </c>
      <c r="D313" s="36">
        <v>41532</v>
      </c>
      <c r="E313">
        <v>15</v>
      </c>
      <c r="F313">
        <v>9</v>
      </c>
      <c r="G313">
        <v>2013</v>
      </c>
      <c r="H313">
        <v>0.8854961832061069</v>
      </c>
      <c r="I313" t="s">
        <v>20</v>
      </c>
      <c r="J313" t="s">
        <v>23</v>
      </c>
      <c r="K313" t="s">
        <v>24</v>
      </c>
      <c r="L313" t="s">
        <v>12</v>
      </c>
      <c r="M313" t="s">
        <v>57</v>
      </c>
    </row>
    <row r="314" spans="1:13" x14ac:dyDescent="0.2">
      <c r="A314">
        <v>10</v>
      </c>
      <c r="B314">
        <v>26</v>
      </c>
      <c r="C314">
        <v>157</v>
      </c>
      <c r="D314" s="36">
        <v>41560</v>
      </c>
      <c r="E314">
        <v>13</v>
      </c>
      <c r="F314">
        <v>10</v>
      </c>
      <c r="G314">
        <v>2013</v>
      </c>
      <c r="H314">
        <v>6.0384615384615383</v>
      </c>
      <c r="I314" t="s">
        <v>9</v>
      </c>
      <c r="J314" t="s">
        <v>10</v>
      </c>
      <c r="K314" t="s">
        <v>11</v>
      </c>
      <c r="L314" t="s">
        <v>12</v>
      </c>
      <c r="M314" t="s">
        <v>55</v>
      </c>
    </row>
    <row r="315" spans="1:13" x14ac:dyDescent="0.2">
      <c r="A315">
        <v>11</v>
      </c>
      <c r="B315">
        <v>163</v>
      </c>
      <c r="C315">
        <v>109</v>
      </c>
      <c r="D315" s="36">
        <v>41528</v>
      </c>
      <c r="E315">
        <v>11</v>
      </c>
      <c r="F315">
        <v>9</v>
      </c>
      <c r="G315">
        <v>2013</v>
      </c>
      <c r="H315">
        <v>0.66871165644171782</v>
      </c>
      <c r="I315" t="s">
        <v>13</v>
      </c>
      <c r="J315" t="s">
        <v>14</v>
      </c>
      <c r="K315" t="s">
        <v>15</v>
      </c>
      <c r="L315" t="s">
        <v>16</v>
      </c>
      <c r="M315" t="s">
        <v>56</v>
      </c>
    </row>
    <row r="316" spans="1:13" x14ac:dyDescent="0.2">
      <c r="A316">
        <v>12</v>
      </c>
      <c r="B316">
        <v>165</v>
      </c>
      <c r="C316">
        <v>96</v>
      </c>
      <c r="D316" s="36">
        <v>41514</v>
      </c>
      <c r="E316">
        <v>28</v>
      </c>
      <c r="F316">
        <v>8</v>
      </c>
      <c r="G316">
        <v>2013</v>
      </c>
      <c r="H316">
        <v>0.58181818181818179</v>
      </c>
      <c r="I316" t="s">
        <v>21</v>
      </c>
      <c r="J316" t="s">
        <v>22</v>
      </c>
      <c r="K316" t="s">
        <v>11</v>
      </c>
      <c r="L316" t="s">
        <v>12</v>
      </c>
      <c r="M316" t="s">
        <v>55</v>
      </c>
    </row>
    <row r="317" spans="1:13" x14ac:dyDescent="0.2">
      <c r="A317">
        <v>3</v>
      </c>
      <c r="B317">
        <v>142</v>
      </c>
      <c r="C317">
        <v>203</v>
      </c>
      <c r="D317" s="36">
        <v>41522</v>
      </c>
      <c r="E317">
        <v>5</v>
      </c>
      <c r="F317">
        <v>9</v>
      </c>
      <c r="G317">
        <v>2013</v>
      </c>
      <c r="H317">
        <v>1.4295774647887325</v>
      </c>
      <c r="I317" t="s">
        <v>9</v>
      </c>
      <c r="J317" t="s">
        <v>10</v>
      </c>
      <c r="K317" t="s">
        <v>11</v>
      </c>
      <c r="L317" t="s">
        <v>12</v>
      </c>
      <c r="M317" t="s">
        <v>55</v>
      </c>
    </row>
    <row r="318" spans="1:13" x14ac:dyDescent="0.2">
      <c r="A318">
        <v>14</v>
      </c>
      <c r="B318">
        <v>1</v>
      </c>
      <c r="C318">
        <v>43</v>
      </c>
      <c r="D318" s="36">
        <v>41553</v>
      </c>
      <c r="E318">
        <v>6</v>
      </c>
      <c r="F318">
        <v>10</v>
      </c>
      <c r="G318">
        <v>2013</v>
      </c>
      <c r="H318">
        <v>43</v>
      </c>
      <c r="I318" t="s">
        <v>9</v>
      </c>
      <c r="J318" t="s">
        <v>10</v>
      </c>
      <c r="K318" t="s">
        <v>11</v>
      </c>
      <c r="L318" t="s">
        <v>12</v>
      </c>
      <c r="M318" t="s">
        <v>55</v>
      </c>
    </row>
    <row r="319" spans="1:13" x14ac:dyDescent="0.2">
      <c r="A319">
        <v>6</v>
      </c>
      <c r="B319">
        <v>144</v>
      </c>
      <c r="C319">
        <v>60</v>
      </c>
      <c r="D319" s="36">
        <v>41500</v>
      </c>
      <c r="E319">
        <v>14</v>
      </c>
      <c r="F319">
        <v>8</v>
      </c>
      <c r="G319">
        <v>2013</v>
      </c>
      <c r="H319">
        <v>0.41666666666666669</v>
      </c>
      <c r="I319" t="s">
        <v>13</v>
      </c>
      <c r="J319" t="s">
        <v>14</v>
      </c>
      <c r="K319" t="s">
        <v>15</v>
      </c>
      <c r="L319" t="s">
        <v>16</v>
      </c>
      <c r="M319" t="s">
        <v>56</v>
      </c>
    </row>
    <row r="320" spans="1:13" x14ac:dyDescent="0.2">
      <c r="A320">
        <v>5</v>
      </c>
      <c r="B320">
        <v>67</v>
      </c>
      <c r="C320">
        <v>222</v>
      </c>
      <c r="D320" s="36">
        <v>41501</v>
      </c>
      <c r="E320">
        <v>15</v>
      </c>
      <c r="F320">
        <v>8</v>
      </c>
      <c r="G320">
        <v>2013</v>
      </c>
      <c r="H320">
        <v>3.3134328358208953</v>
      </c>
      <c r="I320" t="s">
        <v>8</v>
      </c>
      <c r="J320" t="s">
        <v>17</v>
      </c>
      <c r="K320" t="s">
        <v>18</v>
      </c>
      <c r="L320" t="s">
        <v>19</v>
      </c>
      <c r="M320" t="s">
        <v>58</v>
      </c>
    </row>
    <row r="321" spans="1:13" x14ac:dyDescent="0.2">
      <c r="A321">
        <v>3</v>
      </c>
      <c r="B321">
        <v>118</v>
      </c>
      <c r="C321">
        <v>94</v>
      </c>
      <c r="D321" s="36">
        <v>41543</v>
      </c>
      <c r="E321">
        <v>26</v>
      </c>
      <c r="F321">
        <v>9</v>
      </c>
      <c r="G321">
        <v>2013</v>
      </c>
      <c r="H321">
        <v>0.79661016949152541</v>
      </c>
      <c r="I321" t="s">
        <v>9</v>
      </c>
      <c r="J321" t="s">
        <v>10</v>
      </c>
      <c r="K321" t="s">
        <v>11</v>
      </c>
      <c r="L321" t="s">
        <v>12</v>
      </c>
      <c r="M321" t="s">
        <v>55</v>
      </c>
    </row>
    <row r="322" spans="1:13" x14ac:dyDescent="0.2">
      <c r="A322">
        <v>15</v>
      </c>
      <c r="B322">
        <v>153</v>
      </c>
      <c r="C322">
        <v>117</v>
      </c>
      <c r="D322" s="36">
        <v>41542</v>
      </c>
      <c r="E322">
        <v>25</v>
      </c>
      <c r="F322">
        <v>9</v>
      </c>
      <c r="G322">
        <v>2013</v>
      </c>
      <c r="H322">
        <v>0.76470588235294112</v>
      </c>
      <c r="I322" t="s">
        <v>13</v>
      </c>
      <c r="J322" t="s">
        <v>14</v>
      </c>
      <c r="K322" t="s">
        <v>15</v>
      </c>
      <c r="L322" t="s">
        <v>16</v>
      </c>
      <c r="M322" t="s">
        <v>56</v>
      </c>
    </row>
    <row r="323" spans="1:13" x14ac:dyDescent="0.2">
      <c r="A323">
        <v>4</v>
      </c>
      <c r="B323">
        <v>61</v>
      </c>
      <c r="C323">
        <v>29</v>
      </c>
      <c r="D323" s="36">
        <v>41495</v>
      </c>
      <c r="E323">
        <v>9</v>
      </c>
      <c r="F323">
        <v>8</v>
      </c>
      <c r="G323">
        <v>2013</v>
      </c>
      <c r="H323">
        <v>0.47540983606557374</v>
      </c>
      <c r="I323" t="s">
        <v>20</v>
      </c>
      <c r="J323" t="s">
        <v>23</v>
      </c>
      <c r="K323" t="s">
        <v>24</v>
      </c>
      <c r="L323" t="s">
        <v>12</v>
      </c>
      <c r="M323" t="s">
        <v>57</v>
      </c>
    </row>
    <row r="324" spans="1:13" x14ac:dyDescent="0.2">
      <c r="A324">
        <v>13</v>
      </c>
      <c r="B324">
        <v>11</v>
      </c>
      <c r="C324">
        <v>213</v>
      </c>
      <c r="D324" s="36">
        <v>41495</v>
      </c>
      <c r="E324">
        <v>9</v>
      </c>
      <c r="F324">
        <v>8</v>
      </c>
      <c r="G324">
        <v>2013</v>
      </c>
      <c r="H324">
        <v>19.363636363636363</v>
      </c>
      <c r="I324" t="s">
        <v>20</v>
      </c>
      <c r="J324" t="s">
        <v>23</v>
      </c>
      <c r="K324" t="s">
        <v>24</v>
      </c>
      <c r="L324" t="s">
        <v>12</v>
      </c>
      <c r="M324" t="s">
        <v>57</v>
      </c>
    </row>
    <row r="325" spans="1:13" x14ac:dyDescent="0.2">
      <c r="A325">
        <v>4</v>
      </c>
      <c r="B325">
        <v>15</v>
      </c>
      <c r="C325">
        <v>58</v>
      </c>
      <c r="D325" s="36">
        <v>41531</v>
      </c>
      <c r="E325">
        <v>14</v>
      </c>
      <c r="F325">
        <v>9</v>
      </c>
      <c r="G325">
        <v>2013</v>
      </c>
      <c r="H325">
        <v>3.8666666666666667</v>
      </c>
      <c r="I325" t="s">
        <v>9</v>
      </c>
      <c r="J325" t="s">
        <v>10</v>
      </c>
      <c r="K325" t="s">
        <v>11</v>
      </c>
      <c r="L325" t="s">
        <v>12</v>
      </c>
      <c r="M325" t="s">
        <v>55</v>
      </c>
    </row>
    <row r="326" spans="1:13" x14ac:dyDescent="0.2">
      <c r="A326">
        <v>11</v>
      </c>
      <c r="B326">
        <v>112</v>
      </c>
      <c r="C326">
        <v>56</v>
      </c>
      <c r="D326" s="36">
        <v>41515</v>
      </c>
      <c r="E326">
        <v>29</v>
      </c>
      <c r="F326">
        <v>8</v>
      </c>
      <c r="G326">
        <v>2013</v>
      </c>
      <c r="H326">
        <v>0.5</v>
      </c>
      <c r="I326" t="s">
        <v>13</v>
      </c>
      <c r="J326" t="s">
        <v>14</v>
      </c>
      <c r="K326" t="s">
        <v>15</v>
      </c>
      <c r="L326" t="s">
        <v>16</v>
      </c>
      <c r="M326" t="s">
        <v>56</v>
      </c>
    </row>
    <row r="327" spans="1:13" x14ac:dyDescent="0.2">
      <c r="A327">
        <v>11</v>
      </c>
      <c r="B327">
        <v>12</v>
      </c>
      <c r="C327">
        <v>57</v>
      </c>
      <c r="D327" s="36">
        <v>41545</v>
      </c>
      <c r="E327">
        <v>28</v>
      </c>
      <c r="F327">
        <v>9</v>
      </c>
      <c r="G327">
        <v>2013</v>
      </c>
      <c r="H327">
        <v>4.75</v>
      </c>
      <c r="I327" t="s">
        <v>20</v>
      </c>
      <c r="J327" t="s">
        <v>23</v>
      </c>
      <c r="K327" t="s">
        <v>24</v>
      </c>
      <c r="L327" t="s">
        <v>12</v>
      </c>
      <c r="M327" t="s">
        <v>57</v>
      </c>
    </row>
    <row r="328" spans="1:13" x14ac:dyDescent="0.2">
      <c r="A328">
        <v>7</v>
      </c>
      <c r="B328">
        <v>139</v>
      </c>
      <c r="C328">
        <v>156</v>
      </c>
      <c r="D328" s="36">
        <v>41531</v>
      </c>
      <c r="E328">
        <v>14</v>
      </c>
      <c r="F328">
        <v>9</v>
      </c>
      <c r="G328">
        <v>2013</v>
      </c>
      <c r="H328">
        <v>1.1223021582733812</v>
      </c>
      <c r="I328" t="s">
        <v>13</v>
      </c>
      <c r="J328" t="s">
        <v>14</v>
      </c>
      <c r="K328" t="s">
        <v>15</v>
      </c>
      <c r="L328" t="s">
        <v>16</v>
      </c>
      <c r="M328" t="s">
        <v>56</v>
      </c>
    </row>
    <row r="329" spans="1:13" x14ac:dyDescent="0.2">
      <c r="A329">
        <v>5</v>
      </c>
      <c r="B329">
        <v>50</v>
      </c>
      <c r="C329">
        <v>206</v>
      </c>
      <c r="D329" s="36">
        <v>41568</v>
      </c>
      <c r="E329">
        <v>21</v>
      </c>
      <c r="F329">
        <v>10</v>
      </c>
      <c r="G329">
        <v>2013</v>
      </c>
      <c r="H329">
        <v>4.12</v>
      </c>
      <c r="I329" t="s">
        <v>13</v>
      </c>
      <c r="J329" t="s">
        <v>14</v>
      </c>
      <c r="K329" t="s">
        <v>15</v>
      </c>
      <c r="L329" t="s">
        <v>16</v>
      </c>
      <c r="M329" t="s">
        <v>56</v>
      </c>
    </row>
    <row r="330" spans="1:13" x14ac:dyDescent="0.2">
      <c r="A330">
        <v>14</v>
      </c>
      <c r="B330">
        <v>145</v>
      </c>
      <c r="C330">
        <v>127</v>
      </c>
      <c r="D330" s="36">
        <v>41536</v>
      </c>
      <c r="E330">
        <v>19</v>
      </c>
      <c r="F330">
        <v>9</v>
      </c>
      <c r="G330">
        <v>2013</v>
      </c>
      <c r="H330">
        <v>0.87586206896551722</v>
      </c>
      <c r="I330" t="s">
        <v>21</v>
      </c>
      <c r="J330" t="s">
        <v>22</v>
      </c>
      <c r="K330" t="s">
        <v>11</v>
      </c>
      <c r="L330" t="s">
        <v>12</v>
      </c>
      <c r="M330" t="s">
        <v>55</v>
      </c>
    </row>
    <row r="331" spans="1:13" x14ac:dyDescent="0.2">
      <c r="A331">
        <v>12</v>
      </c>
      <c r="B331">
        <v>138</v>
      </c>
      <c r="C331">
        <v>178</v>
      </c>
      <c r="D331" s="36">
        <v>41491</v>
      </c>
      <c r="E331">
        <v>5</v>
      </c>
      <c r="F331">
        <v>8</v>
      </c>
      <c r="G331">
        <v>2013</v>
      </c>
      <c r="H331">
        <v>1.2898550724637681</v>
      </c>
      <c r="I331" t="s">
        <v>8</v>
      </c>
      <c r="J331" t="s">
        <v>17</v>
      </c>
      <c r="K331" t="s">
        <v>18</v>
      </c>
      <c r="L331" t="s">
        <v>19</v>
      </c>
      <c r="M331" t="s">
        <v>58</v>
      </c>
    </row>
    <row r="332" spans="1:13" x14ac:dyDescent="0.2">
      <c r="A332">
        <v>1</v>
      </c>
      <c r="B332">
        <v>119</v>
      </c>
      <c r="C332">
        <v>53</v>
      </c>
      <c r="D332" s="36">
        <v>41496</v>
      </c>
      <c r="E332">
        <v>10</v>
      </c>
      <c r="F332">
        <v>8</v>
      </c>
      <c r="G332">
        <v>2013</v>
      </c>
      <c r="H332">
        <v>0.44537815126050423</v>
      </c>
      <c r="I332" t="s">
        <v>21</v>
      </c>
      <c r="J332" t="s">
        <v>22</v>
      </c>
      <c r="K332" t="s">
        <v>11</v>
      </c>
      <c r="L332" t="s">
        <v>12</v>
      </c>
      <c r="M332" t="s">
        <v>55</v>
      </c>
    </row>
    <row r="333" spans="1:13" x14ac:dyDescent="0.2">
      <c r="A333">
        <v>9</v>
      </c>
      <c r="B333">
        <v>35</v>
      </c>
      <c r="C333">
        <v>149</v>
      </c>
      <c r="D333" s="36">
        <v>41497</v>
      </c>
      <c r="E333">
        <v>11</v>
      </c>
      <c r="F333">
        <v>8</v>
      </c>
      <c r="G333">
        <v>2013</v>
      </c>
      <c r="H333">
        <v>4.2571428571428571</v>
      </c>
      <c r="I333" t="s">
        <v>9</v>
      </c>
      <c r="J333" t="s">
        <v>10</v>
      </c>
      <c r="K333" t="s">
        <v>11</v>
      </c>
      <c r="L333" t="s">
        <v>12</v>
      </c>
      <c r="M333" t="s">
        <v>55</v>
      </c>
    </row>
    <row r="334" spans="1:13" x14ac:dyDescent="0.2">
      <c r="A334">
        <v>7</v>
      </c>
      <c r="B334">
        <v>102</v>
      </c>
      <c r="C334">
        <v>97</v>
      </c>
      <c r="D334" s="36">
        <v>41561</v>
      </c>
      <c r="E334">
        <v>14</v>
      </c>
      <c r="F334">
        <v>10</v>
      </c>
      <c r="G334">
        <v>2013</v>
      </c>
      <c r="H334">
        <v>0.9509803921568627</v>
      </c>
      <c r="I334" t="s">
        <v>20</v>
      </c>
      <c r="J334" t="s">
        <v>23</v>
      </c>
      <c r="K334" t="s">
        <v>24</v>
      </c>
      <c r="L334" t="s">
        <v>12</v>
      </c>
      <c r="M334" t="s">
        <v>57</v>
      </c>
    </row>
    <row r="335" spans="1:13" x14ac:dyDescent="0.2">
      <c r="A335">
        <v>9</v>
      </c>
      <c r="B335">
        <v>82</v>
      </c>
      <c r="C335">
        <v>64</v>
      </c>
      <c r="D335" s="36">
        <v>41540</v>
      </c>
      <c r="E335">
        <v>23</v>
      </c>
      <c r="F335">
        <v>9</v>
      </c>
      <c r="G335">
        <v>2013</v>
      </c>
      <c r="H335">
        <v>0.78048780487804881</v>
      </c>
      <c r="I335" t="s">
        <v>13</v>
      </c>
      <c r="J335" t="s">
        <v>14</v>
      </c>
      <c r="K335" t="s">
        <v>15</v>
      </c>
      <c r="L335" t="s">
        <v>16</v>
      </c>
      <c r="M335" t="s">
        <v>56</v>
      </c>
    </row>
    <row r="336" spans="1:13" x14ac:dyDescent="0.2">
      <c r="A336">
        <v>7</v>
      </c>
      <c r="B336">
        <v>123</v>
      </c>
      <c r="C336">
        <v>169</v>
      </c>
      <c r="D336" s="36">
        <v>41576</v>
      </c>
      <c r="E336">
        <v>29</v>
      </c>
      <c r="F336">
        <v>10</v>
      </c>
      <c r="G336">
        <v>2013</v>
      </c>
      <c r="H336">
        <v>1.3739837398373984</v>
      </c>
      <c r="I336" t="s">
        <v>8</v>
      </c>
      <c r="J336" t="s">
        <v>17</v>
      </c>
      <c r="K336" t="s">
        <v>18</v>
      </c>
      <c r="L336" t="s">
        <v>19</v>
      </c>
      <c r="M336" t="s">
        <v>58</v>
      </c>
    </row>
    <row r="337" spans="1:13" x14ac:dyDescent="0.2">
      <c r="A337">
        <v>11</v>
      </c>
      <c r="B337">
        <v>6</v>
      </c>
      <c r="C337">
        <v>110</v>
      </c>
      <c r="D337" s="36">
        <v>41511</v>
      </c>
      <c r="E337">
        <v>25</v>
      </c>
      <c r="F337">
        <v>8</v>
      </c>
      <c r="G337">
        <v>2013</v>
      </c>
      <c r="H337">
        <v>18.333333333333332</v>
      </c>
      <c r="I337" t="s">
        <v>9</v>
      </c>
      <c r="J337" t="s">
        <v>10</v>
      </c>
      <c r="K337" t="s">
        <v>11</v>
      </c>
      <c r="L337" t="s">
        <v>12</v>
      </c>
      <c r="M337" t="s">
        <v>55</v>
      </c>
    </row>
    <row r="338" spans="1:13" x14ac:dyDescent="0.2">
      <c r="A338">
        <v>4</v>
      </c>
      <c r="B338">
        <v>121</v>
      </c>
      <c r="C338">
        <v>126</v>
      </c>
      <c r="D338" s="36">
        <v>41531</v>
      </c>
      <c r="E338">
        <v>14</v>
      </c>
      <c r="F338">
        <v>9</v>
      </c>
      <c r="G338">
        <v>2013</v>
      </c>
      <c r="H338">
        <v>1.0413223140495869</v>
      </c>
      <c r="I338" t="s">
        <v>21</v>
      </c>
      <c r="J338" t="s">
        <v>22</v>
      </c>
      <c r="K338" t="s">
        <v>11</v>
      </c>
      <c r="L338" t="s">
        <v>12</v>
      </c>
      <c r="M338" t="s">
        <v>55</v>
      </c>
    </row>
    <row r="339" spans="1:13" x14ac:dyDescent="0.2">
      <c r="A339">
        <v>1</v>
      </c>
      <c r="B339">
        <v>27</v>
      </c>
      <c r="C339">
        <v>35</v>
      </c>
      <c r="D339" s="36">
        <v>41542</v>
      </c>
      <c r="E339">
        <v>25</v>
      </c>
      <c r="F339">
        <v>9</v>
      </c>
      <c r="G339">
        <v>2013</v>
      </c>
      <c r="H339">
        <v>1.2962962962962963</v>
      </c>
      <c r="I339" t="s">
        <v>13</v>
      </c>
      <c r="J339" t="s">
        <v>14</v>
      </c>
      <c r="K339" t="s">
        <v>15</v>
      </c>
      <c r="L339" t="s">
        <v>16</v>
      </c>
      <c r="M339" t="s">
        <v>56</v>
      </c>
    </row>
    <row r="340" spans="1:13" x14ac:dyDescent="0.2">
      <c r="A340">
        <v>5</v>
      </c>
      <c r="B340">
        <v>79</v>
      </c>
      <c r="C340">
        <v>83</v>
      </c>
      <c r="D340" s="36">
        <v>41525</v>
      </c>
      <c r="E340">
        <v>8</v>
      </c>
      <c r="F340">
        <v>9</v>
      </c>
      <c r="G340">
        <v>2013</v>
      </c>
      <c r="H340">
        <v>1.0506329113924051</v>
      </c>
      <c r="I340" t="s">
        <v>13</v>
      </c>
      <c r="J340" t="s">
        <v>14</v>
      </c>
      <c r="K340" t="s">
        <v>15</v>
      </c>
      <c r="L340" t="s">
        <v>16</v>
      </c>
      <c r="M340" t="s">
        <v>56</v>
      </c>
    </row>
    <row r="341" spans="1:13" x14ac:dyDescent="0.2">
      <c r="A341">
        <v>8</v>
      </c>
      <c r="B341">
        <v>98</v>
      </c>
      <c r="C341">
        <v>54</v>
      </c>
      <c r="D341" s="36">
        <v>41551</v>
      </c>
      <c r="E341">
        <v>4</v>
      </c>
      <c r="F341">
        <v>10</v>
      </c>
      <c r="G341">
        <v>2013</v>
      </c>
      <c r="H341">
        <v>0.55102040816326525</v>
      </c>
      <c r="I341" t="s">
        <v>13</v>
      </c>
      <c r="J341" t="s">
        <v>14</v>
      </c>
      <c r="K341" t="s">
        <v>15</v>
      </c>
      <c r="L341" t="s">
        <v>16</v>
      </c>
      <c r="M341" t="s">
        <v>56</v>
      </c>
    </row>
    <row r="342" spans="1:13" x14ac:dyDescent="0.2">
      <c r="A342">
        <v>3</v>
      </c>
      <c r="B342">
        <v>158</v>
      </c>
      <c r="C342">
        <v>185</v>
      </c>
      <c r="D342" s="36">
        <v>41527</v>
      </c>
      <c r="E342">
        <v>10</v>
      </c>
      <c r="F342">
        <v>9</v>
      </c>
      <c r="G342">
        <v>2013</v>
      </c>
      <c r="H342">
        <v>1.1708860759493671</v>
      </c>
      <c r="I342" t="s">
        <v>9</v>
      </c>
      <c r="J342" t="s">
        <v>10</v>
      </c>
      <c r="K342" t="s">
        <v>11</v>
      </c>
      <c r="L342" t="s">
        <v>12</v>
      </c>
      <c r="M342" t="s">
        <v>55</v>
      </c>
    </row>
    <row r="343" spans="1:13" x14ac:dyDescent="0.2">
      <c r="A343">
        <v>14</v>
      </c>
      <c r="B343">
        <v>55</v>
      </c>
      <c r="C343">
        <v>73</v>
      </c>
      <c r="D343" s="36">
        <v>41527</v>
      </c>
      <c r="E343">
        <v>10</v>
      </c>
      <c r="F343">
        <v>9</v>
      </c>
      <c r="G343">
        <v>2013</v>
      </c>
      <c r="H343">
        <v>1.3272727272727274</v>
      </c>
      <c r="I343" t="s">
        <v>13</v>
      </c>
      <c r="J343" t="s">
        <v>14</v>
      </c>
      <c r="K343" t="s">
        <v>15</v>
      </c>
      <c r="L343" t="s">
        <v>16</v>
      </c>
      <c r="M343" t="s">
        <v>56</v>
      </c>
    </row>
    <row r="344" spans="1:13" x14ac:dyDescent="0.2">
      <c r="A344">
        <v>7</v>
      </c>
      <c r="B344">
        <v>122</v>
      </c>
      <c r="C344">
        <v>184</v>
      </c>
      <c r="D344" s="36">
        <v>41490</v>
      </c>
      <c r="E344">
        <v>4</v>
      </c>
      <c r="F344">
        <v>8</v>
      </c>
      <c r="G344">
        <v>2013</v>
      </c>
      <c r="H344">
        <v>1.5081967213114753</v>
      </c>
      <c r="I344" t="s">
        <v>9</v>
      </c>
      <c r="J344" t="s">
        <v>10</v>
      </c>
      <c r="K344" t="s">
        <v>11</v>
      </c>
      <c r="L344" t="s">
        <v>12</v>
      </c>
      <c r="M344" t="s">
        <v>55</v>
      </c>
    </row>
    <row r="345" spans="1:13" x14ac:dyDescent="0.2">
      <c r="A345">
        <v>1</v>
      </c>
      <c r="B345">
        <v>80</v>
      </c>
      <c r="C345">
        <v>66</v>
      </c>
      <c r="D345" s="36">
        <v>41502</v>
      </c>
      <c r="E345">
        <v>16</v>
      </c>
      <c r="F345">
        <v>8</v>
      </c>
      <c r="G345">
        <v>2013</v>
      </c>
      <c r="H345">
        <v>0.82499999999999996</v>
      </c>
      <c r="I345" t="s">
        <v>9</v>
      </c>
      <c r="J345" t="s">
        <v>10</v>
      </c>
      <c r="K345" t="s">
        <v>11</v>
      </c>
      <c r="L345" t="s">
        <v>12</v>
      </c>
      <c r="M345" t="s">
        <v>55</v>
      </c>
    </row>
    <row r="346" spans="1:13" x14ac:dyDescent="0.2">
      <c r="A346">
        <v>10</v>
      </c>
      <c r="B346">
        <v>134</v>
      </c>
      <c r="C346">
        <v>65</v>
      </c>
      <c r="D346" s="36">
        <v>41541</v>
      </c>
      <c r="E346">
        <v>24</v>
      </c>
      <c r="F346">
        <v>9</v>
      </c>
      <c r="G346">
        <v>2013</v>
      </c>
      <c r="H346">
        <v>0.48507462686567165</v>
      </c>
      <c r="I346" t="s">
        <v>13</v>
      </c>
      <c r="J346" t="s">
        <v>14</v>
      </c>
      <c r="K346" t="s">
        <v>15</v>
      </c>
      <c r="L346" t="s">
        <v>16</v>
      </c>
      <c r="M346" t="s">
        <v>56</v>
      </c>
    </row>
    <row r="347" spans="1:13" x14ac:dyDescent="0.2">
      <c r="A347">
        <v>5</v>
      </c>
      <c r="B347">
        <v>13</v>
      </c>
      <c r="C347">
        <v>47</v>
      </c>
      <c r="D347" s="36">
        <v>41503</v>
      </c>
      <c r="E347">
        <v>17</v>
      </c>
      <c r="F347">
        <v>8</v>
      </c>
      <c r="G347">
        <v>2013</v>
      </c>
      <c r="H347">
        <v>3.6153846153846154</v>
      </c>
      <c r="I347" t="s">
        <v>21</v>
      </c>
      <c r="J347" t="s">
        <v>22</v>
      </c>
      <c r="K347" t="s">
        <v>11</v>
      </c>
      <c r="L347" t="s">
        <v>12</v>
      </c>
      <c r="M347" t="s">
        <v>55</v>
      </c>
    </row>
    <row r="348" spans="1:13" x14ac:dyDescent="0.2">
      <c r="A348">
        <v>14</v>
      </c>
      <c r="B348">
        <v>159</v>
      </c>
      <c r="C348">
        <v>44</v>
      </c>
      <c r="D348" s="36">
        <v>41551</v>
      </c>
      <c r="E348">
        <v>4</v>
      </c>
      <c r="F348">
        <v>10</v>
      </c>
      <c r="G348">
        <v>2013</v>
      </c>
      <c r="H348">
        <v>0.27672955974842767</v>
      </c>
      <c r="I348" t="s">
        <v>9</v>
      </c>
      <c r="J348" t="s">
        <v>10</v>
      </c>
      <c r="K348" t="s">
        <v>11</v>
      </c>
      <c r="L348" t="s">
        <v>12</v>
      </c>
      <c r="M348" t="s">
        <v>55</v>
      </c>
    </row>
    <row r="349" spans="1:13" x14ac:dyDescent="0.2">
      <c r="A349">
        <v>11</v>
      </c>
      <c r="B349">
        <v>172</v>
      </c>
      <c r="C349">
        <v>165</v>
      </c>
      <c r="D349" s="36">
        <v>41531</v>
      </c>
      <c r="E349">
        <v>14</v>
      </c>
      <c r="F349">
        <v>9</v>
      </c>
      <c r="G349">
        <v>2013</v>
      </c>
      <c r="H349">
        <v>0.95930232558139539</v>
      </c>
      <c r="I349" t="s">
        <v>8</v>
      </c>
      <c r="J349" t="s">
        <v>17</v>
      </c>
      <c r="K349" t="s">
        <v>18</v>
      </c>
      <c r="L349" t="s">
        <v>19</v>
      </c>
      <c r="M349" t="s">
        <v>58</v>
      </c>
    </row>
    <row r="350" spans="1:13" x14ac:dyDescent="0.2">
      <c r="A350">
        <v>8</v>
      </c>
      <c r="B350">
        <v>92</v>
      </c>
      <c r="C350">
        <v>171</v>
      </c>
      <c r="D350" s="36">
        <v>41540</v>
      </c>
      <c r="E350">
        <v>23</v>
      </c>
      <c r="F350">
        <v>9</v>
      </c>
      <c r="G350">
        <v>2013</v>
      </c>
      <c r="H350">
        <v>1.8586956521739131</v>
      </c>
      <c r="I350" t="s">
        <v>21</v>
      </c>
      <c r="J350" t="s">
        <v>22</v>
      </c>
      <c r="K350" t="s">
        <v>11</v>
      </c>
      <c r="L350" t="s">
        <v>12</v>
      </c>
      <c r="M350" t="s">
        <v>55</v>
      </c>
    </row>
    <row r="351" spans="1:13" x14ac:dyDescent="0.2">
      <c r="A351">
        <v>3</v>
      </c>
      <c r="B351">
        <v>51</v>
      </c>
      <c r="C351">
        <v>71</v>
      </c>
      <c r="D351" s="36">
        <v>41572</v>
      </c>
      <c r="E351">
        <v>25</v>
      </c>
      <c r="F351">
        <v>10</v>
      </c>
      <c r="G351">
        <v>2013</v>
      </c>
      <c r="H351">
        <v>1.392156862745098</v>
      </c>
      <c r="I351" t="s">
        <v>13</v>
      </c>
      <c r="J351" t="s">
        <v>14</v>
      </c>
      <c r="K351" t="s">
        <v>15</v>
      </c>
      <c r="L351" t="s">
        <v>16</v>
      </c>
      <c r="M351" t="s">
        <v>56</v>
      </c>
    </row>
    <row r="352" spans="1:13" x14ac:dyDescent="0.2">
      <c r="A352">
        <v>2</v>
      </c>
      <c r="B352">
        <v>109</v>
      </c>
      <c r="C352">
        <v>170</v>
      </c>
      <c r="D352" s="36">
        <v>41519</v>
      </c>
      <c r="E352">
        <v>2</v>
      </c>
      <c r="F352">
        <v>9</v>
      </c>
      <c r="G352">
        <v>2013</v>
      </c>
      <c r="H352">
        <v>1.5596330275229358</v>
      </c>
      <c r="I352" t="s">
        <v>21</v>
      </c>
      <c r="J352" t="s">
        <v>22</v>
      </c>
      <c r="K352" t="s">
        <v>11</v>
      </c>
      <c r="L352" t="s">
        <v>12</v>
      </c>
      <c r="M352" t="s">
        <v>55</v>
      </c>
    </row>
    <row r="353" spans="1:13" x14ac:dyDescent="0.2">
      <c r="A353">
        <v>15</v>
      </c>
      <c r="B353">
        <v>45</v>
      </c>
      <c r="C353">
        <v>165</v>
      </c>
      <c r="D353" s="36">
        <v>41495</v>
      </c>
      <c r="E353">
        <v>9</v>
      </c>
      <c r="F353">
        <v>8</v>
      </c>
      <c r="G353">
        <v>2013</v>
      </c>
      <c r="H353">
        <v>3.6666666666666665</v>
      </c>
      <c r="I353" t="s">
        <v>8</v>
      </c>
      <c r="J353" t="s">
        <v>17</v>
      </c>
      <c r="K353" t="s">
        <v>18</v>
      </c>
      <c r="L353" t="s">
        <v>19</v>
      </c>
      <c r="M353" t="s">
        <v>58</v>
      </c>
    </row>
    <row r="354" spans="1:13" x14ac:dyDescent="0.2">
      <c r="A354">
        <v>2</v>
      </c>
      <c r="B354">
        <v>57</v>
      </c>
      <c r="C354">
        <v>195</v>
      </c>
      <c r="D354" s="36">
        <v>41514</v>
      </c>
      <c r="E354">
        <v>28</v>
      </c>
      <c r="F354">
        <v>8</v>
      </c>
      <c r="G354">
        <v>2013</v>
      </c>
      <c r="H354">
        <v>3.4210526315789473</v>
      </c>
      <c r="I354" t="s">
        <v>21</v>
      </c>
      <c r="J354" t="s">
        <v>22</v>
      </c>
      <c r="K354" t="s">
        <v>11</v>
      </c>
      <c r="L354" t="s">
        <v>12</v>
      </c>
      <c r="M354" t="s">
        <v>55</v>
      </c>
    </row>
    <row r="355" spans="1:13" x14ac:dyDescent="0.2">
      <c r="A355">
        <v>6</v>
      </c>
      <c r="B355">
        <v>179</v>
      </c>
      <c r="C355">
        <v>78</v>
      </c>
      <c r="D355" s="36">
        <v>41520</v>
      </c>
      <c r="E355">
        <v>3</v>
      </c>
      <c r="F355">
        <v>9</v>
      </c>
      <c r="G355">
        <v>2013</v>
      </c>
      <c r="H355">
        <v>0.43575418994413406</v>
      </c>
      <c r="I355" t="s">
        <v>13</v>
      </c>
      <c r="J355" t="s">
        <v>14</v>
      </c>
      <c r="K355" t="s">
        <v>15</v>
      </c>
      <c r="L355" t="s">
        <v>16</v>
      </c>
      <c r="M355" t="s">
        <v>56</v>
      </c>
    </row>
    <row r="356" spans="1:13" x14ac:dyDescent="0.2">
      <c r="A356">
        <v>5</v>
      </c>
      <c r="B356">
        <v>153</v>
      </c>
      <c r="C356">
        <v>158</v>
      </c>
      <c r="D356" s="36">
        <v>41515</v>
      </c>
      <c r="E356">
        <v>29</v>
      </c>
      <c r="F356">
        <v>8</v>
      </c>
      <c r="G356">
        <v>2013</v>
      </c>
      <c r="H356">
        <v>1.0326797385620916</v>
      </c>
      <c r="I356" t="s">
        <v>13</v>
      </c>
      <c r="J356" t="s">
        <v>14</v>
      </c>
      <c r="K356" t="s">
        <v>15</v>
      </c>
      <c r="L356" t="s">
        <v>16</v>
      </c>
      <c r="M356" t="s">
        <v>56</v>
      </c>
    </row>
    <row r="357" spans="1:13" x14ac:dyDescent="0.2">
      <c r="A357">
        <v>11</v>
      </c>
      <c r="B357">
        <v>128</v>
      </c>
      <c r="C357">
        <v>65</v>
      </c>
      <c r="D357" s="36">
        <v>41526</v>
      </c>
      <c r="E357">
        <v>9</v>
      </c>
      <c r="F357">
        <v>9</v>
      </c>
      <c r="G357">
        <v>2013</v>
      </c>
      <c r="H357">
        <v>0.5078125</v>
      </c>
      <c r="I357" t="s">
        <v>13</v>
      </c>
      <c r="J357" t="s">
        <v>14</v>
      </c>
      <c r="K357" t="s">
        <v>15</v>
      </c>
      <c r="L357" t="s">
        <v>16</v>
      </c>
      <c r="M357" t="s">
        <v>56</v>
      </c>
    </row>
    <row r="358" spans="1:13" x14ac:dyDescent="0.2">
      <c r="A358">
        <v>15</v>
      </c>
      <c r="B358">
        <v>71</v>
      </c>
      <c r="C358">
        <v>194</v>
      </c>
      <c r="D358" s="36">
        <v>41529</v>
      </c>
      <c r="E358">
        <v>12</v>
      </c>
      <c r="F358">
        <v>9</v>
      </c>
      <c r="G358">
        <v>2013</v>
      </c>
      <c r="H358">
        <v>2.732394366197183</v>
      </c>
      <c r="I358" t="s">
        <v>20</v>
      </c>
      <c r="J358" t="s">
        <v>23</v>
      </c>
      <c r="K358" t="s">
        <v>24</v>
      </c>
      <c r="L358" t="s">
        <v>12</v>
      </c>
      <c r="M358" t="s">
        <v>57</v>
      </c>
    </row>
    <row r="359" spans="1:13" x14ac:dyDescent="0.2">
      <c r="A359">
        <v>13</v>
      </c>
      <c r="B359">
        <v>16</v>
      </c>
      <c r="C359">
        <v>200</v>
      </c>
      <c r="D359" s="36">
        <v>41495</v>
      </c>
      <c r="E359">
        <v>9</v>
      </c>
      <c r="F359">
        <v>8</v>
      </c>
      <c r="G359">
        <v>2013</v>
      </c>
      <c r="H359">
        <v>12.5</v>
      </c>
      <c r="I359" t="s">
        <v>8</v>
      </c>
      <c r="J359" t="s">
        <v>17</v>
      </c>
      <c r="K359" t="s">
        <v>18</v>
      </c>
      <c r="L359" t="s">
        <v>19</v>
      </c>
      <c r="M359" t="s">
        <v>58</v>
      </c>
    </row>
    <row r="360" spans="1:13" x14ac:dyDescent="0.2">
      <c r="A360">
        <v>1</v>
      </c>
      <c r="B360">
        <v>121</v>
      </c>
      <c r="C360">
        <v>191</v>
      </c>
      <c r="D360" s="36">
        <v>41494</v>
      </c>
      <c r="E360">
        <v>8</v>
      </c>
      <c r="F360">
        <v>8</v>
      </c>
      <c r="G360">
        <v>2013</v>
      </c>
      <c r="H360">
        <v>1.5785123966942149</v>
      </c>
      <c r="I360" t="s">
        <v>9</v>
      </c>
      <c r="J360" t="s">
        <v>10</v>
      </c>
      <c r="K360" t="s">
        <v>11</v>
      </c>
      <c r="L360" t="s">
        <v>12</v>
      </c>
      <c r="M360" t="s">
        <v>55</v>
      </c>
    </row>
    <row r="361" spans="1:13" x14ac:dyDescent="0.2">
      <c r="A361">
        <v>8</v>
      </c>
      <c r="B361">
        <v>143</v>
      </c>
      <c r="C361">
        <v>156</v>
      </c>
      <c r="D361" s="36">
        <v>41494</v>
      </c>
      <c r="E361">
        <v>8</v>
      </c>
      <c r="F361">
        <v>8</v>
      </c>
      <c r="G361">
        <v>2013</v>
      </c>
      <c r="H361">
        <v>1.0909090909090908</v>
      </c>
      <c r="I361" t="s">
        <v>20</v>
      </c>
      <c r="J361" t="s">
        <v>23</v>
      </c>
      <c r="K361" t="s">
        <v>24</v>
      </c>
      <c r="L361" t="s">
        <v>12</v>
      </c>
      <c r="M361" t="s">
        <v>57</v>
      </c>
    </row>
    <row r="362" spans="1:13" x14ac:dyDescent="0.2">
      <c r="A362">
        <v>14</v>
      </c>
      <c r="B362">
        <v>116</v>
      </c>
      <c r="C362">
        <v>143</v>
      </c>
      <c r="D362" s="36">
        <v>41518</v>
      </c>
      <c r="E362">
        <v>1</v>
      </c>
      <c r="F362">
        <v>9</v>
      </c>
      <c r="G362">
        <v>2013</v>
      </c>
      <c r="H362">
        <v>1.2327586206896552</v>
      </c>
      <c r="I362" t="s">
        <v>9</v>
      </c>
      <c r="J362" t="s">
        <v>10</v>
      </c>
      <c r="K362" t="s">
        <v>11</v>
      </c>
      <c r="L362" t="s">
        <v>12</v>
      </c>
      <c r="M362" t="s">
        <v>55</v>
      </c>
    </row>
    <row r="363" spans="1:13" x14ac:dyDescent="0.2">
      <c r="A363">
        <v>1</v>
      </c>
      <c r="B363">
        <v>136</v>
      </c>
      <c r="C363">
        <v>32</v>
      </c>
      <c r="D363" s="36">
        <v>41534</v>
      </c>
      <c r="E363">
        <v>17</v>
      </c>
      <c r="F363">
        <v>9</v>
      </c>
      <c r="G363">
        <v>2013</v>
      </c>
      <c r="H363">
        <v>0.23529411764705882</v>
      </c>
      <c r="I363" t="s">
        <v>20</v>
      </c>
      <c r="J363" t="s">
        <v>23</v>
      </c>
      <c r="K363" t="s">
        <v>24</v>
      </c>
      <c r="L363" t="s">
        <v>12</v>
      </c>
      <c r="M363" t="s">
        <v>57</v>
      </c>
    </row>
    <row r="364" spans="1:13" x14ac:dyDescent="0.2">
      <c r="A364">
        <v>10</v>
      </c>
      <c r="B364">
        <v>141</v>
      </c>
      <c r="C364">
        <v>157</v>
      </c>
      <c r="D364" s="36">
        <v>41565</v>
      </c>
      <c r="E364">
        <v>18</v>
      </c>
      <c r="F364">
        <v>10</v>
      </c>
      <c r="G364">
        <v>2013</v>
      </c>
      <c r="H364">
        <v>1.1134751773049645</v>
      </c>
      <c r="I364" t="s">
        <v>20</v>
      </c>
      <c r="J364" t="s">
        <v>23</v>
      </c>
      <c r="K364" t="s">
        <v>24</v>
      </c>
      <c r="L364" t="s">
        <v>12</v>
      </c>
      <c r="M364" t="s">
        <v>57</v>
      </c>
    </row>
    <row r="365" spans="1:13" x14ac:dyDescent="0.2">
      <c r="A365">
        <v>7</v>
      </c>
      <c r="B365">
        <v>76</v>
      </c>
      <c r="C365">
        <v>111</v>
      </c>
      <c r="D365" s="36">
        <v>41535</v>
      </c>
      <c r="E365">
        <v>18</v>
      </c>
      <c r="F365">
        <v>9</v>
      </c>
      <c r="G365">
        <v>2013</v>
      </c>
      <c r="H365">
        <v>1.4605263157894737</v>
      </c>
      <c r="I365" t="s">
        <v>9</v>
      </c>
      <c r="J365" t="s">
        <v>10</v>
      </c>
      <c r="K365" t="s">
        <v>11</v>
      </c>
      <c r="L365" t="s">
        <v>12</v>
      </c>
      <c r="M365" t="s">
        <v>55</v>
      </c>
    </row>
    <row r="366" spans="1:13" x14ac:dyDescent="0.2">
      <c r="A366">
        <v>7</v>
      </c>
      <c r="B366">
        <v>167</v>
      </c>
      <c r="C366">
        <v>67</v>
      </c>
      <c r="D366" s="36">
        <v>41530</v>
      </c>
      <c r="E366">
        <v>13</v>
      </c>
      <c r="F366">
        <v>9</v>
      </c>
      <c r="G366">
        <v>2013</v>
      </c>
      <c r="H366">
        <v>0.40119760479041916</v>
      </c>
      <c r="I366" t="s">
        <v>20</v>
      </c>
      <c r="J366" t="s">
        <v>23</v>
      </c>
      <c r="K366" t="s">
        <v>24</v>
      </c>
      <c r="L366" t="s">
        <v>12</v>
      </c>
      <c r="M366" t="s">
        <v>57</v>
      </c>
    </row>
    <row r="367" spans="1:13" x14ac:dyDescent="0.2">
      <c r="A367">
        <v>15</v>
      </c>
      <c r="B367">
        <v>52</v>
      </c>
      <c r="C367">
        <v>205</v>
      </c>
      <c r="D367" s="36">
        <v>41552</v>
      </c>
      <c r="E367">
        <v>5</v>
      </c>
      <c r="F367">
        <v>10</v>
      </c>
      <c r="G367">
        <v>2013</v>
      </c>
      <c r="H367">
        <v>3.9423076923076925</v>
      </c>
      <c r="I367" t="s">
        <v>9</v>
      </c>
      <c r="J367" t="s">
        <v>10</v>
      </c>
      <c r="K367" t="s">
        <v>11</v>
      </c>
      <c r="L367" t="s">
        <v>12</v>
      </c>
      <c r="M367" t="s">
        <v>55</v>
      </c>
    </row>
    <row r="368" spans="1:13" x14ac:dyDescent="0.2">
      <c r="A368">
        <v>2</v>
      </c>
      <c r="B368">
        <v>25</v>
      </c>
      <c r="C368">
        <v>80</v>
      </c>
      <c r="D368" s="36">
        <v>41502</v>
      </c>
      <c r="E368">
        <v>16</v>
      </c>
      <c r="F368">
        <v>8</v>
      </c>
      <c r="G368">
        <v>2013</v>
      </c>
      <c r="H368">
        <v>3.2</v>
      </c>
      <c r="I368" t="s">
        <v>9</v>
      </c>
      <c r="J368" t="s">
        <v>10</v>
      </c>
      <c r="K368" t="s">
        <v>11</v>
      </c>
      <c r="L368" t="s">
        <v>12</v>
      </c>
      <c r="M368" t="s">
        <v>55</v>
      </c>
    </row>
    <row r="369" spans="1:13" x14ac:dyDescent="0.2">
      <c r="A369">
        <v>11</v>
      </c>
      <c r="B369">
        <v>104</v>
      </c>
      <c r="C369">
        <v>220</v>
      </c>
      <c r="D369" s="36">
        <v>41559</v>
      </c>
      <c r="E369">
        <v>12</v>
      </c>
      <c r="F369">
        <v>10</v>
      </c>
      <c r="G369">
        <v>2013</v>
      </c>
      <c r="H369">
        <v>2.1153846153846154</v>
      </c>
      <c r="I369" t="s">
        <v>21</v>
      </c>
      <c r="J369" t="s">
        <v>22</v>
      </c>
      <c r="K369" t="s">
        <v>11</v>
      </c>
      <c r="L369" t="s">
        <v>12</v>
      </c>
      <c r="M369" t="s">
        <v>55</v>
      </c>
    </row>
    <row r="370" spans="1:13" x14ac:dyDescent="0.2">
      <c r="A370">
        <v>5</v>
      </c>
      <c r="B370">
        <v>50</v>
      </c>
      <c r="C370">
        <v>212</v>
      </c>
      <c r="D370" s="36">
        <v>41517</v>
      </c>
      <c r="E370">
        <v>31</v>
      </c>
      <c r="F370">
        <v>8</v>
      </c>
      <c r="G370">
        <v>2013</v>
      </c>
      <c r="H370">
        <v>4.24</v>
      </c>
      <c r="I370" t="s">
        <v>8</v>
      </c>
      <c r="J370" t="s">
        <v>17</v>
      </c>
      <c r="K370" t="s">
        <v>18</v>
      </c>
      <c r="L370" t="s">
        <v>19</v>
      </c>
      <c r="M370" t="s">
        <v>58</v>
      </c>
    </row>
    <row r="371" spans="1:13" x14ac:dyDescent="0.2">
      <c r="A371">
        <v>2</v>
      </c>
      <c r="B371">
        <v>99</v>
      </c>
      <c r="C371">
        <v>201</v>
      </c>
      <c r="D371" s="36">
        <v>41510</v>
      </c>
      <c r="E371">
        <v>24</v>
      </c>
      <c r="F371">
        <v>8</v>
      </c>
      <c r="G371">
        <v>2013</v>
      </c>
      <c r="H371">
        <v>2.0303030303030303</v>
      </c>
      <c r="I371" t="s">
        <v>13</v>
      </c>
      <c r="J371" t="s">
        <v>14</v>
      </c>
      <c r="K371" t="s">
        <v>15</v>
      </c>
      <c r="L371" t="s">
        <v>16</v>
      </c>
      <c r="M371" t="s">
        <v>56</v>
      </c>
    </row>
    <row r="372" spans="1:13" x14ac:dyDescent="0.2">
      <c r="A372">
        <v>6</v>
      </c>
      <c r="B372">
        <v>51</v>
      </c>
      <c r="C372">
        <v>140</v>
      </c>
      <c r="D372" s="36">
        <v>41515</v>
      </c>
      <c r="E372">
        <v>29</v>
      </c>
      <c r="F372">
        <v>8</v>
      </c>
      <c r="G372">
        <v>2013</v>
      </c>
      <c r="H372">
        <v>2.7450980392156863</v>
      </c>
      <c r="I372" t="s">
        <v>8</v>
      </c>
      <c r="J372" t="s">
        <v>17</v>
      </c>
      <c r="K372" t="s">
        <v>18</v>
      </c>
      <c r="L372" t="s">
        <v>19</v>
      </c>
      <c r="M372" t="s">
        <v>58</v>
      </c>
    </row>
    <row r="373" spans="1:13" x14ac:dyDescent="0.2">
      <c r="A373">
        <v>15</v>
      </c>
      <c r="B373">
        <v>33</v>
      </c>
      <c r="C373">
        <v>118</v>
      </c>
      <c r="D373" s="36">
        <v>41487</v>
      </c>
      <c r="E373">
        <v>1</v>
      </c>
      <c r="F373">
        <v>8</v>
      </c>
      <c r="G373">
        <v>2013</v>
      </c>
      <c r="H373">
        <v>3.5757575757575757</v>
      </c>
      <c r="I373" t="s">
        <v>21</v>
      </c>
      <c r="J373" t="s">
        <v>22</v>
      </c>
      <c r="K373" t="s">
        <v>11</v>
      </c>
      <c r="L373" t="s">
        <v>12</v>
      </c>
      <c r="M373" t="s">
        <v>55</v>
      </c>
    </row>
    <row r="374" spans="1:13" x14ac:dyDescent="0.2">
      <c r="A374">
        <v>11</v>
      </c>
      <c r="B374">
        <v>119</v>
      </c>
      <c r="C374">
        <v>76</v>
      </c>
      <c r="D374" s="36">
        <v>41558</v>
      </c>
      <c r="E374">
        <v>11</v>
      </c>
      <c r="F374">
        <v>10</v>
      </c>
      <c r="G374">
        <v>2013</v>
      </c>
      <c r="H374">
        <v>0.6386554621848739</v>
      </c>
      <c r="I374" t="s">
        <v>8</v>
      </c>
      <c r="J374" t="s">
        <v>17</v>
      </c>
      <c r="K374" t="s">
        <v>18</v>
      </c>
      <c r="L374" t="s">
        <v>19</v>
      </c>
      <c r="M374" t="s">
        <v>58</v>
      </c>
    </row>
    <row r="375" spans="1:13" x14ac:dyDescent="0.2">
      <c r="A375">
        <v>4</v>
      </c>
      <c r="B375">
        <v>137</v>
      </c>
      <c r="C375">
        <v>142</v>
      </c>
      <c r="D375" s="36">
        <v>41496</v>
      </c>
      <c r="E375">
        <v>10</v>
      </c>
      <c r="F375">
        <v>8</v>
      </c>
      <c r="G375">
        <v>2013</v>
      </c>
      <c r="H375">
        <v>1.0364963503649636</v>
      </c>
      <c r="I375" t="s">
        <v>13</v>
      </c>
      <c r="J375" t="s">
        <v>14</v>
      </c>
      <c r="K375" t="s">
        <v>15</v>
      </c>
      <c r="L375" t="s">
        <v>16</v>
      </c>
      <c r="M375" t="s">
        <v>56</v>
      </c>
    </row>
    <row r="376" spans="1:13" x14ac:dyDescent="0.2">
      <c r="A376">
        <v>13</v>
      </c>
      <c r="B376">
        <v>68</v>
      </c>
      <c r="C376">
        <v>103</v>
      </c>
      <c r="D376" s="36">
        <v>41487</v>
      </c>
      <c r="E376">
        <v>1</v>
      </c>
      <c r="F376">
        <v>8</v>
      </c>
      <c r="G376">
        <v>2013</v>
      </c>
      <c r="H376">
        <v>1.5147058823529411</v>
      </c>
      <c r="I376" t="s">
        <v>13</v>
      </c>
      <c r="J376" t="s">
        <v>14</v>
      </c>
      <c r="K376" t="s">
        <v>15</v>
      </c>
      <c r="L376" t="s">
        <v>16</v>
      </c>
      <c r="M376" t="s">
        <v>56</v>
      </c>
    </row>
    <row r="377" spans="1:13" x14ac:dyDescent="0.2">
      <c r="A377">
        <v>9</v>
      </c>
      <c r="B377">
        <v>80</v>
      </c>
      <c r="C377">
        <v>192</v>
      </c>
      <c r="D377" s="36">
        <v>41504</v>
      </c>
      <c r="E377">
        <v>18</v>
      </c>
      <c r="F377">
        <v>8</v>
      </c>
      <c r="G377">
        <v>2013</v>
      </c>
      <c r="H377">
        <v>2.4</v>
      </c>
      <c r="I377" t="s">
        <v>13</v>
      </c>
      <c r="J377" t="s">
        <v>14</v>
      </c>
      <c r="K377" t="s">
        <v>15</v>
      </c>
      <c r="L377" t="s">
        <v>16</v>
      </c>
      <c r="M377" t="s">
        <v>56</v>
      </c>
    </row>
    <row r="378" spans="1:13" x14ac:dyDescent="0.2">
      <c r="A378">
        <v>5</v>
      </c>
      <c r="B378">
        <v>22</v>
      </c>
      <c r="C378">
        <v>90</v>
      </c>
      <c r="D378" s="36">
        <v>41495</v>
      </c>
      <c r="E378">
        <v>9</v>
      </c>
      <c r="F378">
        <v>8</v>
      </c>
      <c r="G378">
        <v>2013</v>
      </c>
      <c r="H378">
        <v>4.0909090909090908</v>
      </c>
      <c r="I378" t="s">
        <v>21</v>
      </c>
      <c r="J378" t="s">
        <v>22</v>
      </c>
      <c r="K378" t="s">
        <v>11</v>
      </c>
      <c r="L378" t="s">
        <v>12</v>
      </c>
      <c r="M378" t="s">
        <v>55</v>
      </c>
    </row>
    <row r="379" spans="1:13" x14ac:dyDescent="0.2">
      <c r="A379">
        <v>8</v>
      </c>
      <c r="B379">
        <v>99</v>
      </c>
      <c r="C379">
        <v>57</v>
      </c>
      <c r="D379" s="36">
        <v>41499</v>
      </c>
      <c r="E379">
        <v>13</v>
      </c>
      <c r="F379">
        <v>8</v>
      </c>
      <c r="G379">
        <v>2013</v>
      </c>
      <c r="H379">
        <v>0.5757575757575758</v>
      </c>
      <c r="I379" t="s">
        <v>8</v>
      </c>
      <c r="J379" t="s">
        <v>17</v>
      </c>
      <c r="K379" t="s">
        <v>18</v>
      </c>
      <c r="L379" t="s">
        <v>19</v>
      </c>
      <c r="M379" t="s">
        <v>58</v>
      </c>
    </row>
    <row r="380" spans="1:13" x14ac:dyDescent="0.2">
      <c r="A380">
        <v>15</v>
      </c>
      <c r="B380">
        <v>116</v>
      </c>
      <c r="C380">
        <v>79</v>
      </c>
      <c r="D380" s="36">
        <v>41505</v>
      </c>
      <c r="E380">
        <v>19</v>
      </c>
      <c r="F380">
        <v>8</v>
      </c>
      <c r="G380">
        <v>2013</v>
      </c>
      <c r="H380">
        <v>0.68103448275862066</v>
      </c>
      <c r="I380" t="s">
        <v>21</v>
      </c>
      <c r="J380" t="s">
        <v>22</v>
      </c>
      <c r="K380" t="s">
        <v>11</v>
      </c>
      <c r="L380" t="s">
        <v>12</v>
      </c>
      <c r="M380" t="s">
        <v>55</v>
      </c>
    </row>
    <row r="381" spans="1:13" x14ac:dyDescent="0.2">
      <c r="A381">
        <v>9</v>
      </c>
      <c r="B381">
        <v>101</v>
      </c>
      <c r="C381">
        <v>157</v>
      </c>
      <c r="D381" s="36">
        <v>41572</v>
      </c>
      <c r="E381">
        <v>25</v>
      </c>
      <c r="F381">
        <v>10</v>
      </c>
      <c r="G381">
        <v>2013</v>
      </c>
      <c r="H381">
        <v>1.5544554455445545</v>
      </c>
      <c r="I381" t="s">
        <v>13</v>
      </c>
      <c r="J381" t="s">
        <v>14</v>
      </c>
      <c r="K381" t="s">
        <v>15</v>
      </c>
      <c r="L381" t="s">
        <v>16</v>
      </c>
      <c r="M381" t="s">
        <v>56</v>
      </c>
    </row>
    <row r="382" spans="1:13" x14ac:dyDescent="0.2">
      <c r="A382">
        <v>11</v>
      </c>
      <c r="B382">
        <v>139</v>
      </c>
      <c r="C382">
        <v>214</v>
      </c>
      <c r="D382" s="36">
        <v>41504</v>
      </c>
      <c r="E382">
        <v>18</v>
      </c>
      <c r="F382">
        <v>8</v>
      </c>
      <c r="G382">
        <v>2013</v>
      </c>
      <c r="H382">
        <v>1.539568345323741</v>
      </c>
      <c r="I382" t="s">
        <v>13</v>
      </c>
      <c r="J382" t="s">
        <v>14</v>
      </c>
      <c r="K382" t="s">
        <v>15</v>
      </c>
      <c r="L382" t="s">
        <v>16</v>
      </c>
      <c r="M382" t="s">
        <v>56</v>
      </c>
    </row>
    <row r="383" spans="1:13" x14ac:dyDescent="0.2">
      <c r="A383">
        <v>10</v>
      </c>
      <c r="B383">
        <v>3</v>
      </c>
      <c r="C383">
        <v>202</v>
      </c>
      <c r="D383" s="36">
        <v>41508</v>
      </c>
      <c r="E383">
        <v>22</v>
      </c>
      <c r="F383">
        <v>8</v>
      </c>
      <c r="G383">
        <v>2013</v>
      </c>
      <c r="H383">
        <v>67.333333333333329</v>
      </c>
      <c r="I383" t="s">
        <v>20</v>
      </c>
      <c r="J383" t="s">
        <v>23</v>
      </c>
      <c r="K383" t="s">
        <v>24</v>
      </c>
      <c r="L383" t="s">
        <v>12</v>
      </c>
      <c r="M383" t="s">
        <v>57</v>
      </c>
    </row>
    <row r="384" spans="1:13" x14ac:dyDescent="0.2">
      <c r="A384">
        <v>11</v>
      </c>
      <c r="B384">
        <v>132</v>
      </c>
      <c r="C384">
        <v>70</v>
      </c>
      <c r="D384" s="36">
        <v>41496</v>
      </c>
      <c r="E384">
        <v>10</v>
      </c>
      <c r="F384">
        <v>8</v>
      </c>
      <c r="G384">
        <v>2013</v>
      </c>
      <c r="H384">
        <v>0.53030303030303028</v>
      </c>
      <c r="I384" t="s">
        <v>8</v>
      </c>
      <c r="J384" t="s">
        <v>17</v>
      </c>
      <c r="K384" t="s">
        <v>18</v>
      </c>
      <c r="L384" t="s">
        <v>19</v>
      </c>
      <c r="M384" t="s">
        <v>58</v>
      </c>
    </row>
    <row r="385" spans="1:13" x14ac:dyDescent="0.2">
      <c r="A385">
        <v>8</v>
      </c>
      <c r="B385">
        <v>146</v>
      </c>
      <c r="C385">
        <v>99</v>
      </c>
      <c r="D385" s="36">
        <v>41494</v>
      </c>
      <c r="E385">
        <v>8</v>
      </c>
      <c r="F385">
        <v>8</v>
      </c>
      <c r="G385">
        <v>2013</v>
      </c>
      <c r="H385">
        <v>0.67808219178082196</v>
      </c>
      <c r="I385" t="s">
        <v>9</v>
      </c>
      <c r="J385" t="s">
        <v>10</v>
      </c>
      <c r="K385" t="s">
        <v>11</v>
      </c>
      <c r="L385" t="s">
        <v>12</v>
      </c>
      <c r="M385" t="s">
        <v>55</v>
      </c>
    </row>
    <row r="386" spans="1:13" x14ac:dyDescent="0.2">
      <c r="A386">
        <v>9</v>
      </c>
      <c r="B386">
        <v>134</v>
      </c>
      <c r="C386">
        <v>104</v>
      </c>
      <c r="D386" s="36">
        <v>41490</v>
      </c>
      <c r="E386">
        <v>4</v>
      </c>
      <c r="F386">
        <v>8</v>
      </c>
      <c r="G386">
        <v>2013</v>
      </c>
      <c r="H386">
        <v>0.77611940298507465</v>
      </c>
      <c r="I386" t="s">
        <v>13</v>
      </c>
      <c r="J386" t="s">
        <v>14</v>
      </c>
      <c r="K386" t="s">
        <v>15</v>
      </c>
      <c r="L386" t="s">
        <v>16</v>
      </c>
      <c r="M386" t="s">
        <v>56</v>
      </c>
    </row>
    <row r="387" spans="1:13" x14ac:dyDescent="0.2">
      <c r="A387">
        <v>3</v>
      </c>
      <c r="B387">
        <v>106</v>
      </c>
      <c r="C387">
        <v>190</v>
      </c>
      <c r="D387" s="36">
        <v>41498</v>
      </c>
      <c r="E387">
        <v>12</v>
      </c>
      <c r="F387">
        <v>8</v>
      </c>
      <c r="G387">
        <v>2013</v>
      </c>
      <c r="H387">
        <v>1.7924528301886793</v>
      </c>
      <c r="I387" t="s">
        <v>21</v>
      </c>
      <c r="J387" t="s">
        <v>22</v>
      </c>
      <c r="K387" t="s">
        <v>11</v>
      </c>
      <c r="L387" t="s">
        <v>12</v>
      </c>
      <c r="M387" t="s">
        <v>55</v>
      </c>
    </row>
    <row r="388" spans="1:13" x14ac:dyDescent="0.2">
      <c r="A388">
        <v>1</v>
      </c>
      <c r="B388">
        <v>170</v>
      </c>
      <c r="C388">
        <v>157</v>
      </c>
      <c r="D388" s="36">
        <v>41536</v>
      </c>
      <c r="E388">
        <v>19</v>
      </c>
      <c r="F388">
        <v>9</v>
      </c>
      <c r="G388">
        <v>2013</v>
      </c>
      <c r="H388">
        <v>0.92352941176470593</v>
      </c>
      <c r="I388" t="s">
        <v>20</v>
      </c>
      <c r="J388" t="s">
        <v>23</v>
      </c>
      <c r="K388" t="s">
        <v>24</v>
      </c>
      <c r="L388" t="s">
        <v>12</v>
      </c>
      <c r="M388" t="s">
        <v>57</v>
      </c>
    </row>
    <row r="389" spans="1:13" x14ac:dyDescent="0.2">
      <c r="A389">
        <v>10</v>
      </c>
      <c r="B389">
        <v>113</v>
      </c>
      <c r="C389">
        <v>43</v>
      </c>
      <c r="D389" s="36">
        <v>41560</v>
      </c>
      <c r="E389">
        <v>13</v>
      </c>
      <c r="F389">
        <v>10</v>
      </c>
      <c r="G389">
        <v>2013</v>
      </c>
      <c r="H389">
        <v>0.38053097345132741</v>
      </c>
      <c r="I389" t="s">
        <v>8</v>
      </c>
      <c r="J389" t="s">
        <v>17</v>
      </c>
      <c r="K389" t="s">
        <v>18</v>
      </c>
      <c r="L389" t="s">
        <v>19</v>
      </c>
      <c r="M389" t="s">
        <v>58</v>
      </c>
    </row>
    <row r="390" spans="1:13" x14ac:dyDescent="0.2">
      <c r="A390">
        <v>7</v>
      </c>
      <c r="B390">
        <v>158</v>
      </c>
      <c r="C390">
        <v>196</v>
      </c>
      <c r="D390" s="36">
        <v>41557</v>
      </c>
      <c r="E390">
        <v>10</v>
      </c>
      <c r="F390">
        <v>10</v>
      </c>
      <c r="G390">
        <v>2013</v>
      </c>
      <c r="H390">
        <v>1.240506329113924</v>
      </c>
      <c r="I390" t="s">
        <v>21</v>
      </c>
      <c r="J390" t="s">
        <v>22</v>
      </c>
      <c r="K390" t="s">
        <v>11</v>
      </c>
      <c r="L390" t="s">
        <v>12</v>
      </c>
      <c r="M390" t="s">
        <v>55</v>
      </c>
    </row>
    <row r="391" spans="1:13" x14ac:dyDescent="0.2">
      <c r="A391">
        <v>13</v>
      </c>
      <c r="B391">
        <v>79</v>
      </c>
      <c r="C391">
        <v>197</v>
      </c>
      <c r="D391" s="36">
        <v>41555</v>
      </c>
      <c r="E391">
        <v>8</v>
      </c>
      <c r="F391">
        <v>10</v>
      </c>
      <c r="G391">
        <v>2013</v>
      </c>
      <c r="H391">
        <v>2.4936708860759493</v>
      </c>
      <c r="I391" t="s">
        <v>20</v>
      </c>
      <c r="J391" t="s">
        <v>23</v>
      </c>
      <c r="K391" t="s">
        <v>24</v>
      </c>
      <c r="L391" t="s">
        <v>12</v>
      </c>
      <c r="M391" t="s">
        <v>57</v>
      </c>
    </row>
    <row r="392" spans="1:13" x14ac:dyDescent="0.2">
      <c r="A392">
        <v>5</v>
      </c>
      <c r="B392">
        <v>96</v>
      </c>
      <c r="C392">
        <v>172</v>
      </c>
      <c r="D392" s="36">
        <v>41557</v>
      </c>
      <c r="E392">
        <v>10</v>
      </c>
      <c r="F392">
        <v>10</v>
      </c>
      <c r="G392">
        <v>2013</v>
      </c>
      <c r="H392">
        <v>1.7916666666666667</v>
      </c>
      <c r="I392" t="s">
        <v>21</v>
      </c>
      <c r="J392" t="s">
        <v>22</v>
      </c>
      <c r="K392" t="s">
        <v>11</v>
      </c>
      <c r="L392" t="s">
        <v>12</v>
      </c>
      <c r="M392" t="s">
        <v>55</v>
      </c>
    </row>
    <row r="393" spans="1:13" x14ac:dyDescent="0.2">
      <c r="A393">
        <v>11</v>
      </c>
      <c r="B393">
        <v>6</v>
      </c>
      <c r="C393">
        <v>122</v>
      </c>
      <c r="D393" s="36">
        <v>41566</v>
      </c>
      <c r="E393">
        <v>19</v>
      </c>
      <c r="F393">
        <v>10</v>
      </c>
      <c r="G393">
        <v>2013</v>
      </c>
      <c r="H393">
        <v>20.333333333333332</v>
      </c>
      <c r="I393" t="s">
        <v>8</v>
      </c>
      <c r="J393" t="s">
        <v>17</v>
      </c>
      <c r="K393" t="s">
        <v>18</v>
      </c>
      <c r="L393" t="s">
        <v>19</v>
      </c>
      <c r="M393" t="s">
        <v>58</v>
      </c>
    </row>
    <row r="394" spans="1:13" x14ac:dyDescent="0.2">
      <c r="A394">
        <v>10</v>
      </c>
      <c r="B394">
        <v>100</v>
      </c>
      <c r="C394">
        <v>116</v>
      </c>
      <c r="D394" s="36">
        <v>41501</v>
      </c>
      <c r="E394">
        <v>15</v>
      </c>
      <c r="F394">
        <v>8</v>
      </c>
      <c r="G394">
        <v>2013</v>
      </c>
      <c r="H394">
        <v>1.1599999999999999</v>
      </c>
      <c r="I394" t="s">
        <v>13</v>
      </c>
      <c r="J394" t="s">
        <v>14</v>
      </c>
      <c r="K394" t="s">
        <v>15</v>
      </c>
      <c r="L394" t="s">
        <v>16</v>
      </c>
      <c r="M394" t="s">
        <v>56</v>
      </c>
    </row>
    <row r="395" spans="1:13" x14ac:dyDescent="0.2">
      <c r="A395">
        <v>2</v>
      </c>
      <c r="B395">
        <v>174</v>
      </c>
      <c r="C395">
        <v>51</v>
      </c>
      <c r="D395" s="36">
        <v>41551</v>
      </c>
      <c r="E395">
        <v>4</v>
      </c>
      <c r="F395">
        <v>10</v>
      </c>
      <c r="G395">
        <v>2013</v>
      </c>
      <c r="H395">
        <v>0.29310344827586204</v>
      </c>
      <c r="I395" t="s">
        <v>13</v>
      </c>
      <c r="J395" t="s">
        <v>14</v>
      </c>
      <c r="K395" t="s">
        <v>15</v>
      </c>
      <c r="L395" t="s">
        <v>16</v>
      </c>
      <c r="M395" t="s">
        <v>56</v>
      </c>
    </row>
    <row r="396" spans="1:13" x14ac:dyDescent="0.2">
      <c r="A396">
        <v>4</v>
      </c>
      <c r="B396">
        <v>159</v>
      </c>
      <c r="C396">
        <v>137</v>
      </c>
      <c r="D396" s="36">
        <v>41508</v>
      </c>
      <c r="E396">
        <v>22</v>
      </c>
      <c r="F396">
        <v>8</v>
      </c>
      <c r="G396">
        <v>2013</v>
      </c>
      <c r="H396">
        <v>0.86163522012578619</v>
      </c>
      <c r="I396" t="s">
        <v>8</v>
      </c>
      <c r="J396" t="s">
        <v>17</v>
      </c>
      <c r="K396" t="s">
        <v>18</v>
      </c>
      <c r="L396" t="s">
        <v>19</v>
      </c>
      <c r="M396" t="s">
        <v>58</v>
      </c>
    </row>
    <row r="397" spans="1:13" x14ac:dyDescent="0.2">
      <c r="A397">
        <v>11</v>
      </c>
      <c r="B397">
        <v>44</v>
      </c>
      <c r="C397">
        <v>221</v>
      </c>
      <c r="D397" s="36">
        <v>41498</v>
      </c>
      <c r="E397">
        <v>12</v>
      </c>
      <c r="F397">
        <v>8</v>
      </c>
      <c r="G397">
        <v>2013</v>
      </c>
      <c r="H397">
        <v>5.0227272727272725</v>
      </c>
      <c r="I397" t="s">
        <v>20</v>
      </c>
      <c r="J397" t="s">
        <v>23</v>
      </c>
      <c r="K397" t="s">
        <v>24</v>
      </c>
      <c r="L397" t="s">
        <v>12</v>
      </c>
      <c r="M397" t="s">
        <v>57</v>
      </c>
    </row>
    <row r="398" spans="1:13" x14ac:dyDescent="0.2">
      <c r="A398">
        <v>15</v>
      </c>
      <c r="B398">
        <v>76</v>
      </c>
      <c r="C398">
        <v>76</v>
      </c>
      <c r="D398" s="36">
        <v>41522</v>
      </c>
      <c r="E398">
        <v>5</v>
      </c>
      <c r="F398">
        <v>9</v>
      </c>
      <c r="G398">
        <v>2013</v>
      </c>
      <c r="H398">
        <v>1</v>
      </c>
      <c r="I398" t="s">
        <v>9</v>
      </c>
      <c r="J398" t="s">
        <v>10</v>
      </c>
      <c r="K398" t="s">
        <v>11</v>
      </c>
      <c r="L398" t="s">
        <v>12</v>
      </c>
      <c r="M398" t="s">
        <v>55</v>
      </c>
    </row>
    <row r="399" spans="1:13" x14ac:dyDescent="0.2">
      <c r="A399">
        <v>14</v>
      </c>
      <c r="B399">
        <v>138</v>
      </c>
      <c r="C399">
        <v>35</v>
      </c>
      <c r="D399" s="36">
        <v>41533</v>
      </c>
      <c r="E399">
        <v>16</v>
      </c>
      <c r="F399">
        <v>9</v>
      </c>
      <c r="G399">
        <v>2013</v>
      </c>
      <c r="H399">
        <v>0.25362318840579712</v>
      </c>
      <c r="I399" t="s">
        <v>8</v>
      </c>
      <c r="J399" t="s">
        <v>17</v>
      </c>
      <c r="K399" t="s">
        <v>18</v>
      </c>
      <c r="L399" t="s">
        <v>19</v>
      </c>
      <c r="M399" t="s">
        <v>58</v>
      </c>
    </row>
    <row r="400" spans="1:13" x14ac:dyDescent="0.2">
      <c r="A400">
        <v>4</v>
      </c>
      <c r="B400">
        <v>46</v>
      </c>
      <c r="C400">
        <v>110</v>
      </c>
      <c r="D400" s="36">
        <v>41541</v>
      </c>
      <c r="E400">
        <v>24</v>
      </c>
      <c r="F400">
        <v>9</v>
      </c>
      <c r="G400">
        <v>2013</v>
      </c>
      <c r="H400">
        <v>2.3913043478260869</v>
      </c>
      <c r="I400" t="s">
        <v>13</v>
      </c>
      <c r="J400" t="s">
        <v>14</v>
      </c>
      <c r="K400" t="s">
        <v>15</v>
      </c>
      <c r="L400" t="s">
        <v>16</v>
      </c>
      <c r="M400" t="s">
        <v>56</v>
      </c>
    </row>
    <row r="401" spans="1:13" x14ac:dyDescent="0.2">
      <c r="A401">
        <v>9</v>
      </c>
      <c r="B401">
        <v>120</v>
      </c>
      <c r="C401">
        <v>184</v>
      </c>
      <c r="D401" s="36">
        <v>41513</v>
      </c>
      <c r="E401">
        <v>27</v>
      </c>
      <c r="F401">
        <v>8</v>
      </c>
      <c r="G401">
        <v>2013</v>
      </c>
      <c r="H401">
        <v>1.5333333333333334</v>
      </c>
      <c r="I401" t="s">
        <v>9</v>
      </c>
      <c r="J401" t="s">
        <v>10</v>
      </c>
      <c r="K401" t="s">
        <v>11</v>
      </c>
      <c r="L401" t="s">
        <v>12</v>
      </c>
      <c r="M401" t="s">
        <v>55</v>
      </c>
    </row>
    <row r="402" spans="1:13" x14ac:dyDescent="0.2">
      <c r="A402">
        <v>14</v>
      </c>
      <c r="B402">
        <v>84</v>
      </c>
      <c r="C402">
        <v>193</v>
      </c>
      <c r="D402" s="36">
        <v>41561</v>
      </c>
      <c r="E402">
        <v>14</v>
      </c>
      <c r="F402">
        <v>10</v>
      </c>
      <c r="G402">
        <v>2013</v>
      </c>
      <c r="H402">
        <v>2.2976190476190474</v>
      </c>
      <c r="I402" t="s">
        <v>9</v>
      </c>
      <c r="J402" t="s">
        <v>10</v>
      </c>
      <c r="K402" t="s">
        <v>11</v>
      </c>
      <c r="L402" t="s">
        <v>12</v>
      </c>
      <c r="M402" t="s">
        <v>55</v>
      </c>
    </row>
    <row r="403" spans="1:13" x14ac:dyDescent="0.2">
      <c r="A403">
        <v>15</v>
      </c>
      <c r="B403">
        <v>136</v>
      </c>
      <c r="C403">
        <v>101</v>
      </c>
      <c r="D403" s="36">
        <v>41529</v>
      </c>
      <c r="E403">
        <v>12</v>
      </c>
      <c r="F403">
        <v>9</v>
      </c>
      <c r="G403">
        <v>2013</v>
      </c>
      <c r="H403">
        <v>0.74264705882352944</v>
      </c>
      <c r="I403" t="s">
        <v>13</v>
      </c>
      <c r="J403" t="s">
        <v>14</v>
      </c>
      <c r="K403" t="s">
        <v>15</v>
      </c>
      <c r="L403" t="s">
        <v>16</v>
      </c>
      <c r="M403" t="s">
        <v>56</v>
      </c>
    </row>
    <row r="404" spans="1:13" x14ac:dyDescent="0.2">
      <c r="A404">
        <v>10</v>
      </c>
      <c r="B404">
        <v>48</v>
      </c>
      <c r="C404">
        <v>80</v>
      </c>
      <c r="D404" s="36">
        <v>41513</v>
      </c>
      <c r="E404">
        <v>27</v>
      </c>
      <c r="F404">
        <v>8</v>
      </c>
      <c r="G404">
        <v>2013</v>
      </c>
      <c r="H404">
        <v>1.6666666666666667</v>
      </c>
      <c r="I404" t="s">
        <v>9</v>
      </c>
      <c r="J404" t="s">
        <v>10</v>
      </c>
      <c r="K404" t="s">
        <v>11</v>
      </c>
      <c r="L404" t="s">
        <v>12</v>
      </c>
      <c r="M404" t="s">
        <v>55</v>
      </c>
    </row>
    <row r="405" spans="1:13" x14ac:dyDescent="0.2">
      <c r="A405">
        <v>9</v>
      </c>
      <c r="B405">
        <v>56</v>
      </c>
      <c r="C405">
        <v>81</v>
      </c>
      <c r="D405" s="36">
        <v>41555</v>
      </c>
      <c r="E405">
        <v>8</v>
      </c>
      <c r="F405">
        <v>10</v>
      </c>
      <c r="G405">
        <v>2013</v>
      </c>
      <c r="H405">
        <v>1.4464285714285714</v>
      </c>
      <c r="I405" t="s">
        <v>20</v>
      </c>
      <c r="J405" t="s">
        <v>23</v>
      </c>
      <c r="K405" t="s">
        <v>24</v>
      </c>
      <c r="L405" t="s">
        <v>12</v>
      </c>
      <c r="M405" t="s">
        <v>57</v>
      </c>
    </row>
    <row r="406" spans="1:13" x14ac:dyDescent="0.2">
      <c r="A406">
        <v>4</v>
      </c>
      <c r="B406">
        <v>100</v>
      </c>
      <c r="C406">
        <v>133</v>
      </c>
      <c r="D406" s="36">
        <v>41525</v>
      </c>
      <c r="E406">
        <v>8</v>
      </c>
      <c r="F406">
        <v>9</v>
      </c>
      <c r="G406">
        <v>2013</v>
      </c>
      <c r="H406">
        <v>1.33</v>
      </c>
      <c r="I406" t="s">
        <v>13</v>
      </c>
      <c r="J406" t="s">
        <v>14</v>
      </c>
      <c r="K406" t="s">
        <v>15</v>
      </c>
      <c r="L406" t="s">
        <v>16</v>
      </c>
      <c r="M406" t="s">
        <v>56</v>
      </c>
    </row>
    <row r="407" spans="1:13" x14ac:dyDescent="0.2">
      <c r="A407">
        <v>15</v>
      </c>
      <c r="B407">
        <v>149</v>
      </c>
      <c r="C407">
        <v>205</v>
      </c>
      <c r="D407" s="36">
        <v>41491</v>
      </c>
      <c r="E407">
        <v>5</v>
      </c>
      <c r="F407">
        <v>8</v>
      </c>
      <c r="G407">
        <v>2013</v>
      </c>
      <c r="H407">
        <v>1.3758389261744965</v>
      </c>
      <c r="I407" t="s">
        <v>13</v>
      </c>
      <c r="J407" t="s">
        <v>14</v>
      </c>
      <c r="K407" t="s">
        <v>15</v>
      </c>
      <c r="L407" t="s">
        <v>16</v>
      </c>
      <c r="M407" t="s">
        <v>56</v>
      </c>
    </row>
    <row r="408" spans="1:13" x14ac:dyDescent="0.2">
      <c r="A408">
        <v>7</v>
      </c>
      <c r="B408">
        <v>123</v>
      </c>
      <c r="C408">
        <v>87</v>
      </c>
      <c r="D408" s="36">
        <v>41506</v>
      </c>
      <c r="E408">
        <v>20</v>
      </c>
      <c r="F408">
        <v>8</v>
      </c>
      <c r="G408">
        <v>2013</v>
      </c>
      <c r="H408">
        <v>0.70731707317073167</v>
      </c>
      <c r="I408" t="s">
        <v>21</v>
      </c>
      <c r="J408" t="s">
        <v>22</v>
      </c>
      <c r="K408" t="s">
        <v>11</v>
      </c>
      <c r="L408" t="s">
        <v>12</v>
      </c>
      <c r="M408" t="s">
        <v>55</v>
      </c>
    </row>
    <row r="409" spans="1:13" x14ac:dyDescent="0.2">
      <c r="A409">
        <v>4</v>
      </c>
      <c r="B409">
        <v>178</v>
      </c>
      <c r="C409">
        <v>126</v>
      </c>
      <c r="D409" s="36">
        <v>41549</v>
      </c>
      <c r="E409">
        <v>2</v>
      </c>
      <c r="F409">
        <v>10</v>
      </c>
      <c r="G409">
        <v>2013</v>
      </c>
      <c r="H409">
        <v>0.7078651685393258</v>
      </c>
      <c r="I409" t="s">
        <v>9</v>
      </c>
      <c r="J409" t="s">
        <v>10</v>
      </c>
      <c r="K409" t="s">
        <v>11</v>
      </c>
      <c r="L409" t="s">
        <v>12</v>
      </c>
      <c r="M409" t="s">
        <v>55</v>
      </c>
    </row>
    <row r="410" spans="1:13" x14ac:dyDescent="0.2">
      <c r="A410">
        <v>13</v>
      </c>
      <c r="B410">
        <v>116</v>
      </c>
      <c r="C410">
        <v>69</v>
      </c>
      <c r="D410" s="36">
        <v>41532</v>
      </c>
      <c r="E410">
        <v>15</v>
      </c>
      <c r="F410">
        <v>9</v>
      </c>
      <c r="G410">
        <v>2013</v>
      </c>
      <c r="H410">
        <v>0.59482758620689657</v>
      </c>
      <c r="I410" t="s">
        <v>8</v>
      </c>
      <c r="J410" t="s">
        <v>17</v>
      </c>
      <c r="K410" t="s">
        <v>18</v>
      </c>
      <c r="L410" t="s">
        <v>19</v>
      </c>
      <c r="M410" t="s">
        <v>58</v>
      </c>
    </row>
    <row r="411" spans="1:13" x14ac:dyDescent="0.2">
      <c r="A411">
        <v>6</v>
      </c>
      <c r="B411">
        <v>21</v>
      </c>
      <c r="C411">
        <v>40</v>
      </c>
      <c r="D411" s="36">
        <v>41558</v>
      </c>
      <c r="E411">
        <v>11</v>
      </c>
      <c r="F411">
        <v>10</v>
      </c>
      <c r="G411">
        <v>2013</v>
      </c>
      <c r="H411">
        <v>1.9047619047619047</v>
      </c>
      <c r="I411" t="s">
        <v>13</v>
      </c>
      <c r="J411" t="s">
        <v>14</v>
      </c>
      <c r="K411" t="s">
        <v>15</v>
      </c>
      <c r="L411" t="s">
        <v>16</v>
      </c>
      <c r="M411" t="s">
        <v>56</v>
      </c>
    </row>
    <row r="412" spans="1:13" x14ac:dyDescent="0.2">
      <c r="A412">
        <v>5</v>
      </c>
      <c r="B412">
        <v>139</v>
      </c>
      <c r="C412">
        <v>224</v>
      </c>
      <c r="D412" s="36">
        <v>41575</v>
      </c>
      <c r="E412">
        <v>28</v>
      </c>
      <c r="F412">
        <v>10</v>
      </c>
      <c r="G412">
        <v>2013</v>
      </c>
      <c r="H412">
        <v>1.6115107913669064</v>
      </c>
      <c r="I412" t="s">
        <v>9</v>
      </c>
      <c r="J412" t="s">
        <v>10</v>
      </c>
      <c r="K412" t="s">
        <v>11</v>
      </c>
      <c r="L412" t="s">
        <v>12</v>
      </c>
      <c r="M412" t="s">
        <v>55</v>
      </c>
    </row>
    <row r="413" spans="1:13" x14ac:dyDescent="0.2">
      <c r="A413">
        <v>3</v>
      </c>
      <c r="B413">
        <v>27</v>
      </c>
      <c r="C413">
        <v>60</v>
      </c>
      <c r="D413" s="36">
        <v>41489</v>
      </c>
      <c r="E413">
        <v>3</v>
      </c>
      <c r="F413">
        <v>8</v>
      </c>
      <c r="G413">
        <v>2013</v>
      </c>
      <c r="H413">
        <v>2.2222222222222223</v>
      </c>
      <c r="I413" t="s">
        <v>8</v>
      </c>
      <c r="J413" t="s">
        <v>17</v>
      </c>
      <c r="K413" t="s">
        <v>18</v>
      </c>
      <c r="L413" t="s">
        <v>19</v>
      </c>
      <c r="M413" t="s">
        <v>58</v>
      </c>
    </row>
    <row r="414" spans="1:13" x14ac:dyDescent="0.2">
      <c r="A414">
        <v>7</v>
      </c>
      <c r="B414">
        <v>134</v>
      </c>
      <c r="C414">
        <v>181</v>
      </c>
      <c r="D414" s="36">
        <v>41517</v>
      </c>
      <c r="E414">
        <v>31</v>
      </c>
      <c r="F414">
        <v>8</v>
      </c>
      <c r="G414">
        <v>2013</v>
      </c>
      <c r="H414">
        <v>1.3507462686567164</v>
      </c>
      <c r="I414" t="s">
        <v>8</v>
      </c>
      <c r="J414" t="s">
        <v>17</v>
      </c>
      <c r="K414" t="s">
        <v>18</v>
      </c>
      <c r="L414" t="s">
        <v>19</v>
      </c>
      <c r="M414" t="s">
        <v>58</v>
      </c>
    </row>
    <row r="415" spans="1:13" x14ac:dyDescent="0.2">
      <c r="A415">
        <v>6</v>
      </c>
      <c r="B415">
        <v>43</v>
      </c>
      <c r="C415">
        <v>149</v>
      </c>
      <c r="D415" s="36">
        <v>41533</v>
      </c>
      <c r="E415">
        <v>16</v>
      </c>
      <c r="F415">
        <v>9</v>
      </c>
      <c r="G415">
        <v>2013</v>
      </c>
      <c r="H415">
        <v>3.4651162790697674</v>
      </c>
      <c r="I415" t="s">
        <v>9</v>
      </c>
      <c r="J415" t="s">
        <v>10</v>
      </c>
      <c r="K415" t="s">
        <v>11</v>
      </c>
      <c r="L415" t="s">
        <v>12</v>
      </c>
      <c r="M415" t="s">
        <v>55</v>
      </c>
    </row>
    <row r="416" spans="1:13" x14ac:dyDescent="0.2">
      <c r="A416">
        <v>6</v>
      </c>
      <c r="B416">
        <v>42</v>
      </c>
      <c r="C416">
        <v>64</v>
      </c>
      <c r="D416" s="36">
        <v>41557</v>
      </c>
      <c r="E416">
        <v>10</v>
      </c>
      <c r="F416">
        <v>10</v>
      </c>
      <c r="G416">
        <v>2013</v>
      </c>
      <c r="H416">
        <v>1.5238095238095237</v>
      </c>
      <c r="I416" t="s">
        <v>13</v>
      </c>
      <c r="J416" t="s">
        <v>14</v>
      </c>
      <c r="K416" t="s">
        <v>15</v>
      </c>
      <c r="L416" t="s">
        <v>16</v>
      </c>
      <c r="M416" t="s">
        <v>56</v>
      </c>
    </row>
    <row r="417" spans="1:13" x14ac:dyDescent="0.2">
      <c r="A417">
        <v>14</v>
      </c>
      <c r="B417">
        <v>129</v>
      </c>
      <c r="C417">
        <v>109</v>
      </c>
      <c r="D417" s="36">
        <v>41564</v>
      </c>
      <c r="E417">
        <v>17</v>
      </c>
      <c r="F417">
        <v>10</v>
      </c>
      <c r="G417">
        <v>2013</v>
      </c>
      <c r="H417">
        <v>0.84496124031007747</v>
      </c>
      <c r="I417" t="s">
        <v>9</v>
      </c>
      <c r="J417" t="s">
        <v>10</v>
      </c>
      <c r="K417" t="s">
        <v>11</v>
      </c>
      <c r="L417" t="s">
        <v>12</v>
      </c>
      <c r="M417" t="s">
        <v>55</v>
      </c>
    </row>
    <row r="418" spans="1:13" x14ac:dyDescent="0.2">
      <c r="A418">
        <v>8</v>
      </c>
      <c r="B418">
        <v>176</v>
      </c>
      <c r="C418">
        <v>113</v>
      </c>
      <c r="D418" s="36">
        <v>41550</v>
      </c>
      <c r="E418">
        <v>3</v>
      </c>
      <c r="F418">
        <v>10</v>
      </c>
      <c r="G418">
        <v>2013</v>
      </c>
      <c r="H418">
        <v>0.64204545454545459</v>
      </c>
      <c r="I418" t="s">
        <v>20</v>
      </c>
      <c r="J418" t="s">
        <v>23</v>
      </c>
      <c r="K418" t="s">
        <v>24</v>
      </c>
      <c r="L418" t="s">
        <v>12</v>
      </c>
      <c r="M418" t="s">
        <v>57</v>
      </c>
    </row>
    <row r="419" spans="1:13" x14ac:dyDescent="0.2">
      <c r="A419">
        <v>14</v>
      </c>
      <c r="B419">
        <v>175</v>
      </c>
      <c r="C419">
        <v>220</v>
      </c>
      <c r="D419" s="36">
        <v>41503</v>
      </c>
      <c r="E419">
        <v>17</v>
      </c>
      <c r="F419">
        <v>8</v>
      </c>
      <c r="G419">
        <v>2013</v>
      </c>
      <c r="H419">
        <v>1.2571428571428571</v>
      </c>
      <c r="I419" t="s">
        <v>13</v>
      </c>
      <c r="J419" t="s">
        <v>14</v>
      </c>
      <c r="K419" t="s">
        <v>15</v>
      </c>
      <c r="L419" t="s">
        <v>16</v>
      </c>
      <c r="M419" t="s">
        <v>56</v>
      </c>
    </row>
    <row r="420" spans="1:13" x14ac:dyDescent="0.2">
      <c r="A420">
        <v>2</v>
      </c>
      <c r="B420">
        <v>157</v>
      </c>
      <c r="C420">
        <v>78</v>
      </c>
      <c r="D420" s="36">
        <v>41529</v>
      </c>
      <c r="E420">
        <v>12</v>
      </c>
      <c r="F420">
        <v>9</v>
      </c>
      <c r="G420">
        <v>2013</v>
      </c>
      <c r="H420">
        <v>0.49681528662420382</v>
      </c>
      <c r="I420" t="s">
        <v>8</v>
      </c>
      <c r="J420" t="s">
        <v>17</v>
      </c>
      <c r="K420" t="s">
        <v>18</v>
      </c>
      <c r="L420" t="s">
        <v>19</v>
      </c>
      <c r="M420" t="s">
        <v>58</v>
      </c>
    </row>
    <row r="421" spans="1:13" x14ac:dyDescent="0.2">
      <c r="A421">
        <v>9</v>
      </c>
      <c r="B421">
        <v>168</v>
      </c>
      <c r="C421">
        <v>99</v>
      </c>
      <c r="D421" s="36">
        <v>41554</v>
      </c>
      <c r="E421">
        <v>7</v>
      </c>
      <c r="F421">
        <v>10</v>
      </c>
      <c r="G421">
        <v>2013</v>
      </c>
      <c r="H421">
        <v>0.5892857142857143</v>
      </c>
      <c r="I421" t="s">
        <v>8</v>
      </c>
      <c r="J421" t="s">
        <v>17</v>
      </c>
      <c r="K421" t="s">
        <v>18</v>
      </c>
      <c r="L421" t="s">
        <v>19</v>
      </c>
      <c r="M421" t="s">
        <v>58</v>
      </c>
    </row>
    <row r="422" spans="1:13" x14ac:dyDescent="0.2">
      <c r="A422">
        <v>4</v>
      </c>
      <c r="B422">
        <v>49</v>
      </c>
      <c r="C422">
        <v>31</v>
      </c>
      <c r="D422" s="36">
        <v>41572</v>
      </c>
      <c r="E422">
        <v>25</v>
      </c>
      <c r="F422">
        <v>10</v>
      </c>
      <c r="G422">
        <v>2013</v>
      </c>
      <c r="H422">
        <v>0.63265306122448983</v>
      </c>
      <c r="I422" t="s">
        <v>8</v>
      </c>
      <c r="J422" t="s">
        <v>17</v>
      </c>
      <c r="K422" t="s">
        <v>18</v>
      </c>
      <c r="L422" t="s">
        <v>19</v>
      </c>
      <c r="M422" t="s">
        <v>58</v>
      </c>
    </row>
    <row r="423" spans="1:13" x14ac:dyDescent="0.2">
      <c r="A423">
        <v>12</v>
      </c>
      <c r="B423">
        <v>58</v>
      </c>
      <c r="C423">
        <v>208</v>
      </c>
      <c r="D423" s="36">
        <v>41493</v>
      </c>
      <c r="E423">
        <v>7</v>
      </c>
      <c r="F423">
        <v>8</v>
      </c>
      <c r="G423">
        <v>2013</v>
      </c>
      <c r="H423">
        <v>3.5862068965517242</v>
      </c>
      <c r="I423" t="s">
        <v>13</v>
      </c>
      <c r="J423" t="s">
        <v>14</v>
      </c>
      <c r="K423" t="s">
        <v>15</v>
      </c>
      <c r="L423" t="s">
        <v>16</v>
      </c>
      <c r="M423" t="s">
        <v>56</v>
      </c>
    </row>
    <row r="424" spans="1:13" x14ac:dyDescent="0.2">
      <c r="A424">
        <v>6</v>
      </c>
      <c r="B424">
        <v>166</v>
      </c>
      <c r="C424">
        <v>183</v>
      </c>
      <c r="D424" s="36">
        <v>41491</v>
      </c>
      <c r="E424">
        <v>5</v>
      </c>
      <c r="F424">
        <v>8</v>
      </c>
      <c r="G424">
        <v>2013</v>
      </c>
      <c r="H424">
        <v>1.1024096385542168</v>
      </c>
      <c r="I424" t="s">
        <v>9</v>
      </c>
      <c r="J424" t="s">
        <v>10</v>
      </c>
      <c r="K424" t="s">
        <v>11</v>
      </c>
      <c r="L424" t="s">
        <v>12</v>
      </c>
      <c r="M424" t="s">
        <v>55</v>
      </c>
    </row>
    <row r="425" spans="1:13" x14ac:dyDescent="0.2">
      <c r="A425">
        <v>15</v>
      </c>
      <c r="B425">
        <v>19</v>
      </c>
      <c r="C425">
        <v>164</v>
      </c>
      <c r="D425" s="36">
        <v>41531</v>
      </c>
      <c r="E425">
        <v>14</v>
      </c>
      <c r="F425">
        <v>9</v>
      </c>
      <c r="G425">
        <v>2013</v>
      </c>
      <c r="H425">
        <v>8.6315789473684212</v>
      </c>
      <c r="I425" t="s">
        <v>9</v>
      </c>
      <c r="J425" t="s">
        <v>10</v>
      </c>
      <c r="K425" t="s">
        <v>11</v>
      </c>
      <c r="L425" t="s">
        <v>12</v>
      </c>
      <c r="M425" t="s">
        <v>55</v>
      </c>
    </row>
    <row r="426" spans="1:13" x14ac:dyDescent="0.2">
      <c r="A426">
        <v>11</v>
      </c>
      <c r="B426">
        <v>141</v>
      </c>
      <c r="C426">
        <v>26</v>
      </c>
      <c r="D426" s="36">
        <v>41523</v>
      </c>
      <c r="E426">
        <v>6</v>
      </c>
      <c r="F426">
        <v>9</v>
      </c>
      <c r="G426">
        <v>2013</v>
      </c>
      <c r="H426">
        <v>0.18439716312056736</v>
      </c>
      <c r="I426" t="s">
        <v>20</v>
      </c>
      <c r="J426" t="s">
        <v>23</v>
      </c>
      <c r="K426" t="s">
        <v>24</v>
      </c>
      <c r="L426" t="s">
        <v>12</v>
      </c>
      <c r="M426" t="s">
        <v>57</v>
      </c>
    </row>
    <row r="427" spans="1:13" x14ac:dyDescent="0.2">
      <c r="A427">
        <v>1</v>
      </c>
      <c r="B427">
        <v>76</v>
      </c>
      <c r="C427">
        <v>188</v>
      </c>
      <c r="D427" s="36">
        <v>41574</v>
      </c>
      <c r="E427">
        <v>27</v>
      </c>
      <c r="F427">
        <v>10</v>
      </c>
      <c r="G427">
        <v>2013</v>
      </c>
      <c r="H427">
        <v>2.4736842105263159</v>
      </c>
      <c r="I427" t="s">
        <v>9</v>
      </c>
      <c r="J427" t="s">
        <v>10</v>
      </c>
      <c r="K427" t="s">
        <v>11</v>
      </c>
      <c r="L427" t="s">
        <v>12</v>
      </c>
      <c r="M427" t="s">
        <v>55</v>
      </c>
    </row>
    <row r="428" spans="1:13" x14ac:dyDescent="0.2">
      <c r="A428">
        <v>5</v>
      </c>
      <c r="B428">
        <v>83</v>
      </c>
      <c r="C428">
        <v>54</v>
      </c>
      <c r="D428" s="36">
        <v>41506</v>
      </c>
      <c r="E428">
        <v>20</v>
      </c>
      <c r="F428">
        <v>8</v>
      </c>
      <c r="G428">
        <v>2013</v>
      </c>
      <c r="H428">
        <v>0.6506024096385542</v>
      </c>
      <c r="I428" t="s">
        <v>21</v>
      </c>
      <c r="J428" t="s">
        <v>22</v>
      </c>
      <c r="K428" t="s">
        <v>11</v>
      </c>
      <c r="L428" t="s">
        <v>12</v>
      </c>
      <c r="M428" t="s">
        <v>55</v>
      </c>
    </row>
    <row r="429" spans="1:13" x14ac:dyDescent="0.2">
      <c r="A429">
        <v>9</v>
      </c>
      <c r="B429">
        <v>83</v>
      </c>
      <c r="C429">
        <v>26</v>
      </c>
      <c r="D429" s="36">
        <v>41518</v>
      </c>
      <c r="E429">
        <v>1</v>
      </c>
      <c r="F429">
        <v>9</v>
      </c>
      <c r="G429">
        <v>2013</v>
      </c>
      <c r="H429">
        <v>0.31325301204819278</v>
      </c>
      <c r="I429" t="s">
        <v>13</v>
      </c>
      <c r="J429" t="s">
        <v>14</v>
      </c>
      <c r="K429" t="s">
        <v>15</v>
      </c>
      <c r="L429" t="s">
        <v>16</v>
      </c>
      <c r="M429" t="s">
        <v>56</v>
      </c>
    </row>
    <row r="430" spans="1:13" x14ac:dyDescent="0.2">
      <c r="A430">
        <v>9</v>
      </c>
      <c r="B430">
        <v>13</v>
      </c>
      <c r="C430">
        <v>28</v>
      </c>
      <c r="D430" s="36">
        <v>41561</v>
      </c>
      <c r="E430">
        <v>14</v>
      </c>
      <c r="F430">
        <v>10</v>
      </c>
      <c r="G430">
        <v>2013</v>
      </c>
      <c r="H430">
        <v>2.1538461538461537</v>
      </c>
      <c r="I430" t="s">
        <v>8</v>
      </c>
      <c r="J430" t="s">
        <v>17</v>
      </c>
      <c r="K430" t="s">
        <v>18</v>
      </c>
      <c r="L430" t="s">
        <v>19</v>
      </c>
      <c r="M430" t="s">
        <v>58</v>
      </c>
    </row>
    <row r="431" spans="1:13" x14ac:dyDescent="0.2">
      <c r="A431">
        <v>14</v>
      </c>
      <c r="B431">
        <v>74</v>
      </c>
      <c r="C431">
        <v>177</v>
      </c>
      <c r="D431" s="36">
        <v>41529</v>
      </c>
      <c r="E431">
        <v>12</v>
      </c>
      <c r="F431">
        <v>9</v>
      </c>
      <c r="G431">
        <v>2013</v>
      </c>
      <c r="H431">
        <v>2.3918918918918921</v>
      </c>
      <c r="I431" t="s">
        <v>13</v>
      </c>
      <c r="J431" t="s">
        <v>14</v>
      </c>
      <c r="K431" t="s">
        <v>15</v>
      </c>
      <c r="L431" t="s">
        <v>16</v>
      </c>
      <c r="M431" t="s">
        <v>56</v>
      </c>
    </row>
    <row r="432" spans="1:13" x14ac:dyDescent="0.2">
      <c r="A432">
        <v>12</v>
      </c>
      <c r="B432">
        <v>109</v>
      </c>
      <c r="C432">
        <v>131</v>
      </c>
      <c r="D432" s="36">
        <v>41552</v>
      </c>
      <c r="E432">
        <v>5</v>
      </c>
      <c r="F432">
        <v>10</v>
      </c>
      <c r="G432">
        <v>2013</v>
      </c>
      <c r="H432">
        <v>1.201834862385321</v>
      </c>
      <c r="I432" t="s">
        <v>20</v>
      </c>
      <c r="J432" t="s">
        <v>23</v>
      </c>
      <c r="K432" t="s">
        <v>24</v>
      </c>
      <c r="L432" t="s">
        <v>12</v>
      </c>
      <c r="M432" t="s">
        <v>57</v>
      </c>
    </row>
    <row r="433" spans="1:13" x14ac:dyDescent="0.2">
      <c r="A433">
        <v>12</v>
      </c>
      <c r="B433">
        <v>59</v>
      </c>
      <c r="C433">
        <v>123</v>
      </c>
      <c r="D433" s="36">
        <v>41505</v>
      </c>
      <c r="E433">
        <v>19</v>
      </c>
      <c r="F433">
        <v>8</v>
      </c>
      <c r="G433">
        <v>2013</v>
      </c>
      <c r="H433">
        <v>2.0847457627118646</v>
      </c>
      <c r="I433" t="s">
        <v>21</v>
      </c>
      <c r="J433" t="s">
        <v>22</v>
      </c>
      <c r="K433" t="s">
        <v>11</v>
      </c>
      <c r="L433" t="s">
        <v>12</v>
      </c>
      <c r="M433" t="s">
        <v>55</v>
      </c>
    </row>
    <row r="434" spans="1:13" x14ac:dyDescent="0.2">
      <c r="A434">
        <v>4</v>
      </c>
      <c r="B434">
        <v>8</v>
      </c>
      <c r="C434">
        <v>100</v>
      </c>
      <c r="D434" s="36">
        <v>41533</v>
      </c>
      <c r="E434">
        <v>16</v>
      </c>
      <c r="F434">
        <v>9</v>
      </c>
      <c r="G434">
        <v>2013</v>
      </c>
      <c r="H434">
        <v>12.5</v>
      </c>
      <c r="I434" t="s">
        <v>13</v>
      </c>
      <c r="J434" t="s">
        <v>14</v>
      </c>
      <c r="K434" t="s">
        <v>15</v>
      </c>
      <c r="L434" t="s">
        <v>16</v>
      </c>
      <c r="M434" t="s">
        <v>56</v>
      </c>
    </row>
    <row r="435" spans="1:13" x14ac:dyDescent="0.2">
      <c r="A435">
        <v>11</v>
      </c>
      <c r="B435">
        <v>175</v>
      </c>
      <c r="C435">
        <v>139</v>
      </c>
      <c r="D435" s="36">
        <v>41518</v>
      </c>
      <c r="E435">
        <v>1</v>
      </c>
      <c r="F435">
        <v>9</v>
      </c>
      <c r="G435">
        <v>2013</v>
      </c>
      <c r="H435">
        <v>0.79428571428571426</v>
      </c>
      <c r="I435" t="s">
        <v>8</v>
      </c>
      <c r="J435" t="s">
        <v>17</v>
      </c>
      <c r="K435" t="s">
        <v>18</v>
      </c>
      <c r="L435" t="s">
        <v>19</v>
      </c>
      <c r="M435" t="s">
        <v>58</v>
      </c>
    </row>
    <row r="436" spans="1:13" x14ac:dyDescent="0.2">
      <c r="A436">
        <v>6</v>
      </c>
      <c r="B436">
        <v>94</v>
      </c>
      <c r="C436">
        <v>151</v>
      </c>
      <c r="D436" s="36">
        <v>41526</v>
      </c>
      <c r="E436">
        <v>9</v>
      </c>
      <c r="F436">
        <v>9</v>
      </c>
      <c r="G436">
        <v>2013</v>
      </c>
      <c r="H436">
        <v>1.6063829787234043</v>
      </c>
      <c r="I436" t="s">
        <v>13</v>
      </c>
      <c r="J436" t="s">
        <v>14</v>
      </c>
      <c r="K436" t="s">
        <v>15</v>
      </c>
      <c r="L436" t="s">
        <v>16</v>
      </c>
      <c r="M436" t="s">
        <v>56</v>
      </c>
    </row>
    <row r="437" spans="1:13" x14ac:dyDescent="0.2">
      <c r="A437">
        <v>15</v>
      </c>
      <c r="B437">
        <v>145</v>
      </c>
      <c r="C437">
        <v>162</v>
      </c>
      <c r="D437" s="36">
        <v>41529</v>
      </c>
      <c r="E437">
        <v>12</v>
      </c>
      <c r="F437">
        <v>9</v>
      </c>
      <c r="G437">
        <v>2013</v>
      </c>
      <c r="H437">
        <v>1.1172413793103448</v>
      </c>
      <c r="I437" t="s">
        <v>21</v>
      </c>
      <c r="J437" t="s">
        <v>22</v>
      </c>
      <c r="K437" t="s">
        <v>11</v>
      </c>
      <c r="L437" t="s">
        <v>12</v>
      </c>
      <c r="M437" t="s">
        <v>55</v>
      </c>
    </row>
    <row r="438" spans="1:13" x14ac:dyDescent="0.2">
      <c r="A438">
        <v>5</v>
      </c>
      <c r="B438">
        <v>161</v>
      </c>
      <c r="C438">
        <v>225</v>
      </c>
      <c r="D438" s="36">
        <v>41501</v>
      </c>
      <c r="E438">
        <v>15</v>
      </c>
      <c r="F438">
        <v>8</v>
      </c>
      <c r="G438">
        <v>2013</v>
      </c>
      <c r="H438">
        <v>1.3975155279503106</v>
      </c>
      <c r="I438" t="s">
        <v>21</v>
      </c>
      <c r="J438" t="s">
        <v>22</v>
      </c>
      <c r="K438" t="s">
        <v>11</v>
      </c>
      <c r="L438" t="s">
        <v>12</v>
      </c>
      <c r="M438" t="s">
        <v>55</v>
      </c>
    </row>
    <row r="439" spans="1:13" x14ac:dyDescent="0.2">
      <c r="A439">
        <v>2</v>
      </c>
      <c r="B439">
        <v>46</v>
      </c>
      <c r="C439">
        <v>129</v>
      </c>
      <c r="D439" s="36">
        <v>41548</v>
      </c>
      <c r="E439">
        <v>1</v>
      </c>
      <c r="F439">
        <v>10</v>
      </c>
      <c r="G439">
        <v>2013</v>
      </c>
      <c r="H439">
        <v>2.8043478260869565</v>
      </c>
      <c r="I439" t="s">
        <v>20</v>
      </c>
      <c r="J439" t="s">
        <v>23</v>
      </c>
      <c r="K439" t="s">
        <v>24</v>
      </c>
      <c r="L439" t="s">
        <v>12</v>
      </c>
      <c r="M439" t="s">
        <v>57</v>
      </c>
    </row>
    <row r="440" spans="1:13" x14ac:dyDescent="0.2">
      <c r="A440">
        <v>6</v>
      </c>
      <c r="B440">
        <v>149</v>
      </c>
      <c r="C440">
        <v>118</v>
      </c>
      <c r="D440" s="36">
        <v>41498</v>
      </c>
      <c r="E440">
        <v>12</v>
      </c>
      <c r="F440">
        <v>8</v>
      </c>
      <c r="G440">
        <v>2013</v>
      </c>
      <c r="H440">
        <v>0.79194630872483218</v>
      </c>
      <c r="I440" t="s">
        <v>13</v>
      </c>
      <c r="J440" t="s">
        <v>14</v>
      </c>
      <c r="K440" t="s">
        <v>15</v>
      </c>
      <c r="L440" t="s">
        <v>16</v>
      </c>
      <c r="M440" t="s">
        <v>56</v>
      </c>
    </row>
    <row r="441" spans="1:13" x14ac:dyDescent="0.2">
      <c r="A441">
        <v>11</v>
      </c>
      <c r="B441">
        <v>132</v>
      </c>
      <c r="C441">
        <v>197</v>
      </c>
      <c r="D441" s="36">
        <v>41565</v>
      </c>
      <c r="E441">
        <v>18</v>
      </c>
      <c r="F441">
        <v>10</v>
      </c>
      <c r="G441">
        <v>2013</v>
      </c>
      <c r="H441">
        <v>1.4924242424242424</v>
      </c>
      <c r="I441" t="s">
        <v>20</v>
      </c>
      <c r="J441" t="s">
        <v>23</v>
      </c>
      <c r="K441" t="s">
        <v>24</v>
      </c>
      <c r="L441" t="s">
        <v>12</v>
      </c>
      <c r="M441" t="s">
        <v>57</v>
      </c>
    </row>
    <row r="442" spans="1:13" x14ac:dyDescent="0.2">
      <c r="A442">
        <v>3</v>
      </c>
      <c r="B442">
        <v>4</v>
      </c>
      <c r="C442">
        <v>178</v>
      </c>
      <c r="D442" s="36">
        <v>41550</v>
      </c>
      <c r="E442">
        <v>3</v>
      </c>
      <c r="F442">
        <v>10</v>
      </c>
      <c r="G442">
        <v>2013</v>
      </c>
      <c r="H442">
        <v>44.5</v>
      </c>
      <c r="I442" t="s">
        <v>9</v>
      </c>
      <c r="J442" t="s">
        <v>10</v>
      </c>
      <c r="K442" t="s">
        <v>11</v>
      </c>
      <c r="L442" t="s">
        <v>12</v>
      </c>
      <c r="M442" t="s">
        <v>55</v>
      </c>
    </row>
    <row r="443" spans="1:13" x14ac:dyDescent="0.2">
      <c r="A443">
        <v>1</v>
      </c>
      <c r="B443">
        <v>50</v>
      </c>
      <c r="C443">
        <v>225</v>
      </c>
      <c r="D443" s="36">
        <v>41508</v>
      </c>
      <c r="E443">
        <v>22</v>
      </c>
      <c r="F443">
        <v>8</v>
      </c>
      <c r="G443">
        <v>2013</v>
      </c>
      <c r="H443">
        <v>4.5</v>
      </c>
      <c r="I443" t="s">
        <v>9</v>
      </c>
      <c r="J443" t="s">
        <v>10</v>
      </c>
      <c r="K443" t="s">
        <v>11</v>
      </c>
      <c r="L443" t="s">
        <v>12</v>
      </c>
      <c r="M443" t="s">
        <v>55</v>
      </c>
    </row>
    <row r="444" spans="1:13" x14ac:dyDescent="0.2">
      <c r="A444">
        <v>11</v>
      </c>
      <c r="B444">
        <v>149</v>
      </c>
      <c r="C444">
        <v>155</v>
      </c>
      <c r="D444" s="36">
        <v>41516</v>
      </c>
      <c r="E444">
        <v>30</v>
      </c>
      <c r="F444">
        <v>8</v>
      </c>
      <c r="G444">
        <v>2013</v>
      </c>
      <c r="H444">
        <v>1.0402684563758389</v>
      </c>
      <c r="I444" t="s">
        <v>21</v>
      </c>
      <c r="J444" t="s">
        <v>22</v>
      </c>
      <c r="K444" t="s">
        <v>11</v>
      </c>
      <c r="L444" t="s">
        <v>12</v>
      </c>
      <c r="M444" t="s">
        <v>55</v>
      </c>
    </row>
    <row r="445" spans="1:13" x14ac:dyDescent="0.2">
      <c r="A445">
        <v>13</v>
      </c>
      <c r="B445">
        <v>143</v>
      </c>
      <c r="C445">
        <v>22</v>
      </c>
      <c r="D445" s="36">
        <v>41528</v>
      </c>
      <c r="E445">
        <v>11</v>
      </c>
      <c r="F445">
        <v>9</v>
      </c>
      <c r="G445">
        <v>2013</v>
      </c>
      <c r="H445">
        <v>0.15384615384615385</v>
      </c>
      <c r="I445" t="s">
        <v>21</v>
      </c>
      <c r="J445" t="s">
        <v>22</v>
      </c>
      <c r="K445" t="s">
        <v>11</v>
      </c>
      <c r="L445" t="s">
        <v>12</v>
      </c>
      <c r="M445" t="s">
        <v>55</v>
      </c>
    </row>
    <row r="446" spans="1:13" x14ac:dyDescent="0.2">
      <c r="A446">
        <v>1</v>
      </c>
      <c r="B446">
        <v>68</v>
      </c>
      <c r="C446">
        <v>112</v>
      </c>
      <c r="D446" s="36">
        <v>41510</v>
      </c>
      <c r="E446">
        <v>24</v>
      </c>
      <c r="F446">
        <v>8</v>
      </c>
      <c r="G446">
        <v>2013</v>
      </c>
      <c r="H446">
        <v>1.6470588235294117</v>
      </c>
      <c r="I446" t="s">
        <v>21</v>
      </c>
      <c r="J446" t="s">
        <v>22</v>
      </c>
      <c r="K446" t="s">
        <v>11</v>
      </c>
      <c r="L446" t="s">
        <v>12</v>
      </c>
      <c r="M446" t="s">
        <v>55</v>
      </c>
    </row>
    <row r="447" spans="1:13" x14ac:dyDescent="0.2">
      <c r="A447">
        <v>4</v>
      </c>
      <c r="B447">
        <v>130</v>
      </c>
      <c r="C447">
        <v>120</v>
      </c>
      <c r="D447" s="36">
        <v>41555</v>
      </c>
      <c r="E447">
        <v>8</v>
      </c>
      <c r="F447">
        <v>10</v>
      </c>
      <c r="G447">
        <v>2013</v>
      </c>
      <c r="H447">
        <v>0.92307692307692313</v>
      </c>
      <c r="I447" t="s">
        <v>8</v>
      </c>
      <c r="J447" t="s">
        <v>17</v>
      </c>
      <c r="K447" t="s">
        <v>18</v>
      </c>
      <c r="L447" t="s">
        <v>19</v>
      </c>
      <c r="M447" t="s">
        <v>58</v>
      </c>
    </row>
    <row r="448" spans="1:13" x14ac:dyDescent="0.2">
      <c r="A448">
        <v>7</v>
      </c>
      <c r="B448">
        <v>98</v>
      </c>
      <c r="C448">
        <v>81</v>
      </c>
      <c r="D448" s="36">
        <v>41529</v>
      </c>
      <c r="E448">
        <v>12</v>
      </c>
      <c r="F448">
        <v>9</v>
      </c>
      <c r="G448">
        <v>2013</v>
      </c>
      <c r="H448">
        <v>0.82653061224489799</v>
      </c>
      <c r="I448" t="s">
        <v>21</v>
      </c>
      <c r="J448" t="s">
        <v>22</v>
      </c>
      <c r="K448" t="s">
        <v>11</v>
      </c>
      <c r="L448" t="s">
        <v>12</v>
      </c>
      <c r="M448" t="s">
        <v>55</v>
      </c>
    </row>
    <row r="449" spans="1:13" x14ac:dyDescent="0.2">
      <c r="A449">
        <v>2</v>
      </c>
      <c r="B449">
        <v>3</v>
      </c>
      <c r="C449">
        <v>70</v>
      </c>
      <c r="D449" s="36">
        <v>41541</v>
      </c>
      <c r="E449">
        <v>24</v>
      </c>
      <c r="F449">
        <v>9</v>
      </c>
      <c r="G449">
        <v>2013</v>
      </c>
      <c r="H449">
        <v>23.333333333333332</v>
      </c>
      <c r="I449" t="s">
        <v>13</v>
      </c>
      <c r="J449" t="s">
        <v>14</v>
      </c>
      <c r="K449" t="s">
        <v>15</v>
      </c>
      <c r="L449" t="s">
        <v>16</v>
      </c>
      <c r="M449" t="s">
        <v>56</v>
      </c>
    </row>
    <row r="450" spans="1:13" x14ac:dyDescent="0.2">
      <c r="A450">
        <v>6</v>
      </c>
      <c r="B450">
        <v>48</v>
      </c>
      <c r="C450">
        <v>191</v>
      </c>
      <c r="D450" s="36">
        <v>41549</v>
      </c>
      <c r="E450">
        <v>2</v>
      </c>
      <c r="F450">
        <v>10</v>
      </c>
      <c r="G450">
        <v>2013</v>
      </c>
      <c r="H450">
        <v>3.9791666666666665</v>
      </c>
      <c r="I450" t="s">
        <v>8</v>
      </c>
      <c r="J450" t="s">
        <v>17</v>
      </c>
      <c r="K450" t="s">
        <v>18</v>
      </c>
      <c r="L450" t="s">
        <v>19</v>
      </c>
      <c r="M450" t="s">
        <v>58</v>
      </c>
    </row>
    <row r="451" spans="1:13" x14ac:dyDescent="0.2">
      <c r="A451">
        <v>3</v>
      </c>
      <c r="B451">
        <v>65</v>
      </c>
      <c r="C451">
        <v>177</v>
      </c>
      <c r="D451" s="36">
        <v>41557</v>
      </c>
      <c r="E451">
        <v>10</v>
      </c>
      <c r="F451">
        <v>10</v>
      </c>
      <c r="G451">
        <v>2013</v>
      </c>
      <c r="H451">
        <v>2.7230769230769232</v>
      </c>
      <c r="I451" t="s">
        <v>13</v>
      </c>
      <c r="J451" t="s">
        <v>14</v>
      </c>
      <c r="K451" t="s">
        <v>15</v>
      </c>
      <c r="L451" t="s">
        <v>16</v>
      </c>
      <c r="M451" t="s">
        <v>56</v>
      </c>
    </row>
    <row r="452" spans="1:13" x14ac:dyDescent="0.2">
      <c r="A452">
        <v>10</v>
      </c>
      <c r="B452">
        <v>136</v>
      </c>
      <c r="C452">
        <v>56</v>
      </c>
      <c r="D452" s="36">
        <v>41519</v>
      </c>
      <c r="E452">
        <v>2</v>
      </c>
      <c r="F452">
        <v>9</v>
      </c>
      <c r="G452">
        <v>2013</v>
      </c>
      <c r="H452">
        <v>0.41176470588235292</v>
      </c>
      <c r="I452" t="s">
        <v>9</v>
      </c>
      <c r="J452" t="s">
        <v>10</v>
      </c>
      <c r="K452" t="s">
        <v>11</v>
      </c>
      <c r="L452" t="s">
        <v>12</v>
      </c>
      <c r="M452" t="s">
        <v>55</v>
      </c>
    </row>
    <row r="453" spans="1:13" x14ac:dyDescent="0.2">
      <c r="A453">
        <v>6</v>
      </c>
      <c r="B453">
        <v>45</v>
      </c>
      <c r="C453">
        <v>34</v>
      </c>
      <c r="D453" s="36">
        <v>41570</v>
      </c>
      <c r="E453">
        <v>23</v>
      </c>
      <c r="F453">
        <v>10</v>
      </c>
      <c r="G453">
        <v>2013</v>
      </c>
      <c r="H453">
        <v>0.75555555555555554</v>
      </c>
      <c r="I453" t="s">
        <v>21</v>
      </c>
      <c r="J453" t="s">
        <v>22</v>
      </c>
      <c r="K453" t="s">
        <v>11</v>
      </c>
      <c r="L453" t="s">
        <v>12</v>
      </c>
      <c r="M453" t="s">
        <v>55</v>
      </c>
    </row>
    <row r="454" spans="1:13" x14ac:dyDescent="0.2">
      <c r="A454">
        <v>15</v>
      </c>
      <c r="B454">
        <v>27</v>
      </c>
      <c r="C454">
        <v>118</v>
      </c>
      <c r="D454" s="36">
        <v>41514</v>
      </c>
      <c r="E454">
        <v>28</v>
      </c>
      <c r="F454">
        <v>8</v>
      </c>
      <c r="G454">
        <v>2013</v>
      </c>
      <c r="H454">
        <v>4.3703703703703702</v>
      </c>
      <c r="I454" t="s">
        <v>13</v>
      </c>
      <c r="J454" t="s">
        <v>14</v>
      </c>
      <c r="K454" t="s">
        <v>15</v>
      </c>
      <c r="L454" t="s">
        <v>16</v>
      </c>
      <c r="M454" t="s">
        <v>56</v>
      </c>
    </row>
    <row r="455" spans="1:13" x14ac:dyDescent="0.2">
      <c r="A455">
        <v>5</v>
      </c>
      <c r="B455">
        <v>130</v>
      </c>
      <c r="C455">
        <v>20</v>
      </c>
      <c r="D455" s="36">
        <v>41532</v>
      </c>
      <c r="E455">
        <v>15</v>
      </c>
      <c r="F455">
        <v>9</v>
      </c>
      <c r="G455">
        <v>2013</v>
      </c>
      <c r="H455">
        <v>0.15384615384615385</v>
      </c>
      <c r="I455" t="s">
        <v>13</v>
      </c>
      <c r="J455" t="s">
        <v>14</v>
      </c>
      <c r="K455" t="s">
        <v>15</v>
      </c>
      <c r="L455" t="s">
        <v>16</v>
      </c>
      <c r="M455" t="s">
        <v>56</v>
      </c>
    </row>
    <row r="456" spans="1:13" x14ac:dyDescent="0.2">
      <c r="A456">
        <v>7</v>
      </c>
      <c r="B456">
        <v>82</v>
      </c>
      <c r="C456">
        <v>136</v>
      </c>
      <c r="D456" s="36">
        <v>41504</v>
      </c>
      <c r="E456">
        <v>18</v>
      </c>
      <c r="F456">
        <v>8</v>
      </c>
      <c r="G456">
        <v>2013</v>
      </c>
      <c r="H456">
        <v>1.6585365853658536</v>
      </c>
      <c r="I456" t="s">
        <v>20</v>
      </c>
      <c r="J456" t="s">
        <v>23</v>
      </c>
      <c r="K456" t="s">
        <v>24</v>
      </c>
      <c r="L456" t="s">
        <v>12</v>
      </c>
      <c r="M456" t="s">
        <v>57</v>
      </c>
    </row>
    <row r="457" spans="1:13" x14ac:dyDescent="0.2">
      <c r="A457">
        <v>3</v>
      </c>
      <c r="B457">
        <v>157</v>
      </c>
      <c r="C457">
        <v>86</v>
      </c>
      <c r="D457" s="36">
        <v>41496</v>
      </c>
      <c r="E457">
        <v>10</v>
      </c>
      <c r="F457">
        <v>8</v>
      </c>
      <c r="G457">
        <v>2013</v>
      </c>
      <c r="H457">
        <v>0.54777070063694266</v>
      </c>
      <c r="I457" t="s">
        <v>20</v>
      </c>
      <c r="J457" t="s">
        <v>23</v>
      </c>
      <c r="K457" t="s">
        <v>24</v>
      </c>
      <c r="L457" t="s">
        <v>12</v>
      </c>
      <c r="M457" t="s">
        <v>57</v>
      </c>
    </row>
    <row r="458" spans="1:13" x14ac:dyDescent="0.2">
      <c r="A458">
        <v>11</v>
      </c>
      <c r="B458">
        <v>74</v>
      </c>
      <c r="C458">
        <v>154</v>
      </c>
      <c r="D458" s="36">
        <v>41541</v>
      </c>
      <c r="E458">
        <v>24</v>
      </c>
      <c r="F458">
        <v>9</v>
      </c>
      <c r="G458">
        <v>2013</v>
      </c>
      <c r="H458">
        <v>2.0810810810810811</v>
      </c>
      <c r="I458" t="s">
        <v>8</v>
      </c>
      <c r="J458" t="s">
        <v>17</v>
      </c>
      <c r="K458" t="s">
        <v>18</v>
      </c>
      <c r="L458" t="s">
        <v>19</v>
      </c>
      <c r="M458" t="s">
        <v>58</v>
      </c>
    </row>
    <row r="459" spans="1:13" x14ac:dyDescent="0.2">
      <c r="A459">
        <v>7</v>
      </c>
      <c r="B459">
        <v>141</v>
      </c>
      <c r="C459">
        <v>175</v>
      </c>
      <c r="D459" s="36">
        <v>41530</v>
      </c>
      <c r="E459">
        <v>13</v>
      </c>
      <c r="F459">
        <v>9</v>
      </c>
      <c r="G459">
        <v>2013</v>
      </c>
      <c r="H459">
        <v>1.2411347517730495</v>
      </c>
      <c r="I459" t="s">
        <v>8</v>
      </c>
      <c r="J459" t="s">
        <v>17</v>
      </c>
      <c r="K459" t="s">
        <v>18</v>
      </c>
      <c r="L459" t="s">
        <v>19</v>
      </c>
      <c r="M459" t="s">
        <v>58</v>
      </c>
    </row>
    <row r="460" spans="1:13" x14ac:dyDescent="0.2">
      <c r="A460">
        <v>8</v>
      </c>
      <c r="B460">
        <v>55</v>
      </c>
      <c r="C460">
        <v>91</v>
      </c>
      <c r="D460" s="36">
        <v>41494</v>
      </c>
      <c r="E460">
        <v>8</v>
      </c>
      <c r="F460">
        <v>8</v>
      </c>
      <c r="G460">
        <v>2013</v>
      </c>
      <c r="H460">
        <v>1.6545454545454545</v>
      </c>
      <c r="I460" t="s">
        <v>8</v>
      </c>
      <c r="J460" t="s">
        <v>17</v>
      </c>
      <c r="K460" t="s">
        <v>18</v>
      </c>
      <c r="L460" t="s">
        <v>19</v>
      </c>
      <c r="M460" t="s">
        <v>58</v>
      </c>
    </row>
    <row r="461" spans="1:13" x14ac:dyDescent="0.2">
      <c r="A461">
        <v>8</v>
      </c>
      <c r="B461">
        <v>139</v>
      </c>
      <c r="C461">
        <v>78</v>
      </c>
      <c r="D461" s="36">
        <v>41575</v>
      </c>
      <c r="E461">
        <v>28</v>
      </c>
      <c r="F461">
        <v>10</v>
      </c>
      <c r="G461">
        <v>2013</v>
      </c>
      <c r="H461">
        <v>0.5611510791366906</v>
      </c>
      <c r="I461" t="s">
        <v>21</v>
      </c>
      <c r="J461" t="s">
        <v>22</v>
      </c>
      <c r="K461" t="s">
        <v>11</v>
      </c>
      <c r="L461" t="s">
        <v>12</v>
      </c>
      <c r="M461" t="s">
        <v>55</v>
      </c>
    </row>
    <row r="462" spans="1:13" x14ac:dyDescent="0.2">
      <c r="A462">
        <v>12</v>
      </c>
      <c r="B462">
        <v>112</v>
      </c>
      <c r="C462">
        <v>45</v>
      </c>
      <c r="D462" s="36">
        <v>41506</v>
      </c>
      <c r="E462">
        <v>20</v>
      </c>
      <c r="F462">
        <v>8</v>
      </c>
      <c r="G462">
        <v>2013</v>
      </c>
      <c r="H462">
        <v>0.4017857142857143</v>
      </c>
      <c r="I462" t="s">
        <v>8</v>
      </c>
      <c r="J462" t="s">
        <v>17</v>
      </c>
      <c r="K462" t="s">
        <v>18</v>
      </c>
      <c r="L462" t="s">
        <v>19</v>
      </c>
      <c r="M462" t="s">
        <v>58</v>
      </c>
    </row>
    <row r="463" spans="1:13" x14ac:dyDescent="0.2">
      <c r="A463">
        <v>9</v>
      </c>
      <c r="B463">
        <v>70</v>
      </c>
      <c r="C463">
        <v>56</v>
      </c>
      <c r="D463" s="36">
        <v>41520</v>
      </c>
      <c r="E463">
        <v>3</v>
      </c>
      <c r="F463">
        <v>9</v>
      </c>
      <c r="G463">
        <v>2013</v>
      </c>
      <c r="H463">
        <v>0.8</v>
      </c>
      <c r="I463" t="s">
        <v>13</v>
      </c>
      <c r="J463" t="s">
        <v>14</v>
      </c>
      <c r="K463" t="s">
        <v>15</v>
      </c>
      <c r="L463" t="s">
        <v>16</v>
      </c>
      <c r="M463" t="s">
        <v>56</v>
      </c>
    </row>
    <row r="464" spans="1:13" x14ac:dyDescent="0.2">
      <c r="A464">
        <v>4</v>
      </c>
      <c r="B464">
        <v>94</v>
      </c>
      <c r="C464">
        <v>54</v>
      </c>
      <c r="D464" s="36">
        <v>41552</v>
      </c>
      <c r="E464">
        <v>5</v>
      </c>
      <c r="F464">
        <v>10</v>
      </c>
      <c r="G464">
        <v>2013</v>
      </c>
      <c r="H464">
        <v>0.57446808510638303</v>
      </c>
      <c r="I464" t="s">
        <v>21</v>
      </c>
      <c r="J464" t="s">
        <v>22</v>
      </c>
      <c r="K464" t="s">
        <v>11</v>
      </c>
      <c r="L464" t="s">
        <v>12</v>
      </c>
      <c r="M464" t="s">
        <v>55</v>
      </c>
    </row>
    <row r="465" spans="1:13" x14ac:dyDescent="0.2">
      <c r="A465">
        <v>5</v>
      </c>
      <c r="B465">
        <v>98</v>
      </c>
      <c r="C465">
        <v>224</v>
      </c>
      <c r="D465" s="36">
        <v>41576</v>
      </c>
      <c r="E465">
        <v>29</v>
      </c>
      <c r="F465">
        <v>10</v>
      </c>
      <c r="G465">
        <v>2013</v>
      </c>
      <c r="H465">
        <v>2.2857142857142856</v>
      </c>
      <c r="I465" t="s">
        <v>9</v>
      </c>
      <c r="J465" t="s">
        <v>10</v>
      </c>
      <c r="K465" t="s">
        <v>11</v>
      </c>
      <c r="L465" t="s">
        <v>12</v>
      </c>
      <c r="M465" t="s">
        <v>55</v>
      </c>
    </row>
    <row r="466" spans="1:13" x14ac:dyDescent="0.2">
      <c r="A466">
        <v>4</v>
      </c>
      <c r="B466">
        <v>74</v>
      </c>
      <c r="C466">
        <v>191</v>
      </c>
      <c r="D466" s="36">
        <v>41529</v>
      </c>
      <c r="E466">
        <v>12</v>
      </c>
      <c r="F466">
        <v>9</v>
      </c>
      <c r="G466">
        <v>2013</v>
      </c>
      <c r="H466">
        <v>2.5810810810810811</v>
      </c>
      <c r="I466" t="s">
        <v>8</v>
      </c>
      <c r="J466" t="s">
        <v>17</v>
      </c>
      <c r="K466" t="s">
        <v>18</v>
      </c>
      <c r="L466" t="s">
        <v>19</v>
      </c>
      <c r="M466" t="s">
        <v>58</v>
      </c>
    </row>
    <row r="467" spans="1:13" x14ac:dyDescent="0.2">
      <c r="A467">
        <v>15</v>
      </c>
      <c r="B467">
        <v>123</v>
      </c>
      <c r="C467">
        <v>71</v>
      </c>
      <c r="D467" s="36">
        <v>41491</v>
      </c>
      <c r="E467">
        <v>5</v>
      </c>
      <c r="F467">
        <v>8</v>
      </c>
      <c r="G467">
        <v>2013</v>
      </c>
      <c r="H467">
        <v>0.57723577235772361</v>
      </c>
      <c r="I467" t="s">
        <v>21</v>
      </c>
      <c r="J467" t="s">
        <v>22</v>
      </c>
      <c r="K467" t="s">
        <v>11</v>
      </c>
      <c r="L467" t="s">
        <v>12</v>
      </c>
      <c r="M467" t="s">
        <v>55</v>
      </c>
    </row>
    <row r="468" spans="1:13" x14ac:dyDescent="0.2">
      <c r="A468">
        <v>10</v>
      </c>
      <c r="B468">
        <v>171</v>
      </c>
      <c r="C468">
        <v>119</v>
      </c>
      <c r="D468" s="36">
        <v>41572</v>
      </c>
      <c r="E468">
        <v>25</v>
      </c>
      <c r="F468">
        <v>10</v>
      </c>
      <c r="G468">
        <v>2013</v>
      </c>
      <c r="H468">
        <v>0.69590643274853803</v>
      </c>
      <c r="I468" t="s">
        <v>8</v>
      </c>
      <c r="J468" t="s">
        <v>17</v>
      </c>
      <c r="K468" t="s">
        <v>18</v>
      </c>
      <c r="L468" t="s">
        <v>19</v>
      </c>
      <c r="M468" t="s">
        <v>58</v>
      </c>
    </row>
    <row r="469" spans="1:13" x14ac:dyDescent="0.2">
      <c r="A469">
        <v>10</v>
      </c>
      <c r="B469">
        <v>5</v>
      </c>
      <c r="C469">
        <v>156</v>
      </c>
      <c r="D469" s="36">
        <v>41551</v>
      </c>
      <c r="E469">
        <v>4</v>
      </c>
      <c r="F469">
        <v>10</v>
      </c>
      <c r="G469">
        <v>2013</v>
      </c>
      <c r="H469">
        <v>31.2</v>
      </c>
      <c r="I469" t="s">
        <v>8</v>
      </c>
      <c r="J469" t="s">
        <v>17</v>
      </c>
      <c r="K469" t="s">
        <v>18</v>
      </c>
      <c r="L469" t="s">
        <v>19</v>
      </c>
      <c r="M469" t="s">
        <v>58</v>
      </c>
    </row>
    <row r="470" spans="1:13" x14ac:dyDescent="0.2">
      <c r="A470">
        <v>15</v>
      </c>
      <c r="B470">
        <v>68</v>
      </c>
      <c r="C470">
        <v>68</v>
      </c>
      <c r="D470" s="36">
        <v>41535</v>
      </c>
      <c r="E470">
        <v>18</v>
      </c>
      <c r="F470">
        <v>9</v>
      </c>
      <c r="G470">
        <v>2013</v>
      </c>
      <c r="H470">
        <v>1</v>
      </c>
      <c r="I470" t="s">
        <v>13</v>
      </c>
      <c r="J470" t="s">
        <v>14</v>
      </c>
      <c r="K470" t="s">
        <v>15</v>
      </c>
      <c r="L470" t="s">
        <v>16</v>
      </c>
      <c r="M470" t="s">
        <v>56</v>
      </c>
    </row>
    <row r="471" spans="1:13" x14ac:dyDescent="0.2">
      <c r="A471">
        <v>15</v>
      </c>
      <c r="B471">
        <v>22</v>
      </c>
      <c r="C471">
        <v>53</v>
      </c>
      <c r="D471" s="36">
        <v>41575</v>
      </c>
      <c r="E471">
        <v>28</v>
      </c>
      <c r="F471">
        <v>10</v>
      </c>
      <c r="G471">
        <v>2013</v>
      </c>
      <c r="H471">
        <v>2.4090909090909092</v>
      </c>
      <c r="I471" t="s">
        <v>21</v>
      </c>
      <c r="J471" t="s">
        <v>22</v>
      </c>
      <c r="K471" t="s">
        <v>11</v>
      </c>
      <c r="L471" t="s">
        <v>12</v>
      </c>
      <c r="M471" t="s">
        <v>55</v>
      </c>
    </row>
    <row r="472" spans="1:13" x14ac:dyDescent="0.2">
      <c r="A472">
        <v>10</v>
      </c>
      <c r="B472">
        <v>134</v>
      </c>
      <c r="C472">
        <v>90</v>
      </c>
      <c r="D472" s="36">
        <v>41505</v>
      </c>
      <c r="E472">
        <v>19</v>
      </c>
      <c r="F472">
        <v>8</v>
      </c>
      <c r="G472">
        <v>2013</v>
      </c>
      <c r="H472">
        <v>0.67164179104477617</v>
      </c>
      <c r="I472" t="s">
        <v>20</v>
      </c>
      <c r="J472" t="s">
        <v>23</v>
      </c>
      <c r="K472" t="s">
        <v>24</v>
      </c>
      <c r="L472" t="s">
        <v>12</v>
      </c>
      <c r="M472" t="s">
        <v>57</v>
      </c>
    </row>
    <row r="473" spans="1:13" x14ac:dyDescent="0.2">
      <c r="A473">
        <v>4</v>
      </c>
      <c r="B473">
        <v>140</v>
      </c>
      <c r="C473">
        <v>129</v>
      </c>
      <c r="D473" s="36">
        <v>41564</v>
      </c>
      <c r="E473">
        <v>17</v>
      </c>
      <c r="F473">
        <v>10</v>
      </c>
      <c r="G473">
        <v>2013</v>
      </c>
      <c r="H473">
        <v>0.92142857142857137</v>
      </c>
      <c r="I473" t="s">
        <v>8</v>
      </c>
      <c r="J473" t="s">
        <v>17</v>
      </c>
      <c r="K473" t="s">
        <v>18</v>
      </c>
      <c r="L473" t="s">
        <v>19</v>
      </c>
      <c r="M473" t="s">
        <v>58</v>
      </c>
    </row>
    <row r="474" spans="1:13" x14ac:dyDescent="0.2">
      <c r="A474">
        <v>10</v>
      </c>
      <c r="B474">
        <v>64</v>
      </c>
      <c r="C474">
        <v>95</v>
      </c>
      <c r="D474" s="36">
        <v>41570</v>
      </c>
      <c r="E474">
        <v>23</v>
      </c>
      <c r="F474">
        <v>10</v>
      </c>
      <c r="G474">
        <v>2013</v>
      </c>
      <c r="H474">
        <v>1.484375</v>
      </c>
      <c r="I474" t="s">
        <v>9</v>
      </c>
      <c r="J474" t="s">
        <v>10</v>
      </c>
      <c r="K474" t="s">
        <v>11</v>
      </c>
      <c r="L474" t="s">
        <v>12</v>
      </c>
      <c r="M474" t="s">
        <v>55</v>
      </c>
    </row>
    <row r="475" spans="1:13" x14ac:dyDescent="0.2">
      <c r="A475">
        <v>5</v>
      </c>
      <c r="B475">
        <v>57</v>
      </c>
      <c r="C475">
        <v>185</v>
      </c>
      <c r="D475" s="36">
        <v>41536</v>
      </c>
      <c r="E475">
        <v>19</v>
      </c>
      <c r="F475">
        <v>9</v>
      </c>
      <c r="G475">
        <v>2013</v>
      </c>
      <c r="H475">
        <v>3.2456140350877192</v>
      </c>
      <c r="I475" t="s">
        <v>8</v>
      </c>
      <c r="J475" t="s">
        <v>17</v>
      </c>
      <c r="K475" t="s">
        <v>18</v>
      </c>
      <c r="L475" t="s">
        <v>19</v>
      </c>
      <c r="M475" t="s">
        <v>58</v>
      </c>
    </row>
    <row r="476" spans="1:13" x14ac:dyDescent="0.2">
      <c r="A476">
        <v>10</v>
      </c>
      <c r="B476">
        <v>39</v>
      </c>
      <c r="C476">
        <v>131</v>
      </c>
      <c r="D476" s="36">
        <v>41555</v>
      </c>
      <c r="E476">
        <v>8</v>
      </c>
      <c r="F476">
        <v>10</v>
      </c>
      <c r="G476">
        <v>2013</v>
      </c>
      <c r="H476">
        <v>3.358974358974359</v>
      </c>
      <c r="I476" t="s">
        <v>8</v>
      </c>
      <c r="J476" t="s">
        <v>17</v>
      </c>
      <c r="K476" t="s">
        <v>18</v>
      </c>
      <c r="L476" t="s">
        <v>19</v>
      </c>
      <c r="M476" t="s">
        <v>58</v>
      </c>
    </row>
    <row r="477" spans="1:13" x14ac:dyDescent="0.2">
      <c r="A477">
        <v>11</v>
      </c>
      <c r="B477">
        <v>38</v>
      </c>
      <c r="C477">
        <v>173</v>
      </c>
      <c r="D477" s="36">
        <v>41574</v>
      </c>
      <c r="E477">
        <v>27</v>
      </c>
      <c r="F477">
        <v>10</v>
      </c>
      <c r="G477">
        <v>2013</v>
      </c>
      <c r="H477">
        <v>4.5526315789473681</v>
      </c>
      <c r="I477" t="s">
        <v>8</v>
      </c>
      <c r="J477" t="s">
        <v>17</v>
      </c>
      <c r="K477" t="s">
        <v>18</v>
      </c>
      <c r="L477" t="s">
        <v>19</v>
      </c>
      <c r="M477" t="s">
        <v>58</v>
      </c>
    </row>
    <row r="478" spans="1:13" x14ac:dyDescent="0.2">
      <c r="A478">
        <v>7</v>
      </c>
      <c r="B478">
        <v>44</v>
      </c>
      <c r="C478">
        <v>40</v>
      </c>
      <c r="D478" s="36">
        <v>41519</v>
      </c>
      <c r="E478">
        <v>2</v>
      </c>
      <c r="F478">
        <v>9</v>
      </c>
      <c r="G478">
        <v>2013</v>
      </c>
      <c r="H478">
        <v>0.90909090909090906</v>
      </c>
      <c r="I478" t="s">
        <v>21</v>
      </c>
      <c r="J478" t="s">
        <v>22</v>
      </c>
      <c r="K478" t="s">
        <v>11</v>
      </c>
      <c r="L478" t="s">
        <v>12</v>
      </c>
      <c r="M478" t="s">
        <v>55</v>
      </c>
    </row>
    <row r="479" spans="1:13" x14ac:dyDescent="0.2">
      <c r="A479">
        <v>6</v>
      </c>
      <c r="B479">
        <v>43</v>
      </c>
      <c r="C479">
        <v>21</v>
      </c>
      <c r="D479" s="36">
        <v>41569</v>
      </c>
      <c r="E479">
        <v>22</v>
      </c>
      <c r="F479">
        <v>10</v>
      </c>
      <c r="G479">
        <v>2013</v>
      </c>
      <c r="H479">
        <v>0.48837209302325579</v>
      </c>
      <c r="I479" t="s">
        <v>8</v>
      </c>
      <c r="J479" t="s">
        <v>17</v>
      </c>
      <c r="K479" t="s">
        <v>18</v>
      </c>
      <c r="L479" t="s">
        <v>19</v>
      </c>
      <c r="M479" t="s">
        <v>58</v>
      </c>
    </row>
    <row r="480" spans="1:13" x14ac:dyDescent="0.2">
      <c r="A480">
        <v>8</v>
      </c>
      <c r="B480">
        <v>8</v>
      </c>
      <c r="C480">
        <v>133</v>
      </c>
      <c r="D480" s="36">
        <v>41500</v>
      </c>
      <c r="E480">
        <v>14</v>
      </c>
      <c r="F480">
        <v>8</v>
      </c>
      <c r="G480">
        <v>2013</v>
      </c>
      <c r="H480">
        <v>16.625</v>
      </c>
      <c r="I480" t="s">
        <v>13</v>
      </c>
      <c r="J480" t="s">
        <v>14</v>
      </c>
      <c r="K480" t="s">
        <v>15</v>
      </c>
      <c r="L480" t="s">
        <v>16</v>
      </c>
      <c r="M480" t="s">
        <v>56</v>
      </c>
    </row>
    <row r="481" spans="1:13" x14ac:dyDescent="0.2">
      <c r="A481">
        <v>9</v>
      </c>
      <c r="B481">
        <v>35</v>
      </c>
      <c r="C481">
        <v>188</v>
      </c>
      <c r="D481" s="36">
        <v>41512</v>
      </c>
      <c r="E481">
        <v>26</v>
      </c>
      <c r="F481">
        <v>8</v>
      </c>
      <c r="G481">
        <v>2013</v>
      </c>
      <c r="H481">
        <v>5.371428571428571</v>
      </c>
      <c r="I481" t="s">
        <v>20</v>
      </c>
      <c r="J481" t="s">
        <v>23</v>
      </c>
      <c r="K481" t="s">
        <v>24</v>
      </c>
      <c r="L481" t="s">
        <v>12</v>
      </c>
      <c r="M481" t="s">
        <v>57</v>
      </c>
    </row>
    <row r="482" spans="1:13" x14ac:dyDescent="0.2">
      <c r="A482">
        <v>10</v>
      </c>
      <c r="B482">
        <v>30</v>
      </c>
      <c r="C482">
        <v>48</v>
      </c>
      <c r="D482" s="36">
        <v>41492</v>
      </c>
      <c r="E482">
        <v>6</v>
      </c>
      <c r="F482">
        <v>8</v>
      </c>
      <c r="G482">
        <v>2013</v>
      </c>
      <c r="H482">
        <v>1.6</v>
      </c>
      <c r="I482" t="s">
        <v>9</v>
      </c>
      <c r="J482" t="s">
        <v>10</v>
      </c>
      <c r="K482" t="s">
        <v>11</v>
      </c>
      <c r="L482" t="s">
        <v>12</v>
      </c>
      <c r="M482" t="s">
        <v>55</v>
      </c>
    </row>
    <row r="483" spans="1:13" x14ac:dyDescent="0.2">
      <c r="A483">
        <v>7</v>
      </c>
      <c r="B483">
        <v>105</v>
      </c>
      <c r="C483">
        <v>203</v>
      </c>
      <c r="D483" s="36">
        <v>41500</v>
      </c>
      <c r="E483">
        <v>14</v>
      </c>
      <c r="F483">
        <v>8</v>
      </c>
      <c r="G483">
        <v>2013</v>
      </c>
      <c r="H483">
        <v>1.9333333333333333</v>
      </c>
      <c r="I483" t="s">
        <v>8</v>
      </c>
      <c r="J483" t="s">
        <v>17</v>
      </c>
      <c r="K483" t="s">
        <v>18</v>
      </c>
      <c r="L483" t="s">
        <v>19</v>
      </c>
      <c r="M483" t="s">
        <v>58</v>
      </c>
    </row>
    <row r="484" spans="1:13" x14ac:dyDescent="0.2">
      <c r="A484">
        <v>4</v>
      </c>
      <c r="B484">
        <v>173</v>
      </c>
      <c r="C484">
        <v>86</v>
      </c>
      <c r="D484" s="36">
        <v>41567</v>
      </c>
      <c r="E484">
        <v>20</v>
      </c>
      <c r="F484">
        <v>10</v>
      </c>
      <c r="G484">
        <v>2013</v>
      </c>
      <c r="H484">
        <v>0.49710982658959535</v>
      </c>
      <c r="I484" t="s">
        <v>9</v>
      </c>
      <c r="J484" t="s">
        <v>10</v>
      </c>
      <c r="K484" t="s">
        <v>11</v>
      </c>
      <c r="L484" t="s">
        <v>12</v>
      </c>
      <c r="M484" t="s">
        <v>55</v>
      </c>
    </row>
    <row r="485" spans="1:13" x14ac:dyDescent="0.2">
      <c r="A485">
        <v>13</v>
      </c>
      <c r="B485">
        <v>105</v>
      </c>
      <c r="C485">
        <v>57</v>
      </c>
      <c r="D485" s="36">
        <v>41573</v>
      </c>
      <c r="E485">
        <v>26</v>
      </c>
      <c r="F485">
        <v>10</v>
      </c>
      <c r="G485">
        <v>2013</v>
      </c>
      <c r="H485">
        <v>0.54285714285714282</v>
      </c>
      <c r="I485" t="s">
        <v>9</v>
      </c>
      <c r="J485" t="s">
        <v>10</v>
      </c>
      <c r="K485" t="s">
        <v>11</v>
      </c>
      <c r="L485" t="s">
        <v>12</v>
      </c>
      <c r="M485" t="s">
        <v>55</v>
      </c>
    </row>
    <row r="486" spans="1:13" x14ac:dyDescent="0.2">
      <c r="A486">
        <v>12</v>
      </c>
      <c r="B486">
        <v>148</v>
      </c>
      <c r="C486">
        <v>195</v>
      </c>
      <c r="D486" s="36">
        <v>41510</v>
      </c>
      <c r="E486">
        <v>24</v>
      </c>
      <c r="F486">
        <v>8</v>
      </c>
      <c r="G486">
        <v>2013</v>
      </c>
      <c r="H486">
        <v>1.3175675675675675</v>
      </c>
      <c r="I486" t="s">
        <v>21</v>
      </c>
      <c r="J486" t="s">
        <v>22</v>
      </c>
      <c r="K486" t="s">
        <v>11</v>
      </c>
      <c r="L486" t="s">
        <v>12</v>
      </c>
      <c r="M486" t="s">
        <v>55</v>
      </c>
    </row>
    <row r="487" spans="1:13" x14ac:dyDescent="0.2">
      <c r="A487">
        <v>3</v>
      </c>
      <c r="B487">
        <v>99</v>
      </c>
      <c r="C487">
        <v>121</v>
      </c>
      <c r="D487" s="36">
        <v>41567</v>
      </c>
      <c r="E487">
        <v>20</v>
      </c>
      <c r="F487">
        <v>10</v>
      </c>
      <c r="G487">
        <v>2013</v>
      </c>
      <c r="H487">
        <v>1.2222222222222223</v>
      </c>
      <c r="I487" t="s">
        <v>8</v>
      </c>
      <c r="J487" t="s">
        <v>17</v>
      </c>
      <c r="K487" t="s">
        <v>18</v>
      </c>
      <c r="L487" t="s">
        <v>19</v>
      </c>
      <c r="M487" t="s">
        <v>58</v>
      </c>
    </row>
    <row r="488" spans="1:13" x14ac:dyDescent="0.2">
      <c r="A488">
        <v>8</v>
      </c>
      <c r="B488">
        <v>37</v>
      </c>
      <c r="C488">
        <v>220</v>
      </c>
      <c r="D488" s="36">
        <v>41553</v>
      </c>
      <c r="E488">
        <v>6</v>
      </c>
      <c r="F488">
        <v>10</v>
      </c>
      <c r="G488">
        <v>2013</v>
      </c>
      <c r="H488">
        <v>5.9459459459459456</v>
      </c>
      <c r="I488" t="s">
        <v>8</v>
      </c>
      <c r="J488" t="s">
        <v>17</v>
      </c>
      <c r="K488" t="s">
        <v>18</v>
      </c>
      <c r="L488" t="s">
        <v>19</v>
      </c>
      <c r="M488" t="s">
        <v>58</v>
      </c>
    </row>
    <row r="489" spans="1:13" x14ac:dyDescent="0.2">
      <c r="A489">
        <v>14</v>
      </c>
      <c r="B489">
        <v>49</v>
      </c>
      <c r="C489">
        <v>80</v>
      </c>
      <c r="D489" s="36">
        <v>41576</v>
      </c>
      <c r="E489">
        <v>29</v>
      </c>
      <c r="F489">
        <v>10</v>
      </c>
      <c r="G489">
        <v>2013</v>
      </c>
      <c r="H489">
        <v>1.6326530612244898</v>
      </c>
      <c r="I489" t="s">
        <v>13</v>
      </c>
      <c r="J489" t="s">
        <v>14</v>
      </c>
      <c r="K489" t="s">
        <v>15</v>
      </c>
      <c r="L489" t="s">
        <v>16</v>
      </c>
      <c r="M489" t="s">
        <v>56</v>
      </c>
    </row>
    <row r="490" spans="1:13" x14ac:dyDescent="0.2">
      <c r="A490">
        <v>6</v>
      </c>
      <c r="B490">
        <v>55</v>
      </c>
      <c r="C490">
        <v>178</v>
      </c>
      <c r="D490" s="36">
        <v>41516</v>
      </c>
      <c r="E490">
        <v>30</v>
      </c>
      <c r="F490">
        <v>8</v>
      </c>
      <c r="G490">
        <v>2013</v>
      </c>
      <c r="H490">
        <v>3.2363636363636363</v>
      </c>
      <c r="I490" t="s">
        <v>13</v>
      </c>
      <c r="J490" t="s">
        <v>14</v>
      </c>
      <c r="K490" t="s">
        <v>15</v>
      </c>
      <c r="L490" t="s">
        <v>16</v>
      </c>
      <c r="M490" t="s">
        <v>56</v>
      </c>
    </row>
    <row r="491" spans="1:13" x14ac:dyDescent="0.2">
      <c r="A491">
        <v>6</v>
      </c>
      <c r="B491">
        <v>118</v>
      </c>
      <c r="C491">
        <v>32</v>
      </c>
      <c r="D491" s="36">
        <v>41494</v>
      </c>
      <c r="E491">
        <v>8</v>
      </c>
      <c r="F491">
        <v>8</v>
      </c>
      <c r="G491">
        <v>2013</v>
      </c>
      <c r="H491">
        <v>0.2711864406779661</v>
      </c>
      <c r="I491" t="s">
        <v>21</v>
      </c>
      <c r="J491" t="s">
        <v>22</v>
      </c>
      <c r="K491" t="s">
        <v>11</v>
      </c>
      <c r="L491" t="s">
        <v>12</v>
      </c>
      <c r="M491" t="s">
        <v>55</v>
      </c>
    </row>
    <row r="492" spans="1:13" x14ac:dyDescent="0.2">
      <c r="A492">
        <v>15</v>
      </c>
      <c r="B492">
        <v>64</v>
      </c>
      <c r="C492">
        <v>221</v>
      </c>
      <c r="D492" s="36">
        <v>41572</v>
      </c>
      <c r="E492">
        <v>25</v>
      </c>
      <c r="F492">
        <v>10</v>
      </c>
      <c r="G492">
        <v>2013</v>
      </c>
      <c r="H492">
        <v>3.453125</v>
      </c>
      <c r="I492" t="s">
        <v>9</v>
      </c>
      <c r="J492" t="s">
        <v>10</v>
      </c>
      <c r="K492" t="s">
        <v>11</v>
      </c>
      <c r="L492" t="s">
        <v>12</v>
      </c>
      <c r="M492" t="s">
        <v>55</v>
      </c>
    </row>
    <row r="493" spans="1:13" x14ac:dyDescent="0.2">
      <c r="A493">
        <v>10</v>
      </c>
      <c r="B493">
        <v>10</v>
      </c>
      <c r="C493">
        <v>206</v>
      </c>
      <c r="D493" s="36">
        <v>41497</v>
      </c>
      <c r="E493">
        <v>11</v>
      </c>
      <c r="F493">
        <v>8</v>
      </c>
      <c r="G493">
        <v>2013</v>
      </c>
      <c r="H493">
        <v>20.6</v>
      </c>
      <c r="I493" t="s">
        <v>21</v>
      </c>
      <c r="J493" t="s">
        <v>22</v>
      </c>
      <c r="K493" t="s">
        <v>11</v>
      </c>
      <c r="L493" t="s">
        <v>12</v>
      </c>
      <c r="M493" t="s">
        <v>55</v>
      </c>
    </row>
    <row r="494" spans="1:13" x14ac:dyDescent="0.2">
      <c r="A494">
        <v>11</v>
      </c>
      <c r="B494">
        <v>55</v>
      </c>
      <c r="C494">
        <v>129</v>
      </c>
      <c r="D494" s="36">
        <v>41527</v>
      </c>
      <c r="E494">
        <v>10</v>
      </c>
      <c r="F494">
        <v>9</v>
      </c>
      <c r="G494">
        <v>2013</v>
      </c>
      <c r="H494">
        <v>2.3454545454545452</v>
      </c>
      <c r="I494" t="s">
        <v>9</v>
      </c>
      <c r="J494" t="s">
        <v>10</v>
      </c>
      <c r="K494" t="s">
        <v>11</v>
      </c>
      <c r="L494" t="s">
        <v>12</v>
      </c>
      <c r="M494" t="s">
        <v>55</v>
      </c>
    </row>
    <row r="495" spans="1:13" x14ac:dyDescent="0.2">
      <c r="A495">
        <v>15</v>
      </c>
      <c r="B495">
        <v>32</v>
      </c>
      <c r="C495">
        <v>53</v>
      </c>
      <c r="D495" s="36">
        <v>41527</v>
      </c>
      <c r="E495">
        <v>10</v>
      </c>
      <c r="F495">
        <v>9</v>
      </c>
      <c r="G495">
        <v>2013</v>
      </c>
      <c r="H495">
        <v>1.65625</v>
      </c>
      <c r="I495" t="s">
        <v>8</v>
      </c>
      <c r="J495" t="s">
        <v>17</v>
      </c>
      <c r="K495" t="s">
        <v>18</v>
      </c>
      <c r="L495" t="s">
        <v>19</v>
      </c>
      <c r="M495" t="s">
        <v>58</v>
      </c>
    </row>
    <row r="496" spans="1:13" x14ac:dyDescent="0.2">
      <c r="A496">
        <v>4</v>
      </c>
      <c r="B496">
        <v>94</v>
      </c>
      <c r="C496">
        <v>37</v>
      </c>
      <c r="D496" s="36">
        <v>41509</v>
      </c>
      <c r="E496">
        <v>23</v>
      </c>
      <c r="F496">
        <v>8</v>
      </c>
      <c r="G496">
        <v>2013</v>
      </c>
      <c r="H496">
        <v>0.39361702127659576</v>
      </c>
      <c r="I496" t="s">
        <v>9</v>
      </c>
      <c r="J496" t="s">
        <v>10</v>
      </c>
      <c r="K496" t="s">
        <v>11</v>
      </c>
      <c r="L496" t="s">
        <v>12</v>
      </c>
      <c r="M496" t="s">
        <v>55</v>
      </c>
    </row>
    <row r="497" spans="1:13" x14ac:dyDescent="0.2">
      <c r="A497">
        <v>11</v>
      </c>
      <c r="B497">
        <v>121</v>
      </c>
      <c r="C497">
        <v>156</v>
      </c>
      <c r="D497" s="36">
        <v>41536</v>
      </c>
      <c r="E497">
        <v>19</v>
      </c>
      <c r="F497">
        <v>9</v>
      </c>
      <c r="G497">
        <v>2013</v>
      </c>
      <c r="H497">
        <v>1.2892561983471074</v>
      </c>
      <c r="I497" t="s">
        <v>8</v>
      </c>
      <c r="J497" t="s">
        <v>17</v>
      </c>
      <c r="K497" t="s">
        <v>18</v>
      </c>
      <c r="L497" t="s">
        <v>19</v>
      </c>
      <c r="M497" t="s">
        <v>58</v>
      </c>
    </row>
    <row r="498" spans="1:13" x14ac:dyDescent="0.2">
      <c r="A498">
        <v>7</v>
      </c>
      <c r="B498">
        <v>24</v>
      </c>
      <c r="C498">
        <v>82</v>
      </c>
      <c r="D498" s="36">
        <v>41560</v>
      </c>
      <c r="E498">
        <v>13</v>
      </c>
      <c r="F498">
        <v>10</v>
      </c>
      <c r="G498">
        <v>2013</v>
      </c>
      <c r="H498">
        <v>3.4166666666666665</v>
      </c>
      <c r="I498" t="s">
        <v>9</v>
      </c>
      <c r="J498" t="s">
        <v>10</v>
      </c>
      <c r="K498" t="s">
        <v>11</v>
      </c>
      <c r="L498" t="s">
        <v>12</v>
      </c>
      <c r="M498" t="s">
        <v>55</v>
      </c>
    </row>
    <row r="499" spans="1:13" x14ac:dyDescent="0.2">
      <c r="A499">
        <v>5</v>
      </c>
      <c r="B499">
        <v>151</v>
      </c>
      <c r="C499">
        <v>21</v>
      </c>
      <c r="D499" s="36">
        <v>41535</v>
      </c>
      <c r="E499">
        <v>18</v>
      </c>
      <c r="F499">
        <v>9</v>
      </c>
      <c r="G499">
        <v>2013</v>
      </c>
      <c r="H499">
        <v>0.13907284768211919</v>
      </c>
      <c r="I499" t="s">
        <v>21</v>
      </c>
      <c r="J499" t="s">
        <v>22</v>
      </c>
      <c r="K499" t="s">
        <v>11</v>
      </c>
      <c r="L499" t="s">
        <v>12</v>
      </c>
      <c r="M499" t="s">
        <v>55</v>
      </c>
    </row>
    <row r="500" spans="1:13" x14ac:dyDescent="0.2">
      <c r="A500">
        <v>5</v>
      </c>
      <c r="B500">
        <v>171</v>
      </c>
      <c r="C500">
        <v>177</v>
      </c>
      <c r="D500" s="36">
        <v>41530</v>
      </c>
      <c r="E500">
        <v>13</v>
      </c>
      <c r="F500">
        <v>9</v>
      </c>
      <c r="G500">
        <v>2013</v>
      </c>
      <c r="H500">
        <v>1.0350877192982457</v>
      </c>
      <c r="I500" t="s">
        <v>8</v>
      </c>
      <c r="J500" t="s">
        <v>17</v>
      </c>
      <c r="K500" t="s">
        <v>18</v>
      </c>
      <c r="L500" t="s">
        <v>19</v>
      </c>
      <c r="M500" t="s">
        <v>58</v>
      </c>
    </row>
    <row r="501" spans="1:13" x14ac:dyDescent="0.2">
      <c r="A501">
        <v>3</v>
      </c>
      <c r="B501">
        <v>146</v>
      </c>
      <c r="C501">
        <v>181</v>
      </c>
      <c r="D501" s="36">
        <v>41507</v>
      </c>
      <c r="E501">
        <v>21</v>
      </c>
      <c r="F501">
        <v>8</v>
      </c>
      <c r="G501">
        <v>2013</v>
      </c>
      <c r="H501">
        <v>1.2397260273972603</v>
      </c>
      <c r="I501" t="s">
        <v>8</v>
      </c>
      <c r="J501" t="s">
        <v>17</v>
      </c>
      <c r="K501" t="s">
        <v>18</v>
      </c>
      <c r="L501" t="s">
        <v>19</v>
      </c>
      <c r="M501" t="s">
        <v>58</v>
      </c>
    </row>
    <row r="502" spans="1:13" x14ac:dyDescent="0.2">
      <c r="A502">
        <v>8</v>
      </c>
      <c r="B502">
        <v>42</v>
      </c>
      <c r="C502">
        <v>30</v>
      </c>
      <c r="D502" s="36">
        <v>41507</v>
      </c>
      <c r="E502">
        <v>21</v>
      </c>
      <c r="F502">
        <v>8</v>
      </c>
      <c r="G502">
        <v>2013</v>
      </c>
      <c r="H502">
        <v>0.7142857142857143</v>
      </c>
      <c r="I502" t="s">
        <v>9</v>
      </c>
      <c r="J502" t="s">
        <v>10</v>
      </c>
      <c r="K502" t="s">
        <v>11</v>
      </c>
      <c r="L502" t="s">
        <v>12</v>
      </c>
      <c r="M502" t="s">
        <v>55</v>
      </c>
    </row>
    <row r="503" spans="1:13" x14ac:dyDescent="0.2">
      <c r="A503">
        <v>6</v>
      </c>
      <c r="B503">
        <v>41</v>
      </c>
      <c r="C503">
        <v>200</v>
      </c>
      <c r="D503" s="36">
        <v>41502</v>
      </c>
      <c r="E503">
        <v>16</v>
      </c>
      <c r="F503">
        <v>8</v>
      </c>
      <c r="G503">
        <v>2013</v>
      </c>
      <c r="H503">
        <v>4.8780487804878048</v>
      </c>
      <c r="I503" t="s">
        <v>20</v>
      </c>
      <c r="J503" t="s">
        <v>23</v>
      </c>
      <c r="K503" t="s">
        <v>24</v>
      </c>
      <c r="L503" t="s">
        <v>12</v>
      </c>
      <c r="M503" t="s">
        <v>57</v>
      </c>
    </row>
    <row r="504" spans="1:13" x14ac:dyDescent="0.2">
      <c r="A504">
        <v>14</v>
      </c>
      <c r="B504">
        <v>163</v>
      </c>
      <c r="C504">
        <v>32</v>
      </c>
      <c r="D504" s="36">
        <v>41538</v>
      </c>
      <c r="E504">
        <v>21</v>
      </c>
      <c r="F504">
        <v>9</v>
      </c>
      <c r="G504">
        <v>2013</v>
      </c>
      <c r="H504">
        <v>0.19631901840490798</v>
      </c>
      <c r="I504" t="s">
        <v>20</v>
      </c>
      <c r="J504" t="s">
        <v>23</v>
      </c>
      <c r="K504" t="s">
        <v>24</v>
      </c>
      <c r="L504" t="s">
        <v>12</v>
      </c>
      <c r="M504" t="s">
        <v>57</v>
      </c>
    </row>
    <row r="505" spans="1:13" x14ac:dyDescent="0.2">
      <c r="A505">
        <v>6</v>
      </c>
      <c r="B505">
        <v>68</v>
      </c>
      <c r="C505">
        <v>32</v>
      </c>
      <c r="D505" s="36">
        <v>41505</v>
      </c>
      <c r="E505">
        <v>19</v>
      </c>
      <c r="F505">
        <v>8</v>
      </c>
      <c r="G505">
        <v>2013</v>
      </c>
      <c r="H505">
        <v>0.47058823529411764</v>
      </c>
      <c r="I505" t="s">
        <v>8</v>
      </c>
      <c r="J505" t="s">
        <v>17</v>
      </c>
      <c r="K505" t="s">
        <v>18</v>
      </c>
      <c r="L505" t="s">
        <v>19</v>
      </c>
      <c r="M505" t="s">
        <v>58</v>
      </c>
    </row>
    <row r="506" spans="1:13" x14ac:dyDescent="0.2">
      <c r="A506">
        <v>15</v>
      </c>
      <c r="B506">
        <v>154</v>
      </c>
      <c r="C506">
        <v>165</v>
      </c>
      <c r="D506" s="36">
        <v>41525</v>
      </c>
      <c r="E506">
        <v>8</v>
      </c>
      <c r="F506">
        <v>9</v>
      </c>
      <c r="G506">
        <v>2013</v>
      </c>
      <c r="H506">
        <v>1.0714285714285714</v>
      </c>
      <c r="I506" t="s">
        <v>21</v>
      </c>
      <c r="J506" t="s">
        <v>22</v>
      </c>
      <c r="K506" t="s">
        <v>11</v>
      </c>
      <c r="L506" t="s">
        <v>12</v>
      </c>
      <c r="M506" t="s">
        <v>55</v>
      </c>
    </row>
    <row r="507" spans="1:13" x14ac:dyDescent="0.2">
      <c r="A507">
        <v>11</v>
      </c>
      <c r="B507">
        <v>124</v>
      </c>
      <c r="C507">
        <v>208</v>
      </c>
      <c r="D507" s="36">
        <v>41501</v>
      </c>
      <c r="E507">
        <v>15</v>
      </c>
      <c r="F507">
        <v>8</v>
      </c>
      <c r="G507">
        <v>2013</v>
      </c>
      <c r="H507">
        <v>1.6774193548387097</v>
      </c>
      <c r="I507" t="s">
        <v>21</v>
      </c>
      <c r="J507" t="s">
        <v>22</v>
      </c>
      <c r="K507" t="s">
        <v>11</v>
      </c>
      <c r="L507" t="s">
        <v>12</v>
      </c>
      <c r="M507" t="s">
        <v>55</v>
      </c>
    </row>
    <row r="508" spans="1:13" x14ac:dyDescent="0.2">
      <c r="A508">
        <v>9</v>
      </c>
      <c r="B508">
        <v>24</v>
      </c>
      <c r="C508">
        <v>191</v>
      </c>
      <c r="D508" s="36">
        <v>41504</v>
      </c>
      <c r="E508">
        <v>18</v>
      </c>
      <c r="F508">
        <v>8</v>
      </c>
      <c r="G508">
        <v>2013</v>
      </c>
      <c r="H508">
        <v>7.958333333333333</v>
      </c>
      <c r="I508" t="s">
        <v>9</v>
      </c>
      <c r="J508" t="s">
        <v>10</v>
      </c>
      <c r="K508" t="s">
        <v>11</v>
      </c>
      <c r="L508" t="s">
        <v>12</v>
      </c>
      <c r="M508" t="s">
        <v>55</v>
      </c>
    </row>
    <row r="509" spans="1:13" x14ac:dyDescent="0.2">
      <c r="A509">
        <v>8</v>
      </c>
      <c r="B509">
        <v>95</v>
      </c>
      <c r="C509">
        <v>62</v>
      </c>
      <c r="D509" s="36">
        <v>41503</v>
      </c>
      <c r="E509">
        <v>17</v>
      </c>
      <c r="F509">
        <v>8</v>
      </c>
      <c r="G509">
        <v>2013</v>
      </c>
      <c r="H509">
        <v>0.65263157894736845</v>
      </c>
      <c r="I509" t="s">
        <v>21</v>
      </c>
      <c r="J509" t="s">
        <v>22</v>
      </c>
      <c r="K509" t="s">
        <v>11</v>
      </c>
      <c r="L509" t="s">
        <v>12</v>
      </c>
      <c r="M509" t="s">
        <v>55</v>
      </c>
    </row>
    <row r="510" spans="1:13" x14ac:dyDescent="0.2">
      <c r="A510">
        <v>15</v>
      </c>
      <c r="B510">
        <v>139</v>
      </c>
      <c r="C510">
        <v>198</v>
      </c>
      <c r="D510" s="36">
        <v>41514</v>
      </c>
      <c r="E510">
        <v>28</v>
      </c>
      <c r="F510">
        <v>8</v>
      </c>
      <c r="G510">
        <v>2013</v>
      </c>
      <c r="H510">
        <v>1.4244604316546763</v>
      </c>
      <c r="I510" t="s">
        <v>21</v>
      </c>
      <c r="J510" t="s">
        <v>22</v>
      </c>
      <c r="K510" t="s">
        <v>11</v>
      </c>
      <c r="L510" t="s">
        <v>12</v>
      </c>
      <c r="M510" t="s">
        <v>55</v>
      </c>
    </row>
    <row r="511" spans="1:13" x14ac:dyDescent="0.2">
      <c r="A511">
        <v>13</v>
      </c>
      <c r="B511">
        <v>15</v>
      </c>
      <c r="C511">
        <v>70</v>
      </c>
      <c r="D511" s="36">
        <v>41500</v>
      </c>
      <c r="E511">
        <v>14</v>
      </c>
      <c r="F511">
        <v>8</v>
      </c>
      <c r="G511">
        <v>2013</v>
      </c>
      <c r="H511">
        <v>4.666666666666667</v>
      </c>
      <c r="I511" t="s">
        <v>21</v>
      </c>
      <c r="J511" t="s">
        <v>22</v>
      </c>
      <c r="K511" t="s">
        <v>11</v>
      </c>
      <c r="L511" t="s">
        <v>12</v>
      </c>
      <c r="M511" t="s">
        <v>55</v>
      </c>
    </row>
    <row r="512" spans="1:13" x14ac:dyDescent="0.2">
      <c r="A512">
        <v>3</v>
      </c>
      <c r="B512">
        <v>122</v>
      </c>
      <c r="C512">
        <v>208</v>
      </c>
      <c r="D512" s="36">
        <v>41577</v>
      </c>
      <c r="E512">
        <v>30</v>
      </c>
      <c r="F512">
        <v>10</v>
      </c>
      <c r="G512">
        <v>2013</v>
      </c>
      <c r="H512">
        <v>1.7049180327868851</v>
      </c>
      <c r="I512" t="s">
        <v>13</v>
      </c>
      <c r="J512" t="s">
        <v>14</v>
      </c>
      <c r="K512" t="s">
        <v>15</v>
      </c>
      <c r="L512" t="s">
        <v>16</v>
      </c>
      <c r="M512" t="s">
        <v>56</v>
      </c>
    </row>
    <row r="513" spans="1:13" x14ac:dyDescent="0.2">
      <c r="A513">
        <v>9</v>
      </c>
      <c r="B513">
        <v>75</v>
      </c>
      <c r="C513">
        <v>57</v>
      </c>
      <c r="D513" s="36">
        <v>41531</v>
      </c>
      <c r="E513">
        <v>14</v>
      </c>
      <c r="F513">
        <v>9</v>
      </c>
      <c r="G513">
        <v>2013</v>
      </c>
      <c r="H513">
        <v>0.76</v>
      </c>
      <c r="I513" t="s">
        <v>13</v>
      </c>
      <c r="J513" t="s">
        <v>14</v>
      </c>
      <c r="K513" t="s">
        <v>15</v>
      </c>
      <c r="L513" t="s">
        <v>16</v>
      </c>
      <c r="M513" t="s">
        <v>56</v>
      </c>
    </row>
    <row r="514" spans="1:13" x14ac:dyDescent="0.2">
      <c r="A514">
        <v>10</v>
      </c>
      <c r="B514">
        <v>124</v>
      </c>
      <c r="C514">
        <v>80</v>
      </c>
      <c r="D514" s="36">
        <v>41576</v>
      </c>
      <c r="E514">
        <v>29</v>
      </c>
      <c r="F514">
        <v>10</v>
      </c>
      <c r="G514">
        <v>2013</v>
      </c>
      <c r="H514">
        <v>0.64516129032258063</v>
      </c>
      <c r="I514" t="s">
        <v>21</v>
      </c>
      <c r="J514" t="s">
        <v>22</v>
      </c>
      <c r="K514" t="s">
        <v>11</v>
      </c>
      <c r="L514" t="s">
        <v>12</v>
      </c>
      <c r="M514" t="s">
        <v>55</v>
      </c>
    </row>
    <row r="515" spans="1:13" x14ac:dyDescent="0.2">
      <c r="A515">
        <v>3</v>
      </c>
      <c r="B515">
        <v>60</v>
      </c>
      <c r="C515">
        <v>126</v>
      </c>
      <c r="D515" s="36">
        <v>41536</v>
      </c>
      <c r="E515">
        <v>19</v>
      </c>
      <c r="F515">
        <v>9</v>
      </c>
      <c r="G515">
        <v>2013</v>
      </c>
      <c r="H515">
        <v>2.1</v>
      </c>
      <c r="I515" t="s">
        <v>21</v>
      </c>
      <c r="J515" t="s">
        <v>22</v>
      </c>
      <c r="K515" t="s">
        <v>11</v>
      </c>
      <c r="L515" t="s">
        <v>12</v>
      </c>
      <c r="M515" t="s">
        <v>55</v>
      </c>
    </row>
    <row r="516" spans="1:13" x14ac:dyDescent="0.2">
      <c r="A516">
        <v>3</v>
      </c>
      <c r="B516">
        <v>174</v>
      </c>
      <c r="C516">
        <v>101</v>
      </c>
      <c r="D516" s="36">
        <v>41499</v>
      </c>
      <c r="E516">
        <v>13</v>
      </c>
      <c r="F516">
        <v>8</v>
      </c>
      <c r="G516">
        <v>2013</v>
      </c>
      <c r="H516">
        <v>0.58045977011494254</v>
      </c>
      <c r="I516" t="s">
        <v>20</v>
      </c>
      <c r="J516" t="s">
        <v>23</v>
      </c>
      <c r="K516" t="s">
        <v>24</v>
      </c>
      <c r="L516" t="s">
        <v>12</v>
      </c>
      <c r="M516" t="s">
        <v>57</v>
      </c>
    </row>
    <row r="517" spans="1:13" x14ac:dyDescent="0.2">
      <c r="A517">
        <v>1</v>
      </c>
      <c r="B517">
        <v>24</v>
      </c>
      <c r="C517">
        <v>49</v>
      </c>
      <c r="D517" s="36">
        <v>41555</v>
      </c>
      <c r="E517">
        <v>8</v>
      </c>
      <c r="F517">
        <v>10</v>
      </c>
      <c r="G517">
        <v>2013</v>
      </c>
      <c r="H517">
        <v>2.0416666666666665</v>
      </c>
      <c r="I517" t="s">
        <v>13</v>
      </c>
      <c r="J517" t="s">
        <v>14</v>
      </c>
      <c r="K517" t="s">
        <v>15</v>
      </c>
      <c r="L517" t="s">
        <v>16</v>
      </c>
      <c r="M517" t="s">
        <v>56</v>
      </c>
    </row>
    <row r="518" spans="1:13" x14ac:dyDescent="0.2">
      <c r="A518">
        <v>7</v>
      </c>
      <c r="B518">
        <v>159</v>
      </c>
      <c r="C518">
        <v>213</v>
      </c>
      <c r="D518" s="36">
        <v>41494</v>
      </c>
      <c r="E518">
        <v>8</v>
      </c>
      <c r="F518">
        <v>8</v>
      </c>
      <c r="G518">
        <v>2013</v>
      </c>
      <c r="H518">
        <v>1.3396226415094339</v>
      </c>
      <c r="I518" t="s">
        <v>21</v>
      </c>
      <c r="J518" t="s">
        <v>22</v>
      </c>
      <c r="K518" t="s">
        <v>11</v>
      </c>
      <c r="L518" t="s">
        <v>12</v>
      </c>
      <c r="M518" t="s">
        <v>55</v>
      </c>
    </row>
    <row r="519" spans="1:13" x14ac:dyDescent="0.2">
      <c r="A519">
        <v>15</v>
      </c>
      <c r="B519">
        <v>121</v>
      </c>
      <c r="C519">
        <v>81</v>
      </c>
      <c r="D519" s="36">
        <v>41550</v>
      </c>
      <c r="E519">
        <v>3</v>
      </c>
      <c r="F519">
        <v>10</v>
      </c>
      <c r="G519">
        <v>2013</v>
      </c>
      <c r="H519">
        <v>0.66942148760330578</v>
      </c>
      <c r="I519" t="s">
        <v>9</v>
      </c>
      <c r="J519" t="s">
        <v>10</v>
      </c>
      <c r="K519" t="s">
        <v>11</v>
      </c>
      <c r="L519" t="s">
        <v>12</v>
      </c>
      <c r="M519" t="s">
        <v>55</v>
      </c>
    </row>
    <row r="520" spans="1:13" x14ac:dyDescent="0.2">
      <c r="A520">
        <v>9</v>
      </c>
      <c r="B520">
        <v>17</v>
      </c>
      <c r="C520">
        <v>150</v>
      </c>
      <c r="D520" s="36">
        <v>41538</v>
      </c>
      <c r="E520">
        <v>21</v>
      </c>
      <c r="F520">
        <v>9</v>
      </c>
      <c r="G520">
        <v>2013</v>
      </c>
      <c r="H520">
        <v>8.8235294117647065</v>
      </c>
      <c r="I520" t="s">
        <v>9</v>
      </c>
      <c r="J520" t="s">
        <v>10</v>
      </c>
      <c r="K520" t="s">
        <v>11</v>
      </c>
      <c r="L520" t="s">
        <v>12</v>
      </c>
      <c r="M520" t="s">
        <v>55</v>
      </c>
    </row>
    <row r="521" spans="1:13" x14ac:dyDescent="0.2">
      <c r="A521">
        <v>14</v>
      </c>
      <c r="B521">
        <v>13</v>
      </c>
      <c r="C521">
        <v>20</v>
      </c>
      <c r="D521" s="36">
        <v>41540</v>
      </c>
      <c r="E521">
        <v>23</v>
      </c>
      <c r="F521">
        <v>9</v>
      </c>
      <c r="G521">
        <v>2013</v>
      </c>
      <c r="H521">
        <v>1.5384615384615385</v>
      </c>
      <c r="I521" t="s">
        <v>9</v>
      </c>
      <c r="J521" t="s">
        <v>10</v>
      </c>
      <c r="K521" t="s">
        <v>11</v>
      </c>
      <c r="L521" t="s">
        <v>12</v>
      </c>
      <c r="M521" t="s">
        <v>55</v>
      </c>
    </row>
    <row r="522" spans="1:13" x14ac:dyDescent="0.2">
      <c r="A522">
        <v>7</v>
      </c>
      <c r="B522">
        <v>94</v>
      </c>
      <c r="C522">
        <v>184</v>
      </c>
      <c r="D522" s="36">
        <v>41538</v>
      </c>
      <c r="E522">
        <v>21</v>
      </c>
      <c r="F522">
        <v>9</v>
      </c>
      <c r="G522">
        <v>2013</v>
      </c>
      <c r="H522">
        <v>1.9574468085106382</v>
      </c>
      <c r="I522" t="s">
        <v>9</v>
      </c>
      <c r="J522" t="s">
        <v>10</v>
      </c>
      <c r="K522" t="s">
        <v>11</v>
      </c>
      <c r="L522" t="s">
        <v>12</v>
      </c>
      <c r="M522" t="s">
        <v>55</v>
      </c>
    </row>
    <row r="523" spans="1:13" x14ac:dyDescent="0.2">
      <c r="A523">
        <v>2</v>
      </c>
      <c r="B523">
        <v>162</v>
      </c>
      <c r="C523">
        <v>88</v>
      </c>
      <c r="D523" s="36">
        <v>41553</v>
      </c>
      <c r="E523">
        <v>6</v>
      </c>
      <c r="F523">
        <v>10</v>
      </c>
      <c r="G523">
        <v>2013</v>
      </c>
      <c r="H523">
        <v>0.54320987654320985</v>
      </c>
      <c r="I523" t="s">
        <v>8</v>
      </c>
      <c r="J523" t="s">
        <v>17</v>
      </c>
      <c r="K523" t="s">
        <v>18</v>
      </c>
      <c r="L523" t="s">
        <v>19</v>
      </c>
      <c r="M523" t="s">
        <v>58</v>
      </c>
    </row>
    <row r="524" spans="1:13" x14ac:dyDescent="0.2">
      <c r="A524">
        <v>3</v>
      </c>
      <c r="B524">
        <v>83</v>
      </c>
      <c r="C524">
        <v>59</v>
      </c>
      <c r="D524" s="36">
        <v>41569</v>
      </c>
      <c r="E524">
        <v>22</v>
      </c>
      <c r="F524">
        <v>10</v>
      </c>
      <c r="G524">
        <v>2013</v>
      </c>
      <c r="H524">
        <v>0.71084337349397586</v>
      </c>
      <c r="I524" t="s">
        <v>13</v>
      </c>
      <c r="J524" t="s">
        <v>14</v>
      </c>
      <c r="K524" t="s">
        <v>15</v>
      </c>
      <c r="L524" t="s">
        <v>16</v>
      </c>
      <c r="M524" t="s">
        <v>56</v>
      </c>
    </row>
    <row r="525" spans="1:13" x14ac:dyDescent="0.2">
      <c r="A525">
        <v>1</v>
      </c>
      <c r="B525">
        <v>174</v>
      </c>
      <c r="C525">
        <v>73</v>
      </c>
      <c r="D525" s="36">
        <v>41488</v>
      </c>
      <c r="E525">
        <v>2</v>
      </c>
      <c r="F525">
        <v>8</v>
      </c>
      <c r="G525">
        <v>2013</v>
      </c>
      <c r="H525">
        <v>0.41954022988505746</v>
      </c>
      <c r="I525" t="s">
        <v>21</v>
      </c>
      <c r="J525" t="s">
        <v>22</v>
      </c>
      <c r="K525" t="s">
        <v>11</v>
      </c>
      <c r="L525" t="s">
        <v>12</v>
      </c>
      <c r="M525" t="s">
        <v>55</v>
      </c>
    </row>
    <row r="526" spans="1:13" x14ac:dyDescent="0.2">
      <c r="A526">
        <v>12</v>
      </c>
      <c r="B526">
        <v>94</v>
      </c>
      <c r="C526">
        <v>29</v>
      </c>
      <c r="D526" s="36">
        <v>41508</v>
      </c>
      <c r="E526">
        <v>22</v>
      </c>
      <c r="F526">
        <v>8</v>
      </c>
      <c r="G526">
        <v>2013</v>
      </c>
      <c r="H526">
        <v>0.30851063829787234</v>
      </c>
      <c r="I526" t="s">
        <v>9</v>
      </c>
      <c r="J526" t="s">
        <v>10</v>
      </c>
      <c r="K526" t="s">
        <v>11</v>
      </c>
      <c r="L526" t="s">
        <v>12</v>
      </c>
      <c r="M526" t="s">
        <v>55</v>
      </c>
    </row>
    <row r="527" spans="1:13" x14ac:dyDescent="0.2">
      <c r="A527">
        <v>5</v>
      </c>
      <c r="B527">
        <v>64</v>
      </c>
      <c r="C527">
        <v>173</v>
      </c>
      <c r="D527" s="36">
        <v>41532</v>
      </c>
      <c r="E527">
        <v>15</v>
      </c>
      <c r="F527">
        <v>9</v>
      </c>
      <c r="G527">
        <v>2013</v>
      </c>
      <c r="H527">
        <v>2.703125</v>
      </c>
      <c r="I527" t="s">
        <v>8</v>
      </c>
      <c r="J527" t="s">
        <v>17</v>
      </c>
      <c r="K527" t="s">
        <v>18</v>
      </c>
      <c r="L527" t="s">
        <v>19</v>
      </c>
      <c r="M527" t="s">
        <v>58</v>
      </c>
    </row>
    <row r="528" spans="1:13" x14ac:dyDescent="0.2">
      <c r="A528">
        <v>1</v>
      </c>
      <c r="B528">
        <v>157</v>
      </c>
      <c r="C528">
        <v>109</v>
      </c>
      <c r="D528" s="36">
        <v>41542</v>
      </c>
      <c r="E528">
        <v>25</v>
      </c>
      <c r="F528">
        <v>9</v>
      </c>
      <c r="G528">
        <v>2013</v>
      </c>
      <c r="H528">
        <v>0.69426751592356684</v>
      </c>
      <c r="I528" t="s">
        <v>8</v>
      </c>
      <c r="J528" t="s">
        <v>17</v>
      </c>
      <c r="K528" t="s">
        <v>18</v>
      </c>
      <c r="L528" t="s">
        <v>19</v>
      </c>
      <c r="M528" t="s">
        <v>58</v>
      </c>
    </row>
    <row r="529" spans="1:13" x14ac:dyDescent="0.2">
      <c r="A529">
        <v>8</v>
      </c>
      <c r="B529">
        <v>20</v>
      </c>
      <c r="C529">
        <v>170</v>
      </c>
      <c r="D529" s="36">
        <v>41493</v>
      </c>
      <c r="E529">
        <v>7</v>
      </c>
      <c r="F529">
        <v>8</v>
      </c>
      <c r="G529">
        <v>2013</v>
      </c>
      <c r="H529">
        <v>8.5</v>
      </c>
      <c r="I529" t="s">
        <v>13</v>
      </c>
      <c r="J529" t="s">
        <v>14</v>
      </c>
      <c r="K529" t="s">
        <v>15</v>
      </c>
      <c r="L529" t="s">
        <v>16</v>
      </c>
      <c r="M529" t="s">
        <v>56</v>
      </c>
    </row>
    <row r="530" spans="1:13" x14ac:dyDescent="0.2">
      <c r="A530">
        <v>15</v>
      </c>
      <c r="B530">
        <v>90</v>
      </c>
      <c r="C530">
        <v>154</v>
      </c>
      <c r="D530" s="36">
        <v>41514</v>
      </c>
      <c r="E530">
        <v>28</v>
      </c>
      <c r="F530">
        <v>8</v>
      </c>
      <c r="G530">
        <v>2013</v>
      </c>
      <c r="H530">
        <v>1.711111111111111</v>
      </c>
      <c r="I530" t="s">
        <v>9</v>
      </c>
      <c r="J530" t="s">
        <v>10</v>
      </c>
      <c r="K530" t="s">
        <v>11</v>
      </c>
      <c r="L530" t="s">
        <v>12</v>
      </c>
      <c r="M530" t="s">
        <v>55</v>
      </c>
    </row>
    <row r="531" spans="1:13" x14ac:dyDescent="0.2">
      <c r="A531">
        <v>3</v>
      </c>
      <c r="B531">
        <v>36</v>
      </c>
      <c r="C531">
        <v>60</v>
      </c>
      <c r="D531" s="36">
        <v>41564</v>
      </c>
      <c r="E531">
        <v>17</v>
      </c>
      <c r="F531">
        <v>10</v>
      </c>
      <c r="G531">
        <v>2013</v>
      </c>
      <c r="H531">
        <v>1.6666666666666667</v>
      </c>
      <c r="I531" t="s">
        <v>13</v>
      </c>
      <c r="J531" t="s">
        <v>14</v>
      </c>
      <c r="K531" t="s">
        <v>15</v>
      </c>
      <c r="L531" t="s">
        <v>16</v>
      </c>
      <c r="M531" t="s">
        <v>56</v>
      </c>
    </row>
    <row r="532" spans="1:13" x14ac:dyDescent="0.2">
      <c r="A532">
        <v>12</v>
      </c>
      <c r="B532">
        <v>165</v>
      </c>
      <c r="C532">
        <v>49</v>
      </c>
      <c r="D532" s="36">
        <v>41500</v>
      </c>
      <c r="E532">
        <v>14</v>
      </c>
      <c r="F532">
        <v>8</v>
      </c>
      <c r="G532">
        <v>2013</v>
      </c>
      <c r="H532">
        <v>0.29696969696969699</v>
      </c>
      <c r="I532" t="s">
        <v>9</v>
      </c>
      <c r="J532" t="s">
        <v>10</v>
      </c>
      <c r="K532" t="s">
        <v>11</v>
      </c>
      <c r="L532" t="s">
        <v>12</v>
      </c>
      <c r="M532" t="s">
        <v>55</v>
      </c>
    </row>
    <row r="533" spans="1:13" x14ac:dyDescent="0.2">
      <c r="A533">
        <v>10</v>
      </c>
      <c r="B533">
        <v>23</v>
      </c>
      <c r="C533">
        <v>37</v>
      </c>
      <c r="D533" s="36">
        <v>41531</v>
      </c>
      <c r="E533">
        <v>14</v>
      </c>
      <c r="F533">
        <v>9</v>
      </c>
      <c r="G533">
        <v>2013</v>
      </c>
      <c r="H533">
        <v>1.6086956521739131</v>
      </c>
      <c r="I533" t="s">
        <v>20</v>
      </c>
      <c r="J533" t="s">
        <v>23</v>
      </c>
      <c r="K533" t="s">
        <v>24</v>
      </c>
      <c r="L533" t="s">
        <v>12</v>
      </c>
      <c r="M533" t="s">
        <v>57</v>
      </c>
    </row>
    <row r="534" spans="1:13" x14ac:dyDescent="0.2">
      <c r="A534">
        <v>2</v>
      </c>
      <c r="B534">
        <v>115</v>
      </c>
      <c r="C534">
        <v>181</v>
      </c>
      <c r="D534" s="36">
        <v>41490</v>
      </c>
      <c r="E534">
        <v>4</v>
      </c>
      <c r="F534">
        <v>8</v>
      </c>
      <c r="G534">
        <v>2013</v>
      </c>
      <c r="H534">
        <v>1.5739130434782609</v>
      </c>
      <c r="I534" t="s">
        <v>9</v>
      </c>
      <c r="J534" t="s">
        <v>10</v>
      </c>
      <c r="K534" t="s">
        <v>11</v>
      </c>
      <c r="L534" t="s">
        <v>12</v>
      </c>
      <c r="M534" t="s">
        <v>55</v>
      </c>
    </row>
    <row r="535" spans="1:13" x14ac:dyDescent="0.2">
      <c r="A535">
        <v>8</v>
      </c>
      <c r="B535">
        <v>38</v>
      </c>
      <c r="C535">
        <v>41</v>
      </c>
      <c r="D535" s="36">
        <v>41556</v>
      </c>
      <c r="E535">
        <v>9</v>
      </c>
      <c r="F535">
        <v>10</v>
      </c>
      <c r="G535">
        <v>2013</v>
      </c>
      <c r="H535">
        <v>1.0789473684210527</v>
      </c>
      <c r="I535" t="s">
        <v>21</v>
      </c>
      <c r="J535" t="s">
        <v>22</v>
      </c>
      <c r="K535" t="s">
        <v>11</v>
      </c>
      <c r="L535" t="s">
        <v>12</v>
      </c>
      <c r="M535" t="s">
        <v>55</v>
      </c>
    </row>
    <row r="536" spans="1:13" x14ac:dyDescent="0.2">
      <c r="A536">
        <v>11</v>
      </c>
      <c r="B536">
        <v>63</v>
      </c>
      <c r="C536">
        <v>136</v>
      </c>
      <c r="D536" s="36">
        <v>41532</v>
      </c>
      <c r="E536">
        <v>15</v>
      </c>
      <c r="F536">
        <v>9</v>
      </c>
      <c r="G536">
        <v>2013</v>
      </c>
      <c r="H536">
        <v>2.1587301587301586</v>
      </c>
      <c r="I536" t="s">
        <v>8</v>
      </c>
      <c r="J536" t="s">
        <v>17</v>
      </c>
      <c r="K536" t="s">
        <v>18</v>
      </c>
      <c r="L536" t="s">
        <v>19</v>
      </c>
      <c r="M536" t="s">
        <v>58</v>
      </c>
    </row>
    <row r="537" spans="1:13" x14ac:dyDescent="0.2">
      <c r="A537">
        <v>15</v>
      </c>
      <c r="B537">
        <v>62</v>
      </c>
      <c r="C537">
        <v>209</v>
      </c>
      <c r="D537" s="36">
        <v>41509</v>
      </c>
      <c r="E537">
        <v>23</v>
      </c>
      <c r="F537">
        <v>8</v>
      </c>
      <c r="G537">
        <v>2013</v>
      </c>
      <c r="H537">
        <v>3.370967741935484</v>
      </c>
      <c r="I537" t="s">
        <v>8</v>
      </c>
      <c r="J537" t="s">
        <v>17</v>
      </c>
      <c r="K537" t="s">
        <v>18</v>
      </c>
      <c r="L537" t="s">
        <v>19</v>
      </c>
      <c r="M537" t="s">
        <v>58</v>
      </c>
    </row>
    <row r="538" spans="1:13" x14ac:dyDescent="0.2">
      <c r="A538">
        <v>3</v>
      </c>
      <c r="B538">
        <v>59</v>
      </c>
      <c r="C538">
        <v>117</v>
      </c>
      <c r="D538" s="36">
        <v>41522</v>
      </c>
      <c r="E538">
        <v>5</v>
      </c>
      <c r="F538">
        <v>9</v>
      </c>
      <c r="G538">
        <v>2013</v>
      </c>
      <c r="H538">
        <v>1.9830508474576272</v>
      </c>
      <c r="I538" t="s">
        <v>8</v>
      </c>
      <c r="J538" t="s">
        <v>17</v>
      </c>
      <c r="K538" t="s">
        <v>18</v>
      </c>
      <c r="L538" t="s">
        <v>19</v>
      </c>
      <c r="M538" t="s">
        <v>58</v>
      </c>
    </row>
    <row r="539" spans="1:13" x14ac:dyDescent="0.2">
      <c r="A539">
        <v>13</v>
      </c>
      <c r="B539">
        <v>139</v>
      </c>
      <c r="C539">
        <v>53</v>
      </c>
      <c r="D539" s="36">
        <v>41547</v>
      </c>
      <c r="E539">
        <v>30</v>
      </c>
      <c r="F539">
        <v>9</v>
      </c>
      <c r="G539">
        <v>2013</v>
      </c>
      <c r="H539">
        <v>0.38129496402877699</v>
      </c>
      <c r="I539" t="s">
        <v>9</v>
      </c>
      <c r="J539" t="s">
        <v>10</v>
      </c>
      <c r="K539" t="s">
        <v>11</v>
      </c>
      <c r="L539" t="s">
        <v>12</v>
      </c>
      <c r="M539" t="s">
        <v>55</v>
      </c>
    </row>
    <row r="540" spans="1:13" x14ac:dyDescent="0.2">
      <c r="A540">
        <v>14</v>
      </c>
      <c r="B540">
        <v>75</v>
      </c>
      <c r="C540">
        <v>187</v>
      </c>
      <c r="D540" s="36">
        <v>41545</v>
      </c>
      <c r="E540">
        <v>28</v>
      </c>
      <c r="F540">
        <v>9</v>
      </c>
      <c r="G540">
        <v>2013</v>
      </c>
      <c r="H540">
        <v>2.4933333333333332</v>
      </c>
      <c r="I540" t="s">
        <v>13</v>
      </c>
      <c r="J540" t="s">
        <v>14</v>
      </c>
      <c r="K540" t="s">
        <v>15</v>
      </c>
      <c r="L540" t="s">
        <v>16</v>
      </c>
      <c r="M540" t="s">
        <v>56</v>
      </c>
    </row>
    <row r="541" spans="1:13" x14ac:dyDescent="0.2">
      <c r="A541">
        <v>9</v>
      </c>
      <c r="B541">
        <v>29</v>
      </c>
      <c r="C541">
        <v>87</v>
      </c>
      <c r="D541" s="36">
        <v>41502</v>
      </c>
      <c r="E541">
        <v>16</v>
      </c>
      <c r="F541">
        <v>8</v>
      </c>
      <c r="G541">
        <v>2013</v>
      </c>
      <c r="H541">
        <v>3</v>
      </c>
      <c r="I541" t="s">
        <v>20</v>
      </c>
      <c r="J541" t="s">
        <v>23</v>
      </c>
      <c r="K541" t="s">
        <v>24</v>
      </c>
      <c r="L541" t="s">
        <v>12</v>
      </c>
      <c r="M541" t="s">
        <v>57</v>
      </c>
    </row>
    <row r="542" spans="1:13" x14ac:dyDescent="0.2">
      <c r="A542">
        <v>13</v>
      </c>
      <c r="B542">
        <v>125</v>
      </c>
      <c r="C542">
        <v>224</v>
      </c>
      <c r="D542" s="36">
        <v>41523</v>
      </c>
      <c r="E542">
        <v>6</v>
      </c>
      <c r="F542">
        <v>9</v>
      </c>
      <c r="G542">
        <v>2013</v>
      </c>
      <c r="H542">
        <v>1.792</v>
      </c>
      <c r="I542" t="s">
        <v>9</v>
      </c>
      <c r="J542" t="s">
        <v>10</v>
      </c>
      <c r="K542" t="s">
        <v>11</v>
      </c>
      <c r="L542" t="s">
        <v>12</v>
      </c>
      <c r="M542" t="s">
        <v>55</v>
      </c>
    </row>
    <row r="543" spans="1:13" x14ac:dyDescent="0.2">
      <c r="A543">
        <v>12</v>
      </c>
      <c r="B543">
        <v>103</v>
      </c>
      <c r="C543">
        <v>74</v>
      </c>
      <c r="D543" s="36">
        <v>41547</v>
      </c>
      <c r="E543">
        <v>30</v>
      </c>
      <c r="F543">
        <v>9</v>
      </c>
      <c r="G543">
        <v>2013</v>
      </c>
      <c r="H543">
        <v>0.71844660194174759</v>
      </c>
      <c r="I543" t="s">
        <v>20</v>
      </c>
      <c r="J543" t="s">
        <v>23</v>
      </c>
      <c r="K543" t="s">
        <v>24</v>
      </c>
      <c r="L543" t="s">
        <v>12</v>
      </c>
      <c r="M543" t="s">
        <v>57</v>
      </c>
    </row>
    <row r="544" spans="1:13" x14ac:dyDescent="0.2">
      <c r="A544">
        <v>15</v>
      </c>
      <c r="B544">
        <v>70</v>
      </c>
      <c r="C544">
        <v>97</v>
      </c>
      <c r="D544" s="36">
        <v>41507</v>
      </c>
      <c r="E544">
        <v>21</v>
      </c>
      <c r="F544">
        <v>8</v>
      </c>
      <c r="G544">
        <v>2013</v>
      </c>
      <c r="H544">
        <v>1.3857142857142857</v>
      </c>
      <c r="I544" t="s">
        <v>21</v>
      </c>
      <c r="J544" t="s">
        <v>22</v>
      </c>
      <c r="K544" t="s">
        <v>11</v>
      </c>
      <c r="L544" t="s">
        <v>12</v>
      </c>
      <c r="M544" t="s">
        <v>55</v>
      </c>
    </row>
    <row r="545" spans="1:13" x14ac:dyDescent="0.2">
      <c r="A545">
        <v>2</v>
      </c>
      <c r="B545">
        <v>43</v>
      </c>
      <c r="C545">
        <v>111</v>
      </c>
      <c r="D545" s="36">
        <v>41554</v>
      </c>
      <c r="E545">
        <v>7</v>
      </c>
      <c r="F545">
        <v>10</v>
      </c>
      <c r="G545">
        <v>2013</v>
      </c>
      <c r="H545">
        <v>2.5813953488372094</v>
      </c>
      <c r="I545" t="s">
        <v>8</v>
      </c>
      <c r="J545" t="s">
        <v>17</v>
      </c>
      <c r="K545" t="s">
        <v>18</v>
      </c>
      <c r="L545" t="s">
        <v>19</v>
      </c>
      <c r="M545" t="s">
        <v>58</v>
      </c>
    </row>
    <row r="546" spans="1:13" x14ac:dyDescent="0.2">
      <c r="A546">
        <v>5</v>
      </c>
      <c r="B546">
        <v>161</v>
      </c>
      <c r="C546">
        <v>201</v>
      </c>
      <c r="D546" s="36">
        <v>41501</v>
      </c>
      <c r="E546">
        <v>15</v>
      </c>
      <c r="F546">
        <v>8</v>
      </c>
      <c r="G546">
        <v>2013</v>
      </c>
      <c r="H546">
        <v>1.2484472049689441</v>
      </c>
      <c r="I546" t="s">
        <v>13</v>
      </c>
      <c r="J546" t="s">
        <v>14</v>
      </c>
      <c r="K546" t="s">
        <v>15</v>
      </c>
      <c r="L546" t="s">
        <v>16</v>
      </c>
      <c r="M546" t="s">
        <v>56</v>
      </c>
    </row>
    <row r="547" spans="1:13" x14ac:dyDescent="0.2">
      <c r="A547">
        <v>1</v>
      </c>
      <c r="B547">
        <v>67</v>
      </c>
      <c r="C547">
        <v>122</v>
      </c>
      <c r="D547" s="36">
        <v>41573</v>
      </c>
      <c r="E547">
        <v>26</v>
      </c>
      <c r="F547">
        <v>10</v>
      </c>
      <c r="G547">
        <v>2013</v>
      </c>
      <c r="H547">
        <v>1.8208955223880596</v>
      </c>
      <c r="I547" t="s">
        <v>21</v>
      </c>
      <c r="J547" t="s">
        <v>22</v>
      </c>
      <c r="K547" t="s">
        <v>11</v>
      </c>
      <c r="L547" t="s">
        <v>12</v>
      </c>
      <c r="M547" t="s">
        <v>55</v>
      </c>
    </row>
    <row r="548" spans="1:13" x14ac:dyDescent="0.2">
      <c r="A548">
        <v>8</v>
      </c>
      <c r="B548">
        <v>15</v>
      </c>
      <c r="C548">
        <v>128</v>
      </c>
      <c r="D548" s="36">
        <v>41494</v>
      </c>
      <c r="E548">
        <v>8</v>
      </c>
      <c r="F548">
        <v>8</v>
      </c>
      <c r="G548">
        <v>2013</v>
      </c>
      <c r="H548">
        <v>8.5333333333333332</v>
      </c>
      <c r="I548" t="s">
        <v>13</v>
      </c>
      <c r="J548" t="s">
        <v>14</v>
      </c>
      <c r="K548" t="s">
        <v>15</v>
      </c>
      <c r="L548" t="s">
        <v>16</v>
      </c>
      <c r="M548" t="s">
        <v>56</v>
      </c>
    </row>
    <row r="549" spans="1:13" x14ac:dyDescent="0.2">
      <c r="A549">
        <v>6</v>
      </c>
      <c r="B549">
        <v>20</v>
      </c>
      <c r="C549">
        <v>126</v>
      </c>
      <c r="D549" s="36">
        <v>41513</v>
      </c>
      <c r="E549">
        <v>27</v>
      </c>
      <c r="F549">
        <v>8</v>
      </c>
      <c r="G549">
        <v>2013</v>
      </c>
      <c r="H549">
        <v>6.3</v>
      </c>
      <c r="I549" t="s">
        <v>20</v>
      </c>
      <c r="J549" t="s">
        <v>23</v>
      </c>
      <c r="K549" t="s">
        <v>24</v>
      </c>
      <c r="L549" t="s">
        <v>12</v>
      </c>
      <c r="M549" t="s">
        <v>57</v>
      </c>
    </row>
    <row r="550" spans="1:13" x14ac:dyDescent="0.2">
      <c r="A550">
        <v>12</v>
      </c>
      <c r="B550">
        <v>152</v>
      </c>
      <c r="C550">
        <v>197</v>
      </c>
      <c r="D550" s="36">
        <v>41490</v>
      </c>
      <c r="E550">
        <v>4</v>
      </c>
      <c r="F550">
        <v>8</v>
      </c>
      <c r="G550">
        <v>2013</v>
      </c>
      <c r="H550">
        <v>1.2960526315789473</v>
      </c>
      <c r="I550" t="s">
        <v>9</v>
      </c>
      <c r="J550" t="s">
        <v>10</v>
      </c>
      <c r="K550" t="s">
        <v>11</v>
      </c>
      <c r="L550" t="s">
        <v>12</v>
      </c>
      <c r="M550" t="s">
        <v>55</v>
      </c>
    </row>
    <row r="551" spans="1:13" x14ac:dyDescent="0.2">
      <c r="A551">
        <v>15</v>
      </c>
      <c r="B551">
        <v>20</v>
      </c>
      <c r="C551">
        <v>75</v>
      </c>
      <c r="D551" s="36">
        <v>41575</v>
      </c>
      <c r="E551">
        <v>28</v>
      </c>
      <c r="F551">
        <v>10</v>
      </c>
      <c r="G551">
        <v>2013</v>
      </c>
      <c r="H551">
        <v>3.75</v>
      </c>
      <c r="I551" t="s">
        <v>13</v>
      </c>
      <c r="J551" t="s">
        <v>14</v>
      </c>
      <c r="K551" t="s">
        <v>15</v>
      </c>
      <c r="L551" t="s">
        <v>16</v>
      </c>
      <c r="M551" t="s">
        <v>56</v>
      </c>
    </row>
    <row r="552" spans="1:13" x14ac:dyDescent="0.2">
      <c r="A552">
        <v>2</v>
      </c>
      <c r="B552">
        <v>135</v>
      </c>
      <c r="C552">
        <v>216</v>
      </c>
      <c r="D552" s="36">
        <v>41496</v>
      </c>
      <c r="E552">
        <v>10</v>
      </c>
      <c r="F552">
        <v>8</v>
      </c>
      <c r="G552">
        <v>2013</v>
      </c>
      <c r="H552">
        <v>1.6</v>
      </c>
      <c r="I552" t="s">
        <v>20</v>
      </c>
      <c r="J552" t="s">
        <v>23</v>
      </c>
      <c r="K552" t="s">
        <v>24</v>
      </c>
      <c r="L552" t="s">
        <v>12</v>
      </c>
      <c r="M552" t="s">
        <v>57</v>
      </c>
    </row>
    <row r="553" spans="1:13" x14ac:dyDescent="0.2">
      <c r="A553">
        <v>15</v>
      </c>
      <c r="B553">
        <v>103</v>
      </c>
      <c r="C553">
        <v>155</v>
      </c>
      <c r="D553" s="36">
        <v>41515</v>
      </c>
      <c r="E553">
        <v>29</v>
      </c>
      <c r="F553">
        <v>8</v>
      </c>
      <c r="G553">
        <v>2013</v>
      </c>
      <c r="H553">
        <v>1.5048543689320388</v>
      </c>
      <c r="I553" t="s">
        <v>21</v>
      </c>
      <c r="J553" t="s">
        <v>22</v>
      </c>
      <c r="K553" t="s">
        <v>11</v>
      </c>
      <c r="L553" t="s">
        <v>12</v>
      </c>
      <c r="M553" t="s">
        <v>55</v>
      </c>
    </row>
    <row r="554" spans="1:13" x14ac:dyDescent="0.2">
      <c r="A554">
        <v>11</v>
      </c>
      <c r="B554">
        <v>7</v>
      </c>
      <c r="C554">
        <v>54</v>
      </c>
      <c r="D554" s="36">
        <v>41567</v>
      </c>
      <c r="E554">
        <v>20</v>
      </c>
      <c r="F554">
        <v>10</v>
      </c>
      <c r="G554">
        <v>2013</v>
      </c>
      <c r="H554">
        <v>7.7142857142857144</v>
      </c>
      <c r="I554" t="s">
        <v>20</v>
      </c>
      <c r="J554" t="s">
        <v>23</v>
      </c>
      <c r="K554" t="s">
        <v>24</v>
      </c>
      <c r="L554" t="s">
        <v>12</v>
      </c>
      <c r="M554" t="s">
        <v>57</v>
      </c>
    </row>
    <row r="555" spans="1:13" x14ac:dyDescent="0.2">
      <c r="A555">
        <v>14</v>
      </c>
      <c r="B555">
        <v>161</v>
      </c>
      <c r="C555">
        <v>47</v>
      </c>
      <c r="D555" s="36">
        <v>41572</v>
      </c>
      <c r="E555">
        <v>25</v>
      </c>
      <c r="F555">
        <v>10</v>
      </c>
      <c r="G555">
        <v>2013</v>
      </c>
      <c r="H555">
        <v>0.29192546583850931</v>
      </c>
      <c r="I555" t="s">
        <v>21</v>
      </c>
      <c r="J555" t="s">
        <v>22</v>
      </c>
      <c r="K555" t="s">
        <v>11</v>
      </c>
      <c r="L555" t="s">
        <v>12</v>
      </c>
      <c r="M555" t="s">
        <v>55</v>
      </c>
    </row>
    <row r="556" spans="1:13" x14ac:dyDescent="0.2">
      <c r="A556">
        <v>2</v>
      </c>
      <c r="B556">
        <v>158</v>
      </c>
      <c r="C556">
        <v>46</v>
      </c>
      <c r="D556" s="36">
        <v>41549</v>
      </c>
      <c r="E556">
        <v>2</v>
      </c>
      <c r="F556">
        <v>10</v>
      </c>
      <c r="G556">
        <v>2013</v>
      </c>
      <c r="H556">
        <v>0.29113924050632911</v>
      </c>
      <c r="I556" t="s">
        <v>8</v>
      </c>
      <c r="J556" t="s">
        <v>17</v>
      </c>
      <c r="K556" t="s">
        <v>18</v>
      </c>
      <c r="L556" t="s">
        <v>19</v>
      </c>
      <c r="M556" t="s">
        <v>58</v>
      </c>
    </row>
    <row r="557" spans="1:13" x14ac:dyDescent="0.2">
      <c r="A557">
        <v>14</v>
      </c>
      <c r="B557">
        <v>5</v>
      </c>
      <c r="C557">
        <v>161</v>
      </c>
      <c r="D557" s="36">
        <v>41563</v>
      </c>
      <c r="E557">
        <v>16</v>
      </c>
      <c r="F557">
        <v>10</v>
      </c>
      <c r="G557">
        <v>2013</v>
      </c>
      <c r="H557">
        <v>32.200000000000003</v>
      </c>
      <c r="I557" t="s">
        <v>9</v>
      </c>
      <c r="J557" t="s">
        <v>10</v>
      </c>
      <c r="K557" t="s">
        <v>11</v>
      </c>
      <c r="L557" t="s">
        <v>12</v>
      </c>
      <c r="M557" t="s">
        <v>55</v>
      </c>
    </row>
    <row r="558" spans="1:13" x14ac:dyDescent="0.2">
      <c r="A558">
        <v>5</v>
      </c>
      <c r="B558">
        <v>163</v>
      </c>
      <c r="C558">
        <v>31</v>
      </c>
      <c r="D558" s="36">
        <v>41512</v>
      </c>
      <c r="E558">
        <v>26</v>
      </c>
      <c r="F558">
        <v>8</v>
      </c>
      <c r="G558">
        <v>2013</v>
      </c>
      <c r="H558">
        <v>0.19018404907975461</v>
      </c>
      <c r="I558" t="s">
        <v>21</v>
      </c>
      <c r="J558" t="s">
        <v>22</v>
      </c>
      <c r="K558" t="s">
        <v>11</v>
      </c>
      <c r="L558" t="s">
        <v>12</v>
      </c>
      <c r="M558" t="s">
        <v>55</v>
      </c>
    </row>
    <row r="559" spans="1:13" x14ac:dyDescent="0.2">
      <c r="A559">
        <v>8</v>
      </c>
      <c r="B559">
        <v>113</v>
      </c>
      <c r="C559">
        <v>131</v>
      </c>
      <c r="D559" s="36">
        <v>41506</v>
      </c>
      <c r="E559">
        <v>20</v>
      </c>
      <c r="F559">
        <v>8</v>
      </c>
      <c r="G559">
        <v>2013</v>
      </c>
      <c r="H559">
        <v>1.1592920353982301</v>
      </c>
      <c r="I559" t="s">
        <v>8</v>
      </c>
      <c r="J559" t="s">
        <v>17</v>
      </c>
      <c r="K559" t="s">
        <v>18</v>
      </c>
      <c r="L559" t="s">
        <v>19</v>
      </c>
      <c r="M559" t="s">
        <v>58</v>
      </c>
    </row>
    <row r="560" spans="1:13" x14ac:dyDescent="0.2">
      <c r="A560">
        <v>5</v>
      </c>
      <c r="B560">
        <v>85</v>
      </c>
      <c r="C560">
        <v>137</v>
      </c>
      <c r="D560" s="36">
        <v>41511</v>
      </c>
      <c r="E560">
        <v>25</v>
      </c>
      <c r="F560">
        <v>8</v>
      </c>
      <c r="G560">
        <v>2013</v>
      </c>
      <c r="H560">
        <v>1.611764705882353</v>
      </c>
      <c r="I560" t="s">
        <v>13</v>
      </c>
      <c r="J560" t="s">
        <v>14</v>
      </c>
      <c r="K560" t="s">
        <v>15</v>
      </c>
      <c r="L560" t="s">
        <v>16</v>
      </c>
      <c r="M560" t="s">
        <v>56</v>
      </c>
    </row>
    <row r="561" spans="1:13" x14ac:dyDescent="0.2">
      <c r="A561">
        <v>3</v>
      </c>
      <c r="B561">
        <v>132</v>
      </c>
      <c r="C561">
        <v>202</v>
      </c>
      <c r="D561" s="36">
        <v>41534</v>
      </c>
      <c r="E561">
        <v>17</v>
      </c>
      <c r="F561">
        <v>9</v>
      </c>
      <c r="G561">
        <v>2013</v>
      </c>
      <c r="H561">
        <v>1.5303030303030303</v>
      </c>
      <c r="I561" t="s">
        <v>9</v>
      </c>
      <c r="J561" t="s">
        <v>10</v>
      </c>
      <c r="K561" t="s">
        <v>11</v>
      </c>
      <c r="L561" t="s">
        <v>12</v>
      </c>
      <c r="M561" t="s">
        <v>55</v>
      </c>
    </row>
    <row r="562" spans="1:13" x14ac:dyDescent="0.2">
      <c r="A562">
        <v>4</v>
      </c>
      <c r="B562">
        <v>179</v>
      </c>
      <c r="C562">
        <v>136</v>
      </c>
      <c r="D562" s="36">
        <v>41563</v>
      </c>
      <c r="E562">
        <v>16</v>
      </c>
      <c r="F562">
        <v>10</v>
      </c>
      <c r="G562">
        <v>2013</v>
      </c>
      <c r="H562">
        <v>0.75977653631284914</v>
      </c>
      <c r="I562" t="s">
        <v>9</v>
      </c>
      <c r="J562" t="s">
        <v>10</v>
      </c>
      <c r="K562" t="s">
        <v>11</v>
      </c>
      <c r="L562" t="s">
        <v>12</v>
      </c>
      <c r="M562" t="s">
        <v>55</v>
      </c>
    </row>
    <row r="563" spans="1:13" x14ac:dyDescent="0.2">
      <c r="A563">
        <v>10</v>
      </c>
      <c r="B563">
        <v>13</v>
      </c>
      <c r="C563">
        <v>114</v>
      </c>
      <c r="D563" s="36">
        <v>41500</v>
      </c>
      <c r="E563">
        <v>14</v>
      </c>
      <c r="F563">
        <v>8</v>
      </c>
      <c r="G563">
        <v>2013</v>
      </c>
      <c r="H563">
        <v>8.7692307692307701</v>
      </c>
      <c r="I563" t="s">
        <v>13</v>
      </c>
      <c r="J563" t="s">
        <v>14</v>
      </c>
      <c r="K563" t="s">
        <v>15</v>
      </c>
      <c r="L563" t="s">
        <v>16</v>
      </c>
      <c r="M563" t="s">
        <v>56</v>
      </c>
    </row>
    <row r="564" spans="1:13" x14ac:dyDescent="0.2">
      <c r="A564">
        <v>13</v>
      </c>
      <c r="B564">
        <v>54</v>
      </c>
      <c r="C564">
        <v>20</v>
      </c>
      <c r="D564" s="36">
        <v>41564</v>
      </c>
      <c r="E564">
        <v>17</v>
      </c>
      <c r="F564">
        <v>10</v>
      </c>
      <c r="G564">
        <v>2013</v>
      </c>
      <c r="H564">
        <v>0.37037037037037035</v>
      </c>
      <c r="I564" t="s">
        <v>20</v>
      </c>
      <c r="J564" t="s">
        <v>23</v>
      </c>
      <c r="K564" t="s">
        <v>24</v>
      </c>
      <c r="L564" t="s">
        <v>12</v>
      </c>
      <c r="M564" t="s">
        <v>57</v>
      </c>
    </row>
    <row r="565" spans="1:13" x14ac:dyDescent="0.2">
      <c r="A565">
        <v>9</v>
      </c>
      <c r="B565">
        <v>61</v>
      </c>
      <c r="C565">
        <v>164</v>
      </c>
      <c r="D565" s="36">
        <v>41561</v>
      </c>
      <c r="E565">
        <v>14</v>
      </c>
      <c r="F565">
        <v>10</v>
      </c>
      <c r="G565">
        <v>2013</v>
      </c>
      <c r="H565">
        <v>2.6885245901639343</v>
      </c>
      <c r="I565" t="s">
        <v>13</v>
      </c>
      <c r="J565" t="s">
        <v>14</v>
      </c>
      <c r="K565" t="s">
        <v>15</v>
      </c>
      <c r="L565" t="s">
        <v>16</v>
      </c>
      <c r="M565" t="s">
        <v>56</v>
      </c>
    </row>
    <row r="566" spans="1:13" x14ac:dyDescent="0.2">
      <c r="A566">
        <v>13</v>
      </c>
      <c r="B566">
        <v>141</v>
      </c>
      <c r="C566">
        <v>223</v>
      </c>
      <c r="D566" s="36">
        <v>41575</v>
      </c>
      <c r="E566">
        <v>28</v>
      </c>
      <c r="F566">
        <v>10</v>
      </c>
      <c r="G566">
        <v>2013</v>
      </c>
      <c r="H566">
        <v>1.5815602836879432</v>
      </c>
      <c r="I566" t="s">
        <v>20</v>
      </c>
      <c r="J566" t="s">
        <v>23</v>
      </c>
      <c r="K566" t="s">
        <v>24</v>
      </c>
      <c r="L566" t="s">
        <v>12</v>
      </c>
      <c r="M566" t="s">
        <v>57</v>
      </c>
    </row>
    <row r="567" spans="1:13" x14ac:dyDescent="0.2">
      <c r="A567">
        <v>10</v>
      </c>
      <c r="B567">
        <v>110</v>
      </c>
      <c r="C567">
        <v>103</v>
      </c>
      <c r="D567" s="36">
        <v>41544</v>
      </c>
      <c r="E567">
        <v>27</v>
      </c>
      <c r="F567">
        <v>9</v>
      </c>
      <c r="G567">
        <v>2013</v>
      </c>
      <c r="H567">
        <v>0.9363636363636364</v>
      </c>
      <c r="I567" t="s">
        <v>20</v>
      </c>
      <c r="J567" t="s">
        <v>23</v>
      </c>
      <c r="K567" t="s">
        <v>24</v>
      </c>
      <c r="L567" t="s">
        <v>12</v>
      </c>
      <c r="M567" t="s">
        <v>57</v>
      </c>
    </row>
    <row r="568" spans="1:13" x14ac:dyDescent="0.2">
      <c r="A568">
        <v>3</v>
      </c>
      <c r="B568">
        <v>3</v>
      </c>
      <c r="C568">
        <v>209</v>
      </c>
      <c r="D568" s="36">
        <v>41553</v>
      </c>
      <c r="E568">
        <v>6</v>
      </c>
      <c r="F568">
        <v>10</v>
      </c>
      <c r="G568">
        <v>2013</v>
      </c>
      <c r="H568">
        <v>69.666666666666671</v>
      </c>
      <c r="I568" t="s">
        <v>20</v>
      </c>
      <c r="J568" t="s">
        <v>23</v>
      </c>
      <c r="K568" t="s">
        <v>24</v>
      </c>
      <c r="L568" t="s">
        <v>12</v>
      </c>
      <c r="M568" t="s">
        <v>57</v>
      </c>
    </row>
    <row r="569" spans="1:13" x14ac:dyDescent="0.2">
      <c r="A569">
        <v>11</v>
      </c>
      <c r="B569">
        <v>91</v>
      </c>
      <c r="C569">
        <v>89</v>
      </c>
      <c r="D569" s="36">
        <v>41543</v>
      </c>
      <c r="E569">
        <v>26</v>
      </c>
      <c r="F569">
        <v>9</v>
      </c>
      <c r="G569">
        <v>2013</v>
      </c>
      <c r="H569">
        <v>0.97802197802197799</v>
      </c>
      <c r="I569" t="s">
        <v>9</v>
      </c>
      <c r="J569" t="s">
        <v>10</v>
      </c>
      <c r="K569" t="s">
        <v>11</v>
      </c>
      <c r="L569" t="s">
        <v>12</v>
      </c>
      <c r="M569" t="s">
        <v>55</v>
      </c>
    </row>
    <row r="570" spans="1:13" x14ac:dyDescent="0.2">
      <c r="A570">
        <v>15</v>
      </c>
      <c r="B570">
        <v>149</v>
      </c>
      <c r="C570">
        <v>216</v>
      </c>
      <c r="D570" s="36">
        <v>41577</v>
      </c>
      <c r="E570">
        <v>30</v>
      </c>
      <c r="F570">
        <v>10</v>
      </c>
      <c r="G570">
        <v>2013</v>
      </c>
      <c r="H570">
        <v>1.4496644295302012</v>
      </c>
      <c r="I570" t="s">
        <v>8</v>
      </c>
      <c r="J570" t="s">
        <v>17</v>
      </c>
      <c r="K570" t="s">
        <v>18</v>
      </c>
      <c r="L570" t="s">
        <v>19</v>
      </c>
      <c r="M570" t="s">
        <v>58</v>
      </c>
    </row>
    <row r="571" spans="1:13" x14ac:dyDescent="0.2">
      <c r="A571">
        <v>1</v>
      </c>
      <c r="B571">
        <v>173</v>
      </c>
      <c r="C571">
        <v>64</v>
      </c>
      <c r="D571" s="36">
        <v>41562</v>
      </c>
      <c r="E571">
        <v>15</v>
      </c>
      <c r="F571">
        <v>10</v>
      </c>
      <c r="G571">
        <v>2013</v>
      </c>
      <c r="H571">
        <v>0.36994219653179189</v>
      </c>
      <c r="I571" t="s">
        <v>21</v>
      </c>
      <c r="J571" t="s">
        <v>22</v>
      </c>
      <c r="K571" t="s">
        <v>11</v>
      </c>
      <c r="L571" t="s">
        <v>12</v>
      </c>
      <c r="M571" t="s">
        <v>55</v>
      </c>
    </row>
    <row r="572" spans="1:13" x14ac:dyDescent="0.2">
      <c r="A572">
        <v>7</v>
      </c>
      <c r="B572">
        <v>29</v>
      </c>
      <c r="C572">
        <v>66</v>
      </c>
      <c r="D572" s="36">
        <v>41536</v>
      </c>
      <c r="E572">
        <v>19</v>
      </c>
      <c r="F572">
        <v>9</v>
      </c>
      <c r="G572">
        <v>2013</v>
      </c>
      <c r="H572">
        <v>2.2758620689655173</v>
      </c>
      <c r="I572" t="s">
        <v>13</v>
      </c>
      <c r="J572" t="s">
        <v>14</v>
      </c>
      <c r="K572" t="s">
        <v>15</v>
      </c>
      <c r="L572" t="s">
        <v>16</v>
      </c>
      <c r="M572" t="s">
        <v>56</v>
      </c>
    </row>
    <row r="573" spans="1:13" x14ac:dyDescent="0.2">
      <c r="A573">
        <v>6</v>
      </c>
      <c r="B573">
        <v>130</v>
      </c>
      <c r="C573">
        <v>210</v>
      </c>
      <c r="D573" s="36">
        <v>41516</v>
      </c>
      <c r="E573">
        <v>30</v>
      </c>
      <c r="F573">
        <v>8</v>
      </c>
      <c r="G573">
        <v>2013</v>
      </c>
      <c r="H573">
        <v>1.6153846153846154</v>
      </c>
      <c r="I573" t="s">
        <v>21</v>
      </c>
      <c r="J573" t="s">
        <v>22</v>
      </c>
      <c r="K573" t="s">
        <v>11</v>
      </c>
      <c r="L573" t="s">
        <v>12</v>
      </c>
      <c r="M573" t="s">
        <v>55</v>
      </c>
    </row>
    <row r="574" spans="1:13" x14ac:dyDescent="0.2">
      <c r="A574">
        <v>2</v>
      </c>
      <c r="B574">
        <v>164</v>
      </c>
      <c r="C574">
        <v>214</v>
      </c>
      <c r="D574" s="36">
        <v>41509</v>
      </c>
      <c r="E574">
        <v>23</v>
      </c>
      <c r="F574">
        <v>8</v>
      </c>
      <c r="G574">
        <v>2013</v>
      </c>
      <c r="H574">
        <v>1.3048780487804879</v>
      </c>
      <c r="I574" t="s">
        <v>21</v>
      </c>
      <c r="J574" t="s">
        <v>22</v>
      </c>
      <c r="K574" t="s">
        <v>11</v>
      </c>
      <c r="L574" t="s">
        <v>12</v>
      </c>
      <c r="M574" t="s">
        <v>55</v>
      </c>
    </row>
    <row r="575" spans="1:13" x14ac:dyDescent="0.2">
      <c r="A575">
        <v>5</v>
      </c>
      <c r="B575">
        <v>44</v>
      </c>
      <c r="C575">
        <v>120</v>
      </c>
      <c r="D575" s="36">
        <v>41574</v>
      </c>
      <c r="E575">
        <v>27</v>
      </c>
      <c r="F575">
        <v>10</v>
      </c>
      <c r="G575">
        <v>2013</v>
      </c>
      <c r="H575">
        <v>2.7272727272727271</v>
      </c>
      <c r="I575" t="s">
        <v>21</v>
      </c>
      <c r="J575" t="s">
        <v>22</v>
      </c>
      <c r="K575" t="s">
        <v>11</v>
      </c>
      <c r="L575" t="s">
        <v>12</v>
      </c>
      <c r="M575" t="s">
        <v>55</v>
      </c>
    </row>
    <row r="576" spans="1:13" x14ac:dyDescent="0.2">
      <c r="A576">
        <v>3</v>
      </c>
      <c r="B576">
        <v>151</v>
      </c>
      <c r="C576">
        <v>63</v>
      </c>
      <c r="D576" s="36">
        <v>41529</v>
      </c>
      <c r="E576">
        <v>12</v>
      </c>
      <c r="F576">
        <v>9</v>
      </c>
      <c r="G576">
        <v>2013</v>
      </c>
      <c r="H576">
        <v>0.41721854304635764</v>
      </c>
      <c r="I576" t="s">
        <v>8</v>
      </c>
      <c r="J576" t="s">
        <v>17</v>
      </c>
      <c r="K576" t="s">
        <v>18</v>
      </c>
      <c r="L576" t="s">
        <v>19</v>
      </c>
      <c r="M576" t="s">
        <v>58</v>
      </c>
    </row>
    <row r="577" spans="1:13" x14ac:dyDescent="0.2">
      <c r="A577">
        <v>14</v>
      </c>
      <c r="B577">
        <v>1</v>
      </c>
      <c r="C577">
        <v>37</v>
      </c>
      <c r="D577" s="36">
        <v>41553</v>
      </c>
      <c r="E577">
        <v>6</v>
      </c>
      <c r="F577">
        <v>10</v>
      </c>
      <c r="G577">
        <v>2013</v>
      </c>
      <c r="H577">
        <v>37</v>
      </c>
      <c r="I577" t="s">
        <v>20</v>
      </c>
      <c r="J577" t="s">
        <v>23</v>
      </c>
      <c r="K577" t="s">
        <v>24</v>
      </c>
      <c r="L577" t="s">
        <v>12</v>
      </c>
      <c r="M577" t="s">
        <v>57</v>
      </c>
    </row>
    <row r="578" spans="1:13" x14ac:dyDescent="0.2">
      <c r="A578">
        <v>12</v>
      </c>
      <c r="B578">
        <v>93</v>
      </c>
      <c r="C578">
        <v>120</v>
      </c>
      <c r="D578" s="36">
        <v>41491</v>
      </c>
      <c r="E578">
        <v>5</v>
      </c>
      <c r="F578">
        <v>8</v>
      </c>
      <c r="G578">
        <v>2013</v>
      </c>
      <c r="H578">
        <v>1.2903225806451613</v>
      </c>
      <c r="I578" t="s">
        <v>8</v>
      </c>
      <c r="J578" t="s">
        <v>17</v>
      </c>
      <c r="K578" t="s">
        <v>18</v>
      </c>
      <c r="L578" t="s">
        <v>19</v>
      </c>
      <c r="M578" t="s">
        <v>58</v>
      </c>
    </row>
    <row r="579" spans="1:13" x14ac:dyDescent="0.2">
      <c r="A579">
        <v>10</v>
      </c>
      <c r="B579">
        <v>27</v>
      </c>
      <c r="C579">
        <v>124</v>
      </c>
      <c r="D579" s="36">
        <v>41492</v>
      </c>
      <c r="E579">
        <v>6</v>
      </c>
      <c r="F579">
        <v>8</v>
      </c>
      <c r="G579">
        <v>2013</v>
      </c>
      <c r="H579">
        <v>4.5925925925925926</v>
      </c>
      <c r="I579" t="s">
        <v>8</v>
      </c>
      <c r="J579" t="s">
        <v>17</v>
      </c>
      <c r="K579" t="s">
        <v>18</v>
      </c>
      <c r="L579" t="s">
        <v>19</v>
      </c>
      <c r="M579" t="s">
        <v>58</v>
      </c>
    </row>
    <row r="580" spans="1:13" x14ac:dyDescent="0.2">
      <c r="A580">
        <v>11</v>
      </c>
      <c r="B580">
        <v>122</v>
      </c>
      <c r="C580">
        <v>128</v>
      </c>
      <c r="D580" s="36">
        <v>41556</v>
      </c>
      <c r="E580">
        <v>9</v>
      </c>
      <c r="F580">
        <v>10</v>
      </c>
      <c r="G580">
        <v>2013</v>
      </c>
      <c r="H580">
        <v>1.0491803278688525</v>
      </c>
      <c r="I580" t="s">
        <v>21</v>
      </c>
      <c r="J580" t="s">
        <v>22</v>
      </c>
      <c r="K580" t="s">
        <v>11</v>
      </c>
      <c r="L580" t="s">
        <v>12</v>
      </c>
      <c r="M580" t="s">
        <v>55</v>
      </c>
    </row>
    <row r="581" spans="1:13" x14ac:dyDescent="0.2">
      <c r="A581">
        <v>12</v>
      </c>
      <c r="B581">
        <v>70</v>
      </c>
      <c r="C581">
        <v>183</v>
      </c>
      <c r="D581" s="36">
        <v>41542</v>
      </c>
      <c r="E581">
        <v>25</v>
      </c>
      <c r="F581">
        <v>9</v>
      </c>
      <c r="G581">
        <v>2013</v>
      </c>
      <c r="H581">
        <v>2.6142857142857143</v>
      </c>
      <c r="I581" t="s">
        <v>20</v>
      </c>
      <c r="J581" t="s">
        <v>23</v>
      </c>
      <c r="K581" t="s">
        <v>24</v>
      </c>
      <c r="L581" t="s">
        <v>12</v>
      </c>
      <c r="M581" t="s">
        <v>57</v>
      </c>
    </row>
    <row r="582" spans="1:13" x14ac:dyDescent="0.2">
      <c r="A582">
        <v>4</v>
      </c>
      <c r="B582">
        <v>56</v>
      </c>
      <c r="C582">
        <v>150</v>
      </c>
      <c r="D582" s="36">
        <v>41492</v>
      </c>
      <c r="E582">
        <v>6</v>
      </c>
      <c r="F582">
        <v>8</v>
      </c>
      <c r="G582">
        <v>2013</v>
      </c>
      <c r="H582">
        <v>2.6785714285714284</v>
      </c>
      <c r="I582" t="s">
        <v>20</v>
      </c>
      <c r="J582" t="s">
        <v>23</v>
      </c>
      <c r="K582" t="s">
        <v>24</v>
      </c>
      <c r="L582" t="s">
        <v>12</v>
      </c>
      <c r="M582" t="s">
        <v>57</v>
      </c>
    </row>
    <row r="583" spans="1:13" x14ac:dyDescent="0.2">
      <c r="A583">
        <v>2</v>
      </c>
      <c r="B583">
        <v>88</v>
      </c>
      <c r="C583">
        <v>105</v>
      </c>
      <c r="D583" s="36">
        <v>41509</v>
      </c>
      <c r="E583">
        <v>23</v>
      </c>
      <c r="F583">
        <v>8</v>
      </c>
      <c r="G583">
        <v>2013</v>
      </c>
      <c r="H583">
        <v>1.1931818181818181</v>
      </c>
      <c r="I583" t="s">
        <v>20</v>
      </c>
      <c r="J583" t="s">
        <v>23</v>
      </c>
      <c r="K583" t="s">
        <v>24</v>
      </c>
      <c r="L583" t="s">
        <v>12</v>
      </c>
      <c r="M583" t="s">
        <v>57</v>
      </c>
    </row>
    <row r="584" spans="1:13" x14ac:dyDescent="0.2">
      <c r="A584">
        <v>6</v>
      </c>
      <c r="B584">
        <v>93</v>
      </c>
      <c r="C584">
        <v>53</v>
      </c>
      <c r="D584" s="36">
        <v>41487</v>
      </c>
      <c r="E584">
        <v>1</v>
      </c>
      <c r="F584">
        <v>8</v>
      </c>
      <c r="G584">
        <v>2013</v>
      </c>
      <c r="H584">
        <v>0.56989247311827962</v>
      </c>
      <c r="I584" t="s">
        <v>8</v>
      </c>
      <c r="J584" t="s">
        <v>17</v>
      </c>
      <c r="K584" t="s">
        <v>18</v>
      </c>
      <c r="L584" t="s">
        <v>19</v>
      </c>
      <c r="M584" t="s">
        <v>58</v>
      </c>
    </row>
    <row r="585" spans="1:13" x14ac:dyDescent="0.2">
      <c r="A585">
        <v>8</v>
      </c>
      <c r="B585">
        <v>111</v>
      </c>
      <c r="C585">
        <v>110</v>
      </c>
      <c r="D585" s="36">
        <v>41487</v>
      </c>
      <c r="E585">
        <v>1</v>
      </c>
      <c r="F585">
        <v>8</v>
      </c>
      <c r="G585">
        <v>2013</v>
      </c>
      <c r="H585">
        <v>0.99099099099099097</v>
      </c>
      <c r="I585" t="s">
        <v>9</v>
      </c>
      <c r="J585" t="s">
        <v>10</v>
      </c>
      <c r="K585" t="s">
        <v>11</v>
      </c>
      <c r="L585" t="s">
        <v>12</v>
      </c>
      <c r="M585" t="s">
        <v>55</v>
      </c>
    </row>
    <row r="586" spans="1:13" x14ac:dyDescent="0.2">
      <c r="A586">
        <v>5</v>
      </c>
      <c r="B586">
        <v>84</v>
      </c>
      <c r="C586">
        <v>183</v>
      </c>
      <c r="D586" s="36">
        <v>41552</v>
      </c>
      <c r="E586">
        <v>5</v>
      </c>
      <c r="F586">
        <v>10</v>
      </c>
      <c r="G586">
        <v>2013</v>
      </c>
      <c r="H586">
        <v>2.1785714285714284</v>
      </c>
      <c r="I586" t="s">
        <v>21</v>
      </c>
      <c r="J586" t="s">
        <v>22</v>
      </c>
      <c r="K586" t="s">
        <v>11</v>
      </c>
      <c r="L586" t="s">
        <v>12</v>
      </c>
      <c r="M586" t="s">
        <v>55</v>
      </c>
    </row>
    <row r="587" spans="1:13" x14ac:dyDescent="0.2">
      <c r="A587">
        <v>7</v>
      </c>
      <c r="B587">
        <v>1</v>
      </c>
      <c r="C587">
        <v>158</v>
      </c>
      <c r="D587" s="36">
        <v>41539</v>
      </c>
      <c r="E587">
        <v>22</v>
      </c>
      <c r="F587">
        <v>9</v>
      </c>
      <c r="G587">
        <v>2013</v>
      </c>
      <c r="H587">
        <v>158</v>
      </c>
      <c r="I587" t="s">
        <v>9</v>
      </c>
      <c r="J587" t="s">
        <v>10</v>
      </c>
      <c r="K587" t="s">
        <v>11</v>
      </c>
      <c r="L587" t="s">
        <v>12</v>
      </c>
      <c r="M587" t="s">
        <v>55</v>
      </c>
    </row>
    <row r="588" spans="1:13" x14ac:dyDescent="0.2">
      <c r="A588">
        <v>1</v>
      </c>
      <c r="B588">
        <v>147</v>
      </c>
      <c r="C588">
        <v>116</v>
      </c>
      <c r="D588" s="36">
        <v>41532</v>
      </c>
      <c r="E588">
        <v>15</v>
      </c>
      <c r="F588">
        <v>9</v>
      </c>
      <c r="G588">
        <v>2013</v>
      </c>
      <c r="H588">
        <v>0.78911564625850339</v>
      </c>
      <c r="I588" t="s">
        <v>8</v>
      </c>
      <c r="J588" t="s">
        <v>17</v>
      </c>
      <c r="K588" t="s">
        <v>18</v>
      </c>
      <c r="L588" t="s">
        <v>19</v>
      </c>
      <c r="M588" t="s">
        <v>58</v>
      </c>
    </row>
    <row r="589" spans="1:13" x14ac:dyDescent="0.2">
      <c r="A589">
        <v>4</v>
      </c>
      <c r="B589">
        <v>164</v>
      </c>
      <c r="C589">
        <v>74</v>
      </c>
      <c r="D589" s="36">
        <v>41492</v>
      </c>
      <c r="E589">
        <v>6</v>
      </c>
      <c r="F589">
        <v>8</v>
      </c>
      <c r="G589">
        <v>2013</v>
      </c>
      <c r="H589">
        <v>0.45121951219512196</v>
      </c>
      <c r="I589" t="s">
        <v>13</v>
      </c>
      <c r="J589" t="s">
        <v>14</v>
      </c>
      <c r="K589" t="s">
        <v>15</v>
      </c>
      <c r="L589" t="s">
        <v>16</v>
      </c>
      <c r="M589" t="s">
        <v>56</v>
      </c>
    </row>
    <row r="590" spans="1:13" x14ac:dyDescent="0.2">
      <c r="A590">
        <v>8</v>
      </c>
      <c r="B590">
        <v>48</v>
      </c>
      <c r="C590">
        <v>23</v>
      </c>
      <c r="D590" s="36">
        <v>41539</v>
      </c>
      <c r="E590">
        <v>22</v>
      </c>
      <c r="F590">
        <v>9</v>
      </c>
      <c r="G590">
        <v>2013</v>
      </c>
      <c r="H590">
        <v>0.47916666666666669</v>
      </c>
      <c r="I590" t="s">
        <v>8</v>
      </c>
      <c r="J590" t="s">
        <v>17</v>
      </c>
      <c r="K590" t="s">
        <v>18</v>
      </c>
      <c r="L590" t="s">
        <v>19</v>
      </c>
      <c r="M590" t="s">
        <v>58</v>
      </c>
    </row>
    <row r="591" spans="1:13" x14ac:dyDescent="0.2">
      <c r="A591">
        <v>7</v>
      </c>
      <c r="B591">
        <v>26</v>
      </c>
      <c r="C591">
        <v>130</v>
      </c>
      <c r="D591" s="36">
        <v>41500</v>
      </c>
      <c r="E591">
        <v>14</v>
      </c>
      <c r="F591">
        <v>8</v>
      </c>
      <c r="G591">
        <v>2013</v>
      </c>
      <c r="H591">
        <v>5</v>
      </c>
      <c r="I591" t="s">
        <v>8</v>
      </c>
      <c r="J591" t="s">
        <v>17</v>
      </c>
      <c r="K591" t="s">
        <v>18</v>
      </c>
      <c r="L591" t="s">
        <v>19</v>
      </c>
      <c r="M591" t="s">
        <v>58</v>
      </c>
    </row>
    <row r="592" spans="1:13" x14ac:dyDescent="0.2">
      <c r="A592">
        <v>11</v>
      </c>
      <c r="B592">
        <v>176</v>
      </c>
      <c r="C592">
        <v>141</v>
      </c>
      <c r="D592" s="36">
        <v>41544</v>
      </c>
      <c r="E592">
        <v>27</v>
      </c>
      <c r="F592">
        <v>9</v>
      </c>
      <c r="G592">
        <v>2013</v>
      </c>
      <c r="H592">
        <v>0.80113636363636365</v>
      </c>
      <c r="I592" t="s">
        <v>13</v>
      </c>
      <c r="J592" t="s">
        <v>14</v>
      </c>
      <c r="K592" t="s">
        <v>15</v>
      </c>
      <c r="L592" t="s">
        <v>16</v>
      </c>
      <c r="M592" t="s">
        <v>56</v>
      </c>
    </row>
    <row r="593" spans="1:13" x14ac:dyDescent="0.2">
      <c r="A593">
        <v>14</v>
      </c>
      <c r="B593">
        <v>36</v>
      </c>
      <c r="C593">
        <v>155</v>
      </c>
      <c r="D593" s="36">
        <v>41510</v>
      </c>
      <c r="E593">
        <v>24</v>
      </c>
      <c r="F593">
        <v>8</v>
      </c>
      <c r="G593">
        <v>2013</v>
      </c>
      <c r="H593">
        <v>4.3055555555555554</v>
      </c>
      <c r="I593" t="s">
        <v>8</v>
      </c>
      <c r="J593" t="s">
        <v>17</v>
      </c>
      <c r="K593" t="s">
        <v>18</v>
      </c>
      <c r="L593" t="s">
        <v>19</v>
      </c>
      <c r="M593" t="s">
        <v>58</v>
      </c>
    </row>
    <row r="594" spans="1:13" x14ac:dyDescent="0.2">
      <c r="A594">
        <v>11</v>
      </c>
      <c r="B594">
        <v>106</v>
      </c>
      <c r="C594">
        <v>59</v>
      </c>
      <c r="D594" s="36">
        <v>41494</v>
      </c>
      <c r="E594">
        <v>8</v>
      </c>
      <c r="F594">
        <v>8</v>
      </c>
      <c r="G594">
        <v>2013</v>
      </c>
      <c r="H594">
        <v>0.55660377358490565</v>
      </c>
      <c r="I594" t="s">
        <v>21</v>
      </c>
      <c r="J594" t="s">
        <v>22</v>
      </c>
      <c r="K594" t="s">
        <v>11</v>
      </c>
      <c r="L594" t="s">
        <v>12</v>
      </c>
      <c r="M594" t="s">
        <v>55</v>
      </c>
    </row>
    <row r="595" spans="1:13" x14ac:dyDescent="0.2">
      <c r="A595">
        <v>5</v>
      </c>
      <c r="B595">
        <v>135</v>
      </c>
      <c r="C595">
        <v>86</v>
      </c>
      <c r="D595" s="36">
        <v>41522</v>
      </c>
      <c r="E595">
        <v>5</v>
      </c>
      <c r="F595">
        <v>9</v>
      </c>
      <c r="G595">
        <v>2013</v>
      </c>
      <c r="H595">
        <v>0.63703703703703707</v>
      </c>
      <c r="I595" t="s">
        <v>9</v>
      </c>
      <c r="J595" t="s">
        <v>10</v>
      </c>
      <c r="K595" t="s">
        <v>11</v>
      </c>
      <c r="L595" t="s">
        <v>12</v>
      </c>
      <c r="M595" t="s">
        <v>55</v>
      </c>
    </row>
    <row r="596" spans="1:13" x14ac:dyDescent="0.2">
      <c r="A596">
        <v>6</v>
      </c>
      <c r="B596">
        <v>62</v>
      </c>
      <c r="C596">
        <v>207</v>
      </c>
      <c r="D596" s="36">
        <v>41501</v>
      </c>
      <c r="E596">
        <v>15</v>
      </c>
      <c r="F596">
        <v>8</v>
      </c>
      <c r="G596">
        <v>2013</v>
      </c>
      <c r="H596">
        <v>3.338709677419355</v>
      </c>
      <c r="I596" t="s">
        <v>20</v>
      </c>
      <c r="J596" t="s">
        <v>23</v>
      </c>
      <c r="K596" t="s">
        <v>24</v>
      </c>
      <c r="L596" t="s">
        <v>12</v>
      </c>
      <c r="M596" t="s">
        <v>57</v>
      </c>
    </row>
    <row r="597" spans="1:13" x14ac:dyDescent="0.2">
      <c r="A597">
        <v>11</v>
      </c>
      <c r="B597">
        <v>121</v>
      </c>
      <c r="C597">
        <v>218</v>
      </c>
      <c r="D597" s="36">
        <v>41498</v>
      </c>
      <c r="E597">
        <v>12</v>
      </c>
      <c r="F597">
        <v>8</v>
      </c>
      <c r="G597">
        <v>2013</v>
      </c>
      <c r="H597">
        <v>1.8016528925619835</v>
      </c>
      <c r="I597" t="s">
        <v>21</v>
      </c>
      <c r="J597" t="s">
        <v>22</v>
      </c>
      <c r="K597" t="s">
        <v>11</v>
      </c>
      <c r="L597" t="s">
        <v>12</v>
      </c>
      <c r="M597" t="s">
        <v>55</v>
      </c>
    </row>
    <row r="598" spans="1:13" x14ac:dyDescent="0.2">
      <c r="A598">
        <v>3</v>
      </c>
      <c r="B598">
        <v>100</v>
      </c>
      <c r="C598">
        <v>105</v>
      </c>
      <c r="D598" s="36">
        <v>41575</v>
      </c>
      <c r="E598">
        <v>28</v>
      </c>
      <c r="F598">
        <v>10</v>
      </c>
      <c r="G598">
        <v>2013</v>
      </c>
      <c r="H598">
        <v>1.05</v>
      </c>
      <c r="I598" t="s">
        <v>13</v>
      </c>
      <c r="J598" t="s">
        <v>14</v>
      </c>
      <c r="K598" t="s">
        <v>15</v>
      </c>
      <c r="L598" t="s">
        <v>16</v>
      </c>
      <c r="M598" t="s">
        <v>56</v>
      </c>
    </row>
    <row r="599" spans="1:13" x14ac:dyDescent="0.2">
      <c r="A599">
        <v>14</v>
      </c>
      <c r="B599">
        <v>132</v>
      </c>
      <c r="C599">
        <v>44</v>
      </c>
      <c r="D599" s="36">
        <v>41546</v>
      </c>
      <c r="E599">
        <v>29</v>
      </c>
      <c r="F599">
        <v>9</v>
      </c>
      <c r="G599">
        <v>2013</v>
      </c>
      <c r="H599">
        <v>0.33333333333333331</v>
      </c>
      <c r="I599" t="s">
        <v>9</v>
      </c>
      <c r="J599" t="s">
        <v>10</v>
      </c>
      <c r="K599" t="s">
        <v>11</v>
      </c>
      <c r="L599" t="s">
        <v>12</v>
      </c>
      <c r="M599" t="s">
        <v>55</v>
      </c>
    </row>
    <row r="600" spans="1:13" x14ac:dyDescent="0.2">
      <c r="A600">
        <v>1</v>
      </c>
      <c r="B600">
        <v>135</v>
      </c>
      <c r="C600">
        <v>42</v>
      </c>
      <c r="D600" s="36">
        <v>41576</v>
      </c>
      <c r="E600">
        <v>29</v>
      </c>
      <c r="F600">
        <v>10</v>
      </c>
      <c r="G600">
        <v>2013</v>
      </c>
      <c r="H600">
        <v>0.31111111111111112</v>
      </c>
      <c r="I600" t="s">
        <v>8</v>
      </c>
      <c r="J600" t="s">
        <v>17</v>
      </c>
      <c r="K600" t="s">
        <v>18</v>
      </c>
      <c r="L600" t="s">
        <v>19</v>
      </c>
      <c r="M600" t="s">
        <v>58</v>
      </c>
    </row>
    <row r="601" spans="1:13" x14ac:dyDescent="0.2">
      <c r="A601">
        <v>7</v>
      </c>
      <c r="B601">
        <v>83</v>
      </c>
      <c r="C601">
        <v>107</v>
      </c>
      <c r="D601" s="36">
        <v>41571</v>
      </c>
      <c r="E601">
        <v>24</v>
      </c>
      <c r="F601">
        <v>10</v>
      </c>
      <c r="G601">
        <v>2013</v>
      </c>
      <c r="H601">
        <v>1.2891566265060241</v>
      </c>
      <c r="I601" t="s">
        <v>9</v>
      </c>
      <c r="J601" t="s">
        <v>10</v>
      </c>
      <c r="K601" t="s">
        <v>11</v>
      </c>
      <c r="L601" t="s">
        <v>12</v>
      </c>
      <c r="M601" t="s">
        <v>55</v>
      </c>
    </row>
    <row r="602" spans="1:13" x14ac:dyDescent="0.2">
      <c r="A602">
        <v>10</v>
      </c>
      <c r="B602">
        <v>87</v>
      </c>
      <c r="C602">
        <v>46</v>
      </c>
      <c r="D602" s="36">
        <v>41522</v>
      </c>
      <c r="E602">
        <v>5</v>
      </c>
      <c r="F602">
        <v>9</v>
      </c>
      <c r="G602">
        <v>2013</v>
      </c>
      <c r="H602">
        <v>0.52873563218390807</v>
      </c>
      <c r="I602" t="s">
        <v>9</v>
      </c>
      <c r="J602" t="s">
        <v>10</v>
      </c>
      <c r="K602" t="s">
        <v>11</v>
      </c>
      <c r="L602" t="s">
        <v>12</v>
      </c>
      <c r="M602" t="s">
        <v>55</v>
      </c>
    </row>
    <row r="603" spans="1:13" x14ac:dyDescent="0.2">
      <c r="A603">
        <v>10</v>
      </c>
      <c r="B603">
        <v>2</v>
      </c>
      <c r="C603">
        <v>72</v>
      </c>
      <c r="D603" s="36">
        <v>41538</v>
      </c>
      <c r="E603">
        <v>21</v>
      </c>
      <c r="F603">
        <v>9</v>
      </c>
      <c r="G603">
        <v>2013</v>
      </c>
      <c r="H603">
        <v>36</v>
      </c>
      <c r="I603" t="s">
        <v>21</v>
      </c>
      <c r="J603" t="s">
        <v>22</v>
      </c>
      <c r="K603" t="s">
        <v>11</v>
      </c>
      <c r="L603" t="s">
        <v>12</v>
      </c>
      <c r="M603" t="s">
        <v>55</v>
      </c>
    </row>
    <row r="604" spans="1:13" x14ac:dyDescent="0.2">
      <c r="A604">
        <v>7</v>
      </c>
      <c r="B604">
        <v>175</v>
      </c>
      <c r="C604">
        <v>170</v>
      </c>
      <c r="D604" s="36">
        <v>41563</v>
      </c>
      <c r="E604">
        <v>16</v>
      </c>
      <c r="F604">
        <v>10</v>
      </c>
      <c r="G604">
        <v>2013</v>
      </c>
      <c r="H604">
        <v>0.97142857142857142</v>
      </c>
      <c r="I604" t="s">
        <v>13</v>
      </c>
      <c r="J604" t="s">
        <v>14</v>
      </c>
      <c r="K604" t="s">
        <v>15</v>
      </c>
      <c r="L604" t="s">
        <v>16</v>
      </c>
      <c r="M604" t="s">
        <v>56</v>
      </c>
    </row>
    <row r="605" spans="1:13" x14ac:dyDescent="0.2">
      <c r="A605">
        <v>8</v>
      </c>
      <c r="B605">
        <v>91</v>
      </c>
      <c r="C605">
        <v>154</v>
      </c>
      <c r="D605" s="36">
        <v>41509</v>
      </c>
      <c r="E605">
        <v>23</v>
      </c>
      <c r="F605">
        <v>8</v>
      </c>
      <c r="G605">
        <v>2013</v>
      </c>
      <c r="H605">
        <v>1.6923076923076923</v>
      </c>
      <c r="I605" t="s">
        <v>20</v>
      </c>
      <c r="J605" t="s">
        <v>23</v>
      </c>
      <c r="K605" t="s">
        <v>24</v>
      </c>
      <c r="L605" t="s">
        <v>12</v>
      </c>
      <c r="M605" t="s">
        <v>57</v>
      </c>
    </row>
    <row r="606" spans="1:13" x14ac:dyDescent="0.2">
      <c r="A606">
        <v>9</v>
      </c>
      <c r="B606">
        <v>55</v>
      </c>
      <c r="C606">
        <v>46</v>
      </c>
      <c r="D606" s="36">
        <v>41548</v>
      </c>
      <c r="E606">
        <v>1</v>
      </c>
      <c r="F606">
        <v>10</v>
      </c>
      <c r="G606">
        <v>2013</v>
      </c>
      <c r="H606">
        <v>0.83636363636363631</v>
      </c>
      <c r="I606" t="s">
        <v>9</v>
      </c>
      <c r="J606" t="s">
        <v>10</v>
      </c>
      <c r="K606" t="s">
        <v>11</v>
      </c>
      <c r="L606" t="s">
        <v>12</v>
      </c>
      <c r="M606" t="s">
        <v>55</v>
      </c>
    </row>
    <row r="607" spans="1:13" x14ac:dyDescent="0.2">
      <c r="A607">
        <v>15</v>
      </c>
      <c r="B607">
        <v>95</v>
      </c>
      <c r="C607">
        <v>182</v>
      </c>
      <c r="D607" s="36">
        <v>41534</v>
      </c>
      <c r="E607">
        <v>17</v>
      </c>
      <c r="F607">
        <v>9</v>
      </c>
      <c r="G607">
        <v>2013</v>
      </c>
      <c r="H607">
        <v>1.9157894736842105</v>
      </c>
      <c r="I607" t="s">
        <v>20</v>
      </c>
      <c r="J607" t="s">
        <v>23</v>
      </c>
      <c r="K607" t="s">
        <v>24</v>
      </c>
      <c r="L607" t="s">
        <v>12</v>
      </c>
      <c r="M607" t="s">
        <v>57</v>
      </c>
    </row>
    <row r="608" spans="1:13" x14ac:dyDescent="0.2">
      <c r="A608">
        <v>10</v>
      </c>
      <c r="B608">
        <v>10</v>
      </c>
      <c r="C608">
        <v>105</v>
      </c>
      <c r="D608" s="36">
        <v>41506</v>
      </c>
      <c r="E608">
        <v>20</v>
      </c>
      <c r="F608">
        <v>8</v>
      </c>
      <c r="G608">
        <v>2013</v>
      </c>
      <c r="H608">
        <v>10.5</v>
      </c>
      <c r="I608" t="s">
        <v>21</v>
      </c>
      <c r="J608" t="s">
        <v>22</v>
      </c>
      <c r="K608" t="s">
        <v>11</v>
      </c>
      <c r="L608" t="s">
        <v>12</v>
      </c>
      <c r="M608" t="s">
        <v>55</v>
      </c>
    </row>
    <row r="609" spans="1:13" x14ac:dyDescent="0.2">
      <c r="A609">
        <v>3</v>
      </c>
      <c r="B609">
        <v>137</v>
      </c>
      <c r="C609">
        <v>133</v>
      </c>
      <c r="D609" s="36">
        <v>41514</v>
      </c>
      <c r="E609">
        <v>28</v>
      </c>
      <c r="F609">
        <v>8</v>
      </c>
      <c r="G609">
        <v>2013</v>
      </c>
      <c r="H609">
        <v>0.97080291970802923</v>
      </c>
      <c r="I609" t="s">
        <v>8</v>
      </c>
      <c r="J609" t="s">
        <v>17</v>
      </c>
      <c r="K609" t="s">
        <v>18</v>
      </c>
      <c r="L609" t="s">
        <v>19</v>
      </c>
      <c r="M609" t="s">
        <v>58</v>
      </c>
    </row>
    <row r="610" spans="1:13" x14ac:dyDescent="0.2">
      <c r="A610">
        <v>6</v>
      </c>
      <c r="B610">
        <v>46</v>
      </c>
      <c r="C610">
        <v>213</v>
      </c>
      <c r="D610" s="36">
        <v>41548</v>
      </c>
      <c r="E610">
        <v>1</v>
      </c>
      <c r="F610">
        <v>10</v>
      </c>
      <c r="G610">
        <v>2013</v>
      </c>
      <c r="H610">
        <v>4.6304347826086953</v>
      </c>
      <c r="I610" t="s">
        <v>20</v>
      </c>
      <c r="J610" t="s">
        <v>23</v>
      </c>
      <c r="K610" t="s">
        <v>24</v>
      </c>
      <c r="L610" t="s">
        <v>12</v>
      </c>
      <c r="M610" t="s">
        <v>57</v>
      </c>
    </row>
    <row r="611" spans="1:13" x14ac:dyDescent="0.2">
      <c r="A611">
        <v>6</v>
      </c>
      <c r="B611">
        <v>36</v>
      </c>
      <c r="C611">
        <v>201</v>
      </c>
      <c r="D611" s="36">
        <v>41565</v>
      </c>
      <c r="E611">
        <v>18</v>
      </c>
      <c r="F611">
        <v>10</v>
      </c>
      <c r="G611">
        <v>2013</v>
      </c>
      <c r="H611">
        <v>5.583333333333333</v>
      </c>
      <c r="I611" t="s">
        <v>9</v>
      </c>
      <c r="J611" t="s">
        <v>10</v>
      </c>
      <c r="K611" t="s">
        <v>11</v>
      </c>
      <c r="L611" t="s">
        <v>12</v>
      </c>
      <c r="M611" t="s">
        <v>55</v>
      </c>
    </row>
    <row r="612" spans="1:13" x14ac:dyDescent="0.2">
      <c r="A612">
        <v>2</v>
      </c>
      <c r="B612">
        <v>23</v>
      </c>
      <c r="C612">
        <v>225</v>
      </c>
      <c r="D612" s="36">
        <v>41551</v>
      </c>
      <c r="E612">
        <v>4</v>
      </c>
      <c r="F612">
        <v>10</v>
      </c>
      <c r="G612">
        <v>2013</v>
      </c>
      <c r="H612">
        <v>9.7826086956521738</v>
      </c>
      <c r="I612" t="s">
        <v>9</v>
      </c>
      <c r="J612" t="s">
        <v>10</v>
      </c>
      <c r="K612" t="s">
        <v>11</v>
      </c>
      <c r="L612" t="s">
        <v>12</v>
      </c>
      <c r="M612" t="s">
        <v>55</v>
      </c>
    </row>
    <row r="613" spans="1:13" x14ac:dyDescent="0.2">
      <c r="A613">
        <v>8</v>
      </c>
      <c r="B613">
        <v>170</v>
      </c>
      <c r="C613">
        <v>45</v>
      </c>
      <c r="D613" s="36">
        <v>41575</v>
      </c>
      <c r="E613">
        <v>28</v>
      </c>
      <c r="F613">
        <v>10</v>
      </c>
      <c r="G613">
        <v>2013</v>
      </c>
      <c r="H613">
        <v>0.26470588235294118</v>
      </c>
      <c r="I613" t="s">
        <v>8</v>
      </c>
      <c r="J613" t="s">
        <v>17</v>
      </c>
      <c r="K613" t="s">
        <v>18</v>
      </c>
      <c r="L613" t="s">
        <v>19</v>
      </c>
      <c r="M613" t="s">
        <v>58</v>
      </c>
    </row>
    <row r="614" spans="1:13" x14ac:dyDescent="0.2">
      <c r="A614">
        <v>8</v>
      </c>
      <c r="B614">
        <v>68</v>
      </c>
      <c r="C614">
        <v>130</v>
      </c>
      <c r="D614" s="36">
        <v>41505</v>
      </c>
      <c r="E614">
        <v>19</v>
      </c>
      <c r="F614">
        <v>8</v>
      </c>
      <c r="G614">
        <v>2013</v>
      </c>
      <c r="H614">
        <v>1.911764705882353</v>
      </c>
      <c r="I614" t="s">
        <v>8</v>
      </c>
      <c r="J614" t="s">
        <v>17</v>
      </c>
      <c r="K614" t="s">
        <v>18</v>
      </c>
      <c r="L614" t="s">
        <v>19</v>
      </c>
      <c r="M614" t="s">
        <v>58</v>
      </c>
    </row>
    <row r="615" spans="1:13" x14ac:dyDescent="0.2">
      <c r="A615">
        <v>6</v>
      </c>
      <c r="B615">
        <v>44</v>
      </c>
      <c r="C615">
        <v>144</v>
      </c>
      <c r="D615" s="36">
        <v>41539</v>
      </c>
      <c r="E615">
        <v>22</v>
      </c>
      <c r="F615">
        <v>9</v>
      </c>
      <c r="G615">
        <v>2013</v>
      </c>
      <c r="H615">
        <v>3.2727272727272729</v>
      </c>
      <c r="I615" t="s">
        <v>9</v>
      </c>
      <c r="J615" t="s">
        <v>10</v>
      </c>
      <c r="K615" t="s">
        <v>11</v>
      </c>
      <c r="L615" t="s">
        <v>12</v>
      </c>
      <c r="M615" t="s">
        <v>55</v>
      </c>
    </row>
    <row r="616" spans="1:13" x14ac:dyDescent="0.2">
      <c r="A616">
        <v>4</v>
      </c>
      <c r="B616">
        <v>90</v>
      </c>
      <c r="C616">
        <v>169</v>
      </c>
      <c r="D616" s="36">
        <v>41529</v>
      </c>
      <c r="E616">
        <v>12</v>
      </c>
      <c r="F616">
        <v>9</v>
      </c>
      <c r="G616">
        <v>2013</v>
      </c>
      <c r="H616">
        <v>1.8777777777777778</v>
      </c>
      <c r="I616" t="s">
        <v>20</v>
      </c>
      <c r="J616" t="s">
        <v>23</v>
      </c>
      <c r="K616" t="s">
        <v>24</v>
      </c>
      <c r="L616" t="s">
        <v>12</v>
      </c>
      <c r="M616" t="s">
        <v>57</v>
      </c>
    </row>
    <row r="617" spans="1:13" x14ac:dyDescent="0.2">
      <c r="A617">
        <v>2</v>
      </c>
      <c r="B617">
        <v>146</v>
      </c>
      <c r="C617">
        <v>158</v>
      </c>
      <c r="D617" s="36">
        <v>41574</v>
      </c>
      <c r="E617">
        <v>27</v>
      </c>
      <c r="F617">
        <v>10</v>
      </c>
      <c r="G617">
        <v>2013</v>
      </c>
      <c r="H617">
        <v>1.0821917808219179</v>
      </c>
      <c r="I617" t="s">
        <v>21</v>
      </c>
      <c r="J617" t="s">
        <v>22</v>
      </c>
      <c r="K617" t="s">
        <v>11</v>
      </c>
      <c r="L617" t="s">
        <v>12</v>
      </c>
      <c r="M617" t="s">
        <v>55</v>
      </c>
    </row>
    <row r="618" spans="1:13" x14ac:dyDescent="0.2">
      <c r="A618">
        <v>11</v>
      </c>
      <c r="B618">
        <v>124</v>
      </c>
      <c r="C618">
        <v>48</v>
      </c>
      <c r="D618" s="36">
        <v>41490</v>
      </c>
      <c r="E618">
        <v>4</v>
      </c>
      <c r="F618">
        <v>8</v>
      </c>
      <c r="G618">
        <v>2013</v>
      </c>
      <c r="H618">
        <v>0.38709677419354838</v>
      </c>
      <c r="I618" t="s">
        <v>21</v>
      </c>
      <c r="J618" t="s">
        <v>22</v>
      </c>
      <c r="K618" t="s">
        <v>11</v>
      </c>
      <c r="L618" t="s">
        <v>12</v>
      </c>
      <c r="M618" t="s">
        <v>55</v>
      </c>
    </row>
    <row r="619" spans="1:13" x14ac:dyDescent="0.2">
      <c r="A619">
        <v>9</v>
      </c>
      <c r="B619">
        <v>158</v>
      </c>
      <c r="C619">
        <v>28</v>
      </c>
      <c r="D619" s="36">
        <v>41540</v>
      </c>
      <c r="E619">
        <v>23</v>
      </c>
      <c r="F619">
        <v>9</v>
      </c>
      <c r="G619">
        <v>2013</v>
      </c>
      <c r="H619">
        <v>0.17721518987341772</v>
      </c>
      <c r="I619" t="s">
        <v>20</v>
      </c>
      <c r="J619" t="s">
        <v>23</v>
      </c>
      <c r="K619" t="s">
        <v>24</v>
      </c>
      <c r="L619" t="s">
        <v>12</v>
      </c>
      <c r="M619" t="s">
        <v>57</v>
      </c>
    </row>
    <row r="620" spans="1:13" x14ac:dyDescent="0.2">
      <c r="A620">
        <v>7</v>
      </c>
      <c r="B620">
        <v>112</v>
      </c>
      <c r="C620">
        <v>44</v>
      </c>
      <c r="D620" s="36">
        <v>41534</v>
      </c>
      <c r="E620">
        <v>17</v>
      </c>
      <c r="F620">
        <v>9</v>
      </c>
      <c r="G620">
        <v>2013</v>
      </c>
      <c r="H620">
        <v>0.39285714285714285</v>
      </c>
      <c r="I620" t="s">
        <v>20</v>
      </c>
      <c r="J620" t="s">
        <v>23</v>
      </c>
      <c r="K620" t="s">
        <v>24</v>
      </c>
      <c r="L620" t="s">
        <v>12</v>
      </c>
      <c r="M620" t="s">
        <v>57</v>
      </c>
    </row>
    <row r="621" spans="1:13" x14ac:dyDescent="0.2">
      <c r="A621">
        <v>3</v>
      </c>
      <c r="B621">
        <v>8</v>
      </c>
      <c r="C621">
        <v>168</v>
      </c>
      <c r="D621" s="36">
        <v>41577</v>
      </c>
      <c r="E621">
        <v>30</v>
      </c>
      <c r="F621">
        <v>10</v>
      </c>
      <c r="G621">
        <v>2013</v>
      </c>
      <c r="H621">
        <v>21</v>
      </c>
      <c r="I621" t="s">
        <v>8</v>
      </c>
      <c r="J621" t="s">
        <v>17</v>
      </c>
      <c r="K621" t="s">
        <v>18</v>
      </c>
      <c r="L621" t="s">
        <v>19</v>
      </c>
      <c r="M621" t="s">
        <v>58</v>
      </c>
    </row>
    <row r="622" spans="1:13" x14ac:dyDescent="0.2">
      <c r="A622">
        <v>15</v>
      </c>
      <c r="B622">
        <v>92</v>
      </c>
      <c r="C622">
        <v>152</v>
      </c>
      <c r="D622" s="36">
        <v>41556</v>
      </c>
      <c r="E622">
        <v>9</v>
      </c>
      <c r="F622">
        <v>10</v>
      </c>
      <c r="G622">
        <v>2013</v>
      </c>
      <c r="H622">
        <v>1.6521739130434783</v>
      </c>
      <c r="I622" t="s">
        <v>21</v>
      </c>
      <c r="J622" t="s">
        <v>22</v>
      </c>
      <c r="K622" t="s">
        <v>11</v>
      </c>
      <c r="L622" t="s">
        <v>12</v>
      </c>
      <c r="M622" t="s">
        <v>55</v>
      </c>
    </row>
    <row r="623" spans="1:13" x14ac:dyDescent="0.2">
      <c r="A623">
        <v>5</v>
      </c>
      <c r="B623">
        <v>36</v>
      </c>
      <c r="C623">
        <v>177</v>
      </c>
      <c r="D623" s="36">
        <v>41539</v>
      </c>
      <c r="E623">
        <v>22</v>
      </c>
      <c r="F623">
        <v>9</v>
      </c>
      <c r="G623">
        <v>2013</v>
      </c>
      <c r="H623">
        <v>4.916666666666667</v>
      </c>
      <c r="I623" t="s">
        <v>8</v>
      </c>
      <c r="J623" t="s">
        <v>17</v>
      </c>
      <c r="K623" t="s">
        <v>18</v>
      </c>
      <c r="L623" t="s">
        <v>19</v>
      </c>
      <c r="M623" t="s">
        <v>58</v>
      </c>
    </row>
    <row r="624" spans="1:13" x14ac:dyDescent="0.2">
      <c r="A624">
        <v>4</v>
      </c>
      <c r="B624">
        <v>12</v>
      </c>
      <c r="C624">
        <v>150</v>
      </c>
      <c r="D624" s="36">
        <v>41560</v>
      </c>
      <c r="E624">
        <v>13</v>
      </c>
      <c r="F624">
        <v>10</v>
      </c>
      <c r="G624">
        <v>2013</v>
      </c>
      <c r="H624">
        <v>12.5</v>
      </c>
      <c r="I624" t="s">
        <v>21</v>
      </c>
      <c r="J624" t="s">
        <v>22</v>
      </c>
      <c r="K624" t="s">
        <v>11</v>
      </c>
      <c r="L624" t="s">
        <v>12</v>
      </c>
      <c r="M624" t="s">
        <v>55</v>
      </c>
    </row>
    <row r="625" spans="1:13" x14ac:dyDescent="0.2">
      <c r="A625">
        <v>12</v>
      </c>
      <c r="B625">
        <v>12</v>
      </c>
      <c r="C625">
        <v>172</v>
      </c>
      <c r="D625" s="36">
        <v>41562</v>
      </c>
      <c r="E625">
        <v>15</v>
      </c>
      <c r="F625">
        <v>10</v>
      </c>
      <c r="G625">
        <v>2013</v>
      </c>
      <c r="H625">
        <v>14.333333333333334</v>
      </c>
      <c r="I625" t="s">
        <v>9</v>
      </c>
      <c r="J625" t="s">
        <v>10</v>
      </c>
      <c r="K625" t="s">
        <v>11</v>
      </c>
      <c r="L625" t="s">
        <v>12</v>
      </c>
      <c r="M625" t="s">
        <v>55</v>
      </c>
    </row>
    <row r="626" spans="1:13" x14ac:dyDescent="0.2">
      <c r="A626">
        <v>4</v>
      </c>
      <c r="B626">
        <v>33</v>
      </c>
      <c r="C626">
        <v>78</v>
      </c>
      <c r="D626" s="36">
        <v>41499</v>
      </c>
      <c r="E626">
        <v>13</v>
      </c>
      <c r="F626">
        <v>8</v>
      </c>
      <c r="G626">
        <v>2013</v>
      </c>
      <c r="H626">
        <v>2.3636363636363638</v>
      </c>
      <c r="I626" t="s">
        <v>13</v>
      </c>
      <c r="J626" t="s">
        <v>14</v>
      </c>
      <c r="K626" t="s">
        <v>15</v>
      </c>
      <c r="L626" t="s">
        <v>16</v>
      </c>
      <c r="M626" t="s">
        <v>56</v>
      </c>
    </row>
    <row r="627" spans="1:13" x14ac:dyDescent="0.2">
      <c r="A627">
        <v>4</v>
      </c>
      <c r="B627">
        <v>177</v>
      </c>
      <c r="C627">
        <v>90</v>
      </c>
      <c r="D627" s="36">
        <v>41554</v>
      </c>
      <c r="E627">
        <v>7</v>
      </c>
      <c r="F627">
        <v>10</v>
      </c>
      <c r="G627">
        <v>2013</v>
      </c>
      <c r="H627">
        <v>0.50847457627118642</v>
      </c>
      <c r="I627" t="s">
        <v>21</v>
      </c>
      <c r="J627" t="s">
        <v>22</v>
      </c>
      <c r="K627" t="s">
        <v>11</v>
      </c>
      <c r="L627" t="s">
        <v>12</v>
      </c>
      <c r="M627" t="s">
        <v>55</v>
      </c>
    </row>
    <row r="628" spans="1:13" x14ac:dyDescent="0.2">
      <c r="A628">
        <v>12</v>
      </c>
      <c r="B628">
        <v>112</v>
      </c>
      <c r="C628">
        <v>101</v>
      </c>
      <c r="D628" s="36">
        <v>41543</v>
      </c>
      <c r="E628">
        <v>26</v>
      </c>
      <c r="F628">
        <v>9</v>
      </c>
      <c r="G628">
        <v>2013</v>
      </c>
      <c r="H628">
        <v>0.9017857142857143</v>
      </c>
      <c r="I628" t="s">
        <v>9</v>
      </c>
      <c r="J628" t="s">
        <v>10</v>
      </c>
      <c r="K628" t="s">
        <v>11</v>
      </c>
      <c r="L628" t="s">
        <v>12</v>
      </c>
      <c r="M628" t="s">
        <v>55</v>
      </c>
    </row>
    <row r="629" spans="1:13" x14ac:dyDescent="0.2">
      <c r="A629">
        <v>9</v>
      </c>
      <c r="B629">
        <v>179</v>
      </c>
      <c r="C629">
        <v>211</v>
      </c>
      <c r="D629" s="36">
        <v>41574</v>
      </c>
      <c r="E629">
        <v>27</v>
      </c>
      <c r="F629">
        <v>10</v>
      </c>
      <c r="G629">
        <v>2013</v>
      </c>
      <c r="H629">
        <v>1.1787709497206704</v>
      </c>
      <c r="I629" t="s">
        <v>21</v>
      </c>
      <c r="J629" t="s">
        <v>22</v>
      </c>
      <c r="K629" t="s">
        <v>11</v>
      </c>
      <c r="L629" t="s">
        <v>12</v>
      </c>
      <c r="M629" t="s">
        <v>55</v>
      </c>
    </row>
    <row r="630" spans="1:13" x14ac:dyDescent="0.2">
      <c r="A630">
        <v>9</v>
      </c>
      <c r="B630">
        <v>125</v>
      </c>
      <c r="C630">
        <v>103</v>
      </c>
      <c r="D630" s="36">
        <v>41487</v>
      </c>
      <c r="E630">
        <v>1</v>
      </c>
      <c r="F630">
        <v>8</v>
      </c>
      <c r="G630">
        <v>2013</v>
      </c>
      <c r="H630">
        <v>0.82399999999999995</v>
      </c>
      <c r="I630" t="s">
        <v>9</v>
      </c>
      <c r="J630" t="s">
        <v>10</v>
      </c>
      <c r="K630" t="s">
        <v>11</v>
      </c>
      <c r="L630" t="s">
        <v>12</v>
      </c>
      <c r="M630" t="s">
        <v>55</v>
      </c>
    </row>
    <row r="631" spans="1:13" x14ac:dyDescent="0.2">
      <c r="A631">
        <v>5</v>
      </c>
      <c r="B631">
        <v>158</v>
      </c>
      <c r="C631">
        <v>139</v>
      </c>
      <c r="D631" s="36">
        <v>41514</v>
      </c>
      <c r="E631">
        <v>28</v>
      </c>
      <c r="F631">
        <v>8</v>
      </c>
      <c r="G631">
        <v>2013</v>
      </c>
      <c r="H631">
        <v>0.879746835443038</v>
      </c>
      <c r="I631" t="s">
        <v>8</v>
      </c>
      <c r="J631" t="s">
        <v>17</v>
      </c>
      <c r="K631" t="s">
        <v>18</v>
      </c>
      <c r="L631" t="s">
        <v>19</v>
      </c>
      <c r="M631" t="s">
        <v>58</v>
      </c>
    </row>
    <row r="632" spans="1:13" x14ac:dyDescent="0.2">
      <c r="A632">
        <v>15</v>
      </c>
      <c r="B632">
        <v>46</v>
      </c>
      <c r="C632">
        <v>185</v>
      </c>
      <c r="D632" s="36">
        <v>41500</v>
      </c>
      <c r="E632">
        <v>14</v>
      </c>
      <c r="F632">
        <v>8</v>
      </c>
      <c r="G632">
        <v>2013</v>
      </c>
      <c r="H632">
        <v>4.0217391304347823</v>
      </c>
      <c r="I632" t="s">
        <v>21</v>
      </c>
      <c r="J632" t="s">
        <v>22</v>
      </c>
      <c r="K632" t="s">
        <v>11</v>
      </c>
      <c r="L632" t="s">
        <v>12</v>
      </c>
      <c r="M632" t="s">
        <v>55</v>
      </c>
    </row>
    <row r="633" spans="1:13" x14ac:dyDescent="0.2">
      <c r="A633">
        <v>5</v>
      </c>
      <c r="B633">
        <v>141</v>
      </c>
      <c r="C633">
        <v>55</v>
      </c>
      <c r="D633" s="36">
        <v>41499</v>
      </c>
      <c r="E633">
        <v>13</v>
      </c>
      <c r="F633">
        <v>8</v>
      </c>
      <c r="G633">
        <v>2013</v>
      </c>
      <c r="H633">
        <v>0.39007092198581561</v>
      </c>
      <c r="I633" t="s">
        <v>9</v>
      </c>
      <c r="J633" t="s">
        <v>10</v>
      </c>
      <c r="K633" t="s">
        <v>11</v>
      </c>
      <c r="L633" t="s">
        <v>12</v>
      </c>
      <c r="M633" t="s">
        <v>55</v>
      </c>
    </row>
    <row r="634" spans="1:13" x14ac:dyDescent="0.2">
      <c r="A634">
        <v>5</v>
      </c>
      <c r="B634">
        <v>81</v>
      </c>
      <c r="C634">
        <v>25</v>
      </c>
      <c r="D634" s="36">
        <v>41551</v>
      </c>
      <c r="E634">
        <v>4</v>
      </c>
      <c r="F634">
        <v>10</v>
      </c>
      <c r="G634">
        <v>2013</v>
      </c>
      <c r="H634">
        <v>0.30864197530864196</v>
      </c>
      <c r="I634" t="s">
        <v>20</v>
      </c>
      <c r="J634" t="s">
        <v>23</v>
      </c>
      <c r="K634" t="s">
        <v>24</v>
      </c>
      <c r="L634" t="s">
        <v>12</v>
      </c>
      <c r="M634" t="s">
        <v>57</v>
      </c>
    </row>
    <row r="635" spans="1:13" x14ac:dyDescent="0.2">
      <c r="A635">
        <v>12</v>
      </c>
      <c r="B635">
        <v>151</v>
      </c>
      <c r="C635">
        <v>132</v>
      </c>
      <c r="D635" s="36">
        <v>41557</v>
      </c>
      <c r="E635">
        <v>10</v>
      </c>
      <c r="F635">
        <v>10</v>
      </c>
      <c r="G635">
        <v>2013</v>
      </c>
      <c r="H635">
        <v>0.8741721854304636</v>
      </c>
      <c r="I635" t="s">
        <v>9</v>
      </c>
      <c r="J635" t="s">
        <v>10</v>
      </c>
      <c r="K635" t="s">
        <v>11</v>
      </c>
      <c r="L635" t="s">
        <v>12</v>
      </c>
      <c r="M635" t="s">
        <v>55</v>
      </c>
    </row>
    <row r="636" spans="1:13" x14ac:dyDescent="0.2">
      <c r="A636">
        <v>13</v>
      </c>
      <c r="B636">
        <v>165</v>
      </c>
      <c r="C636">
        <v>59</v>
      </c>
      <c r="D636" s="36">
        <v>41572</v>
      </c>
      <c r="E636">
        <v>25</v>
      </c>
      <c r="F636">
        <v>10</v>
      </c>
      <c r="G636">
        <v>2013</v>
      </c>
      <c r="H636">
        <v>0.3575757575757576</v>
      </c>
      <c r="I636" t="s">
        <v>8</v>
      </c>
      <c r="J636" t="s">
        <v>17</v>
      </c>
      <c r="K636" t="s">
        <v>18</v>
      </c>
      <c r="L636" t="s">
        <v>19</v>
      </c>
      <c r="M636" t="s">
        <v>58</v>
      </c>
    </row>
    <row r="637" spans="1:13" x14ac:dyDescent="0.2">
      <c r="A637">
        <v>4</v>
      </c>
      <c r="B637">
        <v>169</v>
      </c>
      <c r="C637">
        <v>119</v>
      </c>
      <c r="D637" s="36">
        <v>41554</v>
      </c>
      <c r="E637">
        <v>7</v>
      </c>
      <c r="F637">
        <v>10</v>
      </c>
      <c r="G637">
        <v>2013</v>
      </c>
      <c r="H637">
        <v>0.70414201183431957</v>
      </c>
      <c r="I637" t="s">
        <v>8</v>
      </c>
      <c r="J637" t="s">
        <v>17</v>
      </c>
      <c r="K637" t="s">
        <v>18</v>
      </c>
      <c r="L637" t="s">
        <v>19</v>
      </c>
      <c r="M637" t="s">
        <v>58</v>
      </c>
    </row>
    <row r="638" spans="1:13" x14ac:dyDescent="0.2">
      <c r="A638">
        <v>9</v>
      </c>
      <c r="B638">
        <v>75</v>
      </c>
      <c r="C638">
        <v>58</v>
      </c>
      <c r="D638" s="36">
        <v>41532</v>
      </c>
      <c r="E638">
        <v>15</v>
      </c>
      <c r="F638">
        <v>9</v>
      </c>
      <c r="G638">
        <v>2013</v>
      </c>
      <c r="H638">
        <v>0.77333333333333332</v>
      </c>
      <c r="I638" t="s">
        <v>8</v>
      </c>
      <c r="J638" t="s">
        <v>17</v>
      </c>
      <c r="K638" t="s">
        <v>18</v>
      </c>
      <c r="L638" t="s">
        <v>19</v>
      </c>
      <c r="M638" t="s">
        <v>58</v>
      </c>
    </row>
    <row r="639" spans="1:13" x14ac:dyDescent="0.2">
      <c r="A639">
        <v>11</v>
      </c>
      <c r="B639">
        <v>146</v>
      </c>
      <c r="C639">
        <v>170</v>
      </c>
      <c r="D639" s="36">
        <v>41494</v>
      </c>
      <c r="E639">
        <v>8</v>
      </c>
      <c r="F639">
        <v>8</v>
      </c>
      <c r="G639">
        <v>2013</v>
      </c>
      <c r="H639">
        <v>1.1643835616438356</v>
      </c>
      <c r="I639" t="s">
        <v>13</v>
      </c>
      <c r="J639" t="s">
        <v>14</v>
      </c>
      <c r="K639" t="s">
        <v>15</v>
      </c>
      <c r="L639" t="s">
        <v>16</v>
      </c>
      <c r="M639" t="s">
        <v>56</v>
      </c>
    </row>
    <row r="640" spans="1:13" x14ac:dyDescent="0.2">
      <c r="A640">
        <v>13</v>
      </c>
      <c r="B640">
        <v>72</v>
      </c>
      <c r="C640">
        <v>188</v>
      </c>
      <c r="D640" s="36">
        <v>41569</v>
      </c>
      <c r="E640">
        <v>22</v>
      </c>
      <c r="F640">
        <v>10</v>
      </c>
      <c r="G640">
        <v>2013</v>
      </c>
      <c r="H640">
        <v>2.6111111111111112</v>
      </c>
      <c r="I640" t="s">
        <v>21</v>
      </c>
      <c r="J640" t="s">
        <v>22</v>
      </c>
      <c r="K640" t="s">
        <v>11</v>
      </c>
      <c r="L640" t="s">
        <v>12</v>
      </c>
      <c r="M640" t="s">
        <v>55</v>
      </c>
    </row>
    <row r="641" spans="1:13" x14ac:dyDescent="0.2">
      <c r="A641">
        <v>12</v>
      </c>
      <c r="B641">
        <v>85</v>
      </c>
      <c r="C641">
        <v>40</v>
      </c>
      <c r="D641" s="36">
        <v>41554</v>
      </c>
      <c r="E641">
        <v>7</v>
      </c>
      <c r="F641">
        <v>10</v>
      </c>
      <c r="G641">
        <v>2013</v>
      </c>
      <c r="H641">
        <v>0.47058823529411764</v>
      </c>
      <c r="I641" t="s">
        <v>13</v>
      </c>
      <c r="J641" t="s">
        <v>14</v>
      </c>
      <c r="K641" t="s">
        <v>15</v>
      </c>
      <c r="L641" t="s">
        <v>16</v>
      </c>
      <c r="M641" t="s">
        <v>56</v>
      </c>
    </row>
    <row r="642" spans="1:13" x14ac:dyDescent="0.2">
      <c r="A642">
        <v>6</v>
      </c>
      <c r="B642">
        <v>60</v>
      </c>
      <c r="C642">
        <v>23</v>
      </c>
      <c r="D642" s="36">
        <v>41497</v>
      </c>
      <c r="E642">
        <v>11</v>
      </c>
      <c r="F642">
        <v>8</v>
      </c>
      <c r="G642">
        <v>2013</v>
      </c>
      <c r="H642">
        <v>0.38333333333333336</v>
      </c>
      <c r="I642" t="s">
        <v>13</v>
      </c>
      <c r="J642" t="s">
        <v>14</v>
      </c>
      <c r="K642" t="s">
        <v>15</v>
      </c>
      <c r="L642" t="s">
        <v>16</v>
      </c>
      <c r="M642" t="s">
        <v>56</v>
      </c>
    </row>
    <row r="643" spans="1:13" x14ac:dyDescent="0.2">
      <c r="A643">
        <v>4</v>
      </c>
      <c r="B643">
        <v>86</v>
      </c>
      <c r="C643">
        <v>70</v>
      </c>
      <c r="D643" s="36">
        <v>41529</v>
      </c>
      <c r="E643">
        <v>12</v>
      </c>
      <c r="F643">
        <v>9</v>
      </c>
      <c r="G643">
        <v>2013</v>
      </c>
      <c r="H643">
        <v>0.81395348837209303</v>
      </c>
      <c r="I643" t="s">
        <v>9</v>
      </c>
      <c r="J643" t="s">
        <v>10</v>
      </c>
      <c r="K643" t="s">
        <v>11</v>
      </c>
      <c r="L643" t="s">
        <v>12</v>
      </c>
      <c r="M643" t="s">
        <v>55</v>
      </c>
    </row>
    <row r="644" spans="1:13" x14ac:dyDescent="0.2">
      <c r="A644">
        <v>15</v>
      </c>
      <c r="B644">
        <v>24</v>
      </c>
      <c r="C644">
        <v>130</v>
      </c>
      <c r="D644" s="36">
        <v>41510</v>
      </c>
      <c r="E644">
        <v>24</v>
      </c>
      <c r="F644">
        <v>8</v>
      </c>
      <c r="G644">
        <v>2013</v>
      </c>
      <c r="H644">
        <v>5.416666666666667</v>
      </c>
      <c r="I644" t="s">
        <v>21</v>
      </c>
      <c r="J644" t="s">
        <v>22</v>
      </c>
      <c r="K644" t="s">
        <v>11</v>
      </c>
      <c r="L644" t="s">
        <v>12</v>
      </c>
      <c r="M644" t="s">
        <v>55</v>
      </c>
    </row>
    <row r="645" spans="1:13" x14ac:dyDescent="0.2">
      <c r="A645">
        <v>14</v>
      </c>
      <c r="B645">
        <v>93</v>
      </c>
      <c r="C645">
        <v>75</v>
      </c>
      <c r="D645" s="36">
        <v>41572</v>
      </c>
      <c r="E645">
        <v>25</v>
      </c>
      <c r="F645">
        <v>10</v>
      </c>
      <c r="G645">
        <v>2013</v>
      </c>
      <c r="H645">
        <v>0.80645161290322576</v>
      </c>
      <c r="I645" t="s">
        <v>21</v>
      </c>
      <c r="J645" t="s">
        <v>22</v>
      </c>
      <c r="K645" t="s">
        <v>11</v>
      </c>
      <c r="L645" t="s">
        <v>12</v>
      </c>
      <c r="M645" t="s">
        <v>55</v>
      </c>
    </row>
    <row r="646" spans="1:13" x14ac:dyDescent="0.2">
      <c r="A646">
        <v>10</v>
      </c>
      <c r="B646">
        <v>15</v>
      </c>
      <c r="C646">
        <v>216</v>
      </c>
      <c r="D646" s="36">
        <v>41555</v>
      </c>
      <c r="E646">
        <v>8</v>
      </c>
      <c r="F646">
        <v>10</v>
      </c>
      <c r="G646">
        <v>2013</v>
      </c>
      <c r="H646">
        <v>14.4</v>
      </c>
      <c r="I646" t="s">
        <v>20</v>
      </c>
      <c r="J646" t="s">
        <v>23</v>
      </c>
      <c r="K646" t="s">
        <v>24</v>
      </c>
      <c r="L646" t="s">
        <v>12</v>
      </c>
      <c r="M646" t="s">
        <v>57</v>
      </c>
    </row>
    <row r="647" spans="1:13" x14ac:dyDescent="0.2">
      <c r="A647">
        <v>9</v>
      </c>
      <c r="B647">
        <v>130</v>
      </c>
      <c r="C647">
        <v>27</v>
      </c>
      <c r="D647" s="36">
        <v>41516</v>
      </c>
      <c r="E647">
        <v>30</v>
      </c>
      <c r="F647">
        <v>8</v>
      </c>
      <c r="G647">
        <v>2013</v>
      </c>
      <c r="H647">
        <v>0.2076923076923077</v>
      </c>
      <c r="I647" t="s">
        <v>9</v>
      </c>
      <c r="J647" t="s">
        <v>10</v>
      </c>
      <c r="K647" t="s">
        <v>11</v>
      </c>
      <c r="L647" t="s">
        <v>12</v>
      </c>
      <c r="M647" t="s">
        <v>55</v>
      </c>
    </row>
    <row r="648" spans="1:13" x14ac:dyDescent="0.2">
      <c r="A648">
        <v>14</v>
      </c>
      <c r="B648">
        <v>45</v>
      </c>
      <c r="C648">
        <v>223</v>
      </c>
      <c r="D648" s="36">
        <v>41558</v>
      </c>
      <c r="E648">
        <v>11</v>
      </c>
      <c r="F648">
        <v>10</v>
      </c>
      <c r="G648">
        <v>2013</v>
      </c>
      <c r="H648">
        <v>4.9555555555555557</v>
      </c>
      <c r="I648" t="s">
        <v>13</v>
      </c>
      <c r="J648" t="s">
        <v>14</v>
      </c>
      <c r="K648" t="s">
        <v>15</v>
      </c>
      <c r="L648" t="s">
        <v>16</v>
      </c>
      <c r="M648" t="s">
        <v>56</v>
      </c>
    </row>
    <row r="649" spans="1:13" x14ac:dyDescent="0.2">
      <c r="A649">
        <v>14</v>
      </c>
      <c r="B649">
        <v>124</v>
      </c>
      <c r="C649">
        <v>126</v>
      </c>
      <c r="D649" s="36">
        <v>41546</v>
      </c>
      <c r="E649">
        <v>29</v>
      </c>
      <c r="F649">
        <v>9</v>
      </c>
      <c r="G649">
        <v>2013</v>
      </c>
      <c r="H649">
        <v>1.0161290322580645</v>
      </c>
      <c r="I649" t="s">
        <v>20</v>
      </c>
      <c r="J649" t="s">
        <v>23</v>
      </c>
      <c r="K649" t="s">
        <v>24</v>
      </c>
      <c r="L649" t="s">
        <v>12</v>
      </c>
      <c r="M649" t="s">
        <v>57</v>
      </c>
    </row>
    <row r="650" spans="1:13" x14ac:dyDescent="0.2">
      <c r="A650">
        <v>12</v>
      </c>
      <c r="B650">
        <v>31</v>
      </c>
      <c r="C650">
        <v>117</v>
      </c>
      <c r="D650" s="36">
        <v>41552</v>
      </c>
      <c r="E650">
        <v>5</v>
      </c>
      <c r="F650">
        <v>10</v>
      </c>
      <c r="G650">
        <v>2013</v>
      </c>
      <c r="H650">
        <v>3.774193548387097</v>
      </c>
      <c r="I650" t="s">
        <v>21</v>
      </c>
      <c r="J650" t="s">
        <v>22</v>
      </c>
      <c r="K650" t="s">
        <v>11</v>
      </c>
      <c r="L650" t="s">
        <v>12</v>
      </c>
      <c r="M650" t="s">
        <v>55</v>
      </c>
    </row>
    <row r="651" spans="1:13" x14ac:dyDescent="0.2">
      <c r="A651">
        <v>14</v>
      </c>
      <c r="B651">
        <v>145</v>
      </c>
      <c r="C651">
        <v>22</v>
      </c>
      <c r="D651" s="36">
        <v>41493</v>
      </c>
      <c r="E651">
        <v>7</v>
      </c>
      <c r="F651">
        <v>8</v>
      </c>
      <c r="G651">
        <v>2013</v>
      </c>
      <c r="H651">
        <v>0.15172413793103448</v>
      </c>
      <c r="I651" t="s">
        <v>13</v>
      </c>
      <c r="J651" t="s">
        <v>14</v>
      </c>
      <c r="K651" t="s">
        <v>15</v>
      </c>
      <c r="L651" t="s">
        <v>16</v>
      </c>
      <c r="M651" t="s">
        <v>56</v>
      </c>
    </row>
    <row r="652" spans="1:13" x14ac:dyDescent="0.2">
      <c r="A652">
        <v>13</v>
      </c>
      <c r="B652">
        <v>166</v>
      </c>
      <c r="C652">
        <v>58</v>
      </c>
      <c r="D652" s="36">
        <v>41496</v>
      </c>
      <c r="E652">
        <v>10</v>
      </c>
      <c r="F652">
        <v>8</v>
      </c>
      <c r="G652">
        <v>2013</v>
      </c>
      <c r="H652">
        <v>0.3493975903614458</v>
      </c>
      <c r="I652" t="s">
        <v>13</v>
      </c>
      <c r="J652" t="s">
        <v>14</v>
      </c>
      <c r="K652" t="s">
        <v>15</v>
      </c>
      <c r="L652" t="s">
        <v>16</v>
      </c>
      <c r="M652" t="s">
        <v>56</v>
      </c>
    </row>
    <row r="653" spans="1:13" x14ac:dyDescent="0.2">
      <c r="A653">
        <v>15</v>
      </c>
      <c r="B653">
        <v>157</v>
      </c>
      <c r="C653">
        <v>84</v>
      </c>
      <c r="D653" s="36">
        <v>41495</v>
      </c>
      <c r="E653">
        <v>9</v>
      </c>
      <c r="F653">
        <v>8</v>
      </c>
      <c r="G653">
        <v>2013</v>
      </c>
      <c r="H653">
        <v>0.53503184713375795</v>
      </c>
      <c r="I653" t="s">
        <v>21</v>
      </c>
      <c r="J653" t="s">
        <v>22</v>
      </c>
      <c r="K653" t="s">
        <v>11</v>
      </c>
      <c r="L653" t="s">
        <v>12</v>
      </c>
      <c r="M653" t="s">
        <v>55</v>
      </c>
    </row>
    <row r="654" spans="1:13" x14ac:dyDescent="0.2">
      <c r="A654">
        <v>14</v>
      </c>
      <c r="B654">
        <v>114</v>
      </c>
      <c r="C654">
        <v>156</v>
      </c>
      <c r="D654" s="36">
        <v>41566</v>
      </c>
      <c r="E654">
        <v>19</v>
      </c>
      <c r="F654">
        <v>10</v>
      </c>
      <c r="G654">
        <v>2013</v>
      </c>
      <c r="H654">
        <v>1.368421052631579</v>
      </c>
      <c r="I654" t="s">
        <v>13</v>
      </c>
      <c r="J654" t="s">
        <v>14</v>
      </c>
      <c r="K654" t="s">
        <v>15</v>
      </c>
      <c r="L654" t="s">
        <v>16</v>
      </c>
      <c r="M654" t="s">
        <v>56</v>
      </c>
    </row>
    <row r="655" spans="1:13" x14ac:dyDescent="0.2">
      <c r="A655">
        <v>15</v>
      </c>
      <c r="B655">
        <v>29</v>
      </c>
      <c r="C655">
        <v>68</v>
      </c>
      <c r="D655" s="36">
        <v>41492</v>
      </c>
      <c r="E655">
        <v>6</v>
      </c>
      <c r="F655">
        <v>8</v>
      </c>
      <c r="G655">
        <v>2013</v>
      </c>
      <c r="H655">
        <v>2.3448275862068964</v>
      </c>
      <c r="I655" t="s">
        <v>20</v>
      </c>
      <c r="J655" t="s">
        <v>23</v>
      </c>
      <c r="K655" t="s">
        <v>24</v>
      </c>
      <c r="L655" t="s">
        <v>12</v>
      </c>
      <c r="M655" t="s">
        <v>57</v>
      </c>
    </row>
    <row r="656" spans="1:13" x14ac:dyDescent="0.2">
      <c r="A656">
        <v>4</v>
      </c>
      <c r="B656">
        <v>160</v>
      </c>
      <c r="C656">
        <v>203</v>
      </c>
      <c r="D656" s="36">
        <v>41556</v>
      </c>
      <c r="E656">
        <v>9</v>
      </c>
      <c r="F656">
        <v>10</v>
      </c>
      <c r="G656">
        <v>2013</v>
      </c>
      <c r="H656">
        <v>1.26875</v>
      </c>
      <c r="I656" t="s">
        <v>21</v>
      </c>
      <c r="J656" t="s">
        <v>22</v>
      </c>
      <c r="K656" t="s">
        <v>11</v>
      </c>
      <c r="L656" t="s">
        <v>12</v>
      </c>
      <c r="M656" t="s">
        <v>55</v>
      </c>
    </row>
    <row r="657" spans="1:13" x14ac:dyDescent="0.2">
      <c r="A657">
        <v>13</v>
      </c>
      <c r="B657">
        <v>103</v>
      </c>
      <c r="C657">
        <v>43</v>
      </c>
      <c r="D657" s="36">
        <v>41498</v>
      </c>
      <c r="E657">
        <v>12</v>
      </c>
      <c r="F657">
        <v>8</v>
      </c>
      <c r="G657">
        <v>2013</v>
      </c>
      <c r="H657">
        <v>0.41747572815533979</v>
      </c>
      <c r="I657" t="s">
        <v>21</v>
      </c>
      <c r="J657" t="s">
        <v>22</v>
      </c>
      <c r="K657" t="s">
        <v>11</v>
      </c>
      <c r="L657" t="s">
        <v>12</v>
      </c>
      <c r="M657" t="s">
        <v>55</v>
      </c>
    </row>
    <row r="658" spans="1:13" x14ac:dyDescent="0.2">
      <c r="A658">
        <v>3</v>
      </c>
      <c r="B658">
        <v>127</v>
      </c>
      <c r="C658">
        <v>205</v>
      </c>
      <c r="D658" s="36">
        <v>41497</v>
      </c>
      <c r="E658">
        <v>11</v>
      </c>
      <c r="F658">
        <v>8</v>
      </c>
      <c r="G658">
        <v>2013</v>
      </c>
      <c r="H658">
        <v>1.6141732283464567</v>
      </c>
      <c r="I658" t="s">
        <v>9</v>
      </c>
      <c r="J658" t="s">
        <v>10</v>
      </c>
      <c r="K658" t="s">
        <v>11</v>
      </c>
      <c r="L658" t="s">
        <v>12</v>
      </c>
      <c r="M658" t="s">
        <v>55</v>
      </c>
    </row>
    <row r="659" spans="1:13" x14ac:dyDescent="0.2">
      <c r="A659">
        <v>8</v>
      </c>
      <c r="B659">
        <v>107</v>
      </c>
      <c r="C659">
        <v>169</v>
      </c>
      <c r="D659" s="36">
        <v>41504</v>
      </c>
      <c r="E659">
        <v>18</v>
      </c>
      <c r="F659">
        <v>8</v>
      </c>
      <c r="G659">
        <v>2013</v>
      </c>
      <c r="H659">
        <v>1.5794392523364487</v>
      </c>
      <c r="I659" t="s">
        <v>13</v>
      </c>
      <c r="J659" t="s">
        <v>14</v>
      </c>
      <c r="K659" t="s">
        <v>15</v>
      </c>
      <c r="L659" t="s">
        <v>16</v>
      </c>
      <c r="M659" t="s">
        <v>56</v>
      </c>
    </row>
    <row r="660" spans="1:13" x14ac:dyDescent="0.2">
      <c r="A660">
        <v>12</v>
      </c>
      <c r="B660">
        <v>74</v>
      </c>
      <c r="C660">
        <v>82</v>
      </c>
      <c r="D660" s="36">
        <v>41544</v>
      </c>
      <c r="E660">
        <v>27</v>
      </c>
      <c r="F660">
        <v>9</v>
      </c>
      <c r="G660">
        <v>2013</v>
      </c>
      <c r="H660">
        <v>1.1081081081081081</v>
      </c>
      <c r="I660" t="s">
        <v>8</v>
      </c>
      <c r="J660" t="s">
        <v>17</v>
      </c>
      <c r="K660" t="s">
        <v>18</v>
      </c>
      <c r="L660" t="s">
        <v>19</v>
      </c>
      <c r="M660" t="s">
        <v>58</v>
      </c>
    </row>
    <row r="661" spans="1:13" x14ac:dyDescent="0.2">
      <c r="A661">
        <v>8</v>
      </c>
      <c r="B661">
        <v>156</v>
      </c>
      <c r="C661">
        <v>49</v>
      </c>
      <c r="D661" s="36">
        <v>41512</v>
      </c>
      <c r="E661">
        <v>26</v>
      </c>
      <c r="F661">
        <v>8</v>
      </c>
      <c r="G661">
        <v>2013</v>
      </c>
      <c r="H661">
        <v>0.3141025641025641</v>
      </c>
      <c r="I661" t="s">
        <v>21</v>
      </c>
      <c r="J661" t="s">
        <v>22</v>
      </c>
      <c r="K661" t="s">
        <v>11</v>
      </c>
      <c r="L661" t="s">
        <v>12</v>
      </c>
      <c r="M661" t="s">
        <v>55</v>
      </c>
    </row>
    <row r="662" spans="1:13" x14ac:dyDescent="0.2">
      <c r="A662">
        <v>6</v>
      </c>
      <c r="B662">
        <v>177</v>
      </c>
      <c r="C662">
        <v>138</v>
      </c>
      <c r="D662" s="36">
        <v>41561</v>
      </c>
      <c r="E662">
        <v>14</v>
      </c>
      <c r="F662">
        <v>10</v>
      </c>
      <c r="G662">
        <v>2013</v>
      </c>
      <c r="H662">
        <v>0.77966101694915257</v>
      </c>
      <c r="I662" t="s">
        <v>9</v>
      </c>
      <c r="J662" t="s">
        <v>10</v>
      </c>
      <c r="K662" t="s">
        <v>11</v>
      </c>
      <c r="L662" t="s">
        <v>12</v>
      </c>
      <c r="M662" t="s">
        <v>55</v>
      </c>
    </row>
    <row r="663" spans="1:13" x14ac:dyDescent="0.2">
      <c r="A663">
        <v>13</v>
      </c>
      <c r="B663">
        <v>67</v>
      </c>
      <c r="C663">
        <v>27</v>
      </c>
      <c r="D663" s="36">
        <v>41563</v>
      </c>
      <c r="E663">
        <v>16</v>
      </c>
      <c r="F663">
        <v>10</v>
      </c>
      <c r="G663">
        <v>2013</v>
      </c>
      <c r="H663">
        <v>0.40298507462686567</v>
      </c>
      <c r="I663" t="s">
        <v>8</v>
      </c>
      <c r="J663" t="s">
        <v>17</v>
      </c>
      <c r="K663" t="s">
        <v>18</v>
      </c>
      <c r="L663" t="s">
        <v>19</v>
      </c>
      <c r="M663" t="s">
        <v>58</v>
      </c>
    </row>
    <row r="664" spans="1:13" x14ac:dyDescent="0.2">
      <c r="A664">
        <v>12</v>
      </c>
      <c r="B664">
        <v>36</v>
      </c>
      <c r="C664">
        <v>84</v>
      </c>
      <c r="D664" s="36">
        <v>41496</v>
      </c>
      <c r="E664">
        <v>10</v>
      </c>
      <c r="F664">
        <v>8</v>
      </c>
      <c r="G664">
        <v>2013</v>
      </c>
      <c r="H664">
        <v>2.3333333333333335</v>
      </c>
      <c r="I664" t="s">
        <v>21</v>
      </c>
      <c r="J664" t="s">
        <v>22</v>
      </c>
      <c r="K664" t="s">
        <v>11</v>
      </c>
      <c r="L664" t="s">
        <v>12</v>
      </c>
      <c r="M664" t="s">
        <v>55</v>
      </c>
    </row>
    <row r="665" spans="1:13" x14ac:dyDescent="0.2">
      <c r="A665">
        <v>13</v>
      </c>
      <c r="B665">
        <v>46</v>
      </c>
      <c r="C665">
        <v>225</v>
      </c>
      <c r="D665" s="36">
        <v>41555</v>
      </c>
      <c r="E665">
        <v>8</v>
      </c>
      <c r="F665">
        <v>10</v>
      </c>
      <c r="G665">
        <v>2013</v>
      </c>
      <c r="H665">
        <v>4.8913043478260869</v>
      </c>
      <c r="I665" t="s">
        <v>20</v>
      </c>
      <c r="J665" t="s">
        <v>23</v>
      </c>
      <c r="K665" t="s">
        <v>24</v>
      </c>
      <c r="L665" t="s">
        <v>12</v>
      </c>
      <c r="M665" t="s">
        <v>57</v>
      </c>
    </row>
    <row r="666" spans="1:13" x14ac:dyDescent="0.2">
      <c r="A666">
        <v>7</v>
      </c>
      <c r="B666">
        <v>68</v>
      </c>
      <c r="C666">
        <v>27</v>
      </c>
      <c r="D666" s="36">
        <v>41498</v>
      </c>
      <c r="E666">
        <v>12</v>
      </c>
      <c r="F666">
        <v>8</v>
      </c>
      <c r="G666">
        <v>2013</v>
      </c>
      <c r="H666">
        <v>0.39705882352941174</v>
      </c>
      <c r="I666" t="s">
        <v>8</v>
      </c>
      <c r="J666" t="s">
        <v>17</v>
      </c>
      <c r="K666" t="s">
        <v>18</v>
      </c>
      <c r="L666" t="s">
        <v>19</v>
      </c>
      <c r="M666" t="s">
        <v>58</v>
      </c>
    </row>
    <row r="667" spans="1:13" x14ac:dyDescent="0.2">
      <c r="A667">
        <v>9</v>
      </c>
      <c r="B667">
        <v>131</v>
      </c>
      <c r="C667">
        <v>21</v>
      </c>
      <c r="D667" s="36">
        <v>41556</v>
      </c>
      <c r="E667">
        <v>9</v>
      </c>
      <c r="F667">
        <v>10</v>
      </c>
      <c r="G667">
        <v>2013</v>
      </c>
      <c r="H667">
        <v>0.16030534351145037</v>
      </c>
      <c r="I667" t="s">
        <v>8</v>
      </c>
      <c r="J667" t="s">
        <v>17</v>
      </c>
      <c r="K667" t="s">
        <v>18</v>
      </c>
      <c r="L667" t="s">
        <v>19</v>
      </c>
      <c r="M667" t="s">
        <v>58</v>
      </c>
    </row>
    <row r="668" spans="1:13" x14ac:dyDescent="0.2">
      <c r="A668">
        <v>4</v>
      </c>
      <c r="B668">
        <v>167</v>
      </c>
      <c r="C668">
        <v>112</v>
      </c>
      <c r="D668" s="36">
        <v>41523</v>
      </c>
      <c r="E668">
        <v>6</v>
      </c>
      <c r="F668">
        <v>9</v>
      </c>
      <c r="G668">
        <v>2013</v>
      </c>
      <c r="H668">
        <v>0.6706586826347305</v>
      </c>
      <c r="I668" t="s">
        <v>13</v>
      </c>
      <c r="J668" t="s">
        <v>14</v>
      </c>
      <c r="K668" t="s">
        <v>15</v>
      </c>
      <c r="L668" t="s">
        <v>16</v>
      </c>
      <c r="M668" t="s">
        <v>56</v>
      </c>
    </row>
    <row r="669" spans="1:13" x14ac:dyDescent="0.2">
      <c r="A669">
        <v>15</v>
      </c>
      <c r="B669">
        <v>48</v>
      </c>
      <c r="C669">
        <v>27</v>
      </c>
      <c r="D669" s="36">
        <v>41566</v>
      </c>
      <c r="E669">
        <v>19</v>
      </c>
      <c r="F669">
        <v>10</v>
      </c>
      <c r="G669">
        <v>2013</v>
      </c>
      <c r="H669">
        <v>0.5625</v>
      </c>
      <c r="I669" t="s">
        <v>20</v>
      </c>
      <c r="J669" t="s">
        <v>23</v>
      </c>
      <c r="K669" t="s">
        <v>24</v>
      </c>
      <c r="L669" t="s">
        <v>12</v>
      </c>
      <c r="M669" t="s">
        <v>57</v>
      </c>
    </row>
    <row r="670" spans="1:13" x14ac:dyDescent="0.2">
      <c r="A670">
        <v>14</v>
      </c>
      <c r="B670">
        <v>136</v>
      </c>
      <c r="C670">
        <v>83</v>
      </c>
      <c r="D670" s="36">
        <v>41567</v>
      </c>
      <c r="E670">
        <v>20</v>
      </c>
      <c r="F670">
        <v>10</v>
      </c>
      <c r="G670">
        <v>2013</v>
      </c>
      <c r="H670">
        <v>0.61029411764705888</v>
      </c>
      <c r="I670" t="s">
        <v>13</v>
      </c>
      <c r="J670" t="s">
        <v>14</v>
      </c>
      <c r="K670" t="s">
        <v>15</v>
      </c>
      <c r="L670" t="s">
        <v>16</v>
      </c>
      <c r="M670" t="s">
        <v>56</v>
      </c>
    </row>
    <row r="671" spans="1:13" x14ac:dyDescent="0.2">
      <c r="A671">
        <v>9</v>
      </c>
      <c r="B671">
        <v>145</v>
      </c>
      <c r="C671">
        <v>24</v>
      </c>
      <c r="D671" s="36">
        <v>41526</v>
      </c>
      <c r="E671">
        <v>9</v>
      </c>
      <c r="F671">
        <v>9</v>
      </c>
      <c r="G671">
        <v>2013</v>
      </c>
      <c r="H671">
        <v>0.16551724137931034</v>
      </c>
      <c r="I671" t="s">
        <v>13</v>
      </c>
      <c r="J671" t="s">
        <v>14</v>
      </c>
      <c r="K671" t="s">
        <v>15</v>
      </c>
      <c r="L671" t="s">
        <v>16</v>
      </c>
      <c r="M671" t="s">
        <v>56</v>
      </c>
    </row>
    <row r="672" spans="1:13" x14ac:dyDescent="0.2">
      <c r="A672">
        <v>12</v>
      </c>
      <c r="B672">
        <v>84</v>
      </c>
      <c r="C672">
        <v>208</v>
      </c>
      <c r="D672" s="36">
        <v>41533</v>
      </c>
      <c r="E672">
        <v>16</v>
      </c>
      <c r="F672">
        <v>9</v>
      </c>
      <c r="G672">
        <v>2013</v>
      </c>
      <c r="H672">
        <v>2.4761904761904763</v>
      </c>
      <c r="I672" t="s">
        <v>8</v>
      </c>
      <c r="J672" t="s">
        <v>17</v>
      </c>
      <c r="K672" t="s">
        <v>18</v>
      </c>
      <c r="L672" t="s">
        <v>19</v>
      </c>
      <c r="M672" t="s">
        <v>58</v>
      </c>
    </row>
    <row r="673" spans="1:13" x14ac:dyDescent="0.2">
      <c r="A673">
        <v>14</v>
      </c>
      <c r="B673">
        <v>23</v>
      </c>
      <c r="C673">
        <v>137</v>
      </c>
      <c r="D673" s="36">
        <v>41529</v>
      </c>
      <c r="E673">
        <v>12</v>
      </c>
      <c r="F673">
        <v>9</v>
      </c>
      <c r="G673">
        <v>2013</v>
      </c>
      <c r="H673">
        <v>5.9565217391304346</v>
      </c>
      <c r="I673" t="s">
        <v>21</v>
      </c>
      <c r="J673" t="s">
        <v>22</v>
      </c>
      <c r="K673" t="s">
        <v>11</v>
      </c>
      <c r="L673" t="s">
        <v>12</v>
      </c>
      <c r="M673" t="s">
        <v>55</v>
      </c>
    </row>
    <row r="674" spans="1:13" x14ac:dyDescent="0.2">
      <c r="A674">
        <v>6</v>
      </c>
      <c r="B674">
        <v>7</v>
      </c>
      <c r="C674">
        <v>179</v>
      </c>
      <c r="D674" s="36">
        <v>41504</v>
      </c>
      <c r="E674">
        <v>18</v>
      </c>
      <c r="F674">
        <v>8</v>
      </c>
      <c r="G674">
        <v>2013</v>
      </c>
      <c r="H674">
        <v>25.571428571428573</v>
      </c>
      <c r="I674" t="s">
        <v>9</v>
      </c>
      <c r="J674" t="s">
        <v>10</v>
      </c>
      <c r="K674" t="s">
        <v>11</v>
      </c>
      <c r="L674" t="s">
        <v>12</v>
      </c>
      <c r="M674" t="s">
        <v>55</v>
      </c>
    </row>
    <row r="675" spans="1:13" x14ac:dyDescent="0.2">
      <c r="A675">
        <v>12</v>
      </c>
      <c r="B675">
        <v>176</v>
      </c>
      <c r="C675">
        <v>187</v>
      </c>
      <c r="D675" s="36">
        <v>41497</v>
      </c>
      <c r="E675">
        <v>11</v>
      </c>
      <c r="F675">
        <v>8</v>
      </c>
      <c r="G675">
        <v>2013</v>
      </c>
      <c r="H675">
        <v>1.0625</v>
      </c>
      <c r="I675" t="s">
        <v>21</v>
      </c>
      <c r="J675" t="s">
        <v>22</v>
      </c>
      <c r="K675" t="s">
        <v>11</v>
      </c>
      <c r="L675" t="s">
        <v>12</v>
      </c>
      <c r="M675" t="s">
        <v>55</v>
      </c>
    </row>
    <row r="676" spans="1:13" x14ac:dyDescent="0.2">
      <c r="A676">
        <v>9</v>
      </c>
      <c r="B676">
        <v>26</v>
      </c>
      <c r="C676">
        <v>167</v>
      </c>
      <c r="D676" s="36">
        <v>41536</v>
      </c>
      <c r="E676">
        <v>19</v>
      </c>
      <c r="F676">
        <v>9</v>
      </c>
      <c r="G676">
        <v>2013</v>
      </c>
      <c r="H676">
        <v>6.4230769230769234</v>
      </c>
      <c r="I676" t="s">
        <v>9</v>
      </c>
      <c r="J676" t="s">
        <v>10</v>
      </c>
      <c r="K676" t="s">
        <v>11</v>
      </c>
      <c r="L676" t="s">
        <v>12</v>
      </c>
      <c r="M676" t="s">
        <v>55</v>
      </c>
    </row>
    <row r="677" spans="1:13" x14ac:dyDescent="0.2">
      <c r="A677">
        <v>8</v>
      </c>
      <c r="B677">
        <v>122</v>
      </c>
      <c r="C677">
        <v>121</v>
      </c>
      <c r="D677" s="36">
        <v>41553</v>
      </c>
      <c r="E677">
        <v>6</v>
      </c>
      <c r="F677">
        <v>10</v>
      </c>
      <c r="G677">
        <v>2013</v>
      </c>
      <c r="H677">
        <v>0.99180327868852458</v>
      </c>
      <c r="I677" t="s">
        <v>8</v>
      </c>
      <c r="J677" t="s">
        <v>17</v>
      </c>
      <c r="K677" t="s">
        <v>18</v>
      </c>
      <c r="L677" t="s">
        <v>19</v>
      </c>
      <c r="M677" t="s">
        <v>58</v>
      </c>
    </row>
    <row r="678" spans="1:13" x14ac:dyDescent="0.2">
      <c r="A678">
        <v>11</v>
      </c>
      <c r="B678">
        <v>28</v>
      </c>
      <c r="C678">
        <v>177</v>
      </c>
      <c r="D678" s="36">
        <v>41515</v>
      </c>
      <c r="E678">
        <v>29</v>
      </c>
      <c r="F678">
        <v>8</v>
      </c>
      <c r="G678">
        <v>2013</v>
      </c>
      <c r="H678">
        <v>6.3214285714285712</v>
      </c>
      <c r="I678" t="s">
        <v>8</v>
      </c>
      <c r="J678" t="s">
        <v>17</v>
      </c>
      <c r="K678" t="s">
        <v>18</v>
      </c>
      <c r="L678" t="s">
        <v>19</v>
      </c>
      <c r="M678" t="s">
        <v>58</v>
      </c>
    </row>
    <row r="679" spans="1:13" x14ac:dyDescent="0.2">
      <c r="A679">
        <v>5</v>
      </c>
      <c r="B679">
        <v>25</v>
      </c>
      <c r="C679">
        <v>137</v>
      </c>
      <c r="D679" s="36">
        <v>41536</v>
      </c>
      <c r="E679">
        <v>19</v>
      </c>
      <c r="F679">
        <v>9</v>
      </c>
      <c r="G679">
        <v>2013</v>
      </c>
      <c r="H679">
        <v>5.48</v>
      </c>
      <c r="I679" t="s">
        <v>13</v>
      </c>
      <c r="J679" t="s">
        <v>14</v>
      </c>
      <c r="K679" t="s">
        <v>15</v>
      </c>
      <c r="L679" t="s">
        <v>16</v>
      </c>
      <c r="M679" t="s">
        <v>56</v>
      </c>
    </row>
    <row r="680" spans="1:13" x14ac:dyDescent="0.2">
      <c r="A680">
        <v>5</v>
      </c>
      <c r="B680">
        <v>33</v>
      </c>
      <c r="C680">
        <v>172</v>
      </c>
      <c r="D680" s="36">
        <v>41528</v>
      </c>
      <c r="E680">
        <v>11</v>
      </c>
      <c r="F680">
        <v>9</v>
      </c>
      <c r="G680">
        <v>2013</v>
      </c>
      <c r="H680">
        <v>5.2121212121212119</v>
      </c>
      <c r="I680" t="s">
        <v>21</v>
      </c>
      <c r="J680" t="s">
        <v>22</v>
      </c>
      <c r="K680" t="s">
        <v>11</v>
      </c>
      <c r="L680" t="s">
        <v>12</v>
      </c>
      <c r="M680" t="s">
        <v>55</v>
      </c>
    </row>
    <row r="681" spans="1:13" x14ac:dyDescent="0.2">
      <c r="A681">
        <v>14</v>
      </c>
      <c r="B681">
        <v>179</v>
      </c>
      <c r="C681">
        <v>131</v>
      </c>
      <c r="D681" s="36">
        <v>41573</v>
      </c>
      <c r="E681">
        <v>26</v>
      </c>
      <c r="F681">
        <v>10</v>
      </c>
      <c r="G681">
        <v>2013</v>
      </c>
      <c r="H681">
        <v>0.73184357541899436</v>
      </c>
      <c r="I681" t="s">
        <v>21</v>
      </c>
      <c r="J681" t="s">
        <v>22</v>
      </c>
      <c r="K681" t="s">
        <v>11</v>
      </c>
      <c r="L681" t="s">
        <v>12</v>
      </c>
      <c r="M681" t="s">
        <v>55</v>
      </c>
    </row>
    <row r="682" spans="1:13" x14ac:dyDescent="0.2">
      <c r="A682">
        <v>14</v>
      </c>
      <c r="B682">
        <v>96</v>
      </c>
      <c r="C682">
        <v>201</v>
      </c>
      <c r="D682" s="36">
        <v>41525</v>
      </c>
      <c r="E682">
        <v>8</v>
      </c>
      <c r="F682">
        <v>9</v>
      </c>
      <c r="G682">
        <v>2013</v>
      </c>
      <c r="H682">
        <v>2.09375</v>
      </c>
      <c r="I682" t="s">
        <v>8</v>
      </c>
      <c r="J682" t="s">
        <v>17</v>
      </c>
      <c r="K682" t="s">
        <v>18</v>
      </c>
      <c r="L682" t="s">
        <v>19</v>
      </c>
      <c r="M682" t="s">
        <v>58</v>
      </c>
    </row>
    <row r="683" spans="1:13" x14ac:dyDescent="0.2">
      <c r="A683">
        <v>6</v>
      </c>
      <c r="B683">
        <v>151</v>
      </c>
      <c r="C683">
        <v>61</v>
      </c>
      <c r="D683" s="36">
        <v>41555</v>
      </c>
      <c r="E683">
        <v>8</v>
      </c>
      <c r="F683">
        <v>10</v>
      </c>
      <c r="G683">
        <v>2013</v>
      </c>
      <c r="H683">
        <v>0.40397350993377484</v>
      </c>
      <c r="I683" t="s">
        <v>9</v>
      </c>
      <c r="J683" t="s">
        <v>10</v>
      </c>
      <c r="K683" t="s">
        <v>11</v>
      </c>
      <c r="L683" t="s">
        <v>12</v>
      </c>
      <c r="M683" t="s">
        <v>55</v>
      </c>
    </row>
    <row r="684" spans="1:13" x14ac:dyDescent="0.2">
      <c r="A684">
        <v>1</v>
      </c>
      <c r="B684">
        <v>3</v>
      </c>
      <c r="C684">
        <v>179</v>
      </c>
      <c r="D684" s="36">
        <v>41552</v>
      </c>
      <c r="E684">
        <v>5</v>
      </c>
      <c r="F684">
        <v>10</v>
      </c>
      <c r="G684">
        <v>2013</v>
      </c>
      <c r="H684">
        <v>59.666666666666664</v>
      </c>
      <c r="I684" t="s">
        <v>13</v>
      </c>
      <c r="J684" t="s">
        <v>14</v>
      </c>
      <c r="K684" t="s">
        <v>15</v>
      </c>
      <c r="L684" t="s">
        <v>16</v>
      </c>
      <c r="M684" t="s">
        <v>56</v>
      </c>
    </row>
    <row r="685" spans="1:13" x14ac:dyDescent="0.2">
      <c r="A685">
        <v>6</v>
      </c>
      <c r="B685">
        <v>128</v>
      </c>
      <c r="C685">
        <v>142</v>
      </c>
      <c r="D685" s="36">
        <v>41508</v>
      </c>
      <c r="E685">
        <v>22</v>
      </c>
      <c r="F685">
        <v>8</v>
      </c>
      <c r="G685">
        <v>2013</v>
      </c>
      <c r="H685">
        <v>1.109375</v>
      </c>
      <c r="I685" t="s">
        <v>20</v>
      </c>
      <c r="J685" t="s">
        <v>23</v>
      </c>
      <c r="K685" t="s">
        <v>24</v>
      </c>
      <c r="L685" t="s">
        <v>12</v>
      </c>
      <c r="M685" t="s">
        <v>57</v>
      </c>
    </row>
    <row r="686" spans="1:13" x14ac:dyDescent="0.2">
      <c r="A686">
        <v>10</v>
      </c>
      <c r="B686">
        <v>127</v>
      </c>
      <c r="C686">
        <v>130</v>
      </c>
      <c r="D686" s="36">
        <v>41514</v>
      </c>
      <c r="E686">
        <v>28</v>
      </c>
      <c r="F686">
        <v>8</v>
      </c>
      <c r="G686">
        <v>2013</v>
      </c>
      <c r="H686">
        <v>1.0236220472440944</v>
      </c>
      <c r="I686" t="s">
        <v>13</v>
      </c>
      <c r="J686" t="s">
        <v>14</v>
      </c>
      <c r="K686" t="s">
        <v>15</v>
      </c>
      <c r="L686" t="s">
        <v>16</v>
      </c>
      <c r="M686" t="s">
        <v>56</v>
      </c>
    </row>
    <row r="687" spans="1:13" x14ac:dyDescent="0.2">
      <c r="A687">
        <v>5</v>
      </c>
      <c r="B687">
        <v>15</v>
      </c>
      <c r="C687">
        <v>54</v>
      </c>
      <c r="D687" s="36">
        <v>41514</v>
      </c>
      <c r="E687">
        <v>28</v>
      </c>
      <c r="F687">
        <v>8</v>
      </c>
      <c r="G687">
        <v>2013</v>
      </c>
      <c r="H687">
        <v>3.6</v>
      </c>
      <c r="I687" t="s">
        <v>21</v>
      </c>
      <c r="J687" t="s">
        <v>22</v>
      </c>
      <c r="K687" t="s">
        <v>11</v>
      </c>
      <c r="L687" t="s">
        <v>12</v>
      </c>
      <c r="M687" t="s">
        <v>55</v>
      </c>
    </row>
    <row r="688" spans="1:13" x14ac:dyDescent="0.2">
      <c r="A688">
        <v>15</v>
      </c>
      <c r="B688">
        <v>157</v>
      </c>
      <c r="C688">
        <v>89</v>
      </c>
      <c r="D688" s="36">
        <v>41521</v>
      </c>
      <c r="E688">
        <v>4</v>
      </c>
      <c r="F688">
        <v>9</v>
      </c>
      <c r="G688">
        <v>2013</v>
      </c>
      <c r="H688">
        <v>0.56687898089171973</v>
      </c>
      <c r="I688" t="s">
        <v>13</v>
      </c>
      <c r="J688" t="s">
        <v>14</v>
      </c>
      <c r="K688" t="s">
        <v>15</v>
      </c>
      <c r="L688" t="s">
        <v>16</v>
      </c>
      <c r="M688" t="s">
        <v>56</v>
      </c>
    </row>
    <row r="689" spans="1:13" x14ac:dyDescent="0.2">
      <c r="A689">
        <v>13</v>
      </c>
      <c r="B689">
        <v>132</v>
      </c>
      <c r="C689">
        <v>204</v>
      </c>
      <c r="D689" s="36">
        <v>41532</v>
      </c>
      <c r="E689">
        <v>15</v>
      </c>
      <c r="F689">
        <v>9</v>
      </c>
      <c r="G689">
        <v>2013</v>
      </c>
      <c r="H689">
        <v>1.5454545454545454</v>
      </c>
      <c r="I689" t="s">
        <v>21</v>
      </c>
      <c r="J689" t="s">
        <v>22</v>
      </c>
      <c r="K689" t="s">
        <v>11</v>
      </c>
      <c r="L689" t="s">
        <v>12</v>
      </c>
      <c r="M689" t="s">
        <v>55</v>
      </c>
    </row>
    <row r="690" spans="1:13" x14ac:dyDescent="0.2">
      <c r="A690">
        <v>6</v>
      </c>
      <c r="B690">
        <v>24</v>
      </c>
      <c r="C690">
        <v>29</v>
      </c>
      <c r="D690" s="36">
        <v>41543</v>
      </c>
      <c r="E690">
        <v>26</v>
      </c>
      <c r="F690">
        <v>9</v>
      </c>
      <c r="G690">
        <v>2013</v>
      </c>
      <c r="H690">
        <v>1.2083333333333333</v>
      </c>
      <c r="I690" t="s">
        <v>13</v>
      </c>
      <c r="J690" t="s">
        <v>14</v>
      </c>
      <c r="K690" t="s">
        <v>15</v>
      </c>
      <c r="L690" t="s">
        <v>16</v>
      </c>
      <c r="M690" t="s">
        <v>56</v>
      </c>
    </row>
    <row r="691" spans="1:13" x14ac:dyDescent="0.2">
      <c r="A691">
        <v>10</v>
      </c>
      <c r="B691">
        <v>157</v>
      </c>
      <c r="C691">
        <v>134</v>
      </c>
      <c r="D691" s="36">
        <v>41577</v>
      </c>
      <c r="E691">
        <v>30</v>
      </c>
      <c r="F691">
        <v>10</v>
      </c>
      <c r="G691">
        <v>2013</v>
      </c>
      <c r="H691">
        <v>0.85350318471337583</v>
      </c>
      <c r="I691" t="s">
        <v>20</v>
      </c>
      <c r="J691" t="s">
        <v>23</v>
      </c>
      <c r="K691" t="s">
        <v>24</v>
      </c>
      <c r="L691" t="s">
        <v>12</v>
      </c>
      <c r="M691" t="s">
        <v>57</v>
      </c>
    </row>
    <row r="692" spans="1:13" x14ac:dyDescent="0.2">
      <c r="A692">
        <v>4</v>
      </c>
      <c r="B692">
        <v>154</v>
      </c>
      <c r="C692">
        <v>164</v>
      </c>
      <c r="D692" s="36">
        <v>41542</v>
      </c>
      <c r="E692">
        <v>25</v>
      </c>
      <c r="F692">
        <v>9</v>
      </c>
      <c r="G692">
        <v>2013</v>
      </c>
      <c r="H692">
        <v>1.0649350649350648</v>
      </c>
      <c r="I692" t="s">
        <v>8</v>
      </c>
      <c r="J692" t="s">
        <v>17</v>
      </c>
      <c r="K692" t="s">
        <v>18</v>
      </c>
      <c r="L692" t="s">
        <v>19</v>
      </c>
      <c r="M692" t="s">
        <v>58</v>
      </c>
    </row>
    <row r="693" spans="1:13" x14ac:dyDescent="0.2">
      <c r="A693">
        <v>11</v>
      </c>
      <c r="B693">
        <v>112</v>
      </c>
      <c r="C693">
        <v>52</v>
      </c>
      <c r="D693" s="36">
        <v>41498</v>
      </c>
      <c r="E693">
        <v>12</v>
      </c>
      <c r="F693">
        <v>8</v>
      </c>
      <c r="G693">
        <v>2013</v>
      </c>
      <c r="H693">
        <v>0.4642857142857143</v>
      </c>
      <c r="I693" t="s">
        <v>21</v>
      </c>
      <c r="J693" t="s">
        <v>22</v>
      </c>
      <c r="K693" t="s">
        <v>11</v>
      </c>
      <c r="L693" t="s">
        <v>12</v>
      </c>
      <c r="M693" t="s">
        <v>55</v>
      </c>
    </row>
    <row r="694" spans="1:13" x14ac:dyDescent="0.2">
      <c r="A694">
        <v>6</v>
      </c>
      <c r="B694">
        <v>50</v>
      </c>
      <c r="C694">
        <v>156</v>
      </c>
      <c r="D694" s="36">
        <v>41516</v>
      </c>
      <c r="E694">
        <v>30</v>
      </c>
      <c r="F694">
        <v>8</v>
      </c>
      <c r="G694">
        <v>2013</v>
      </c>
      <c r="H694">
        <v>3.12</v>
      </c>
      <c r="I694" t="s">
        <v>20</v>
      </c>
      <c r="J694" t="s">
        <v>23</v>
      </c>
      <c r="K694" t="s">
        <v>24</v>
      </c>
      <c r="L694" t="s">
        <v>12</v>
      </c>
      <c r="M694" t="s">
        <v>57</v>
      </c>
    </row>
    <row r="695" spans="1:13" x14ac:dyDescent="0.2">
      <c r="A695">
        <v>13</v>
      </c>
      <c r="B695">
        <v>114</v>
      </c>
      <c r="C695">
        <v>74</v>
      </c>
      <c r="D695" s="36">
        <v>41572</v>
      </c>
      <c r="E695">
        <v>25</v>
      </c>
      <c r="F695">
        <v>10</v>
      </c>
      <c r="G695">
        <v>2013</v>
      </c>
      <c r="H695">
        <v>0.64912280701754388</v>
      </c>
      <c r="I695" t="s">
        <v>13</v>
      </c>
      <c r="J695" t="s">
        <v>14</v>
      </c>
      <c r="K695" t="s">
        <v>15</v>
      </c>
      <c r="L695" t="s">
        <v>16</v>
      </c>
      <c r="M695" t="s">
        <v>56</v>
      </c>
    </row>
    <row r="696" spans="1:13" x14ac:dyDescent="0.2">
      <c r="A696">
        <v>15</v>
      </c>
      <c r="B696">
        <v>156</v>
      </c>
      <c r="C696">
        <v>120</v>
      </c>
      <c r="D696" s="36">
        <v>41571</v>
      </c>
      <c r="E696">
        <v>24</v>
      </c>
      <c r="F696">
        <v>10</v>
      </c>
      <c r="G696">
        <v>2013</v>
      </c>
      <c r="H696">
        <v>0.76923076923076927</v>
      </c>
      <c r="I696" t="s">
        <v>9</v>
      </c>
      <c r="J696" t="s">
        <v>10</v>
      </c>
      <c r="K696" t="s">
        <v>11</v>
      </c>
      <c r="L696" t="s">
        <v>12</v>
      </c>
      <c r="M696" t="s">
        <v>55</v>
      </c>
    </row>
    <row r="697" spans="1:13" x14ac:dyDescent="0.2">
      <c r="A697">
        <v>14</v>
      </c>
      <c r="B697">
        <v>86</v>
      </c>
      <c r="C697">
        <v>65</v>
      </c>
      <c r="D697" s="36">
        <v>41519</v>
      </c>
      <c r="E697">
        <v>2</v>
      </c>
      <c r="F697">
        <v>9</v>
      </c>
      <c r="G697">
        <v>2013</v>
      </c>
      <c r="H697">
        <v>0.7558139534883721</v>
      </c>
      <c r="I697" t="s">
        <v>20</v>
      </c>
      <c r="J697" t="s">
        <v>23</v>
      </c>
      <c r="K697" t="s">
        <v>24</v>
      </c>
      <c r="L697" t="s">
        <v>12</v>
      </c>
      <c r="M697" t="s">
        <v>57</v>
      </c>
    </row>
    <row r="698" spans="1:13" x14ac:dyDescent="0.2">
      <c r="A698">
        <v>7</v>
      </c>
      <c r="B698">
        <v>147</v>
      </c>
      <c r="C698">
        <v>37</v>
      </c>
      <c r="D698" s="36">
        <v>41551</v>
      </c>
      <c r="E698">
        <v>4</v>
      </c>
      <c r="F698">
        <v>10</v>
      </c>
      <c r="G698">
        <v>2013</v>
      </c>
      <c r="H698">
        <v>0.25170068027210885</v>
      </c>
      <c r="I698" t="s">
        <v>9</v>
      </c>
      <c r="J698" t="s">
        <v>10</v>
      </c>
      <c r="K698" t="s">
        <v>11</v>
      </c>
      <c r="L698" t="s">
        <v>12</v>
      </c>
      <c r="M698" t="s">
        <v>55</v>
      </c>
    </row>
    <row r="699" spans="1:13" x14ac:dyDescent="0.2">
      <c r="A699">
        <v>6</v>
      </c>
      <c r="B699">
        <v>61</v>
      </c>
      <c r="C699">
        <v>171</v>
      </c>
      <c r="D699" s="36">
        <v>41490</v>
      </c>
      <c r="E699">
        <v>4</v>
      </c>
      <c r="F699">
        <v>8</v>
      </c>
      <c r="G699">
        <v>2013</v>
      </c>
      <c r="H699">
        <v>2.8032786885245899</v>
      </c>
      <c r="I699" t="s">
        <v>8</v>
      </c>
      <c r="J699" t="s">
        <v>17</v>
      </c>
      <c r="K699" t="s">
        <v>18</v>
      </c>
      <c r="L699" t="s">
        <v>19</v>
      </c>
      <c r="M699" t="s">
        <v>58</v>
      </c>
    </row>
    <row r="700" spans="1:13" x14ac:dyDescent="0.2">
      <c r="A700">
        <v>4</v>
      </c>
      <c r="B700">
        <v>24</v>
      </c>
      <c r="C700">
        <v>46</v>
      </c>
      <c r="D700" s="36">
        <v>41559</v>
      </c>
      <c r="E700">
        <v>12</v>
      </c>
      <c r="F700">
        <v>10</v>
      </c>
      <c r="G700">
        <v>2013</v>
      </c>
      <c r="H700">
        <v>1.9166666666666667</v>
      </c>
      <c r="I700" t="s">
        <v>13</v>
      </c>
      <c r="J700" t="s">
        <v>14</v>
      </c>
      <c r="K700" t="s">
        <v>15</v>
      </c>
      <c r="L700" t="s">
        <v>16</v>
      </c>
      <c r="M700" t="s">
        <v>56</v>
      </c>
    </row>
    <row r="701" spans="1:13" x14ac:dyDescent="0.2">
      <c r="A701">
        <v>6</v>
      </c>
      <c r="B701">
        <v>65</v>
      </c>
      <c r="C701">
        <v>116</v>
      </c>
      <c r="D701" s="36">
        <v>41503</v>
      </c>
      <c r="E701">
        <v>17</v>
      </c>
      <c r="F701">
        <v>8</v>
      </c>
      <c r="G701">
        <v>2013</v>
      </c>
      <c r="H701">
        <v>1.7846153846153847</v>
      </c>
      <c r="I701" t="s">
        <v>8</v>
      </c>
      <c r="J701" t="s">
        <v>17</v>
      </c>
      <c r="K701" t="s">
        <v>18</v>
      </c>
      <c r="L701" t="s">
        <v>19</v>
      </c>
      <c r="M701" t="s">
        <v>58</v>
      </c>
    </row>
    <row r="702" spans="1:13" x14ac:dyDescent="0.2">
      <c r="A702">
        <v>4</v>
      </c>
      <c r="B702">
        <v>100</v>
      </c>
      <c r="C702">
        <v>133</v>
      </c>
      <c r="D702" s="36">
        <v>41572</v>
      </c>
      <c r="E702">
        <v>25</v>
      </c>
      <c r="F702">
        <v>10</v>
      </c>
      <c r="G702">
        <v>2013</v>
      </c>
      <c r="H702">
        <v>1.33</v>
      </c>
      <c r="I702" t="s">
        <v>20</v>
      </c>
      <c r="J702" t="s">
        <v>23</v>
      </c>
      <c r="K702" t="s">
        <v>24</v>
      </c>
      <c r="L702" t="s">
        <v>12</v>
      </c>
      <c r="M702" t="s">
        <v>57</v>
      </c>
    </row>
    <row r="703" spans="1:13" x14ac:dyDescent="0.2">
      <c r="A703">
        <v>4</v>
      </c>
      <c r="B703">
        <v>51</v>
      </c>
      <c r="C703">
        <v>185</v>
      </c>
      <c r="D703" s="36">
        <v>41573</v>
      </c>
      <c r="E703">
        <v>26</v>
      </c>
      <c r="F703">
        <v>10</v>
      </c>
      <c r="G703">
        <v>2013</v>
      </c>
      <c r="H703">
        <v>3.6274509803921569</v>
      </c>
      <c r="I703" t="s">
        <v>21</v>
      </c>
      <c r="J703" t="s">
        <v>22</v>
      </c>
      <c r="K703" t="s">
        <v>11</v>
      </c>
      <c r="L703" t="s">
        <v>12</v>
      </c>
      <c r="M703" t="s">
        <v>55</v>
      </c>
    </row>
    <row r="704" spans="1:13" x14ac:dyDescent="0.2">
      <c r="A704">
        <v>4</v>
      </c>
      <c r="B704">
        <v>29</v>
      </c>
      <c r="C704">
        <v>50</v>
      </c>
      <c r="D704" s="36">
        <v>41499</v>
      </c>
      <c r="E704">
        <v>13</v>
      </c>
      <c r="F704">
        <v>8</v>
      </c>
      <c r="G704">
        <v>2013</v>
      </c>
      <c r="H704">
        <v>1.7241379310344827</v>
      </c>
      <c r="I704" t="s">
        <v>20</v>
      </c>
      <c r="J704" t="s">
        <v>23</v>
      </c>
      <c r="K704" t="s">
        <v>24</v>
      </c>
      <c r="L704" t="s">
        <v>12</v>
      </c>
      <c r="M704" t="s">
        <v>57</v>
      </c>
    </row>
    <row r="705" spans="1:13" x14ac:dyDescent="0.2">
      <c r="A705">
        <v>1</v>
      </c>
      <c r="B705">
        <v>179</v>
      </c>
      <c r="C705">
        <v>219</v>
      </c>
      <c r="D705" s="36">
        <v>41561</v>
      </c>
      <c r="E705">
        <v>14</v>
      </c>
      <c r="F705">
        <v>10</v>
      </c>
      <c r="G705">
        <v>2013</v>
      </c>
      <c r="H705">
        <v>1.223463687150838</v>
      </c>
      <c r="I705" t="s">
        <v>13</v>
      </c>
      <c r="J705" t="s">
        <v>14</v>
      </c>
      <c r="K705" t="s">
        <v>15</v>
      </c>
      <c r="L705" t="s">
        <v>16</v>
      </c>
      <c r="M705" t="s">
        <v>56</v>
      </c>
    </row>
    <row r="706" spans="1:13" x14ac:dyDescent="0.2">
      <c r="A706">
        <v>4</v>
      </c>
      <c r="B706">
        <v>152</v>
      </c>
      <c r="C706">
        <v>210</v>
      </c>
      <c r="D706" s="36">
        <v>41529</v>
      </c>
      <c r="E706">
        <v>12</v>
      </c>
      <c r="F706">
        <v>9</v>
      </c>
      <c r="G706">
        <v>2013</v>
      </c>
      <c r="H706">
        <v>1.381578947368421</v>
      </c>
      <c r="I706" t="s">
        <v>21</v>
      </c>
      <c r="J706" t="s">
        <v>22</v>
      </c>
      <c r="K706" t="s">
        <v>11</v>
      </c>
      <c r="L706" t="s">
        <v>12</v>
      </c>
      <c r="M706" t="s">
        <v>55</v>
      </c>
    </row>
    <row r="707" spans="1:13" x14ac:dyDescent="0.2">
      <c r="A707">
        <v>9</v>
      </c>
      <c r="B707">
        <v>122</v>
      </c>
      <c r="C707">
        <v>182</v>
      </c>
      <c r="D707" s="36">
        <v>41552</v>
      </c>
      <c r="E707">
        <v>5</v>
      </c>
      <c r="F707">
        <v>10</v>
      </c>
      <c r="G707">
        <v>2013</v>
      </c>
      <c r="H707">
        <v>1.4918032786885247</v>
      </c>
      <c r="I707" t="s">
        <v>9</v>
      </c>
      <c r="J707" t="s">
        <v>10</v>
      </c>
      <c r="K707" t="s">
        <v>11</v>
      </c>
      <c r="L707" t="s">
        <v>12</v>
      </c>
      <c r="M707" t="s">
        <v>55</v>
      </c>
    </row>
    <row r="708" spans="1:13" x14ac:dyDescent="0.2">
      <c r="A708">
        <v>3</v>
      </c>
      <c r="B708">
        <v>35</v>
      </c>
      <c r="C708">
        <v>135</v>
      </c>
      <c r="D708" s="36">
        <v>41500</v>
      </c>
      <c r="E708">
        <v>14</v>
      </c>
      <c r="F708">
        <v>8</v>
      </c>
      <c r="G708">
        <v>2013</v>
      </c>
      <c r="H708">
        <v>3.8571428571428572</v>
      </c>
      <c r="I708" t="s">
        <v>9</v>
      </c>
      <c r="J708" t="s">
        <v>10</v>
      </c>
      <c r="K708" t="s">
        <v>11</v>
      </c>
      <c r="L708" t="s">
        <v>12</v>
      </c>
      <c r="M708" t="s">
        <v>55</v>
      </c>
    </row>
    <row r="709" spans="1:13" x14ac:dyDescent="0.2">
      <c r="A709">
        <v>9</v>
      </c>
      <c r="B709">
        <v>87</v>
      </c>
      <c r="C709">
        <v>115</v>
      </c>
      <c r="D709" s="36">
        <v>41527</v>
      </c>
      <c r="E709">
        <v>10</v>
      </c>
      <c r="F709">
        <v>9</v>
      </c>
      <c r="G709">
        <v>2013</v>
      </c>
      <c r="H709">
        <v>1.3218390804597702</v>
      </c>
      <c r="I709" t="s">
        <v>20</v>
      </c>
      <c r="J709" t="s">
        <v>23</v>
      </c>
      <c r="K709" t="s">
        <v>24</v>
      </c>
      <c r="L709" t="s">
        <v>12</v>
      </c>
      <c r="M709" t="s">
        <v>57</v>
      </c>
    </row>
    <row r="710" spans="1:13" x14ac:dyDescent="0.2">
      <c r="A710">
        <v>10</v>
      </c>
      <c r="B710">
        <v>30</v>
      </c>
      <c r="C710">
        <v>209</v>
      </c>
      <c r="D710" s="36">
        <v>41516</v>
      </c>
      <c r="E710">
        <v>30</v>
      </c>
      <c r="F710">
        <v>8</v>
      </c>
      <c r="G710">
        <v>2013</v>
      </c>
      <c r="H710">
        <v>6.9666666666666668</v>
      </c>
      <c r="I710" t="s">
        <v>13</v>
      </c>
      <c r="J710" t="s">
        <v>14</v>
      </c>
      <c r="K710" t="s">
        <v>15</v>
      </c>
      <c r="L710" t="s">
        <v>16</v>
      </c>
      <c r="M710" t="s">
        <v>56</v>
      </c>
    </row>
    <row r="711" spans="1:13" x14ac:dyDescent="0.2">
      <c r="A711">
        <v>13</v>
      </c>
      <c r="B711">
        <v>131</v>
      </c>
      <c r="C711">
        <v>173</v>
      </c>
      <c r="D711" s="36">
        <v>41548</v>
      </c>
      <c r="E711">
        <v>1</v>
      </c>
      <c r="F711">
        <v>10</v>
      </c>
      <c r="G711">
        <v>2013</v>
      </c>
      <c r="H711">
        <v>1.3206106870229009</v>
      </c>
      <c r="I711" t="s">
        <v>13</v>
      </c>
      <c r="J711" t="s">
        <v>14</v>
      </c>
      <c r="K711" t="s">
        <v>15</v>
      </c>
      <c r="L711" t="s">
        <v>16</v>
      </c>
      <c r="M711" t="s">
        <v>56</v>
      </c>
    </row>
    <row r="712" spans="1:13" x14ac:dyDescent="0.2">
      <c r="A712">
        <v>6</v>
      </c>
      <c r="B712">
        <v>137</v>
      </c>
      <c r="C712">
        <v>155</v>
      </c>
      <c r="D712" s="36">
        <v>41548</v>
      </c>
      <c r="E712">
        <v>1</v>
      </c>
      <c r="F712">
        <v>10</v>
      </c>
      <c r="G712">
        <v>2013</v>
      </c>
      <c r="H712">
        <v>1.1313868613138687</v>
      </c>
      <c r="I712" t="s">
        <v>9</v>
      </c>
      <c r="J712" t="s">
        <v>10</v>
      </c>
      <c r="K712" t="s">
        <v>11</v>
      </c>
      <c r="L712" t="s">
        <v>12</v>
      </c>
      <c r="M712" t="s">
        <v>55</v>
      </c>
    </row>
    <row r="713" spans="1:13" x14ac:dyDescent="0.2">
      <c r="A713">
        <v>12</v>
      </c>
      <c r="B713">
        <v>16</v>
      </c>
      <c r="C713">
        <v>112</v>
      </c>
      <c r="D713" s="36">
        <v>41549</v>
      </c>
      <c r="E713">
        <v>2</v>
      </c>
      <c r="F713">
        <v>10</v>
      </c>
      <c r="G713">
        <v>2013</v>
      </c>
      <c r="H713">
        <v>7</v>
      </c>
      <c r="I713" t="s">
        <v>8</v>
      </c>
      <c r="J713" t="s">
        <v>17</v>
      </c>
      <c r="K713" t="s">
        <v>18</v>
      </c>
      <c r="L713" t="s">
        <v>19</v>
      </c>
      <c r="M713" t="s">
        <v>58</v>
      </c>
    </row>
    <row r="714" spans="1:13" x14ac:dyDescent="0.2">
      <c r="A714">
        <v>6</v>
      </c>
      <c r="B714">
        <v>56</v>
      </c>
      <c r="C714">
        <v>203</v>
      </c>
      <c r="D714" s="36">
        <v>41545</v>
      </c>
      <c r="E714">
        <v>28</v>
      </c>
      <c r="F714">
        <v>9</v>
      </c>
      <c r="G714">
        <v>2013</v>
      </c>
      <c r="H714">
        <v>3.625</v>
      </c>
      <c r="I714" t="s">
        <v>8</v>
      </c>
      <c r="J714" t="s">
        <v>17</v>
      </c>
      <c r="K714" t="s">
        <v>18</v>
      </c>
      <c r="L714" t="s">
        <v>19</v>
      </c>
      <c r="M714" t="s">
        <v>58</v>
      </c>
    </row>
    <row r="715" spans="1:13" x14ac:dyDescent="0.2">
      <c r="A715">
        <v>11</v>
      </c>
      <c r="B715">
        <v>169</v>
      </c>
      <c r="C715">
        <v>25</v>
      </c>
      <c r="D715" s="36">
        <v>41571</v>
      </c>
      <c r="E715">
        <v>24</v>
      </c>
      <c r="F715">
        <v>10</v>
      </c>
      <c r="G715">
        <v>2013</v>
      </c>
      <c r="H715">
        <v>0.14792899408284024</v>
      </c>
      <c r="I715" t="s">
        <v>13</v>
      </c>
      <c r="J715" t="s">
        <v>14</v>
      </c>
      <c r="K715" t="s">
        <v>15</v>
      </c>
      <c r="L715" t="s">
        <v>16</v>
      </c>
      <c r="M715" t="s">
        <v>56</v>
      </c>
    </row>
    <row r="716" spans="1:13" x14ac:dyDescent="0.2">
      <c r="A716">
        <v>12</v>
      </c>
      <c r="B716">
        <v>10</v>
      </c>
      <c r="C716">
        <v>80</v>
      </c>
      <c r="D716" s="36">
        <v>41508</v>
      </c>
      <c r="E716">
        <v>22</v>
      </c>
      <c r="F716">
        <v>8</v>
      </c>
      <c r="G716">
        <v>2013</v>
      </c>
      <c r="H716">
        <v>8</v>
      </c>
      <c r="I716" t="s">
        <v>20</v>
      </c>
      <c r="J716" t="s">
        <v>23</v>
      </c>
      <c r="K716" t="s">
        <v>24</v>
      </c>
      <c r="L716" t="s">
        <v>12</v>
      </c>
      <c r="M716" t="s">
        <v>57</v>
      </c>
    </row>
    <row r="717" spans="1:13" x14ac:dyDescent="0.2">
      <c r="A717">
        <v>15</v>
      </c>
      <c r="B717">
        <v>21</v>
      </c>
      <c r="C717">
        <v>56</v>
      </c>
      <c r="D717" s="36">
        <v>41548</v>
      </c>
      <c r="E717">
        <v>1</v>
      </c>
      <c r="F717">
        <v>10</v>
      </c>
      <c r="G717">
        <v>2013</v>
      </c>
      <c r="H717">
        <v>2.6666666666666665</v>
      </c>
      <c r="I717" t="s">
        <v>21</v>
      </c>
      <c r="J717" t="s">
        <v>22</v>
      </c>
      <c r="K717" t="s">
        <v>11</v>
      </c>
      <c r="L717" t="s">
        <v>12</v>
      </c>
      <c r="M717" t="s">
        <v>55</v>
      </c>
    </row>
    <row r="718" spans="1:13" x14ac:dyDescent="0.2">
      <c r="A718">
        <v>13</v>
      </c>
      <c r="B718">
        <v>4</v>
      </c>
      <c r="C718">
        <v>224</v>
      </c>
      <c r="D718" s="36">
        <v>41517</v>
      </c>
      <c r="E718">
        <v>31</v>
      </c>
      <c r="F718">
        <v>8</v>
      </c>
      <c r="G718">
        <v>2013</v>
      </c>
      <c r="H718">
        <v>56</v>
      </c>
      <c r="I718" t="s">
        <v>8</v>
      </c>
      <c r="J718" t="s">
        <v>17</v>
      </c>
      <c r="K718" t="s">
        <v>18</v>
      </c>
      <c r="L718" t="s">
        <v>19</v>
      </c>
      <c r="M718" t="s">
        <v>58</v>
      </c>
    </row>
    <row r="719" spans="1:13" x14ac:dyDescent="0.2">
      <c r="A719">
        <v>3</v>
      </c>
      <c r="B719">
        <v>123</v>
      </c>
      <c r="C719">
        <v>166</v>
      </c>
      <c r="D719" s="36">
        <v>41560</v>
      </c>
      <c r="E719">
        <v>13</v>
      </c>
      <c r="F719">
        <v>10</v>
      </c>
      <c r="G719">
        <v>2013</v>
      </c>
      <c r="H719">
        <v>1.3495934959349594</v>
      </c>
      <c r="I719" t="s">
        <v>20</v>
      </c>
      <c r="J719" t="s">
        <v>23</v>
      </c>
      <c r="K719" t="s">
        <v>24</v>
      </c>
      <c r="L719" t="s">
        <v>12</v>
      </c>
      <c r="M719" t="s">
        <v>57</v>
      </c>
    </row>
    <row r="720" spans="1:13" x14ac:dyDescent="0.2">
      <c r="A720">
        <v>12</v>
      </c>
      <c r="B720">
        <v>91</v>
      </c>
      <c r="C720">
        <v>75</v>
      </c>
      <c r="D720" s="36">
        <v>41507</v>
      </c>
      <c r="E720">
        <v>21</v>
      </c>
      <c r="F720">
        <v>8</v>
      </c>
      <c r="G720">
        <v>2013</v>
      </c>
      <c r="H720">
        <v>0.82417582417582413</v>
      </c>
      <c r="I720" t="s">
        <v>8</v>
      </c>
      <c r="J720" t="s">
        <v>17</v>
      </c>
      <c r="K720" t="s">
        <v>18</v>
      </c>
      <c r="L720" t="s">
        <v>19</v>
      </c>
      <c r="M720" t="s">
        <v>58</v>
      </c>
    </row>
    <row r="721" spans="1:13" x14ac:dyDescent="0.2">
      <c r="A721">
        <v>3</v>
      </c>
      <c r="B721">
        <v>16</v>
      </c>
      <c r="C721">
        <v>211</v>
      </c>
      <c r="D721" s="36">
        <v>41532</v>
      </c>
      <c r="E721">
        <v>15</v>
      </c>
      <c r="F721">
        <v>9</v>
      </c>
      <c r="G721">
        <v>2013</v>
      </c>
      <c r="H721">
        <v>13.1875</v>
      </c>
      <c r="I721" t="s">
        <v>21</v>
      </c>
      <c r="J721" t="s">
        <v>22</v>
      </c>
      <c r="K721" t="s">
        <v>11</v>
      </c>
      <c r="L721" t="s">
        <v>12</v>
      </c>
      <c r="M721" t="s">
        <v>55</v>
      </c>
    </row>
    <row r="722" spans="1:13" x14ac:dyDescent="0.2">
      <c r="A722">
        <v>11</v>
      </c>
      <c r="B722">
        <v>139</v>
      </c>
      <c r="C722">
        <v>87</v>
      </c>
      <c r="D722" s="36">
        <v>41518</v>
      </c>
      <c r="E722">
        <v>1</v>
      </c>
      <c r="F722">
        <v>9</v>
      </c>
      <c r="G722">
        <v>2013</v>
      </c>
      <c r="H722">
        <v>0.62589928057553956</v>
      </c>
      <c r="I722" t="s">
        <v>8</v>
      </c>
      <c r="J722" t="s">
        <v>17</v>
      </c>
      <c r="K722" t="s">
        <v>18</v>
      </c>
      <c r="L722" t="s">
        <v>19</v>
      </c>
      <c r="M722" t="s">
        <v>58</v>
      </c>
    </row>
    <row r="723" spans="1:13" x14ac:dyDescent="0.2">
      <c r="A723">
        <v>11</v>
      </c>
      <c r="B723">
        <v>144</v>
      </c>
      <c r="C723">
        <v>33</v>
      </c>
      <c r="D723" s="36">
        <v>41560</v>
      </c>
      <c r="E723">
        <v>13</v>
      </c>
      <c r="F723">
        <v>10</v>
      </c>
      <c r="G723">
        <v>2013</v>
      </c>
      <c r="H723">
        <v>0.22916666666666666</v>
      </c>
      <c r="I723" t="s">
        <v>20</v>
      </c>
      <c r="J723" t="s">
        <v>23</v>
      </c>
      <c r="K723" t="s">
        <v>24</v>
      </c>
      <c r="L723" t="s">
        <v>12</v>
      </c>
      <c r="M723" t="s">
        <v>57</v>
      </c>
    </row>
    <row r="724" spans="1:13" x14ac:dyDescent="0.2">
      <c r="A724">
        <v>14</v>
      </c>
      <c r="B724">
        <v>112</v>
      </c>
      <c r="C724">
        <v>108</v>
      </c>
      <c r="D724" s="36">
        <v>41504</v>
      </c>
      <c r="E724">
        <v>18</v>
      </c>
      <c r="F724">
        <v>8</v>
      </c>
      <c r="G724">
        <v>2013</v>
      </c>
      <c r="H724">
        <v>0.9642857142857143</v>
      </c>
      <c r="I724" t="s">
        <v>21</v>
      </c>
      <c r="J724" t="s">
        <v>22</v>
      </c>
      <c r="K724" t="s">
        <v>11</v>
      </c>
      <c r="L724" t="s">
        <v>12</v>
      </c>
      <c r="M724" t="s">
        <v>55</v>
      </c>
    </row>
    <row r="725" spans="1:13" x14ac:dyDescent="0.2">
      <c r="A725">
        <v>12</v>
      </c>
      <c r="B725">
        <v>179</v>
      </c>
      <c r="C725">
        <v>95</v>
      </c>
      <c r="D725" s="36">
        <v>41539</v>
      </c>
      <c r="E725">
        <v>22</v>
      </c>
      <c r="F725">
        <v>9</v>
      </c>
      <c r="G725">
        <v>2013</v>
      </c>
      <c r="H725">
        <v>0.53072625698324027</v>
      </c>
      <c r="I725" t="s">
        <v>20</v>
      </c>
      <c r="J725" t="s">
        <v>23</v>
      </c>
      <c r="K725" t="s">
        <v>24</v>
      </c>
      <c r="L725" t="s">
        <v>12</v>
      </c>
      <c r="M725" t="s">
        <v>57</v>
      </c>
    </row>
    <row r="726" spans="1:13" x14ac:dyDescent="0.2">
      <c r="A726">
        <v>5</v>
      </c>
      <c r="B726">
        <v>35</v>
      </c>
      <c r="C726">
        <v>87</v>
      </c>
      <c r="D726" s="36">
        <v>41515</v>
      </c>
      <c r="E726">
        <v>29</v>
      </c>
      <c r="F726">
        <v>8</v>
      </c>
      <c r="G726">
        <v>2013</v>
      </c>
      <c r="H726">
        <v>2.4857142857142858</v>
      </c>
      <c r="I726" t="s">
        <v>8</v>
      </c>
      <c r="J726" t="s">
        <v>17</v>
      </c>
      <c r="K726" t="s">
        <v>18</v>
      </c>
      <c r="L726" t="s">
        <v>19</v>
      </c>
      <c r="M726" t="s">
        <v>58</v>
      </c>
    </row>
    <row r="727" spans="1:13" x14ac:dyDescent="0.2">
      <c r="A727">
        <v>8</v>
      </c>
      <c r="B727">
        <v>139</v>
      </c>
      <c r="C727">
        <v>170</v>
      </c>
      <c r="D727" s="36">
        <v>41495</v>
      </c>
      <c r="E727">
        <v>9</v>
      </c>
      <c r="F727">
        <v>8</v>
      </c>
      <c r="G727">
        <v>2013</v>
      </c>
      <c r="H727">
        <v>1.2230215827338129</v>
      </c>
      <c r="I727" t="s">
        <v>8</v>
      </c>
      <c r="J727" t="s">
        <v>17</v>
      </c>
      <c r="K727" t="s">
        <v>18</v>
      </c>
      <c r="L727" t="s">
        <v>19</v>
      </c>
      <c r="M727" t="s">
        <v>58</v>
      </c>
    </row>
    <row r="728" spans="1:13" x14ac:dyDescent="0.2">
      <c r="A728">
        <v>4</v>
      </c>
      <c r="B728">
        <v>74</v>
      </c>
      <c r="C728">
        <v>70</v>
      </c>
      <c r="D728" s="36">
        <v>41513</v>
      </c>
      <c r="E728">
        <v>27</v>
      </c>
      <c r="F728">
        <v>8</v>
      </c>
      <c r="G728">
        <v>2013</v>
      </c>
      <c r="H728">
        <v>0.94594594594594594</v>
      </c>
      <c r="I728" t="s">
        <v>9</v>
      </c>
      <c r="J728" t="s">
        <v>10</v>
      </c>
      <c r="K728" t="s">
        <v>11</v>
      </c>
      <c r="L728" t="s">
        <v>12</v>
      </c>
      <c r="M728" t="s">
        <v>55</v>
      </c>
    </row>
    <row r="729" spans="1:13" x14ac:dyDescent="0.2">
      <c r="A729">
        <v>11</v>
      </c>
      <c r="B729">
        <v>144</v>
      </c>
      <c r="C729">
        <v>198</v>
      </c>
      <c r="D729" s="36">
        <v>41546</v>
      </c>
      <c r="E729">
        <v>29</v>
      </c>
      <c r="F729">
        <v>9</v>
      </c>
      <c r="G729">
        <v>2013</v>
      </c>
      <c r="H729">
        <v>1.375</v>
      </c>
      <c r="I729" t="s">
        <v>20</v>
      </c>
      <c r="J729" t="s">
        <v>23</v>
      </c>
      <c r="K729" t="s">
        <v>24</v>
      </c>
      <c r="L729" t="s">
        <v>12</v>
      </c>
      <c r="M729" t="s">
        <v>57</v>
      </c>
    </row>
    <row r="730" spans="1:13" x14ac:dyDescent="0.2">
      <c r="A730">
        <v>2</v>
      </c>
      <c r="B730">
        <v>79</v>
      </c>
      <c r="C730">
        <v>196</v>
      </c>
      <c r="D730" s="36">
        <v>41546</v>
      </c>
      <c r="E730">
        <v>29</v>
      </c>
      <c r="F730">
        <v>9</v>
      </c>
      <c r="G730">
        <v>2013</v>
      </c>
      <c r="H730">
        <v>2.481012658227848</v>
      </c>
      <c r="I730" t="s">
        <v>20</v>
      </c>
      <c r="J730" t="s">
        <v>23</v>
      </c>
      <c r="K730" t="s">
        <v>24</v>
      </c>
      <c r="L730" t="s">
        <v>12</v>
      </c>
      <c r="M730" t="s">
        <v>57</v>
      </c>
    </row>
    <row r="731" spans="1:13" x14ac:dyDescent="0.2">
      <c r="A731">
        <v>7</v>
      </c>
      <c r="B731">
        <v>138</v>
      </c>
      <c r="C731">
        <v>188</v>
      </c>
      <c r="D731" s="36">
        <v>41506</v>
      </c>
      <c r="E731">
        <v>20</v>
      </c>
      <c r="F731">
        <v>8</v>
      </c>
      <c r="G731">
        <v>2013</v>
      </c>
      <c r="H731">
        <v>1.3623188405797102</v>
      </c>
      <c r="I731" t="s">
        <v>20</v>
      </c>
      <c r="J731" t="s">
        <v>23</v>
      </c>
      <c r="K731" t="s">
        <v>24</v>
      </c>
      <c r="L731" t="s">
        <v>12</v>
      </c>
      <c r="M731" t="s">
        <v>57</v>
      </c>
    </row>
    <row r="732" spans="1:13" x14ac:dyDescent="0.2">
      <c r="A732">
        <v>1</v>
      </c>
      <c r="B732">
        <v>79</v>
      </c>
      <c r="C732">
        <v>145</v>
      </c>
      <c r="D732" s="36">
        <v>41567</v>
      </c>
      <c r="E732">
        <v>20</v>
      </c>
      <c r="F732">
        <v>10</v>
      </c>
      <c r="G732">
        <v>2013</v>
      </c>
      <c r="H732">
        <v>1.8354430379746836</v>
      </c>
      <c r="I732" t="s">
        <v>9</v>
      </c>
      <c r="J732" t="s">
        <v>10</v>
      </c>
      <c r="K732" t="s">
        <v>11</v>
      </c>
      <c r="L732" t="s">
        <v>12</v>
      </c>
      <c r="M732" t="s">
        <v>55</v>
      </c>
    </row>
    <row r="733" spans="1:13" x14ac:dyDescent="0.2">
      <c r="A733">
        <v>15</v>
      </c>
      <c r="B733">
        <v>12</v>
      </c>
      <c r="C733">
        <v>77</v>
      </c>
      <c r="D733" s="36">
        <v>41547</v>
      </c>
      <c r="E733">
        <v>30</v>
      </c>
      <c r="F733">
        <v>9</v>
      </c>
      <c r="G733">
        <v>2013</v>
      </c>
      <c r="H733">
        <v>6.416666666666667</v>
      </c>
      <c r="I733" t="s">
        <v>13</v>
      </c>
      <c r="J733" t="s">
        <v>14</v>
      </c>
      <c r="K733" t="s">
        <v>15</v>
      </c>
      <c r="L733" t="s">
        <v>16</v>
      </c>
      <c r="M733" t="s">
        <v>56</v>
      </c>
    </row>
    <row r="734" spans="1:13" x14ac:dyDescent="0.2">
      <c r="A734">
        <v>13</v>
      </c>
      <c r="B734">
        <v>69</v>
      </c>
      <c r="C734">
        <v>92</v>
      </c>
      <c r="D734" s="36">
        <v>41535</v>
      </c>
      <c r="E734">
        <v>18</v>
      </c>
      <c r="F734">
        <v>9</v>
      </c>
      <c r="G734">
        <v>2013</v>
      </c>
      <c r="H734">
        <v>1.3333333333333333</v>
      </c>
      <c r="I734" t="s">
        <v>13</v>
      </c>
      <c r="J734" t="s">
        <v>14</v>
      </c>
      <c r="K734" t="s">
        <v>15</v>
      </c>
      <c r="L734" t="s">
        <v>16</v>
      </c>
      <c r="M734" t="s">
        <v>56</v>
      </c>
    </row>
    <row r="735" spans="1:13" x14ac:dyDescent="0.2">
      <c r="A735">
        <v>3</v>
      </c>
      <c r="B735">
        <v>132</v>
      </c>
      <c r="C735">
        <v>89</v>
      </c>
      <c r="D735" s="36">
        <v>41566</v>
      </c>
      <c r="E735">
        <v>19</v>
      </c>
      <c r="F735">
        <v>10</v>
      </c>
      <c r="G735">
        <v>2013</v>
      </c>
      <c r="H735">
        <v>0.6742424242424242</v>
      </c>
      <c r="I735" t="s">
        <v>21</v>
      </c>
      <c r="J735" t="s">
        <v>22</v>
      </c>
      <c r="K735" t="s">
        <v>11</v>
      </c>
      <c r="L735" t="s">
        <v>12</v>
      </c>
      <c r="M735" t="s">
        <v>55</v>
      </c>
    </row>
    <row r="736" spans="1:13" x14ac:dyDescent="0.2">
      <c r="A736">
        <v>9</v>
      </c>
      <c r="B736">
        <v>14</v>
      </c>
      <c r="C736">
        <v>76</v>
      </c>
      <c r="D736" s="36">
        <v>41555</v>
      </c>
      <c r="E736">
        <v>8</v>
      </c>
      <c r="F736">
        <v>10</v>
      </c>
      <c r="G736">
        <v>2013</v>
      </c>
      <c r="H736">
        <v>5.4285714285714288</v>
      </c>
      <c r="I736" t="s">
        <v>13</v>
      </c>
      <c r="J736" t="s">
        <v>14</v>
      </c>
      <c r="K736" t="s">
        <v>15</v>
      </c>
      <c r="L736" t="s">
        <v>16</v>
      </c>
      <c r="M736" t="s">
        <v>56</v>
      </c>
    </row>
    <row r="737" spans="1:13" x14ac:dyDescent="0.2">
      <c r="A737">
        <v>3</v>
      </c>
      <c r="B737">
        <v>68</v>
      </c>
      <c r="C737">
        <v>41</v>
      </c>
      <c r="D737" s="36">
        <v>41502</v>
      </c>
      <c r="E737">
        <v>16</v>
      </c>
      <c r="F737">
        <v>8</v>
      </c>
      <c r="G737">
        <v>2013</v>
      </c>
      <c r="H737">
        <v>0.6029411764705882</v>
      </c>
      <c r="I737" t="s">
        <v>21</v>
      </c>
      <c r="J737" t="s">
        <v>22</v>
      </c>
      <c r="K737" t="s">
        <v>11</v>
      </c>
      <c r="L737" t="s">
        <v>12</v>
      </c>
      <c r="M737" t="s">
        <v>55</v>
      </c>
    </row>
    <row r="738" spans="1:13" x14ac:dyDescent="0.2">
      <c r="A738">
        <v>11</v>
      </c>
      <c r="B738">
        <v>164</v>
      </c>
      <c r="C738">
        <v>140</v>
      </c>
      <c r="D738" s="36">
        <v>41549</v>
      </c>
      <c r="E738">
        <v>2</v>
      </c>
      <c r="F738">
        <v>10</v>
      </c>
      <c r="G738">
        <v>2013</v>
      </c>
      <c r="H738">
        <v>0.85365853658536583</v>
      </c>
      <c r="I738" t="s">
        <v>21</v>
      </c>
      <c r="J738" t="s">
        <v>22</v>
      </c>
      <c r="K738" t="s">
        <v>11</v>
      </c>
      <c r="L738" t="s">
        <v>12</v>
      </c>
      <c r="M738" t="s">
        <v>55</v>
      </c>
    </row>
    <row r="739" spans="1:13" x14ac:dyDescent="0.2">
      <c r="A739">
        <v>10</v>
      </c>
      <c r="B739">
        <v>152</v>
      </c>
      <c r="C739">
        <v>123</v>
      </c>
      <c r="D739" s="36">
        <v>41573</v>
      </c>
      <c r="E739">
        <v>26</v>
      </c>
      <c r="F739">
        <v>10</v>
      </c>
      <c r="G739">
        <v>2013</v>
      </c>
      <c r="H739">
        <v>0.80921052631578949</v>
      </c>
      <c r="I739" t="s">
        <v>8</v>
      </c>
      <c r="J739" t="s">
        <v>17</v>
      </c>
      <c r="K739" t="s">
        <v>18</v>
      </c>
      <c r="L739" t="s">
        <v>19</v>
      </c>
      <c r="M739" t="s">
        <v>58</v>
      </c>
    </row>
    <row r="740" spans="1:13" x14ac:dyDescent="0.2">
      <c r="A740">
        <v>14</v>
      </c>
      <c r="B740">
        <v>54</v>
      </c>
      <c r="C740">
        <v>122</v>
      </c>
      <c r="D740" s="36">
        <v>41551</v>
      </c>
      <c r="E740">
        <v>4</v>
      </c>
      <c r="F740">
        <v>10</v>
      </c>
      <c r="G740">
        <v>2013</v>
      </c>
      <c r="H740">
        <v>2.2592592592592591</v>
      </c>
      <c r="I740" t="s">
        <v>9</v>
      </c>
      <c r="J740" t="s">
        <v>10</v>
      </c>
      <c r="K740" t="s">
        <v>11</v>
      </c>
      <c r="L740" t="s">
        <v>12</v>
      </c>
      <c r="M740" t="s">
        <v>55</v>
      </c>
    </row>
    <row r="741" spans="1:13" x14ac:dyDescent="0.2">
      <c r="A741">
        <v>2</v>
      </c>
      <c r="B741">
        <v>37</v>
      </c>
      <c r="C741">
        <v>157</v>
      </c>
      <c r="D741" s="36">
        <v>41526</v>
      </c>
      <c r="E741">
        <v>9</v>
      </c>
      <c r="F741">
        <v>9</v>
      </c>
      <c r="G741">
        <v>2013</v>
      </c>
      <c r="H741">
        <v>4.243243243243243</v>
      </c>
      <c r="I741" t="s">
        <v>13</v>
      </c>
      <c r="J741" t="s">
        <v>14</v>
      </c>
      <c r="K741" t="s">
        <v>15</v>
      </c>
      <c r="L741" t="s">
        <v>16</v>
      </c>
      <c r="M741" t="s">
        <v>56</v>
      </c>
    </row>
    <row r="742" spans="1:13" x14ac:dyDescent="0.2">
      <c r="A742">
        <v>15</v>
      </c>
      <c r="B742">
        <v>42</v>
      </c>
      <c r="C742">
        <v>102</v>
      </c>
      <c r="D742" s="36">
        <v>41491</v>
      </c>
      <c r="E742">
        <v>5</v>
      </c>
      <c r="F742">
        <v>8</v>
      </c>
      <c r="G742">
        <v>2013</v>
      </c>
      <c r="H742">
        <v>2.4285714285714284</v>
      </c>
      <c r="I742" t="s">
        <v>21</v>
      </c>
      <c r="J742" t="s">
        <v>22</v>
      </c>
      <c r="K742" t="s">
        <v>11</v>
      </c>
      <c r="L742" t="s">
        <v>12</v>
      </c>
      <c r="M742" t="s">
        <v>55</v>
      </c>
    </row>
    <row r="743" spans="1:13" x14ac:dyDescent="0.2">
      <c r="A743">
        <v>6</v>
      </c>
      <c r="B743">
        <v>41</v>
      </c>
      <c r="C743">
        <v>78</v>
      </c>
      <c r="D743" s="36">
        <v>41488</v>
      </c>
      <c r="E743">
        <v>2</v>
      </c>
      <c r="F743">
        <v>8</v>
      </c>
      <c r="G743">
        <v>2013</v>
      </c>
      <c r="H743">
        <v>1.9024390243902438</v>
      </c>
      <c r="I743" t="s">
        <v>13</v>
      </c>
      <c r="J743" t="s">
        <v>14</v>
      </c>
      <c r="K743" t="s">
        <v>15</v>
      </c>
      <c r="L743" t="s">
        <v>16</v>
      </c>
      <c r="M743" t="s">
        <v>56</v>
      </c>
    </row>
    <row r="744" spans="1:13" x14ac:dyDescent="0.2">
      <c r="A744">
        <v>9</v>
      </c>
      <c r="B744">
        <v>116</v>
      </c>
      <c r="C744">
        <v>72</v>
      </c>
      <c r="D744" s="36">
        <v>41517</v>
      </c>
      <c r="E744">
        <v>31</v>
      </c>
      <c r="F744">
        <v>8</v>
      </c>
      <c r="G744">
        <v>2013</v>
      </c>
      <c r="H744">
        <v>0.62068965517241381</v>
      </c>
      <c r="I744" t="s">
        <v>20</v>
      </c>
      <c r="J744" t="s">
        <v>23</v>
      </c>
      <c r="K744" t="s">
        <v>24</v>
      </c>
      <c r="L744" t="s">
        <v>12</v>
      </c>
      <c r="M744" t="s">
        <v>57</v>
      </c>
    </row>
    <row r="745" spans="1:13" x14ac:dyDescent="0.2">
      <c r="A745">
        <v>8</v>
      </c>
      <c r="B745">
        <v>55</v>
      </c>
      <c r="C745">
        <v>196</v>
      </c>
      <c r="D745" s="36">
        <v>41495</v>
      </c>
      <c r="E745">
        <v>9</v>
      </c>
      <c r="F745">
        <v>8</v>
      </c>
      <c r="G745">
        <v>2013</v>
      </c>
      <c r="H745">
        <v>3.5636363636363635</v>
      </c>
      <c r="I745" t="s">
        <v>8</v>
      </c>
      <c r="J745" t="s">
        <v>17</v>
      </c>
      <c r="K745" t="s">
        <v>18</v>
      </c>
      <c r="L745" t="s">
        <v>19</v>
      </c>
      <c r="M745" t="s">
        <v>58</v>
      </c>
    </row>
    <row r="746" spans="1:13" x14ac:dyDescent="0.2">
      <c r="A746">
        <v>6</v>
      </c>
      <c r="B746">
        <v>130</v>
      </c>
      <c r="C746">
        <v>160</v>
      </c>
      <c r="D746" s="36">
        <v>41501</v>
      </c>
      <c r="E746">
        <v>15</v>
      </c>
      <c r="F746">
        <v>8</v>
      </c>
      <c r="G746">
        <v>2013</v>
      </c>
      <c r="H746">
        <v>1.2307692307692308</v>
      </c>
      <c r="I746" t="s">
        <v>20</v>
      </c>
      <c r="J746" t="s">
        <v>23</v>
      </c>
      <c r="K746" t="s">
        <v>24</v>
      </c>
      <c r="L746" t="s">
        <v>12</v>
      </c>
      <c r="M746" t="s">
        <v>57</v>
      </c>
    </row>
    <row r="747" spans="1:13" x14ac:dyDescent="0.2">
      <c r="A747">
        <v>10</v>
      </c>
      <c r="B747">
        <v>115</v>
      </c>
      <c r="C747">
        <v>30</v>
      </c>
      <c r="D747" s="36">
        <v>41534</v>
      </c>
      <c r="E747">
        <v>17</v>
      </c>
      <c r="F747">
        <v>9</v>
      </c>
      <c r="G747">
        <v>2013</v>
      </c>
      <c r="H747">
        <v>0.2608695652173913</v>
      </c>
      <c r="I747" t="s">
        <v>20</v>
      </c>
      <c r="J747" t="s">
        <v>23</v>
      </c>
      <c r="K747" t="s">
        <v>24</v>
      </c>
      <c r="L747" t="s">
        <v>12</v>
      </c>
      <c r="M747" t="s">
        <v>57</v>
      </c>
    </row>
    <row r="748" spans="1:13" x14ac:dyDescent="0.2">
      <c r="A748">
        <v>5</v>
      </c>
      <c r="B748">
        <v>42</v>
      </c>
      <c r="C748">
        <v>43</v>
      </c>
      <c r="D748" s="36">
        <v>41545</v>
      </c>
      <c r="E748">
        <v>28</v>
      </c>
      <c r="F748">
        <v>9</v>
      </c>
      <c r="G748">
        <v>2013</v>
      </c>
      <c r="H748">
        <v>1.0238095238095237</v>
      </c>
      <c r="I748" t="s">
        <v>20</v>
      </c>
      <c r="J748" t="s">
        <v>23</v>
      </c>
      <c r="K748" t="s">
        <v>24</v>
      </c>
      <c r="L748" t="s">
        <v>12</v>
      </c>
      <c r="M748" t="s">
        <v>57</v>
      </c>
    </row>
    <row r="749" spans="1:13" x14ac:dyDescent="0.2">
      <c r="A749">
        <v>6</v>
      </c>
      <c r="B749">
        <v>149</v>
      </c>
      <c r="C749">
        <v>182</v>
      </c>
      <c r="D749" s="36">
        <v>41489</v>
      </c>
      <c r="E749">
        <v>3</v>
      </c>
      <c r="F749">
        <v>8</v>
      </c>
      <c r="G749">
        <v>2013</v>
      </c>
      <c r="H749">
        <v>1.2214765100671141</v>
      </c>
      <c r="I749" t="s">
        <v>20</v>
      </c>
      <c r="J749" t="s">
        <v>23</v>
      </c>
      <c r="K749" t="s">
        <v>24</v>
      </c>
      <c r="L749" t="s">
        <v>12</v>
      </c>
      <c r="M749" t="s">
        <v>57</v>
      </c>
    </row>
    <row r="750" spans="1:13" x14ac:dyDescent="0.2">
      <c r="A750">
        <v>14</v>
      </c>
      <c r="B750">
        <v>101</v>
      </c>
      <c r="C750">
        <v>134</v>
      </c>
      <c r="D750" s="36">
        <v>41521</v>
      </c>
      <c r="E750">
        <v>4</v>
      </c>
      <c r="F750">
        <v>9</v>
      </c>
      <c r="G750">
        <v>2013</v>
      </c>
      <c r="H750">
        <v>1.3267326732673268</v>
      </c>
      <c r="I750" t="s">
        <v>13</v>
      </c>
      <c r="J750" t="s">
        <v>14</v>
      </c>
      <c r="K750" t="s">
        <v>15</v>
      </c>
      <c r="L750" t="s">
        <v>16</v>
      </c>
      <c r="M750" t="s">
        <v>56</v>
      </c>
    </row>
    <row r="751" spans="1:13" x14ac:dyDescent="0.2">
      <c r="A751">
        <v>8</v>
      </c>
      <c r="B751">
        <v>102</v>
      </c>
      <c r="C751">
        <v>218</v>
      </c>
      <c r="D751" s="36">
        <v>41545</v>
      </c>
      <c r="E751">
        <v>28</v>
      </c>
      <c r="F751">
        <v>9</v>
      </c>
      <c r="G751">
        <v>2013</v>
      </c>
      <c r="H751">
        <v>2.1372549019607843</v>
      </c>
      <c r="I751" t="s">
        <v>9</v>
      </c>
      <c r="J751" t="s">
        <v>10</v>
      </c>
      <c r="K751" t="s">
        <v>11</v>
      </c>
      <c r="L751" t="s">
        <v>12</v>
      </c>
      <c r="M751" t="s">
        <v>55</v>
      </c>
    </row>
    <row r="752" spans="1:13" x14ac:dyDescent="0.2">
      <c r="A752">
        <v>11</v>
      </c>
      <c r="B752">
        <v>7</v>
      </c>
      <c r="C752">
        <v>131</v>
      </c>
      <c r="D752" s="36">
        <v>41542</v>
      </c>
      <c r="E752">
        <v>25</v>
      </c>
      <c r="F752">
        <v>9</v>
      </c>
      <c r="G752">
        <v>2013</v>
      </c>
      <c r="H752">
        <v>18.714285714285715</v>
      </c>
      <c r="I752" t="s">
        <v>20</v>
      </c>
      <c r="J752" t="s">
        <v>23</v>
      </c>
      <c r="K752" t="s">
        <v>24</v>
      </c>
      <c r="L752" t="s">
        <v>12</v>
      </c>
      <c r="M752" t="s">
        <v>57</v>
      </c>
    </row>
    <row r="753" spans="1:13" x14ac:dyDescent="0.2">
      <c r="A753">
        <v>7</v>
      </c>
      <c r="B753">
        <v>158</v>
      </c>
      <c r="C753">
        <v>224</v>
      </c>
      <c r="D753" s="36">
        <v>41555</v>
      </c>
      <c r="E753">
        <v>8</v>
      </c>
      <c r="F753">
        <v>10</v>
      </c>
      <c r="G753">
        <v>2013</v>
      </c>
      <c r="H753">
        <v>1.4177215189873418</v>
      </c>
      <c r="I753" t="s">
        <v>21</v>
      </c>
      <c r="J753" t="s">
        <v>22</v>
      </c>
      <c r="K753" t="s">
        <v>11</v>
      </c>
      <c r="L753" t="s">
        <v>12</v>
      </c>
      <c r="M753" t="s">
        <v>55</v>
      </c>
    </row>
    <row r="754" spans="1:13" x14ac:dyDescent="0.2">
      <c r="A754">
        <v>10</v>
      </c>
      <c r="B754">
        <v>162</v>
      </c>
      <c r="C754">
        <v>26</v>
      </c>
      <c r="D754" s="36">
        <v>41531</v>
      </c>
      <c r="E754">
        <v>14</v>
      </c>
      <c r="F754">
        <v>9</v>
      </c>
      <c r="G754">
        <v>2013</v>
      </c>
      <c r="H754">
        <v>0.16049382716049382</v>
      </c>
      <c r="I754" t="s">
        <v>20</v>
      </c>
      <c r="J754" t="s">
        <v>23</v>
      </c>
      <c r="K754" t="s">
        <v>24</v>
      </c>
      <c r="L754" t="s">
        <v>12</v>
      </c>
      <c r="M754" t="s">
        <v>57</v>
      </c>
    </row>
    <row r="755" spans="1:13" x14ac:dyDescent="0.2">
      <c r="A755">
        <v>12</v>
      </c>
      <c r="B755">
        <v>108</v>
      </c>
      <c r="C755">
        <v>81</v>
      </c>
      <c r="D755" s="36">
        <v>41576</v>
      </c>
      <c r="E755">
        <v>29</v>
      </c>
      <c r="F755">
        <v>10</v>
      </c>
      <c r="G755">
        <v>2013</v>
      </c>
      <c r="H755">
        <v>0.75</v>
      </c>
      <c r="I755" t="s">
        <v>21</v>
      </c>
      <c r="J755" t="s">
        <v>22</v>
      </c>
      <c r="K755" t="s">
        <v>11</v>
      </c>
      <c r="L755" t="s">
        <v>12</v>
      </c>
      <c r="M755" t="s">
        <v>55</v>
      </c>
    </row>
    <row r="756" spans="1:13" x14ac:dyDescent="0.2">
      <c r="A756">
        <v>8</v>
      </c>
      <c r="B756">
        <v>37</v>
      </c>
      <c r="C756">
        <v>192</v>
      </c>
      <c r="D756" s="36">
        <v>41531</v>
      </c>
      <c r="E756">
        <v>14</v>
      </c>
      <c r="F756">
        <v>9</v>
      </c>
      <c r="G756">
        <v>2013</v>
      </c>
      <c r="H756">
        <v>5.1891891891891895</v>
      </c>
      <c r="I756" t="s">
        <v>9</v>
      </c>
      <c r="J756" t="s">
        <v>10</v>
      </c>
      <c r="K756" t="s">
        <v>11</v>
      </c>
      <c r="L756" t="s">
        <v>12</v>
      </c>
      <c r="M756" t="s">
        <v>55</v>
      </c>
    </row>
    <row r="757" spans="1:13" x14ac:dyDescent="0.2">
      <c r="A757">
        <v>2</v>
      </c>
      <c r="B757">
        <v>111</v>
      </c>
      <c r="C757">
        <v>69</v>
      </c>
      <c r="D757" s="36">
        <v>41574</v>
      </c>
      <c r="E757">
        <v>27</v>
      </c>
      <c r="F757">
        <v>10</v>
      </c>
      <c r="G757">
        <v>2013</v>
      </c>
      <c r="H757">
        <v>0.6216216216216216</v>
      </c>
      <c r="I757" t="s">
        <v>13</v>
      </c>
      <c r="J757" t="s">
        <v>14</v>
      </c>
      <c r="K757" t="s">
        <v>15</v>
      </c>
      <c r="L757" t="s">
        <v>16</v>
      </c>
      <c r="M757" t="s">
        <v>56</v>
      </c>
    </row>
    <row r="758" spans="1:13" x14ac:dyDescent="0.2">
      <c r="A758">
        <v>12</v>
      </c>
      <c r="B758">
        <v>82</v>
      </c>
      <c r="C758">
        <v>49</v>
      </c>
      <c r="D758" s="36">
        <v>41495</v>
      </c>
      <c r="E758">
        <v>9</v>
      </c>
      <c r="F758">
        <v>8</v>
      </c>
      <c r="G758">
        <v>2013</v>
      </c>
      <c r="H758">
        <v>0.59756097560975607</v>
      </c>
      <c r="I758" t="s">
        <v>13</v>
      </c>
      <c r="J758" t="s">
        <v>14</v>
      </c>
      <c r="K758" t="s">
        <v>15</v>
      </c>
      <c r="L758" t="s">
        <v>16</v>
      </c>
      <c r="M758" t="s">
        <v>56</v>
      </c>
    </row>
    <row r="759" spans="1:13" x14ac:dyDescent="0.2">
      <c r="A759">
        <v>13</v>
      </c>
      <c r="B759">
        <v>85</v>
      </c>
      <c r="C759">
        <v>33</v>
      </c>
      <c r="D759" s="36">
        <v>41508</v>
      </c>
      <c r="E759">
        <v>22</v>
      </c>
      <c r="F759">
        <v>8</v>
      </c>
      <c r="G759">
        <v>2013</v>
      </c>
      <c r="H759">
        <v>0.38823529411764707</v>
      </c>
      <c r="I759" t="s">
        <v>21</v>
      </c>
      <c r="J759" t="s">
        <v>22</v>
      </c>
      <c r="K759" t="s">
        <v>11</v>
      </c>
      <c r="L759" t="s">
        <v>12</v>
      </c>
      <c r="M759" t="s">
        <v>55</v>
      </c>
    </row>
    <row r="760" spans="1:13" x14ac:dyDescent="0.2">
      <c r="A760">
        <v>1</v>
      </c>
      <c r="B760">
        <v>171</v>
      </c>
      <c r="C760">
        <v>139</v>
      </c>
      <c r="D760" s="36">
        <v>41564</v>
      </c>
      <c r="E760">
        <v>17</v>
      </c>
      <c r="F760">
        <v>10</v>
      </c>
      <c r="G760">
        <v>2013</v>
      </c>
      <c r="H760">
        <v>0.8128654970760234</v>
      </c>
      <c r="I760" t="s">
        <v>8</v>
      </c>
      <c r="J760" t="s">
        <v>17</v>
      </c>
      <c r="K760" t="s">
        <v>18</v>
      </c>
      <c r="L760" t="s">
        <v>19</v>
      </c>
      <c r="M760" t="s">
        <v>58</v>
      </c>
    </row>
    <row r="761" spans="1:13" x14ac:dyDescent="0.2">
      <c r="A761">
        <v>2</v>
      </c>
      <c r="B761">
        <v>73</v>
      </c>
      <c r="C761">
        <v>39</v>
      </c>
      <c r="D761" s="36">
        <v>41490</v>
      </c>
      <c r="E761">
        <v>4</v>
      </c>
      <c r="F761">
        <v>8</v>
      </c>
      <c r="G761">
        <v>2013</v>
      </c>
      <c r="H761">
        <v>0.53424657534246578</v>
      </c>
      <c r="I761" t="s">
        <v>13</v>
      </c>
      <c r="J761" t="s">
        <v>14</v>
      </c>
      <c r="K761" t="s">
        <v>15</v>
      </c>
      <c r="L761" t="s">
        <v>16</v>
      </c>
      <c r="M761" t="s">
        <v>56</v>
      </c>
    </row>
    <row r="762" spans="1:13" x14ac:dyDescent="0.2">
      <c r="A762">
        <v>7</v>
      </c>
      <c r="B762">
        <v>165</v>
      </c>
      <c r="C762">
        <v>192</v>
      </c>
      <c r="D762" s="36">
        <v>41563</v>
      </c>
      <c r="E762">
        <v>16</v>
      </c>
      <c r="F762">
        <v>10</v>
      </c>
      <c r="G762">
        <v>2013</v>
      </c>
      <c r="H762">
        <v>1.1636363636363636</v>
      </c>
      <c r="I762" t="s">
        <v>13</v>
      </c>
      <c r="J762" t="s">
        <v>14</v>
      </c>
      <c r="K762" t="s">
        <v>15</v>
      </c>
      <c r="L762" t="s">
        <v>16</v>
      </c>
      <c r="M762" t="s">
        <v>56</v>
      </c>
    </row>
    <row r="763" spans="1:13" x14ac:dyDescent="0.2">
      <c r="A763">
        <v>1</v>
      </c>
      <c r="B763">
        <v>50</v>
      </c>
      <c r="C763">
        <v>197</v>
      </c>
      <c r="D763" s="36">
        <v>41554</v>
      </c>
      <c r="E763">
        <v>7</v>
      </c>
      <c r="F763">
        <v>10</v>
      </c>
      <c r="G763">
        <v>2013</v>
      </c>
      <c r="H763">
        <v>3.94</v>
      </c>
      <c r="I763" t="s">
        <v>9</v>
      </c>
      <c r="J763" t="s">
        <v>10</v>
      </c>
      <c r="K763" t="s">
        <v>11</v>
      </c>
      <c r="L763" t="s">
        <v>12</v>
      </c>
      <c r="M763" t="s">
        <v>55</v>
      </c>
    </row>
    <row r="764" spans="1:13" x14ac:dyDescent="0.2">
      <c r="A764">
        <v>1</v>
      </c>
      <c r="B764">
        <v>5</v>
      </c>
      <c r="C764">
        <v>118</v>
      </c>
      <c r="D764" s="36">
        <v>41547</v>
      </c>
      <c r="E764">
        <v>30</v>
      </c>
      <c r="F764">
        <v>9</v>
      </c>
      <c r="G764">
        <v>2013</v>
      </c>
      <c r="H764">
        <v>23.6</v>
      </c>
      <c r="I764" t="s">
        <v>21</v>
      </c>
      <c r="J764" t="s">
        <v>22</v>
      </c>
      <c r="K764" t="s">
        <v>11</v>
      </c>
      <c r="L764" t="s">
        <v>12</v>
      </c>
      <c r="M764" t="s">
        <v>55</v>
      </c>
    </row>
    <row r="765" spans="1:13" x14ac:dyDescent="0.2">
      <c r="A765">
        <v>9</v>
      </c>
      <c r="B765">
        <v>162</v>
      </c>
      <c r="C765">
        <v>163</v>
      </c>
      <c r="D765" s="36">
        <v>41530</v>
      </c>
      <c r="E765">
        <v>13</v>
      </c>
      <c r="F765">
        <v>9</v>
      </c>
      <c r="G765">
        <v>2013</v>
      </c>
      <c r="H765">
        <v>1.0061728395061729</v>
      </c>
      <c r="I765" t="s">
        <v>8</v>
      </c>
      <c r="J765" t="s">
        <v>17</v>
      </c>
      <c r="K765" t="s">
        <v>18</v>
      </c>
      <c r="L765" t="s">
        <v>19</v>
      </c>
      <c r="M765" t="s">
        <v>58</v>
      </c>
    </row>
    <row r="766" spans="1:13" x14ac:dyDescent="0.2">
      <c r="A766">
        <v>13</v>
      </c>
      <c r="B766">
        <v>147</v>
      </c>
      <c r="C766">
        <v>61</v>
      </c>
      <c r="D766" s="36">
        <v>41553</v>
      </c>
      <c r="E766">
        <v>6</v>
      </c>
      <c r="F766">
        <v>10</v>
      </c>
      <c r="G766">
        <v>2013</v>
      </c>
      <c r="H766">
        <v>0.41496598639455784</v>
      </c>
      <c r="I766" t="s">
        <v>13</v>
      </c>
      <c r="J766" t="s">
        <v>14</v>
      </c>
      <c r="K766" t="s">
        <v>15</v>
      </c>
      <c r="L766" t="s">
        <v>16</v>
      </c>
      <c r="M766" t="s">
        <v>56</v>
      </c>
    </row>
    <row r="767" spans="1:13" x14ac:dyDescent="0.2">
      <c r="A767">
        <v>13</v>
      </c>
      <c r="B767">
        <v>46</v>
      </c>
      <c r="C767">
        <v>57</v>
      </c>
      <c r="D767" s="36">
        <v>41551</v>
      </c>
      <c r="E767">
        <v>4</v>
      </c>
      <c r="F767">
        <v>10</v>
      </c>
      <c r="G767">
        <v>2013</v>
      </c>
      <c r="H767">
        <v>1.2391304347826086</v>
      </c>
      <c r="I767" t="s">
        <v>8</v>
      </c>
      <c r="J767" t="s">
        <v>17</v>
      </c>
      <c r="K767" t="s">
        <v>18</v>
      </c>
      <c r="L767" t="s">
        <v>19</v>
      </c>
      <c r="M767" t="s">
        <v>58</v>
      </c>
    </row>
    <row r="768" spans="1:13" x14ac:dyDescent="0.2">
      <c r="A768">
        <v>9</v>
      </c>
      <c r="B768">
        <v>31</v>
      </c>
      <c r="C768">
        <v>218</v>
      </c>
      <c r="D768" s="36">
        <v>41518</v>
      </c>
      <c r="E768">
        <v>1</v>
      </c>
      <c r="F768">
        <v>9</v>
      </c>
      <c r="G768">
        <v>2013</v>
      </c>
      <c r="H768">
        <v>7.032258064516129</v>
      </c>
      <c r="I768" t="s">
        <v>20</v>
      </c>
      <c r="J768" t="s">
        <v>23</v>
      </c>
      <c r="K768" t="s">
        <v>24</v>
      </c>
      <c r="L768" t="s">
        <v>12</v>
      </c>
      <c r="M768" t="s">
        <v>57</v>
      </c>
    </row>
    <row r="769" spans="1:13" x14ac:dyDescent="0.2">
      <c r="A769">
        <v>6</v>
      </c>
      <c r="B769">
        <v>125</v>
      </c>
      <c r="C769">
        <v>173</v>
      </c>
      <c r="D769" s="36">
        <v>41548</v>
      </c>
      <c r="E769">
        <v>1</v>
      </c>
      <c r="F769">
        <v>10</v>
      </c>
      <c r="G769">
        <v>2013</v>
      </c>
      <c r="H769">
        <v>1.3839999999999999</v>
      </c>
      <c r="I769" t="s">
        <v>20</v>
      </c>
      <c r="J769" t="s">
        <v>23</v>
      </c>
      <c r="K769" t="s">
        <v>24</v>
      </c>
      <c r="L769" t="s">
        <v>12</v>
      </c>
      <c r="M769" t="s">
        <v>57</v>
      </c>
    </row>
    <row r="770" spans="1:13" x14ac:dyDescent="0.2">
      <c r="A770">
        <v>1</v>
      </c>
      <c r="B770">
        <v>87</v>
      </c>
      <c r="C770">
        <v>23</v>
      </c>
      <c r="D770" s="36">
        <v>41525</v>
      </c>
      <c r="E770">
        <v>8</v>
      </c>
      <c r="F770">
        <v>9</v>
      </c>
      <c r="G770">
        <v>2013</v>
      </c>
      <c r="H770">
        <v>0.26436781609195403</v>
      </c>
      <c r="I770" t="s">
        <v>8</v>
      </c>
      <c r="J770" t="s">
        <v>17</v>
      </c>
      <c r="K770" t="s">
        <v>18</v>
      </c>
      <c r="L770" t="s">
        <v>19</v>
      </c>
      <c r="M770" t="s">
        <v>58</v>
      </c>
    </row>
    <row r="771" spans="1:13" x14ac:dyDescent="0.2">
      <c r="A771">
        <v>3</v>
      </c>
      <c r="B771">
        <v>139</v>
      </c>
      <c r="C771">
        <v>64</v>
      </c>
      <c r="D771" s="36">
        <v>41575</v>
      </c>
      <c r="E771">
        <v>28</v>
      </c>
      <c r="F771">
        <v>10</v>
      </c>
      <c r="G771">
        <v>2013</v>
      </c>
      <c r="H771">
        <v>0.46043165467625902</v>
      </c>
      <c r="I771" t="s">
        <v>21</v>
      </c>
      <c r="J771" t="s">
        <v>22</v>
      </c>
      <c r="K771" t="s">
        <v>11</v>
      </c>
      <c r="L771" t="s">
        <v>12</v>
      </c>
      <c r="M771" t="s">
        <v>55</v>
      </c>
    </row>
    <row r="772" spans="1:13" x14ac:dyDescent="0.2">
      <c r="A772">
        <v>10</v>
      </c>
      <c r="B772">
        <v>125</v>
      </c>
      <c r="C772">
        <v>169</v>
      </c>
      <c r="D772" s="36">
        <v>41523</v>
      </c>
      <c r="E772">
        <v>6</v>
      </c>
      <c r="F772">
        <v>9</v>
      </c>
      <c r="G772">
        <v>2013</v>
      </c>
      <c r="H772">
        <v>1.3520000000000001</v>
      </c>
      <c r="I772" t="s">
        <v>8</v>
      </c>
      <c r="J772" t="s">
        <v>17</v>
      </c>
      <c r="K772" t="s">
        <v>18</v>
      </c>
      <c r="L772" t="s">
        <v>19</v>
      </c>
      <c r="M772" t="s">
        <v>58</v>
      </c>
    </row>
    <row r="773" spans="1:13" x14ac:dyDescent="0.2">
      <c r="A773">
        <v>6</v>
      </c>
      <c r="B773">
        <v>34</v>
      </c>
      <c r="C773">
        <v>112</v>
      </c>
      <c r="D773" s="36">
        <v>41503</v>
      </c>
      <c r="E773">
        <v>17</v>
      </c>
      <c r="F773">
        <v>8</v>
      </c>
      <c r="G773">
        <v>2013</v>
      </c>
      <c r="H773">
        <v>3.2941176470588234</v>
      </c>
      <c r="I773" t="s">
        <v>9</v>
      </c>
      <c r="J773" t="s">
        <v>10</v>
      </c>
      <c r="K773" t="s">
        <v>11</v>
      </c>
      <c r="L773" t="s">
        <v>12</v>
      </c>
      <c r="M773" t="s">
        <v>55</v>
      </c>
    </row>
    <row r="774" spans="1:13" x14ac:dyDescent="0.2">
      <c r="A774">
        <v>15</v>
      </c>
      <c r="B774">
        <v>75</v>
      </c>
      <c r="C774">
        <v>186</v>
      </c>
      <c r="D774" s="36">
        <v>41564</v>
      </c>
      <c r="E774">
        <v>17</v>
      </c>
      <c r="F774">
        <v>10</v>
      </c>
      <c r="G774">
        <v>2013</v>
      </c>
      <c r="H774">
        <v>2.48</v>
      </c>
      <c r="I774" t="s">
        <v>13</v>
      </c>
      <c r="J774" t="s">
        <v>14</v>
      </c>
      <c r="K774" t="s">
        <v>15</v>
      </c>
      <c r="L774" t="s">
        <v>16</v>
      </c>
      <c r="M774" t="s">
        <v>56</v>
      </c>
    </row>
    <row r="775" spans="1:13" x14ac:dyDescent="0.2">
      <c r="A775">
        <v>14</v>
      </c>
      <c r="B775">
        <v>29</v>
      </c>
      <c r="C775">
        <v>108</v>
      </c>
      <c r="D775" s="36">
        <v>41524</v>
      </c>
      <c r="E775">
        <v>7</v>
      </c>
      <c r="F775">
        <v>9</v>
      </c>
      <c r="G775">
        <v>2013</v>
      </c>
      <c r="H775">
        <v>3.7241379310344827</v>
      </c>
      <c r="I775" t="s">
        <v>13</v>
      </c>
      <c r="J775" t="s">
        <v>14</v>
      </c>
      <c r="K775" t="s">
        <v>15</v>
      </c>
      <c r="L775" t="s">
        <v>16</v>
      </c>
      <c r="M775" t="s">
        <v>56</v>
      </c>
    </row>
    <row r="776" spans="1:13" x14ac:dyDescent="0.2">
      <c r="A776">
        <v>3</v>
      </c>
      <c r="B776">
        <v>131</v>
      </c>
      <c r="C776">
        <v>211</v>
      </c>
      <c r="D776" s="36">
        <v>41531</v>
      </c>
      <c r="E776">
        <v>14</v>
      </c>
      <c r="F776">
        <v>9</v>
      </c>
      <c r="G776">
        <v>2013</v>
      </c>
      <c r="H776">
        <v>1.6106870229007633</v>
      </c>
      <c r="I776" t="s">
        <v>20</v>
      </c>
      <c r="J776" t="s">
        <v>23</v>
      </c>
      <c r="K776" t="s">
        <v>24</v>
      </c>
      <c r="L776" t="s">
        <v>12</v>
      </c>
      <c r="M776" t="s">
        <v>57</v>
      </c>
    </row>
    <row r="777" spans="1:13" x14ac:dyDescent="0.2">
      <c r="A777">
        <v>8</v>
      </c>
      <c r="B777">
        <v>137</v>
      </c>
      <c r="C777">
        <v>169</v>
      </c>
      <c r="D777" s="36">
        <v>41574</v>
      </c>
      <c r="E777">
        <v>27</v>
      </c>
      <c r="F777">
        <v>10</v>
      </c>
      <c r="G777">
        <v>2013</v>
      </c>
      <c r="H777">
        <v>1.2335766423357664</v>
      </c>
      <c r="I777" t="s">
        <v>13</v>
      </c>
      <c r="J777" t="s">
        <v>14</v>
      </c>
      <c r="K777" t="s">
        <v>15</v>
      </c>
      <c r="L777" t="s">
        <v>16</v>
      </c>
      <c r="M777" t="s">
        <v>56</v>
      </c>
    </row>
    <row r="778" spans="1:13" x14ac:dyDescent="0.2">
      <c r="A778">
        <v>9</v>
      </c>
      <c r="B778">
        <v>67</v>
      </c>
      <c r="C778">
        <v>121</v>
      </c>
      <c r="D778" s="36">
        <v>41551</v>
      </c>
      <c r="E778">
        <v>4</v>
      </c>
      <c r="F778">
        <v>10</v>
      </c>
      <c r="G778">
        <v>2013</v>
      </c>
      <c r="H778">
        <v>1.8059701492537314</v>
      </c>
      <c r="I778" t="s">
        <v>20</v>
      </c>
      <c r="J778" t="s">
        <v>23</v>
      </c>
      <c r="K778" t="s">
        <v>24</v>
      </c>
      <c r="L778" t="s">
        <v>12</v>
      </c>
      <c r="M778" t="s">
        <v>57</v>
      </c>
    </row>
    <row r="779" spans="1:13" x14ac:dyDescent="0.2">
      <c r="A779">
        <v>6</v>
      </c>
      <c r="B779">
        <v>91</v>
      </c>
      <c r="C779">
        <v>34</v>
      </c>
      <c r="D779" s="36">
        <v>41561</v>
      </c>
      <c r="E779">
        <v>14</v>
      </c>
      <c r="F779">
        <v>10</v>
      </c>
      <c r="G779">
        <v>2013</v>
      </c>
      <c r="H779">
        <v>0.37362637362637363</v>
      </c>
      <c r="I779" t="s">
        <v>9</v>
      </c>
      <c r="J779" t="s">
        <v>10</v>
      </c>
      <c r="K779" t="s">
        <v>11</v>
      </c>
      <c r="L779" t="s">
        <v>12</v>
      </c>
      <c r="M779" t="s">
        <v>55</v>
      </c>
    </row>
    <row r="780" spans="1:13" x14ac:dyDescent="0.2">
      <c r="A780">
        <v>5</v>
      </c>
      <c r="B780">
        <v>153</v>
      </c>
      <c r="C780">
        <v>202</v>
      </c>
      <c r="D780" s="36">
        <v>41550</v>
      </c>
      <c r="E780">
        <v>3</v>
      </c>
      <c r="F780">
        <v>10</v>
      </c>
      <c r="G780">
        <v>2013</v>
      </c>
      <c r="H780">
        <v>1.3202614379084967</v>
      </c>
      <c r="I780" t="s">
        <v>8</v>
      </c>
      <c r="J780" t="s">
        <v>17</v>
      </c>
      <c r="K780" t="s">
        <v>18</v>
      </c>
      <c r="L780" t="s">
        <v>19</v>
      </c>
      <c r="M780" t="s">
        <v>58</v>
      </c>
    </row>
    <row r="781" spans="1:13" x14ac:dyDescent="0.2">
      <c r="A781">
        <v>11</v>
      </c>
      <c r="B781">
        <v>163</v>
      </c>
      <c r="C781">
        <v>186</v>
      </c>
      <c r="D781" s="36">
        <v>41556</v>
      </c>
      <c r="E781">
        <v>9</v>
      </c>
      <c r="F781">
        <v>10</v>
      </c>
      <c r="G781">
        <v>2013</v>
      </c>
      <c r="H781">
        <v>1.1411042944785277</v>
      </c>
      <c r="I781" t="s">
        <v>13</v>
      </c>
      <c r="J781" t="s">
        <v>14</v>
      </c>
      <c r="K781" t="s">
        <v>15</v>
      </c>
      <c r="L781" t="s">
        <v>16</v>
      </c>
      <c r="M781" t="s">
        <v>56</v>
      </c>
    </row>
    <row r="782" spans="1:13" x14ac:dyDescent="0.2">
      <c r="A782">
        <v>8</v>
      </c>
      <c r="B782">
        <v>133</v>
      </c>
      <c r="C782">
        <v>212</v>
      </c>
      <c r="D782" s="36">
        <v>41548</v>
      </c>
      <c r="E782">
        <v>1</v>
      </c>
      <c r="F782">
        <v>10</v>
      </c>
      <c r="G782">
        <v>2013</v>
      </c>
      <c r="H782">
        <v>1.5939849624060149</v>
      </c>
      <c r="I782" t="s">
        <v>8</v>
      </c>
      <c r="J782" t="s">
        <v>17</v>
      </c>
      <c r="K782" t="s">
        <v>18</v>
      </c>
      <c r="L782" t="s">
        <v>19</v>
      </c>
      <c r="M782" t="s">
        <v>58</v>
      </c>
    </row>
    <row r="783" spans="1:13" x14ac:dyDescent="0.2">
      <c r="A783">
        <v>8</v>
      </c>
      <c r="B783">
        <v>122</v>
      </c>
      <c r="C783">
        <v>193</v>
      </c>
      <c r="D783" s="36">
        <v>41488</v>
      </c>
      <c r="E783">
        <v>2</v>
      </c>
      <c r="F783">
        <v>8</v>
      </c>
      <c r="G783">
        <v>2013</v>
      </c>
      <c r="H783">
        <v>1.5819672131147542</v>
      </c>
      <c r="I783" t="s">
        <v>20</v>
      </c>
      <c r="J783" t="s">
        <v>23</v>
      </c>
      <c r="K783" t="s">
        <v>24</v>
      </c>
      <c r="L783" t="s">
        <v>12</v>
      </c>
      <c r="M783" t="s">
        <v>57</v>
      </c>
    </row>
    <row r="784" spans="1:13" x14ac:dyDescent="0.2">
      <c r="A784">
        <v>4</v>
      </c>
      <c r="B784">
        <v>115</v>
      </c>
      <c r="C784">
        <v>153</v>
      </c>
      <c r="D784" s="36">
        <v>41553</v>
      </c>
      <c r="E784">
        <v>6</v>
      </c>
      <c r="F784">
        <v>10</v>
      </c>
      <c r="G784">
        <v>2013</v>
      </c>
      <c r="H784">
        <v>1.3304347826086957</v>
      </c>
      <c r="I784" t="s">
        <v>20</v>
      </c>
      <c r="J784" t="s">
        <v>23</v>
      </c>
      <c r="K784" t="s">
        <v>24</v>
      </c>
      <c r="L784" t="s">
        <v>12</v>
      </c>
      <c r="M784" t="s">
        <v>57</v>
      </c>
    </row>
    <row r="785" spans="1:13" x14ac:dyDescent="0.2">
      <c r="A785">
        <v>14</v>
      </c>
      <c r="B785">
        <v>113</v>
      </c>
      <c r="C785">
        <v>72</v>
      </c>
      <c r="D785" s="36">
        <v>41534</v>
      </c>
      <c r="E785">
        <v>17</v>
      </c>
      <c r="F785">
        <v>9</v>
      </c>
      <c r="G785">
        <v>2013</v>
      </c>
      <c r="H785">
        <v>0.63716814159292035</v>
      </c>
      <c r="I785" t="s">
        <v>8</v>
      </c>
      <c r="J785" t="s">
        <v>17</v>
      </c>
      <c r="K785" t="s">
        <v>18</v>
      </c>
      <c r="L785" t="s">
        <v>19</v>
      </c>
      <c r="M785" t="s">
        <v>58</v>
      </c>
    </row>
    <row r="786" spans="1:13" x14ac:dyDescent="0.2">
      <c r="A786">
        <v>9</v>
      </c>
      <c r="B786">
        <v>35</v>
      </c>
      <c r="C786">
        <v>84</v>
      </c>
      <c r="D786" s="36">
        <v>41538</v>
      </c>
      <c r="E786">
        <v>21</v>
      </c>
      <c r="F786">
        <v>9</v>
      </c>
      <c r="G786">
        <v>2013</v>
      </c>
      <c r="H786">
        <v>2.4</v>
      </c>
      <c r="I786" t="s">
        <v>8</v>
      </c>
      <c r="J786" t="s">
        <v>17</v>
      </c>
      <c r="K786" t="s">
        <v>18</v>
      </c>
      <c r="L786" t="s">
        <v>19</v>
      </c>
      <c r="M786" t="s">
        <v>58</v>
      </c>
    </row>
    <row r="787" spans="1:13" x14ac:dyDescent="0.2">
      <c r="A787">
        <v>3</v>
      </c>
      <c r="B787">
        <v>17</v>
      </c>
      <c r="C787">
        <v>42</v>
      </c>
      <c r="D787" s="36">
        <v>41503</v>
      </c>
      <c r="E787">
        <v>17</v>
      </c>
      <c r="F787">
        <v>8</v>
      </c>
      <c r="G787">
        <v>2013</v>
      </c>
      <c r="H787">
        <v>2.4705882352941178</v>
      </c>
      <c r="I787" t="s">
        <v>20</v>
      </c>
      <c r="J787" t="s">
        <v>23</v>
      </c>
      <c r="K787" t="s">
        <v>24</v>
      </c>
      <c r="L787" t="s">
        <v>12</v>
      </c>
      <c r="M787" t="s">
        <v>57</v>
      </c>
    </row>
    <row r="788" spans="1:13" x14ac:dyDescent="0.2">
      <c r="A788">
        <v>1</v>
      </c>
      <c r="B788">
        <v>71</v>
      </c>
      <c r="C788">
        <v>35</v>
      </c>
      <c r="D788" s="36">
        <v>41506</v>
      </c>
      <c r="E788">
        <v>20</v>
      </c>
      <c r="F788">
        <v>8</v>
      </c>
      <c r="G788">
        <v>2013</v>
      </c>
      <c r="H788">
        <v>0.49295774647887325</v>
      </c>
      <c r="I788" t="s">
        <v>13</v>
      </c>
      <c r="J788" t="s">
        <v>14</v>
      </c>
      <c r="K788" t="s">
        <v>15</v>
      </c>
      <c r="L788" t="s">
        <v>16</v>
      </c>
      <c r="M788" t="s">
        <v>56</v>
      </c>
    </row>
    <row r="789" spans="1:13" x14ac:dyDescent="0.2">
      <c r="A789">
        <v>6</v>
      </c>
      <c r="B789">
        <v>72</v>
      </c>
      <c r="C789">
        <v>117</v>
      </c>
      <c r="D789" s="36">
        <v>41571</v>
      </c>
      <c r="E789">
        <v>24</v>
      </c>
      <c r="F789">
        <v>10</v>
      </c>
      <c r="G789">
        <v>2013</v>
      </c>
      <c r="H789">
        <v>1.625</v>
      </c>
      <c r="I789" t="s">
        <v>13</v>
      </c>
      <c r="J789" t="s">
        <v>14</v>
      </c>
      <c r="K789" t="s">
        <v>15</v>
      </c>
      <c r="L789" t="s">
        <v>16</v>
      </c>
      <c r="M789" t="s">
        <v>56</v>
      </c>
    </row>
    <row r="790" spans="1:13" x14ac:dyDescent="0.2">
      <c r="A790">
        <v>8</v>
      </c>
      <c r="B790">
        <v>102</v>
      </c>
      <c r="C790">
        <v>129</v>
      </c>
      <c r="D790" s="36">
        <v>41566</v>
      </c>
      <c r="E790">
        <v>19</v>
      </c>
      <c r="F790">
        <v>10</v>
      </c>
      <c r="G790">
        <v>2013</v>
      </c>
      <c r="H790">
        <v>1.2647058823529411</v>
      </c>
      <c r="I790" t="s">
        <v>8</v>
      </c>
      <c r="J790" t="s">
        <v>17</v>
      </c>
      <c r="K790" t="s">
        <v>18</v>
      </c>
      <c r="L790" t="s">
        <v>19</v>
      </c>
      <c r="M790" t="s">
        <v>58</v>
      </c>
    </row>
    <row r="791" spans="1:13" x14ac:dyDescent="0.2">
      <c r="A791">
        <v>7</v>
      </c>
      <c r="B791">
        <v>107</v>
      </c>
      <c r="C791">
        <v>80</v>
      </c>
      <c r="D791" s="36">
        <v>41576</v>
      </c>
      <c r="E791">
        <v>29</v>
      </c>
      <c r="F791">
        <v>10</v>
      </c>
      <c r="G791">
        <v>2013</v>
      </c>
      <c r="H791">
        <v>0.74766355140186913</v>
      </c>
      <c r="I791" t="s">
        <v>21</v>
      </c>
      <c r="J791" t="s">
        <v>22</v>
      </c>
      <c r="K791" t="s">
        <v>11</v>
      </c>
      <c r="L791" t="s">
        <v>12</v>
      </c>
      <c r="M791" t="s">
        <v>55</v>
      </c>
    </row>
    <row r="792" spans="1:13" x14ac:dyDescent="0.2">
      <c r="A792">
        <v>6</v>
      </c>
      <c r="B792">
        <v>149</v>
      </c>
      <c r="C792">
        <v>66</v>
      </c>
      <c r="D792" s="36">
        <v>41538</v>
      </c>
      <c r="E792">
        <v>21</v>
      </c>
      <c r="F792">
        <v>9</v>
      </c>
      <c r="G792">
        <v>2013</v>
      </c>
      <c r="H792">
        <v>0.44295302013422821</v>
      </c>
      <c r="I792" t="s">
        <v>20</v>
      </c>
      <c r="J792" t="s">
        <v>23</v>
      </c>
      <c r="K792" t="s">
        <v>24</v>
      </c>
      <c r="L792" t="s">
        <v>12</v>
      </c>
      <c r="M792" t="s">
        <v>57</v>
      </c>
    </row>
    <row r="793" spans="1:13" x14ac:dyDescent="0.2">
      <c r="A793">
        <v>4</v>
      </c>
      <c r="B793">
        <v>100</v>
      </c>
      <c r="C793">
        <v>223</v>
      </c>
      <c r="D793" s="36">
        <v>41544</v>
      </c>
      <c r="E793">
        <v>27</v>
      </c>
      <c r="F793">
        <v>9</v>
      </c>
      <c r="G793">
        <v>2013</v>
      </c>
      <c r="H793">
        <v>2.23</v>
      </c>
      <c r="I793" t="s">
        <v>8</v>
      </c>
      <c r="J793" t="s">
        <v>17</v>
      </c>
      <c r="K793" t="s">
        <v>18</v>
      </c>
      <c r="L793" t="s">
        <v>19</v>
      </c>
      <c r="M793" t="s">
        <v>58</v>
      </c>
    </row>
    <row r="794" spans="1:13" x14ac:dyDescent="0.2">
      <c r="A794">
        <v>12</v>
      </c>
      <c r="B794">
        <v>114</v>
      </c>
      <c r="C794">
        <v>117</v>
      </c>
      <c r="D794" s="36">
        <v>41511</v>
      </c>
      <c r="E794">
        <v>25</v>
      </c>
      <c r="F794">
        <v>8</v>
      </c>
      <c r="G794">
        <v>2013</v>
      </c>
      <c r="H794">
        <v>1.0263157894736843</v>
      </c>
      <c r="I794" t="s">
        <v>21</v>
      </c>
      <c r="J794" t="s">
        <v>22</v>
      </c>
      <c r="K794" t="s">
        <v>11</v>
      </c>
      <c r="L794" t="s">
        <v>12</v>
      </c>
      <c r="M794" t="s">
        <v>55</v>
      </c>
    </row>
    <row r="795" spans="1:13" x14ac:dyDescent="0.2">
      <c r="A795">
        <v>15</v>
      </c>
      <c r="B795">
        <v>92</v>
      </c>
      <c r="C795">
        <v>63</v>
      </c>
      <c r="D795" s="36">
        <v>41548</v>
      </c>
      <c r="E795">
        <v>1</v>
      </c>
      <c r="F795">
        <v>10</v>
      </c>
      <c r="G795">
        <v>2013</v>
      </c>
      <c r="H795">
        <v>0.68478260869565222</v>
      </c>
      <c r="I795" t="s">
        <v>13</v>
      </c>
      <c r="J795" t="s">
        <v>14</v>
      </c>
      <c r="K795" t="s">
        <v>15</v>
      </c>
      <c r="L795" t="s">
        <v>16</v>
      </c>
      <c r="M795" t="s">
        <v>56</v>
      </c>
    </row>
    <row r="796" spans="1:13" x14ac:dyDescent="0.2">
      <c r="A796">
        <v>14</v>
      </c>
      <c r="B796">
        <v>54</v>
      </c>
      <c r="C796">
        <v>65</v>
      </c>
      <c r="D796" s="36">
        <v>41535</v>
      </c>
      <c r="E796">
        <v>18</v>
      </c>
      <c r="F796">
        <v>9</v>
      </c>
      <c r="G796">
        <v>2013</v>
      </c>
      <c r="H796">
        <v>1.2037037037037037</v>
      </c>
      <c r="I796" t="s">
        <v>8</v>
      </c>
      <c r="J796" t="s">
        <v>17</v>
      </c>
      <c r="K796" t="s">
        <v>18</v>
      </c>
      <c r="L796" t="s">
        <v>19</v>
      </c>
      <c r="M796" t="s">
        <v>58</v>
      </c>
    </row>
    <row r="797" spans="1:13" x14ac:dyDescent="0.2">
      <c r="A797">
        <v>5</v>
      </c>
      <c r="B797">
        <v>14</v>
      </c>
      <c r="C797">
        <v>206</v>
      </c>
      <c r="D797" s="36">
        <v>41519</v>
      </c>
      <c r="E797">
        <v>2</v>
      </c>
      <c r="F797">
        <v>9</v>
      </c>
      <c r="G797">
        <v>2013</v>
      </c>
      <c r="H797">
        <v>14.714285714285714</v>
      </c>
      <c r="I797" t="s">
        <v>21</v>
      </c>
      <c r="J797" t="s">
        <v>22</v>
      </c>
      <c r="K797" t="s">
        <v>11</v>
      </c>
      <c r="L797" t="s">
        <v>12</v>
      </c>
      <c r="M797" t="s">
        <v>55</v>
      </c>
    </row>
    <row r="798" spans="1:13" x14ac:dyDescent="0.2">
      <c r="A798">
        <v>5</v>
      </c>
      <c r="B798">
        <v>28</v>
      </c>
      <c r="C798">
        <v>163</v>
      </c>
      <c r="D798" s="36">
        <v>41557</v>
      </c>
      <c r="E798">
        <v>10</v>
      </c>
      <c r="F798">
        <v>10</v>
      </c>
      <c r="G798">
        <v>2013</v>
      </c>
      <c r="H798">
        <v>5.8214285714285712</v>
      </c>
      <c r="I798" t="s">
        <v>8</v>
      </c>
      <c r="J798" t="s">
        <v>17</v>
      </c>
      <c r="K798" t="s">
        <v>18</v>
      </c>
      <c r="L798" t="s">
        <v>19</v>
      </c>
      <c r="M798" t="s">
        <v>58</v>
      </c>
    </row>
    <row r="799" spans="1:13" x14ac:dyDescent="0.2">
      <c r="A799">
        <v>4</v>
      </c>
      <c r="B799">
        <v>115</v>
      </c>
      <c r="C799">
        <v>93</v>
      </c>
      <c r="D799" s="36">
        <v>41546</v>
      </c>
      <c r="E799">
        <v>29</v>
      </c>
      <c r="F799">
        <v>9</v>
      </c>
      <c r="G799">
        <v>2013</v>
      </c>
      <c r="H799">
        <v>0.80869565217391304</v>
      </c>
      <c r="I799" t="s">
        <v>13</v>
      </c>
      <c r="J799" t="s">
        <v>14</v>
      </c>
      <c r="K799" t="s">
        <v>15</v>
      </c>
      <c r="L799" t="s">
        <v>16</v>
      </c>
      <c r="M799" t="s">
        <v>56</v>
      </c>
    </row>
    <row r="800" spans="1:13" x14ac:dyDescent="0.2">
      <c r="A800">
        <v>1</v>
      </c>
      <c r="B800">
        <v>57</v>
      </c>
      <c r="C800">
        <v>185</v>
      </c>
      <c r="D800" s="36">
        <v>41514</v>
      </c>
      <c r="E800">
        <v>28</v>
      </c>
      <c r="F800">
        <v>8</v>
      </c>
      <c r="G800">
        <v>2013</v>
      </c>
      <c r="H800">
        <v>3.2456140350877192</v>
      </c>
      <c r="I800" t="s">
        <v>21</v>
      </c>
      <c r="J800" t="s">
        <v>22</v>
      </c>
      <c r="K800" t="s">
        <v>11</v>
      </c>
      <c r="L800" t="s">
        <v>12</v>
      </c>
      <c r="M800" t="s">
        <v>55</v>
      </c>
    </row>
    <row r="801" spans="1:13" x14ac:dyDescent="0.2">
      <c r="A801">
        <v>1</v>
      </c>
      <c r="B801">
        <v>30</v>
      </c>
      <c r="C801">
        <v>89</v>
      </c>
      <c r="D801" s="36">
        <v>41529</v>
      </c>
      <c r="E801">
        <v>12</v>
      </c>
      <c r="F801">
        <v>9</v>
      </c>
      <c r="G801">
        <v>2013</v>
      </c>
      <c r="H801">
        <v>2.9666666666666668</v>
      </c>
      <c r="I801" t="s">
        <v>13</v>
      </c>
      <c r="J801" t="s">
        <v>14</v>
      </c>
      <c r="K801" t="s">
        <v>15</v>
      </c>
      <c r="L801" t="s">
        <v>16</v>
      </c>
      <c r="M801" t="s">
        <v>56</v>
      </c>
    </row>
    <row r="802" spans="1:13" x14ac:dyDescent="0.2">
      <c r="A802">
        <v>7</v>
      </c>
      <c r="B802">
        <v>125</v>
      </c>
      <c r="C802">
        <v>212</v>
      </c>
      <c r="D802" s="36">
        <v>41529</v>
      </c>
      <c r="E802">
        <v>12</v>
      </c>
      <c r="F802">
        <v>9</v>
      </c>
      <c r="G802">
        <v>2013</v>
      </c>
      <c r="H802">
        <v>1.696</v>
      </c>
      <c r="I802" t="s">
        <v>13</v>
      </c>
      <c r="J802" t="s">
        <v>14</v>
      </c>
      <c r="K802" t="s">
        <v>15</v>
      </c>
      <c r="L802" t="s">
        <v>16</v>
      </c>
      <c r="M802" t="s">
        <v>56</v>
      </c>
    </row>
    <row r="803" spans="1:13" x14ac:dyDescent="0.2">
      <c r="A803">
        <v>15</v>
      </c>
      <c r="B803">
        <v>117</v>
      </c>
      <c r="C803">
        <v>218</v>
      </c>
      <c r="D803" s="36">
        <v>41571</v>
      </c>
      <c r="E803">
        <v>24</v>
      </c>
      <c r="F803">
        <v>10</v>
      </c>
      <c r="G803">
        <v>2013</v>
      </c>
      <c r="H803">
        <v>1.8632478632478633</v>
      </c>
      <c r="I803" t="s">
        <v>21</v>
      </c>
      <c r="J803" t="s">
        <v>22</v>
      </c>
      <c r="K803" t="s">
        <v>11</v>
      </c>
      <c r="L803" t="s">
        <v>12</v>
      </c>
      <c r="M803" t="s">
        <v>55</v>
      </c>
    </row>
    <row r="804" spans="1:13" x14ac:dyDescent="0.2">
      <c r="A804">
        <v>15</v>
      </c>
      <c r="B804">
        <v>90</v>
      </c>
      <c r="C804">
        <v>161</v>
      </c>
      <c r="D804" s="36">
        <v>41520</v>
      </c>
      <c r="E804">
        <v>3</v>
      </c>
      <c r="F804">
        <v>9</v>
      </c>
      <c r="G804">
        <v>2013</v>
      </c>
      <c r="H804">
        <v>1.788888888888889</v>
      </c>
      <c r="I804" t="s">
        <v>8</v>
      </c>
      <c r="J804" t="s">
        <v>17</v>
      </c>
      <c r="K804" t="s">
        <v>18</v>
      </c>
      <c r="L804" t="s">
        <v>19</v>
      </c>
      <c r="M804" t="s">
        <v>58</v>
      </c>
    </row>
    <row r="805" spans="1:13" x14ac:dyDescent="0.2">
      <c r="A805">
        <v>13</v>
      </c>
      <c r="B805">
        <v>117</v>
      </c>
      <c r="C805">
        <v>176</v>
      </c>
      <c r="D805" s="36">
        <v>41559</v>
      </c>
      <c r="E805">
        <v>12</v>
      </c>
      <c r="F805">
        <v>10</v>
      </c>
      <c r="G805">
        <v>2013</v>
      </c>
      <c r="H805">
        <v>1.5042735042735043</v>
      </c>
      <c r="I805" t="s">
        <v>20</v>
      </c>
      <c r="J805" t="s">
        <v>23</v>
      </c>
      <c r="K805" t="s">
        <v>24</v>
      </c>
      <c r="L805" t="s">
        <v>12</v>
      </c>
      <c r="M805" t="s">
        <v>57</v>
      </c>
    </row>
    <row r="806" spans="1:13" x14ac:dyDescent="0.2">
      <c r="A806">
        <v>12</v>
      </c>
      <c r="B806">
        <v>169</v>
      </c>
      <c r="C806">
        <v>190</v>
      </c>
      <c r="D806" s="36">
        <v>41496</v>
      </c>
      <c r="E806">
        <v>10</v>
      </c>
      <c r="F806">
        <v>8</v>
      </c>
      <c r="G806">
        <v>2013</v>
      </c>
      <c r="H806">
        <v>1.1242603550295858</v>
      </c>
      <c r="I806" t="s">
        <v>8</v>
      </c>
      <c r="J806" t="s">
        <v>17</v>
      </c>
      <c r="K806" t="s">
        <v>18</v>
      </c>
      <c r="L806" t="s">
        <v>19</v>
      </c>
      <c r="M806" t="s">
        <v>58</v>
      </c>
    </row>
    <row r="807" spans="1:13" x14ac:dyDescent="0.2">
      <c r="A807">
        <v>11</v>
      </c>
      <c r="B807">
        <v>39</v>
      </c>
      <c r="C807">
        <v>74</v>
      </c>
      <c r="D807" s="36">
        <v>41533</v>
      </c>
      <c r="E807">
        <v>16</v>
      </c>
      <c r="F807">
        <v>9</v>
      </c>
      <c r="G807">
        <v>2013</v>
      </c>
      <c r="H807">
        <v>1.8974358974358974</v>
      </c>
      <c r="I807" t="s">
        <v>20</v>
      </c>
      <c r="J807" t="s">
        <v>23</v>
      </c>
      <c r="K807" t="s">
        <v>24</v>
      </c>
      <c r="L807" t="s">
        <v>12</v>
      </c>
      <c r="M807" t="s">
        <v>57</v>
      </c>
    </row>
    <row r="808" spans="1:13" x14ac:dyDescent="0.2">
      <c r="A808">
        <v>10</v>
      </c>
      <c r="B808">
        <v>10</v>
      </c>
      <c r="C808">
        <v>111</v>
      </c>
      <c r="D808" s="36">
        <v>41523</v>
      </c>
      <c r="E808">
        <v>6</v>
      </c>
      <c r="F808">
        <v>9</v>
      </c>
      <c r="G808">
        <v>2013</v>
      </c>
      <c r="H808">
        <v>11.1</v>
      </c>
      <c r="I808" t="s">
        <v>8</v>
      </c>
      <c r="J808" t="s">
        <v>17</v>
      </c>
      <c r="K808" t="s">
        <v>18</v>
      </c>
      <c r="L808" t="s">
        <v>19</v>
      </c>
      <c r="M808" t="s">
        <v>58</v>
      </c>
    </row>
    <row r="809" spans="1:13" x14ac:dyDescent="0.2">
      <c r="A809">
        <v>14</v>
      </c>
      <c r="B809">
        <v>118</v>
      </c>
      <c r="C809">
        <v>76</v>
      </c>
      <c r="D809" s="36">
        <v>41532</v>
      </c>
      <c r="E809">
        <v>15</v>
      </c>
      <c r="F809">
        <v>9</v>
      </c>
      <c r="G809">
        <v>2013</v>
      </c>
      <c r="H809">
        <v>0.64406779661016944</v>
      </c>
      <c r="I809" t="s">
        <v>9</v>
      </c>
      <c r="J809" t="s">
        <v>10</v>
      </c>
      <c r="K809" t="s">
        <v>11</v>
      </c>
      <c r="L809" t="s">
        <v>12</v>
      </c>
      <c r="M809" t="s">
        <v>55</v>
      </c>
    </row>
    <row r="810" spans="1:13" x14ac:dyDescent="0.2">
      <c r="A810">
        <v>6</v>
      </c>
      <c r="B810">
        <v>163</v>
      </c>
      <c r="C810">
        <v>217</v>
      </c>
      <c r="D810" s="36">
        <v>41570</v>
      </c>
      <c r="E810">
        <v>23</v>
      </c>
      <c r="F810">
        <v>10</v>
      </c>
      <c r="G810">
        <v>2013</v>
      </c>
      <c r="H810">
        <v>1.3312883435582823</v>
      </c>
      <c r="I810" t="s">
        <v>9</v>
      </c>
      <c r="J810" t="s">
        <v>10</v>
      </c>
      <c r="K810" t="s">
        <v>11</v>
      </c>
      <c r="L810" t="s">
        <v>12</v>
      </c>
      <c r="M810" t="s">
        <v>55</v>
      </c>
    </row>
    <row r="811" spans="1:13" x14ac:dyDescent="0.2">
      <c r="A811">
        <v>7</v>
      </c>
      <c r="B811">
        <v>154</v>
      </c>
      <c r="C811">
        <v>41</v>
      </c>
      <c r="D811" s="36">
        <v>41522</v>
      </c>
      <c r="E811">
        <v>5</v>
      </c>
      <c r="F811">
        <v>9</v>
      </c>
      <c r="G811">
        <v>2013</v>
      </c>
      <c r="H811">
        <v>0.26623376623376621</v>
      </c>
      <c r="I811" t="s">
        <v>13</v>
      </c>
      <c r="J811" t="s">
        <v>14</v>
      </c>
      <c r="K811" t="s">
        <v>15</v>
      </c>
      <c r="L811" t="s">
        <v>16</v>
      </c>
      <c r="M811" t="s">
        <v>56</v>
      </c>
    </row>
    <row r="812" spans="1:13" x14ac:dyDescent="0.2">
      <c r="A812">
        <v>12</v>
      </c>
      <c r="B812">
        <v>156</v>
      </c>
      <c r="C812">
        <v>128</v>
      </c>
      <c r="D812" s="36">
        <v>41519</v>
      </c>
      <c r="E812">
        <v>2</v>
      </c>
      <c r="F812">
        <v>9</v>
      </c>
      <c r="G812">
        <v>2013</v>
      </c>
      <c r="H812">
        <v>0.82051282051282048</v>
      </c>
      <c r="I812" t="s">
        <v>8</v>
      </c>
      <c r="J812" t="s">
        <v>17</v>
      </c>
      <c r="K812" t="s">
        <v>18</v>
      </c>
      <c r="L812" t="s">
        <v>19</v>
      </c>
      <c r="M812" t="s">
        <v>58</v>
      </c>
    </row>
    <row r="813" spans="1:13" x14ac:dyDescent="0.2">
      <c r="A813">
        <v>15</v>
      </c>
      <c r="B813">
        <v>54</v>
      </c>
      <c r="C813">
        <v>22</v>
      </c>
      <c r="D813" s="36">
        <v>41572</v>
      </c>
      <c r="E813">
        <v>25</v>
      </c>
      <c r="F813">
        <v>10</v>
      </c>
      <c r="G813">
        <v>2013</v>
      </c>
      <c r="H813">
        <v>0.40740740740740738</v>
      </c>
      <c r="I813" t="s">
        <v>8</v>
      </c>
      <c r="J813" t="s">
        <v>17</v>
      </c>
      <c r="K813" t="s">
        <v>18</v>
      </c>
      <c r="L813" t="s">
        <v>19</v>
      </c>
      <c r="M813" t="s">
        <v>58</v>
      </c>
    </row>
    <row r="814" spans="1:13" x14ac:dyDescent="0.2">
      <c r="A814">
        <v>2</v>
      </c>
      <c r="B814">
        <v>99</v>
      </c>
      <c r="C814">
        <v>177</v>
      </c>
      <c r="D814" s="36">
        <v>41512</v>
      </c>
      <c r="E814">
        <v>26</v>
      </c>
      <c r="F814">
        <v>8</v>
      </c>
      <c r="G814">
        <v>2013</v>
      </c>
      <c r="H814">
        <v>1.7878787878787878</v>
      </c>
      <c r="I814" t="s">
        <v>21</v>
      </c>
      <c r="J814" t="s">
        <v>22</v>
      </c>
      <c r="K814" t="s">
        <v>11</v>
      </c>
      <c r="L814" t="s">
        <v>12</v>
      </c>
      <c r="M814" t="s">
        <v>55</v>
      </c>
    </row>
    <row r="815" spans="1:13" x14ac:dyDescent="0.2">
      <c r="A815">
        <v>2</v>
      </c>
      <c r="B815">
        <v>111</v>
      </c>
      <c r="C815">
        <v>131</v>
      </c>
      <c r="D815" s="36">
        <v>41493</v>
      </c>
      <c r="E815">
        <v>7</v>
      </c>
      <c r="F815">
        <v>8</v>
      </c>
      <c r="G815">
        <v>2013</v>
      </c>
      <c r="H815">
        <v>1.1801801801801801</v>
      </c>
      <c r="I815" t="s">
        <v>9</v>
      </c>
      <c r="J815" t="s">
        <v>10</v>
      </c>
      <c r="K815" t="s">
        <v>11</v>
      </c>
      <c r="L815" t="s">
        <v>12</v>
      </c>
      <c r="M815" t="s">
        <v>55</v>
      </c>
    </row>
    <row r="816" spans="1:13" x14ac:dyDescent="0.2">
      <c r="A816">
        <v>8</v>
      </c>
      <c r="B816">
        <v>8</v>
      </c>
      <c r="C816">
        <v>64</v>
      </c>
      <c r="D816" s="36">
        <v>41575</v>
      </c>
      <c r="E816">
        <v>28</v>
      </c>
      <c r="F816">
        <v>10</v>
      </c>
      <c r="G816">
        <v>2013</v>
      </c>
      <c r="H816">
        <v>8</v>
      </c>
      <c r="I816" t="s">
        <v>8</v>
      </c>
      <c r="J816" t="s">
        <v>17</v>
      </c>
      <c r="K816" t="s">
        <v>18</v>
      </c>
      <c r="L816" t="s">
        <v>19</v>
      </c>
      <c r="M816" t="s">
        <v>58</v>
      </c>
    </row>
    <row r="817" spans="1:13" x14ac:dyDescent="0.2">
      <c r="A817">
        <v>10</v>
      </c>
      <c r="B817">
        <v>34</v>
      </c>
      <c r="C817">
        <v>149</v>
      </c>
      <c r="D817" s="36">
        <v>41562</v>
      </c>
      <c r="E817">
        <v>15</v>
      </c>
      <c r="F817">
        <v>10</v>
      </c>
      <c r="G817">
        <v>2013</v>
      </c>
      <c r="H817">
        <v>4.382352941176471</v>
      </c>
      <c r="I817" t="s">
        <v>13</v>
      </c>
      <c r="J817" t="s">
        <v>14</v>
      </c>
      <c r="K817" t="s">
        <v>15</v>
      </c>
      <c r="L817" t="s">
        <v>16</v>
      </c>
      <c r="M817" t="s">
        <v>56</v>
      </c>
    </row>
    <row r="818" spans="1:13" x14ac:dyDescent="0.2">
      <c r="A818">
        <v>12</v>
      </c>
      <c r="B818">
        <v>31</v>
      </c>
      <c r="C818">
        <v>155</v>
      </c>
      <c r="D818" s="36">
        <v>41530</v>
      </c>
      <c r="E818">
        <v>13</v>
      </c>
      <c r="F818">
        <v>9</v>
      </c>
      <c r="G818">
        <v>2013</v>
      </c>
      <c r="H818">
        <v>5</v>
      </c>
      <c r="I818" t="s">
        <v>9</v>
      </c>
      <c r="J818" t="s">
        <v>10</v>
      </c>
      <c r="K818" t="s">
        <v>11</v>
      </c>
      <c r="L818" t="s">
        <v>12</v>
      </c>
      <c r="M818" t="s">
        <v>55</v>
      </c>
    </row>
    <row r="819" spans="1:13" x14ac:dyDescent="0.2">
      <c r="A819">
        <v>3</v>
      </c>
      <c r="B819">
        <v>93</v>
      </c>
      <c r="C819">
        <v>47</v>
      </c>
      <c r="D819" s="36">
        <v>41508</v>
      </c>
      <c r="E819">
        <v>22</v>
      </c>
      <c r="F819">
        <v>8</v>
      </c>
      <c r="G819">
        <v>2013</v>
      </c>
      <c r="H819">
        <v>0.5053763440860215</v>
      </c>
      <c r="I819" t="s">
        <v>21</v>
      </c>
      <c r="J819" t="s">
        <v>22</v>
      </c>
      <c r="K819" t="s">
        <v>11</v>
      </c>
      <c r="L819" t="s">
        <v>12</v>
      </c>
      <c r="M819" t="s">
        <v>55</v>
      </c>
    </row>
    <row r="820" spans="1:13" x14ac:dyDescent="0.2">
      <c r="A820">
        <v>13</v>
      </c>
      <c r="B820">
        <v>116</v>
      </c>
      <c r="C820">
        <v>87</v>
      </c>
      <c r="D820" s="36">
        <v>41523</v>
      </c>
      <c r="E820">
        <v>6</v>
      </c>
      <c r="F820">
        <v>9</v>
      </c>
      <c r="G820">
        <v>2013</v>
      </c>
      <c r="H820">
        <v>0.75</v>
      </c>
      <c r="I820" t="s">
        <v>20</v>
      </c>
      <c r="J820" t="s">
        <v>23</v>
      </c>
      <c r="K820" t="s">
        <v>24</v>
      </c>
      <c r="L820" t="s">
        <v>12</v>
      </c>
      <c r="M820" t="s">
        <v>57</v>
      </c>
    </row>
    <row r="821" spans="1:13" x14ac:dyDescent="0.2">
      <c r="A821">
        <v>15</v>
      </c>
      <c r="B821">
        <v>170</v>
      </c>
      <c r="C821">
        <v>126</v>
      </c>
      <c r="D821" s="36">
        <v>41557</v>
      </c>
      <c r="E821">
        <v>10</v>
      </c>
      <c r="F821">
        <v>10</v>
      </c>
      <c r="G821">
        <v>2013</v>
      </c>
      <c r="H821">
        <v>0.74117647058823533</v>
      </c>
      <c r="I821" t="s">
        <v>13</v>
      </c>
      <c r="J821" t="s">
        <v>14</v>
      </c>
      <c r="K821" t="s">
        <v>15</v>
      </c>
      <c r="L821" t="s">
        <v>16</v>
      </c>
      <c r="M821" t="s">
        <v>56</v>
      </c>
    </row>
    <row r="822" spans="1:13" x14ac:dyDescent="0.2">
      <c r="A822">
        <v>5</v>
      </c>
      <c r="B822">
        <v>84</v>
      </c>
      <c r="C822">
        <v>119</v>
      </c>
      <c r="D822" s="36">
        <v>41572</v>
      </c>
      <c r="E822">
        <v>25</v>
      </c>
      <c r="F822">
        <v>10</v>
      </c>
      <c r="G822">
        <v>2013</v>
      </c>
      <c r="H822">
        <v>1.4166666666666667</v>
      </c>
      <c r="I822" t="s">
        <v>9</v>
      </c>
      <c r="J822" t="s">
        <v>10</v>
      </c>
      <c r="K822" t="s">
        <v>11</v>
      </c>
      <c r="L822" t="s">
        <v>12</v>
      </c>
      <c r="M822" t="s">
        <v>55</v>
      </c>
    </row>
    <row r="823" spans="1:13" x14ac:dyDescent="0.2">
      <c r="A823">
        <v>8</v>
      </c>
      <c r="B823">
        <v>168</v>
      </c>
      <c r="C823">
        <v>61</v>
      </c>
      <c r="D823" s="36">
        <v>41488</v>
      </c>
      <c r="E823">
        <v>2</v>
      </c>
      <c r="F823">
        <v>8</v>
      </c>
      <c r="G823">
        <v>2013</v>
      </c>
      <c r="H823">
        <v>0.36309523809523808</v>
      </c>
      <c r="I823" t="s">
        <v>21</v>
      </c>
      <c r="J823" t="s">
        <v>22</v>
      </c>
      <c r="K823" t="s">
        <v>11</v>
      </c>
      <c r="L823" t="s">
        <v>12</v>
      </c>
      <c r="M823" t="s">
        <v>55</v>
      </c>
    </row>
    <row r="824" spans="1:13" x14ac:dyDescent="0.2">
      <c r="A824">
        <v>6</v>
      </c>
      <c r="B824">
        <v>146</v>
      </c>
      <c r="C824">
        <v>179</v>
      </c>
      <c r="D824" s="36">
        <v>41561</v>
      </c>
      <c r="E824">
        <v>14</v>
      </c>
      <c r="F824">
        <v>10</v>
      </c>
      <c r="G824">
        <v>2013</v>
      </c>
      <c r="H824">
        <v>1.226027397260274</v>
      </c>
      <c r="I824" t="s">
        <v>20</v>
      </c>
      <c r="J824" t="s">
        <v>23</v>
      </c>
      <c r="K824" t="s">
        <v>24</v>
      </c>
      <c r="L824" t="s">
        <v>12</v>
      </c>
      <c r="M824" t="s">
        <v>57</v>
      </c>
    </row>
    <row r="825" spans="1:13" x14ac:dyDescent="0.2">
      <c r="A825">
        <v>13</v>
      </c>
      <c r="B825">
        <v>129</v>
      </c>
      <c r="C825">
        <v>99</v>
      </c>
      <c r="D825" s="36">
        <v>41531</v>
      </c>
      <c r="E825">
        <v>14</v>
      </c>
      <c r="F825">
        <v>9</v>
      </c>
      <c r="G825">
        <v>2013</v>
      </c>
      <c r="H825">
        <v>0.76744186046511631</v>
      </c>
      <c r="I825" t="s">
        <v>13</v>
      </c>
      <c r="J825" t="s">
        <v>14</v>
      </c>
      <c r="K825" t="s">
        <v>15</v>
      </c>
      <c r="L825" t="s">
        <v>16</v>
      </c>
      <c r="M825" t="s">
        <v>56</v>
      </c>
    </row>
    <row r="826" spans="1:13" x14ac:dyDescent="0.2">
      <c r="A826">
        <v>15</v>
      </c>
      <c r="B826">
        <v>97</v>
      </c>
      <c r="C826">
        <v>140</v>
      </c>
      <c r="D826" s="36">
        <v>41549</v>
      </c>
      <c r="E826">
        <v>2</v>
      </c>
      <c r="F826">
        <v>10</v>
      </c>
      <c r="G826">
        <v>2013</v>
      </c>
      <c r="H826">
        <v>1.4432989690721649</v>
      </c>
      <c r="I826" t="s">
        <v>21</v>
      </c>
      <c r="J826" t="s">
        <v>22</v>
      </c>
      <c r="K826" t="s">
        <v>11</v>
      </c>
      <c r="L826" t="s">
        <v>12</v>
      </c>
      <c r="M826" t="s">
        <v>55</v>
      </c>
    </row>
    <row r="827" spans="1:13" x14ac:dyDescent="0.2">
      <c r="A827">
        <v>9</v>
      </c>
      <c r="B827">
        <v>2</v>
      </c>
      <c r="C827">
        <v>147</v>
      </c>
      <c r="D827" s="36">
        <v>41525</v>
      </c>
      <c r="E827">
        <v>8</v>
      </c>
      <c r="F827">
        <v>9</v>
      </c>
      <c r="G827">
        <v>2013</v>
      </c>
      <c r="H827">
        <v>73.5</v>
      </c>
      <c r="I827" t="s">
        <v>20</v>
      </c>
      <c r="J827" t="s">
        <v>23</v>
      </c>
      <c r="K827" t="s">
        <v>24</v>
      </c>
      <c r="L827" t="s">
        <v>12</v>
      </c>
      <c r="M827" t="s">
        <v>57</v>
      </c>
    </row>
    <row r="828" spans="1:13" x14ac:dyDescent="0.2">
      <c r="A828">
        <v>15</v>
      </c>
      <c r="B828">
        <v>111</v>
      </c>
      <c r="C828">
        <v>179</v>
      </c>
      <c r="D828" s="36">
        <v>41540</v>
      </c>
      <c r="E828">
        <v>23</v>
      </c>
      <c r="F828">
        <v>9</v>
      </c>
      <c r="G828">
        <v>2013</v>
      </c>
      <c r="H828">
        <v>1.6126126126126126</v>
      </c>
      <c r="I828" t="s">
        <v>8</v>
      </c>
      <c r="J828" t="s">
        <v>17</v>
      </c>
      <c r="K828" t="s">
        <v>18</v>
      </c>
      <c r="L828" t="s">
        <v>19</v>
      </c>
      <c r="M828" t="s">
        <v>58</v>
      </c>
    </row>
    <row r="829" spans="1:13" x14ac:dyDescent="0.2">
      <c r="A829">
        <v>14</v>
      </c>
      <c r="B829">
        <v>43</v>
      </c>
      <c r="C829">
        <v>211</v>
      </c>
      <c r="D829" s="36">
        <v>41542</v>
      </c>
      <c r="E829">
        <v>25</v>
      </c>
      <c r="F829">
        <v>9</v>
      </c>
      <c r="G829">
        <v>2013</v>
      </c>
      <c r="H829">
        <v>4.9069767441860463</v>
      </c>
      <c r="I829" t="s">
        <v>9</v>
      </c>
      <c r="J829" t="s">
        <v>10</v>
      </c>
      <c r="K829" t="s">
        <v>11</v>
      </c>
      <c r="L829" t="s">
        <v>12</v>
      </c>
      <c r="M829" t="s">
        <v>55</v>
      </c>
    </row>
    <row r="830" spans="1:13" x14ac:dyDescent="0.2">
      <c r="A830">
        <v>13</v>
      </c>
      <c r="B830">
        <v>20</v>
      </c>
      <c r="C830">
        <v>22</v>
      </c>
      <c r="D830" s="36">
        <v>41558</v>
      </c>
      <c r="E830">
        <v>11</v>
      </c>
      <c r="F830">
        <v>10</v>
      </c>
      <c r="G830">
        <v>2013</v>
      </c>
      <c r="H830">
        <v>1.1000000000000001</v>
      </c>
      <c r="I830" t="s">
        <v>13</v>
      </c>
      <c r="J830" t="s">
        <v>14</v>
      </c>
      <c r="K830" t="s">
        <v>15</v>
      </c>
      <c r="L830" t="s">
        <v>16</v>
      </c>
      <c r="M830" t="s">
        <v>56</v>
      </c>
    </row>
    <row r="831" spans="1:13" x14ac:dyDescent="0.2">
      <c r="A831">
        <v>12</v>
      </c>
      <c r="B831">
        <v>104</v>
      </c>
      <c r="C831">
        <v>98</v>
      </c>
      <c r="D831" s="36">
        <v>41542</v>
      </c>
      <c r="E831">
        <v>25</v>
      </c>
      <c r="F831">
        <v>9</v>
      </c>
      <c r="G831">
        <v>2013</v>
      </c>
      <c r="H831">
        <v>0.94230769230769229</v>
      </c>
      <c r="I831" t="s">
        <v>9</v>
      </c>
      <c r="J831" t="s">
        <v>10</v>
      </c>
      <c r="K831" t="s">
        <v>11</v>
      </c>
      <c r="L831" t="s">
        <v>12</v>
      </c>
      <c r="M831" t="s">
        <v>55</v>
      </c>
    </row>
    <row r="832" spans="1:13" x14ac:dyDescent="0.2">
      <c r="A832">
        <v>6</v>
      </c>
      <c r="B832">
        <v>37</v>
      </c>
      <c r="C832">
        <v>44</v>
      </c>
      <c r="D832" s="36">
        <v>41538</v>
      </c>
      <c r="E832">
        <v>21</v>
      </c>
      <c r="F832">
        <v>9</v>
      </c>
      <c r="G832">
        <v>2013</v>
      </c>
      <c r="H832">
        <v>1.1891891891891893</v>
      </c>
      <c r="I832" t="s">
        <v>9</v>
      </c>
      <c r="J832" t="s">
        <v>10</v>
      </c>
      <c r="K832" t="s">
        <v>11</v>
      </c>
      <c r="L832" t="s">
        <v>12</v>
      </c>
      <c r="M832" t="s">
        <v>55</v>
      </c>
    </row>
    <row r="833" spans="1:13" x14ac:dyDescent="0.2">
      <c r="A833">
        <v>12</v>
      </c>
      <c r="B833">
        <v>175</v>
      </c>
      <c r="C833">
        <v>95</v>
      </c>
      <c r="D833" s="36">
        <v>41530</v>
      </c>
      <c r="E833">
        <v>13</v>
      </c>
      <c r="F833">
        <v>9</v>
      </c>
      <c r="G833">
        <v>2013</v>
      </c>
      <c r="H833">
        <v>0.54285714285714282</v>
      </c>
      <c r="I833" t="s">
        <v>13</v>
      </c>
      <c r="J833" t="s">
        <v>14</v>
      </c>
      <c r="K833" t="s">
        <v>15</v>
      </c>
      <c r="L833" t="s">
        <v>16</v>
      </c>
      <c r="M833" t="s">
        <v>56</v>
      </c>
    </row>
    <row r="834" spans="1:13" x14ac:dyDescent="0.2">
      <c r="A834">
        <v>7</v>
      </c>
      <c r="B834">
        <v>10</v>
      </c>
      <c r="C834">
        <v>180</v>
      </c>
      <c r="D834" s="36">
        <v>41543</v>
      </c>
      <c r="E834">
        <v>26</v>
      </c>
      <c r="F834">
        <v>9</v>
      </c>
      <c r="G834">
        <v>2013</v>
      </c>
      <c r="H834">
        <v>18</v>
      </c>
      <c r="I834" t="s">
        <v>8</v>
      </c>
      <c r="J834" t="s">
        <v>17</v>
      </c>
      <c r="K834" t="s">
        <v>18</v>
      </c>
      <c r="L834" t="s">
        <v>19</v>
      </c>
      <c r="M834" t="s">
        <v>58</v>
      </c>
    </row>
    <row r="835" spans="1:13" x14ac:dyDescent="0.2">
      <c r="A835">
        <v>7</v>
      </c>
      <c r="B835">
        <v>99</v>
      </c>
      <c r="C835">
        <v>222</v>
      </c>
      <c r="D835" s="36">
        <v>41542</v>
      </c>
      <c r="E835">
        <v>25</v>
      </c>
      <c r="F835">
        <v>9</v>
      </c>
      <c r="G835">
        <v>2013</v>
      </c>
      <c r="H835">
        <v>2.2424242424242422</v>
      </c>
      <c r="I835" t="s">
        <v>8</v>
      </c>
      <c r="J835" t="s">
        <v>17</v>
      </c>
      <c r="K835" t="s">
        <v>18</v>
      </c>
      <c r="L835" t="s">
        <v>19</v>
      </c>
      <c r="M835" t="s">
        <v>58</v>
      </c>
    </row>
    <row r="836" spans="1:13" x14ac:dyDescent="0.2">
      <c r="A836">
        <v>14</v>
      </c>
      <c r="B836">
        <v>49</v>
      </c>
      <c r="C836">
        <v>48</v>
      </c>
      <c r="D836" s="36">
        <v>41512</v>
      </c>
      <c r="E836">
        <v>26</v>
      </c>
      <c r="F836">
        <v>8</v>
      </c>
      <c r="G836">
        <v>2013</v>
      </c>
      <c r="H836">
        <v>0.97959183673469385</v>
      </c>
      <c r="I836" t="s">
        <v>8</v>
      </c>
      <c r="J836" t="s">
        <v>17</v>
      </c>
      <c r="K836" t="s">
        <v>18</v>
      </c>
      <c r="L836" t="s">
        <v>19</v>
      </c>
      <c r="M836" t="s">
        <v>58</v>
      </c>
    </row>
    <row r="837" spans="1:13" x14ac:dyDescent="0.2">
      <c r="A837">
        <v>1</v>
      </c>
      <c r="B837">
        <v>88</v>
      </c>
      <c r="C837">
        <v>71</v>
      </c>
      <c r="D837" s="36">
        <v>41558</v>
      </c>
      <c r="E837">
        <v>11</v>
      </c>
      <c r="F837">
        <v>10</v>
      </c>
      <c r="G837">
        <v>2013</v>
      </c>
      <c r="H837">
        <v>0.80681818181818177</v>
      </c>
      <c r="I837" t="s">
        <v>20</v>
      </c>
      <c r="J837" t="s">
        <v>23</v>
      </c>
      <c r="K837" t="s">
        <v>24</v>
      </c>
      <c r="L837" t="s">
        <v>12</v>
      </c>
      <c r="M837" t="s">
        <v>57</v>
      </c>
    </row>
    <row r="838" spans="1:13" x14ac:dyDescent="0.2">
      <c r="A838">
        <v>3</v>
      </c>
      <c r="B838">
        <v>3</v>
      </c>
      <c r="C838">
        <v>209</v>
      </c>
      <c r="D838" s="36">
        <v>41544</v>
      </c>
      <c r="E838">
        <v>27</v>
      </c>
      <c r="F838">
        <v>9</v>
      </c>
      <c r="G838">
        <v>2013</v>
      </c>
      <c r="H838">
        <v>69.666666666666671</v>
      </c>
      <c r="I838" t="s">
        <v>21</v>
      </c>
      <c r="J838" t="s">
        <v>22</v>
      </c>
      <c r="K838" t="s">
        <v>11</v>
      </c>
      <c r="L838" t="s">
        <v>12</v>
      </c>
      <c r="M838" t="s">
        <v>55</v>
      </c>
    </row>
    <row r="839" spans="1:13" x14ac:dyDescent="0.2">
      <c r="A839">
        <v>4</v>
      </c>
      <c r="B839">
        <v>137</v>
      </c>
      <c r="C839">
        <v>82</v>
      </c>
      <c r="D839" s="36">
        <v>41516</v>
      </c>
      <c r="E839">
        <v>30</v>
      </c>
      <c r="F839">
        <v>8</v>
      </c>
      <c r="G839">
        <v>2013</v>
      </c>
      <c r="H839">
        <v>0.59854014598540151</v>
      </c>
      <c r="I839" t="s">
        <v>9</v>
      </c>
      <c r="J839" t="s">
        <v>10</v>
      </c>
      <c r="K839" t="s">
        <v>11</v>
      </c>
      <c r="L839" t="s">
        <v>12</v>
      </c>
      <c r="M839" t="s">
        <v>55</v>
      </c>
    </row>
    <row r="840" spans="1:13" x14ac:dyDescent="0.2">
      <c r="A840">
        <v>9</v>
      </c>
      <c r="B840">
        <v>145</v>
      </c>
      <c r="C840">
        <v>79</v>
      </c>
      <c r="D840" s="36">
        <v>41565</v>
      </c>
      <c r="E840">
        <v>18</v>
      </c>
      <c r="F840">
        <v>10</v>
      </c>
      <c r="G840">
        <v>2013</v>
      </c>
      <c r="H840">
        <v>0.54482758620689653</v>
      </c>
      <c r="I840" t="s">
        <v>20</v>
      </c>
      <c r="J840" t="s">
        <v>23</v>
      </c>
      <c r="K840" t="s">
        <v>24</v>
      </c>
      <c r="L840" t="s">
        <v>12</v>
      </c>
      <c r="M840" t="s">
        <v>57</v>
      </c>
    </row>
    <row r="841" spans="1:13" x14ac:dyDescent="0.2">
      <c r="A841">
        <v>3</v>
      </c>
      <c r="B841">
        <v>70</v>
      </c>
      <c r="C841">
        <v>120</v>
      </c>
      <c r="D841" s="36">
        <v>41505</v>
      </c>
      <c r="E841">
        <v>19</v>
      </c>
      <c r="F841">
        <v>8</v>
      </c>
      <c r="G841">
        <v>2013</v>
      </c>
      <c r="H841">
        <v>1.7142857142857142</v>
      </c>
      <c r="I841" t="s">
        <v>9</v>
      </c>
      <c r="J841" t="s">
        <v>10</v>
      </c>
      <c r="K841" t="s">
        <v>11</v>
      </c>
      <c r="L841" t="s">
        <v>12</v>
      </c>
      <c r="M841" t="s">
        <v>55</v>
      </c>
    </row>
    <row r="842" spans="1:13" x14ac:dyDescent="0.2">
      <c r="A842">
        <v>10</v>
      </c>
      <c r="B842">
        <v>48</v>
      </c>
      <c r="C842">
        <v>174</v>
      </c>
      <c r="D842" s="36">
        <v>41576</v>
      </c>
      <c r="E842">
        <v>29</v>
      </c>
      <c r="F842">
        <v>10</v>
      </c>
      <c r="G842">
        <v>2013</v>
      </c>
      <c r="H842">
        <v>3.625</v>
      </c>
      <c r="I842" t="s">
        <v>8</v>
      </c>
      <c r="J842" t="s">
        <v>17</v>
      </c>
      <c r="K842" t="s">
        <v>18</v>
      </c>
      <c r="L842" t="s">
        <v>19</v>
      </c>
      <c r="M842" t="s">
        <v>58</v>
      </c>
    </row>
    <row r="843" spans="1:13" x14ac:dyDescent="0.2">
      <c r="A843">
        <v>4</v>
      </c>
      <c r="B843">
        <v>163</v>
      </c>
      <c r="C843">
        <v>200</v>
      </c>
      <c r="D843" s="36">
        <v>41532</v>
      </c>
      <c r="E843">
        <v>15</v>
      </c>
      <c r="F843">
        <v>9</v>
      </c>
      <c r="G843">
        <v>2013</v>
      </c>
      <c r="H843">
        <v>1.2269938650306749</v>
      </c>
      <c r="I843" t="s">
        <v>9</v>
      </c>
      <c r="J843" t="s">
        <v>10</v>
      </c>
      <c r="K843" t="s">
        <v>11</v>
      </c>
      <c r="L843" t="s">
        <v>12</v>
      </c>
      <c r="M843" t="s">
        <v>55</v>
      </c>
    </row>
    <row r="844" spans="1:13" x14ac:dyDescent="0.2">
      <c r="A844">
        <v>13</v>
      </c>
      <c r="B844">
        <v>166</v>
      </c>
      <c r="C844">
        <v>174</v>
      </c>
      <c r="D844" s="36">
        <v>41519</v>
      </c>
      <c r="E844">
        <v>2</v>
      </c>
      <c r="F844">
        <v>9</v>
      </c>
      <c r="G844">
        <v>2013</v>
      </c>
      <c r="H844">
        <v>1.0481927710843373</v>
      </c>
      <c r="I844" t="s">
        <v>9</v>
      </c>
      <c r="J844" t="s">
        <v>10</v>
      </c>
      <c r="K844" t="s">
        <v>11</v>
      </c>
      <c r="L844" t="s">
        <v>12</v>
      </c>
      <c r="M844" t="s">
        <v>55</v>
      </c>
    </row>
    <row r="845" spans="1:13" x14ac:dyDescent="0.2">
      <c r="A845">
        <v>11</v>
      </c>
      <c r="B845">
        <v>77</v>
      </c>
      <c r="C845">
        <v>23</v>
      </c>
      <c r="D845" s="36">
        <v>41550</v>
      </c>
      <c r="E845">
        <v>3</v>
      </c>
      <c r="F845">
        <v>10</v>
      </c>
      <c r="G845">
        <v>2013</v>
      </c>
      <c r="H845">
        <v>0.29870129870129869</v>
      </c>
      <c r="I845" t="s">
        <v>8</v>
      </c>
      <c r="J845" t="s">
        <v>17</v>
      </c>
      <c r="K845" t="s">
        <v>18</v>
      </c>
      <c r="L845" t="s">
        <v>19</v>
      </c>
      <c r="M845" t="s">
        <v>58</v>
      </c>
    </row>
    <row r="846" spans="1:13" x14ac:dyDescent="0.2">
      <c r="A846">
        <v>10</v>
      </c>
      <c r="B846">
        <v>171</v>
      </c>
      <c r="C846">
        <v>181</v>
      </c>
      <c r="D846" s="36">
        <v>41505</v>
      </c>
      <c r="E846">
        <v>19</v>
      </c>
      <c r="F846">
        <v>8</v>
      </c>
      <c r="G846">
        <v>2013</v>
      </c>
      <c r="H846">
        <v>1.0584795321637428</v>
      </c>
      <c r="I846" t="s">
        <v>13</v>
      </c>
      <c r="J846" t="s">
        <v>14</v>
      </c>
      <c r="K846" t="s">
        <v>15</v>
      </c>
      <c r="L846" t="s">
        <v>16</v>
      </c>
      <c r="M846" t="s">
        <v>56</v>
      </c>
    </row>
    <row r="847" spans="1:13" x14ac:dyDescent="0.2">
      <c r="A847">
        <v>1</v>
      </c>
      <c r="B847">
        <v>99</v>
      </c>
      <c r="C847">
        <v>206</v>
      </c>
      <c r="D847" s="36">
        <v>41512</v>
      </c>
      <c r="E847">
        <v>26</v>
      </c>
      <c r="F847">
        <v>8</v>
      </c>
      <c r="G847">
        <v>2013</v>
      </c>
      <c r="H847">
        <v>2.0808080808080809</v>
      </c>
      <c r="I847" t="s">
        <v>9</v>
      </c>
      <c r="J847" t="s">
        <v>10</v>
      </c>
      <c r="K847" t="s">
        <v>11</v>
      </c>
      <c r="L847" t="s">
        <v>12</v>
      </c>
      <c r="M847" t="s">
        <v>55</v>
      </c>
    </row>
    <row r="848" spans="1:13" x14ac:dyDescent="0.2">
      <c r="A848">
        <v>1</v>
      </c>
      <c r="B848">
        <v>118</v>
      </c>
      <c r="C848">
        <v>122</v>
      </c>
      <c r="D848" s="36">
        <v>41516</v>
      </c>
      <c r="E848">
        <v>30</v>
      </c>
      <c r="F848">
        <v>8</v>
      </c>
      <c r="G848">
        <v>2013</v>
      </c>
      <c r="H848">
        <v>1.0338983050847457</v>
      </c>
      <c r="I848" t="s">
        <v>13</v>
      </c>
      <c r="J848" t="s">
        <v>14</v>
      </c>
      <c r="K848" t="s">
        <v>15</v>
      </c>
      <c r="L848" t="s">
        <v>16</v>
      </c>
      <c r="M848" t="s">
        <v>56</v>
      </c>
    </row>
    <row r="849" spans="1:13" x14ac:dyDescent="0.2">
      <c r="A849">
        <v>13</v>
      </c>
      <c r="B849">
        <v>94</v>
      </c>
      <c r="C849">
        <v>153</v>
      </c>
      <c r="D849" s="36">
        <v>41559</v>
      </c>
      <c r="E849">
        <v>12</v>
      </c>
      <c r="F849">
        <v>10</v>
      </c>
      <c r="G849">
        <v>2013</v>
      </c>
      <c r="H849">
        <v>1.6276595744680851</v>
      </c>
      <c r="I849" t="s">
        <v>21</v>
      </c>
      <c r="J849" t="s">
        <v>22</v>
      </c>
      <c r="K849" t="s">
        <v>11</v>
      </c>
      <c r="L849" t="s">
        <v>12</v>
      </c>
      <c r="M849" t="s">
        <v>55</v>
      </c>
    </row>
    <row r="850" spans="1:13" x14ac:dyDescent="0.2">
      <c r="A850">
        <v>13</v>
      </c>
      <c r="B850">
        <v>91</v>
      </c>
      <c r="C850">
        <v>57</v>
      </c>
      <c r="D850" s="36">
        <v>41565</v>
      </c>
      <c r="E850">
        <v>18</v>
      </c>
      <c r="F850">
        <v>10</v>
      </c>
      <c r="G850">
        <v>2013</v>
      </c>
      <c r="H850">
        <v>0.62637362637362637</v>
      </c>
      <c r="I850" t="s">
        <v>8</v>
      </c>
      <c r="J850" t="s">
        <v>17</v>
      </c>
      <c r="K850" t="s">
        <v>18</v>
      </c>
      <c r="L850" t="s">
        <v>19</v>
      </c>
      <c r="M850" t="s">
        <v>58</v>
      </c>
    </row>
    <row r="851" spans="1:13" x14ac:dyDescent="0.2">
      <c r="A851">
        <v>14</v>
      </c>
      <c r="B851">
        <v>44</v>
      </c>
      <c r="C851">
        <v>154</v>
      </c>
      <c r="D851" s="36">
        <v>41573</v>
      </c>
      <c r="E851">
        <v>26</v>
      </c>
      <c r="F851">
        <v>10</v>
      </c>
      <c r="G851">
        <v>2013</v>
      </c>
      <c r="H851">
        <v>3.5</v>
      </c>
      <c r="I851" t="s">
        <v>8</v>
      </c>
      <c r="J851" t="s">
        <v>17</v>
      </c>
      <c r="K851" t="s">
        <v>18</v>
      </c>
      <c r="L851" t="s">
        <v>19</v>
      </c>
      <c r="M851" t="s">
        <v>58</v>
      </c>
    </row>
    <row r="852" spans="1:13" x14ac:dyDescent="0.2">
      <c r="A852">
        <v>3</v>
      </c>
      <c r="B852">
        <v>90</v>
      </c>
      <c r="C852">
        <v>222</v>
      </c>
      <c r="D852" s="36">
        <v>41487</v>
      </c>
      <c r="E852">
        <v>1</v>
      </c>
      <c r="F852">
        <v>8</v>
      </c>
      <c r="G852">
        <v>2013</v>
      </c>
      <c r="H852">
        <v>2.4666666666666668</v>
      </c>
      <c r="I852" t="s">
        <v>9</v>
      </c>
      <c r="J852" t="s">
        <v>10</v>
      </c>
      <c r="K852" t="s">
        <v>11</v>
      </c>
      <c r="L852" t="s">
        <v>12</v>
      </c>
      <c r="M852" t="s">
        <v>55</v>
      </c>
    </row>
    <row r="853" spans="1:13" x14ac:dyDescent="0.2">
      <c r="A853">
        <v>4</v>
      </c>
      <c r="B853">
        <v>95</v>
      </c>
      <c r="C853">
        <v>115</v>
      </c>
      <c r="D853" s="36">
        <v>41568</v>
      </c>
      <c r="E853">
        <v>21</v>
      </c>
      <c r="F853">
        <v>10</v>
      </c>
      <c r="G853">
        <v>2013</v>
      </c>
      <c r="H853">
        <v>1.2105263157894737</v>
      </c>
      <c r="I853" t="s">
        <v>9</v>
      </c>
      <c r="J853" t="s">
        <v>10</v>
      </c>
      <c r="K853" t="s">
        <v>11</v>
      </c>
      <c r="L853" t="s">
        <v>12</v>
      </c>
      <c r="M853" t="s">
        <v>55</v>
      </c>
    </row>
    <row r="854" spans="1:13" x14ac:dyDescent="0.2">
      <c r="A854">
        <v>2</v>
      </c>
      <c r="B854">
        <v>149</v>
      </c>
      <c r="C854">
        <v>212</v>
      </c>
      <c r="D854" s="36">
        <v>41504</v>
      </c>
      <c r="E854">
        <v>18</v>
      </c>
      <c r="F854">
        <v>8</v>
      </c>
      <c r="G854">
        <v>2013</v>
      </c>
      <c r="H854">
        <v>1.4228187919463087</v>
      </c>
      <c r="I854" t="s">
        <v>9</v>
      </c>
      <c r="J854" t="s">
        <v>10</v>
      </c>
      <c r="K854" t="s">
        <v>11</v>
      </c>
      <c r="L854" t="s">
        <v>12</v>
      </c>
      <c r="M854" t="s">
        <v>55</v>
      </c>
    </row>
    <row r="855" spans="1:13" x14ac:dyDescent="0.2">
      <c r="A855">
        <v>11</v>
      </c>
      <c r="B855">
        <v>124</v>
      </c>
      <c r="C855">
        <v>190</v>
      </c>
      <c r="D855" s="36">
        <v>41511</v>
      </c>
      <c r="E855">
        <v>25</v>
      </c>
      <c r="F855">
        <v>8</v>
      </c>
      <c r="G855">
        <v>2013</v>
      </c>
      <c r="H855">
        <v>1.532258064516129</v>
      </c>
      <c r="I855" t="s">
        <v>9</v>
      </c>
      <c r="J855" t="s">
        <v>10</v>
      </c>
      <c r="K855" t="s">
        <v>11</v>
      </c>
      <c r="L855" t="s">
        <v>12</v>
      </c>
      <c r="M855" t="s">
        <v>55</v>
      </c>
    </row>
    <row r="856" spans="1:13" x14ac:dyDescent="0.2">
      <c r="A856">
        <v>8</v>
      </c>
      <c r="B856">
        <v>33</v>
      </c>
      <c r="C856">
        <v>179</v>
      </c>
      <c r="D856" s="36">
        <v>41564</v>
      </c>
      <c r="E856">
        <v>17</v>
      </c>
      <c r="F856">
        <v>10</v>
      </c>
      <c r="G856">
        <v>2013</v>
      </c>
      <c r="H856">
        <v>5.4242424242424239</v>
      </c>
      <c r="I856" t="s">
        <v>20</v>
      </c>
      <c r="J856" t="s">
        <v>23</v>
      </c>
      <c r="K856" t="s">
        <v>24</v>
      </c>
      <c r="L856" t="s">
        <v>12</v>
      </c>
      <c r="M856" t="s">
        <v>57</v>
      </c>
    </row>
    <row r="857" spans="1:13" x14ac:dyDescent="0.2">
      <c r="A857">
        <v>11</v>
      </c>
      <c r="B857">
        <v>5</v>
      </c>
      <c r="C857">
        <v>66</v>
      </c>
      <c r="D857" s="36">
        <v>41506</v>
      </c>
      <c r="E857">
        <v>20</v>
      </c>
      <c r="F857">
        <v>8</v>
      </c>
      <c r="G857">
        <v>2013</v>
      </c>
      <c r="H857">
        <v>13.2</v>
      </c>
      <c r="I857" t="s">
        <v>13</v>
      </c>
      <c r="J857" t="s">
        <v>14</v>
      </c>
      <c r="K857" t="s">
        <v>15</v>
      </c>
      <c r="L857" t="s">
        <v>16</v>
      </c>
      <c r="M857" t="s">
        <v>56</v>
      </c>
    </row>
    <row r="858" spans="1:13" x14ac:dyDescent="0.2">
      <c r="A858">
        <v>5</v>
      </c>
      <c r="B858">
        <v>129</v>
      </c>
      <c r="C858">
        <v>114</v>
      </c>
      <c r="D858" s="36">
        <v>41501</v>
      </c>
      <c r="E858">
        <v>15</v>
      </c>
      <c r="F858">
        <v>8</v>
      </c>
      <c r="G858">
        <v>2013</v>
      </c>
      <c r="H858">
        <v>0.88372093023255816</v>
      </c>
      <c r="I858" t="s">
        <v>8</v>
      </c>
      <c r="J858" t="s">
        <v>17</v>
      </c>
      <c r="K858" t="s">
        <v>18</v>
      </c>
      <c r="L858" t="s">
        <v>19</v>
      </c>
      <c r="M858" t="s">
        <v>58</v>
      </c>
    </row>
    <row r="859" spans="1:13" x14ac:dyDescent="0.2">
      <c r="A859">
        <v>14</v>
      </c>
      <c r="B859">
        <v>135</v>
      </c>
      <c r="C859">
        <v>137</v>
      </c>
      <c r="D859" s="36">
        <v>41546</v>
      </c>
      <c r="E859">
        <v>29</v>
      </c>
      <c r="F859">
        <v>9</v>
      </c>
      <c r="G859">
        <v>2013</v>
      </c>
      <c r="H859">
        <v>1.0148148148148148</v>
      </c>
      <c r="I859" t="s">
        <v>8</v>
      </c>
      <c r="J859" t="s">
        <v>17</v>
      </c>
      <c r="K859" t="s">
        <v>18</v>
      </c>
      <c r="L859" t="s">
        <v>19</v>
      </c>
      <c r="M859" t="s">
        <v>58</v>
      </c>
    </row>
    <row r="860" spans="1:13" x14ac:dyDescent="0.2">
      <c r="A860">
        <v>1</v>
      </c>
      <c r="B860">
        <v>68</v>
      </c>
      <c r="C860">
        <v>185</v>
      </c>
      <c r="D860" s="36">
        <v>41525</v>
      </c>
      <c r="E860">
        <v>8</v>
      </c>
      <c r="F860">
        <v>9</v>
      </c>
      <c r="G860">
        <v>2013</v>
      </c>
      <c r="H860">
        <v>2.7205882352941178</v>
      </c>
      <c r="I860" t="s">
        <v>20</v>
      </c>
      <c r="J860" t="s">
        <v>23</v>
      </c>
      <c r="K860" t="s">
        <v>24</v>
      </c>
      <c r="L860" t="s">
        <v>12</v>
      </c>
      <c r="M860" t="s">
        <v>57</v>
      </c>
    </row>
    <row r="861" spans="1:13" x14ac:dyDescent="0.2">
      <c r="A861">
        <v>11</v>
      </c>
      <c r="B861">
        <v>72</v>
      </c>
      <c r="C861">
        <v>141</v>
      </c>
      <c r="D861" s="36">
        <v>41577</v>
      </c>
      <c r="E861">
        <v>30</v>
      </c>
      <c r="F861">
        <v>10</v>
      </c>
      <c r="G861">
        <v>2013</v>
      </c>
      <c r="H861">
        <v>1.9583333333333333</v>
      </c>
      <c r="I861" t="s">
        <v>20</v>
      </c>
      <c r="J861" t="s">
        <v>23</v>
      </c>
      <c r="K861" t="s">
        <v>24</v>
      </c>
      <c r="L861" t="s">
        <v>12</v>
      </c>
      <c r="M861" t="s">
        <v>57</v>
      </c>
    </row>
    <row r="862" spans="1:13" x14ac:dyDescent="0.2">
      <c r="A862">
        <v>3</v>
      </c>
      <c r="B862">
        <v>93</v>
      </c>
      <c r="C862">
        <v>44</v>
      </c>
      <c r="D862" s="36">
        <v>41505</v>
      </c>
      <c r="E862">
        <v>19</v>
      </c>
      <c r="F862">
        <v>8</v>
      </c>
      <c r="G862">
        <v>2013</v>
      </c>
      <c r="H862">
        <v>0.4731182795698925</v>
      </c>
      <c r="I862" t="s">
        <v>20</v>
      </c>
      <c r="J862" t="s">
        <v>23</v>
      </c>
      <c r="K862" t="s">
        <v>24</v>
      </c>
      <c r="L862" t="s">
        <v>12</v>
      </c>
      <c r="M862" t="s">
        <v>57</v>
      </c>
    </row>
    <row r="863" spans="1:13" x14ac:dyDescent="0.2">
      <c r="A863">
        <v>10</v>
      </c>
      <c r="B863">
        <v>62</v>
      </c>
      <c r="C863">
        <v>192</v>
      </c>
      <c r="D863" s="36">
        <v>41499</v>
      </c>
      <c r="E863">
        <v>13</v>
      </c>
      <c r="F863">
        <v>8</v>
      </c>
      <c r="G863">
        <v>2013</v>
      </c>
      <c r="H863">
        <v>3.096774193548387</v>
      </c>
      <c r="I863" t="s">
        <v>9</v>
      </c>
      <c r="J863" t="s">
        <v>10</v>
      </c>
      <c r="K863" t="s">
        <v>11</v>
      </c>
      <c r="L863" t="s">
        <v>12</v>
      </c>
      <c r="M863" t="s">
        <v>55</v>
      </c>
    </row>
    <row r="864" spans="1:13" x14ac:dyDescent="0.2">
      <c r="A864">
        <v>3</v>
      </c>
      <c r="B864">
        <v>95</v>
      </c>
      <c r="C864">
        <v>178</v>
      </c>
      <c r="D864" s="36">
        <v>41524</v>
      </c>
      <c r="E864">
        <v>7</v>
      </c>
      <c r="F864">
        <v>9</v>
      </c>
      <c r="G864">
        <v>2013</v>
      </c>
      <c r="H864">
        <v>1.8736842105263158</v>
      </c>
      <c r="I864" t="s">
        <v>20</v>
      </c>
      <c r="J864" t="s">
        <v>23</v>
      </c>
      <c r="K864" t="s">
        <v>24</v>
      </c>
      <c r="L864" t="s">
        <v>12</v>
      </c>
      <c r="M864" t="s">
        <v>57</v>
      </c>
    </row>
    <row r="865" spans="1:13" x14ac:dyDescent="0.2">
      <c r="A865">
        <v>6</v>
      </c>
      <c r="B865">
        <v>111</v>
      </c>
      <c r="C865">
        <v>50</v>
      </c>
      <c r="D865" s="36">
        <v>41574</v>
      </c>
      <c r="E865">
        <v>27</v>
      </c>
      <c r="F865">
        <v>10</v>
      </c>
      <c r="G865">
        <v>2013</v>
      </c>
      <c r="H865">
        <v>0.45045045045045046</v>
      </c>
      <c r="I865" t="s">
        <v>8</v>
      </c>
      <c r="J865" t="s">
        <v>17</v>
      </c>
      <c r="K865" t="s">
        <v>18</v>
      </c>
      <c r="L865" t="s">
        <v>19</v>
      </c>
      <c r="M865" t="s">
        <v>58</v>
      </c>
    </row>
    <row r="866" spans="1:13" x14ac:dyDescent="0.2">
      <c r="A866">
        <v>1</v>
      </c>
      <c r="B866">
        <v>15</v>
      </c>
      <c r="C866">
        <v>150</v>
      </c>
      <c r="D866" s="36">
        <v>41488</v>
      </c>
      <c r="E866">
        <v>2</v>
      </c>
      <c r="F866">
        <v>8</v>
      </c>
      <c r="G866">
        <v>2013</v>
      </c>
      <c r="H866">
        <v>10</v>
      </c>
      <c r="I866" t="s">
        <v>8</v>
      </c>
      <c r="J866" t="s">
        <v>17</v>
      </c>
      <c r="K866" t="s">
        <v>18</v>
      </c>
      <c r="L866" t="s">
        <v>19</v>
      </c>
      <c r="M866" t="s">
        <v>58</v>
      </c>
    </row>
    <row r="867" spans="1:13" x14ac:dyDescent="0.2">
      <c r="A867">
        <v>9</v>
      </c>
      <c r="B867">
        <v>66</v>
      </c>
      <c r="C867">
        <v>151</v>
      </c>
      <c r="D867" s="36">
        <v>41552</v>
      </c>
      <c r="E867">
        <v>5</v>
      </c>
      <c r="F867">
        <v>10</v>
      </c>
      <c r="G867">
        <v>2013</v>
      </c>
      <c r="H867">
        <v>2.2878787878787881</v>
      </c>
      <c r="I867" t="s">
        <v>20</v>
      </c>
      <c r="J867" t="s">
        <v>23</v>
      </c>
      <c r="K867" t="s">
        <v>24</v>
      </c>
      <c r="L867" t="s">
        <v>12</v>
      </c>
      <c r="M867" t="s">
        <v>57</v>
      </c>
    </row>
    <row r="868" spans="1:13" x14ac:dyDescent="0.2">
      <c r="A868">
        <v>6</v>
      </c>
      <c r="B868">
        <v>173</v>
      </c>
      <c r="C868">
        <v>36</v>
      </c>
      <c r="D868" s="36">
        <v>41518</v>
      </c>
      <c r="E868">
        <v>1</v>
      </c>
      <c r="F868">
        <v>9</v>
      </c>
      <c r="G868">
        <v>2013</v>
      </c>
      <c r="H868">
        <v>0.20809248554913296</v>
      </c>
      <c r="I868" t="s">
        <v>9</v>
      </c>
      <c r="J868" t="s">
        <v>10</v>
      </c>
      <c r="K868" t="s">
        <v>11</v>
      </c>
      <c r="L868" t="s">
        <v>12</v>
      </c>
      <c r="M868" t="s">
        <v>55</v>
      </c>
    </row>
    <row r="869" spans="1:13" x14ac:dyDescent="0.2">
      <c r="A869">
        <v>12</v>
      </c>
      <c r="B869">
        <v>125</v>
      </c>
      <c r="C869">
        <v>155</v>
      </c>
      <c r="D869" s="36">
        <v>41530</v>
      </c>
      <c r="E869">
        <v>13</v>
      </c>
      <c r="F869">
        <v>9</v>
      </c>
      <c r="G869">
        <v>2013</v>
      </c>
      <c r="H869">
        <v>1.24</v>
      </c>
      <c r="I869" t="s">
        <v>21</v>
      </c>
      <c r="J869" t="s">
        <v>22</v>
      </c>
      <c r="K869" t="s">
        <v>11</v>
      </c>
      <c r="L869" t="s">
        <v>12</v>
      </c>
      <c r="M869" t="s">
        <v>55</v>
      </c>
    </row>
    <row r="870" spans="1:13" x14ac:dyDescent="0.2">
      <c r="A870">
        <v>8</v>
      </c>
      <c r="B870">
        <v>164</v>
      </c>
      <c r="C870">
        <v>23</v>
      </c>
      <c r="D870" s="36">
        <v>41502</v>
      </c>
      <c r="E870">
        <v>16</v>
      </c>
      <c r="F870">
        <v>8</v>
      </c>
      <c r="G870">
        <v>2013</v>
      </c>
      <c r="H870">
        <v>0.1402439024390244</v>
      </c>
      <c r="I870" t="s">
        <v>8</v>
      </c>
      <c r="J870" t="s">
        <v>17</v>
      </c>
      <c r="K870" t="s">
        <v>18</v>
      </c>
      <c r="L870" t="s">
        <v>19</v>
      </c>
      <c r="M870" t="s">
        <v>58</v>
      </c>
    </row>
    <row r="871" spans="1:13" x14ac:dyDescent="0.2">
      <c r="A871">
        <v>7</v>
      </c>
      <c r="B871">
        <v>85</v>
      </c>
      <c r="C871">
        <v>105</v>
      </c>
      <c r="D871" s="36">
        <v>41506</v>
      </c>
      <c r="E871">
        <v>20</v>
      </c>
      <c r="F871">
        <v>8</v>
      </c>
      <c r="G871">
        <v>2013</v>
      </c>
      <c r="H871">
        <v>1.2352941176470589</v>
      </c>
      <c r="I871" t="s">
        <v>9</v>
      </c>
      <c r="J871" t="s">
        <v>10</v>
      </c>
      <c r="K871" t="s">
        <v>11</v>
      </c>
      <c r="L871" t="s">
        <v>12</v>
      </c>
      <c r="M871" t="s">
        <v>55</v>
      </c>
    </row>
    <row r="872" spans="1:13" x14ac:dyDescent="0.2">
      <c r="A872">
        <v>5</v>
      </c>
      <c r="B872">
        <v>131</v>
      </c>
      <c r="C872">
        <v>24</v>
      </c>
      <c r="D872" s="36">
        <v>41496</v>
      </c>
      <c r="E872">
        <v>10</v>
      </c>
      <c r="F872">
        <v>8</v>
      </c>
      <c r="G872">
        <v>2013</v>
      </c>
      <c r="H872">
        <v>0.18320610687022901</v>
      </c>
      <c r="I872" t="s">
        <v>13</v>
      </c>
      <c r="J872" t="s">
        <v>14</v>
      </c>
      <c r="K872" t="s">
        <v>15</v>
      </c>
      <c r="L872" t="s">
        <v>16</v>
      </c>
      <c r="M872" t="s">
        <v>56</v>
      </c>
    </row>
    <row r="873" spans="1:13" x14ac:dyDescent="0.2">
      <c r="A873">
        <v>6</v>
      </c>
      <c r="B873">
        <v>87</v>
      </c>
      <c r="C873">
        <v>189</v>
      </c>
      <c r="D873" s="36">
        <v>41529</v>
      </c>
      <c r="E873">
        <v>12</v>
      </c>
      <c r="F873">
        <v>9</v>
      </c>
      <c r="G873">
        <v>2013</v>
      </c>
      <c r="H873">
        <v>2.1724137931034484</v>
      </c>
      <c r="I873" t="s">
        <v>20</v>
      </c>
      <c r="J873" t="s">
        <v>23</v>
      </c>
      <c r="K873" t="s">
        <v>24</v>
      </c>
      <c r="L873" t="s">
        <v>12</v>
      </c>
      <c r="M873" t="s">
        <v>57</v>
      </c>
    </row>
    <row r="874" spans="1:13" x14ac:dyDescent="0.2">
      <c r="A874">
        <v>2</v>
      </c>
      <c r="B874">
        <v>167</v>
      </c>
      <c r="C874">
        <v>221</v>
      </c>
      <c r="D874" s="36">
        <v>41550</v>
      </c>
      <c r="E874">
        <v>3</v>
      </c>
      <c r="F874">
        <v>10</v>
      </c>
      <c r="G874">
        <v>2013</v>
      </c>
      <c r="H874">
        <v>1.3233532934131738</v>
      </c>
      <c r="I874" t="s">
        <v>9</v>
      </c>
      <c r="J874" t="s">
        <v>10</v>
      </c>
      <c r="K874" t="s">
        <v>11</v>
      </c>
      <c r="L874" t="s">
        <v>12</v>
      </c>
      <c r="M874" t="s">
        <v>55</v>
      </c>
    </row>
    <row r="875" spans="1:13" x14ac:dyDescent="0.2">
      <c r="A875">
        <v>5</v>
      </c>
      <c r="B875">
        <v>92</v>
      </c>
      <c r="C875">
        <v>151</v>
      </c>
      <c r="D875" s="36">
        <v>41513</v>
      </c>
      <c r="E875">
        <v>27</v>
      </c>
      <c r="F875">
        <v>8</v>
      </c>
      <c r="G875">
        <v>2013</v>
      </c>
      <c r="H875">
        <v>1.6413043478260869</v>
      </c>
      <c r="I875" t="s">
        <v>13</v>
      </c>
      <c r="J875" t="s">
        <v>14</v>
      </c>
      <c r="K875" t="s">
        <v>15</v>
      </c>
      <c r="L875" t="s">
        <v>16</v>
      </c>
      <c r="M875" t="s">
        <v>56</v>
      </c>
    </row>
    <row r="876" spans="1:13" x14ac:dyDescent="0.2">
      <c r="A876">
        <v>7</v>
      </c>
      <c r="B876">
        <v>144</v>
      </c>
      <c r="C876">
        <v>133</v>
      </c>
      <c r="D876" s="36">
        <v>41492</v>
      </c>
      <c r="E876">
        <v>6</v>
      </c>
      <c r="F876">
        <v>8</v>
      </c>
      <c r="G876">
        <v>2013</v>
      </c>
      <c r="H876">
        <v>0.92361111111111116</v>
      </c>
      <c r="I876" t="s">
        <v>9</v>
      </c>
      <c r="J876" t="s">
        <v>10</v>
      </c>
      <c r="K876" t="s">
        <v>11</v>
      </c>
      <c r="L876" t="s">
        <v>12</v>
      </c>
      <c r="M876" t="s">
        <v>55</v>
      </c>
    </row>
    <row r="877" spans="1:13" x14ac:dyDescent="0.2">
      <c r="A877">
        <v>5</v>
      </c>
      <c r="B877">
        <v>123</v>
      </c>
      <c r="C877">
        <v>27</v>
      </c>
      <c r="D877" s="36">
        <v>41507</v>
      </c>
      <c r="E877">
        <v>21</v>
      </c>
      <c r="F877">
        <v>8</v>
      </c>
      <c r="G877">
        <v>2013</v>
      </c>
      <c r="H877">
        <v>0.21951219512195122</v>
      </c>
      <c r="I877" t="s">
        <v>13</v>
      </c>
      <c r="J877" t="s">
        <v>14</v>
      </c>
      <c r="K877" t="s">
        <v>15</v>
      </c>
      <c r="L877" t="s">
        <v>16</v>
      </c>
      <c r="M877" t="s">
        <v>56</v>
      </c>
    </row>
    <row r="878" spans="1:13" x14ac:dyDescent="0.2">
      <c r="A878">
        <v>7</v>
      </c>
      <c r="B878">
        <v>128</v>
      </c>
      <c r="C878">
        <v>178</v>
      </c>
      <c r="D878" s="36">
        <v>41576</v>
      </c>
      <c r="E878">
        <v>29</v>
      </c>
      <c r="F878">
        <v>10</v>
      </c>
      <c r="G878">
        <v>2013</v>
      </c>
      <c r="H878">
        <v>1.390625</v>
      </c>
      <c r="I878" t="s">
        <v>20</v>
      </c>
      <c r="J878" t="s">
        <v>23</v>
      </c>
      <c r="K878" t="s">
        <v>24</v>
      </c>
      <c r="L878" t="s">
        <v>12</v>
      </c>
      <c r="M878" t="s">
        <v>57</v>
      </c>
    </row>
    <row r="879" spans="1:13" x14ac:dyDescent="0.2">
      <c r="A879">
        <v>15</v>
      </c>
      <c r="B879">
        <v>90</v>
      </c>
      <c r="C879">
        <v>204</v>
      </c>
      <c r="D879" s="36">
        <v>41548</v>
      </c>
      <c r="E879">
        <v>1</v>
      </c>
      <c r="F879">
        <v>10</v>
      </c>
      <c r="G879">
        <v>2013</v>
      </c>
      <c r="H879">
        <v>2.2666666666666666</v>
      </c>
      <c r="I879" t="s">
        <v>9</v>
      </c>
      <c r="J879" t="s">
        <v>10</v>
      </c>
      <c r="K879" t="s">
        <v>11</v>
      </c>
      <c r="L879" t="s">
        <v>12</v>
      </c>
      <c r="M879" t="s">
        <v>55</v>
      </c>
    </row>
    <row r="880" spans="1:13" x14ac:dyDescent="0.2">
      <c r="A880">
        <v>1</v>
      </c>
      <c r="B880">
        <v>172</v>
      </c>
      <c r="C880">
        <v>106</v>
      </c>
      <c r="D880" s="36">
        <v>41566</v>
      </c>
      <c r="E880">
        <v>19</v>
      </c>
      <c r="F880">
        <v>10</v>
      </c>
      <c r="G880">
        <v>2013</v>
      </c>
      <c r="H880">
        <v>0.61627906976744184</v>
      </c>
      <c r="I880" t="s">
        <v>13</v>
      </c>
      <c r="J880" t="s">
        <v>14</v>
      </c>
      <c r="K880" t="s">
        <v>15</v>
      </c>
      <c r="L880" t="s">
        <v>16</v>
      </c>
      <c r="M880" t="s">
        <v>56</v>
      </c>
    </row>
    <row r="881" spans="1:13" x14ac:dyDescent="0.2">
      <c r="A881">
        <v>6</v>
      </c>
      <c r="B881">
        <v>149</v>
      </c>
      <c r="C881">
        <v>42</v>
      </c>
      <c r="D881" s="36">
        <v>41563</v>
      </c>
      <c r="E881">
        <v>16</v>
      </c>
      <c r="F881">
        <v>10</v>
      </c>
      <c r="G881">
        <v>2013</v>
      </c>
      <c r="H881">
        <v>0.28187919463087246</v>
      </c>
      <c r="I881" t="s">
        <v>8</v>
      </c>
      <c r="J881" t="s">
        <v>17</v>
      </c>
      <c r="K881" t="s">
        <v>18</v>
      </c>
      <c r="L881" t="s">
        <v>19</v>
      </c>
      <c r="M881" t="s">
        <v>58</v>
      </c>
    </row>
    <row r="882" spans="1:13" x14ac:dyDescent="0.2">
      <c r="A882">
        <v>7</v>
      </c>
      <c r="B882">
        <v>15</v>
      </c>
      <c r="C882">
        <v>100</v>
      </c>
      <c r="D882" s="36">
        <v>41547</v>
      </c>
      <c r="E882">
        <v>30</v>
      </c>
      <c r="F882">
        <v>9</v>
      </c>
      <c r="G882">
        <v>2013</v>
      </c>
      <c r="H882">
        <v>6.666666666666667</v>
      </c>
      <c r="I882" t="s">
        <v>8</v>
      </c>
      <c r="J882" t="s">
        <v>17</v>
      </c>
      <c r="K882" t="s">
        <v>18</v>
      </c>
      <c r="L882" t="s">
        <v>19</v>
      </c>
      <c r="M882" t="s">
        <v>58</v>
      </c>
    </row>
    <row r="883" spans="1:13" x14ac:dyDescent="0.2">
      <c r="A883">
        <v>3</v>
      </c>
      <c r="B883">
        <v>172</v>
      </c>
      <c r="C883">
        <v>131</v>
      </c>
      <c r="D883" s="36">
        <v>41521</v>
      </c>
      <c r="E883">
        <v>4</v>
      </c>
      <c r="F883">
        <v>9</v>
      </c>
      <c r="G883">
        <v>2013</v>
      </c>
      <c r="H883">
        <v>0.76162790697674421</v>
      </c>
      <c r="I883" t="s">
        <v>20</v>
      </c>
      <c r="J883" t="s">
        <v>23</v>
      </c>
      <c r="K883" t="s">
        <v>24</v>
      </c>
      <c r="L883" t="s">
        <v>12</v>
      </c>
      <c r="M883" t="s">
        <v>57</v>
      </c>
    </row>
    <row r="884" spans="1:13" x14ac:dyDescent="0.2">
      <c r="A884">
        <v>2</v>
      </c>
      <c r="B884">
        <v>179</v>
      </c>
      <c r="C884">
        <v>160</v>
      </c>
      <c r="D884" s="36">
        <v>41558</v>
      </c>
      <c r="E884">
        <v>11</v>
      </c>
      <c r="F884">
        <v>10</v>
      </c>
      <c r="G884">
        <v>2013</v>
      </c>
      <c r="H884">
        <v>0.8938547486033519</v>
      </c>
      <c r="I884" t="s">
        <v>20</v>
      </c>
      <c r="J884" t="s">
        <v>23</v>
      </c>
      <c r="K884" t="s">
        <v>24</v>
      </c>
      <c r="L884" t="s">
        <v>12</v>
      </c>
      <c r="M884" t="s">
        <v>57</v>
      </c>
    </row>
    <row r="885" spans="1:13" x14ac:dyDescent="0.2">
      <c r="A885">
        <v>3</v>
      </c>
      <c r="B885">
        <v>35</v>
      </c>
      <c r="C885">
        <v>133</v>
      </c>
      <c r="D885" s="36">
        <v>41555</v>
      </c>
      <c r="E885">
        <v>8</v>
      </c>
      <c r="F885">
        <v>10</v>
      </c>
      <c r="G885">
        <v>2013</v>
      </c>
      <c r="H885">
        <v>3.8</v>
      </c>
      <c r="I885" t="s">
        <v>8</v>
      </c>
      <c r="J885" t="s">
        <v>17</v>
      </c>
      <c r="K885" t="s">
        <v>18</v>
      </c>
      <c r="L885" t="s">
        <v>19</v>
      </c>
      <c r="M885" t="s">
        <v>58</v>
      </c>
    </row>
    <row r="886" spans="1:13" x14ac:dyDescent="0.2">
      <c r="A886">
        <v>6</v>
      </c>
      <c r="B886">
        <v>19</v>
      </c>
      <c r="C886">
        <v>185</v>
      </c>
      <c r="D886" s="36">
        <v>41548</v>
      </c>
      <c r="E886">
        <v>1</v>
      </c>
      <c r="F886">
        <v>10</v>
      </c>
      <c r="G886">
        <v>2013</v>
      </c>
      <c r="H886">
        <v>9.7368421052631575</v>
      </c>
      <c r="I886" t="s">
        <v>21</v>
      </c>
      <c r="J886" t="s">
        <v>22</v>
      </c>
      <c r="K886" t="s">
        <v>11</v>
      </c>
      <c r="L886" t="s">
        <v>12</v>
      </c>
      <c r="M886" t="s">
        <v>55</v>
      </c>
    </row>
    <row r="887" spans="1:13" x14ac:dyDescent="0.2">
      <c r="A887">
        <v>8</v>
      </c>
      <c r="B887">
        <v>72</v>
      </c>
      <c r="C887">
        <v>195</v>
      </c>
      <c r="D887" s="36">
        <v>41543</v>
      </c>
      <c r="E887">
        <v>26</v>
      </c>
      <c r="F887">
        <v>9</v>
      </c>
      <c r="G887">
        <v>2013</v>
      </c>
      <c r="H887">
        <v>2.7083333333333335</v>
      </c>
      <c r="I887" t="s">
        <v>21</v>
      </c>
      <c r="J887" t="s">
        <v>22</v>
      </c>
      <c r="K887" t="s">
        <v>11</v>
      </c>
      <c r="L887" t="s">
        <v>12</v>
      </c>
      <c r="M887" t="s">
        <v>55</v>
      </c>
    </row>
    <row r="888" spans="1:13" x14ac:dyDescent="0.2">
      <c r="A888">
        <v>3</v>
      </c>
      <c r="B888">
        <v>61</v>
      </c>
      <c r="C888">
        <v>26</v>
      </c>
      <c r="D888" s="36">
        <v>41527</v>
      </c>
      <c r="E888">
        <v>10</v>
      </c>
      <c r="F888">
        <v>9</v>
      </c>
      <c r="G888">
        <v>2013</v>
      </c>
      <c r="H888">
        <v>0.42622950819672129</v>
      </c>
      <c r="I888" t="s">
        <v>20</v>
      </c>
      <c r="J888" t="s">
        <v>23</v>
      </c>
      <c r="K888" t="s">
        <v>24</v>
      </c>
      <c r="L888" t="s">
        <v>12</v>
      </c>
      <c r="M888" t="s">
        <v>57</v>
      </c>
    </row>
    <row r="889" spans="1:13" x14ac:dyDescent="0.2">
      <c r="A889">
        <v>4</v>
      </c>
      <c r="B889">
        <v>134</v>
      </c>
      <c r="C889">
        <v>77</v>
      </c>
      <c r="D889" s="36">
        <v>41566</v>
      </c>
      <c r="E889">
        <v>19</v>
      </c>
      <c r="F889">
        <v>10</v>
      </c>
      <c r="G889">
        <v>2013</v>
      </c>
      <c r="H889">
        <v>0.57462686567164178</v>
      </c>
      <c r="I889" t="s">
        <v>13</v>
      </c>
      <c r="J889" t="s">
        <v>14</v>
      </c>
      <c r="K889" t="s">
        <v>15</v>
      </c>
      <c r="L889" t="s">
        <v>16</v>
      </c>
      <c r="M889" t="s">
        <v>56</v>
      </c>
    </row>
    <row r="890" spans="1:13" x14ac:dyDescent="0.2">
      <c r="A890">
        <v>6</v>
      </c>
      <c r="B890">
        <v>120</v>
      </c>
      <c r="C890">
        <v>131</v>
      </c>
      <c r="D890" s="36">
        <v>41520</v>
      </c>
      <c r="E890">
        <v>3</v>
      </c>
      <c r="F890">
        <v>9</v>
      </c>
      <c r="G890">
        <v>2013</v>
      </c>
      <c r="H890">
        <v>1.0916666666666666</v>
      </c>
      <c r="I890" t="s">
        <v>9</v>
      </c>
      <c r="J890" t="s">
        <v>10</v>
      </c>
      <c r="K890" t="s">
        <v>11</v>
      </c>
      <c r="L890" t="s">
        <v>12</v>
      </c>
      <c r="M890" t="s">
        <v>55</v>
      </c>
    </row>
    <row r="891" spans="1:13" x14ac:dyDescent="0.2">
      <c r="A891">
        <v>5</v>
      </c>
      <c r="B891">
        <v>37</v>
      </c>
      <c r="C891">
        <v>48</v>
      </c>
      <c r="D891" s="36">
        <v>41567</v>
      </c>
      <c r="E891">
        <v>20</v>
      </c>
      <c r="F891">
        <v>10</v>
      </c>
      <c r="G891">
        <v>2013</v>
      </c>
      <c r="H891">
        <v>1.2972972972972974</v>
      </c>
      <c r="I891" t="s">
        <v>20</v>
      </c>
      <c r="J891" t="s">
        <v>23</v>
      </c>
      <c r="K891" t="s">
        <v>24</v>
      </c>
      <c r="L891" t="s">
        <v>12</v>
      </c>
      <c r="M891" t="s">
        <v>57</v>
      </c>
    </row>
    <row r="892" spans="1:13" x14ac:dyDescent="0.2">
      <c r="A892">
        <v>7</v>
      </c>
      <c r="B892">
        <v>165</v>
      </c>
      <c r="C892">
        <v>186</v>
      </c>
      <c r="D892" s="36">
        <v>41541</v>
      </c>
      <c r="E892">
        <v>24</v>
      </c>
      <c r="F892">
        <v>9</v>
      </c>
      <c r="G892">
        <v>2013</v>
      </c>
      <c r="H892">
        <v>1.1272727272727272</v>
      </c>
      <c r="I892" t="s">
        <v>21</v>
      </c>
      <c r="J892" t="s">
        <v>22</v>
      </c>
      <c r="K892" t="s">
        <v>11</v>
      </c>
      <c r="L892" t="s">
        <v>12</v>
      </c>
      <c r="M892" t="s">
        <v>55</v>
      </c>
    </row>
    <row r="893" spans="1:13" x14ac:dyDescent="0.2">
      <c r="A893">
        <v>13</v>
      </c>
      <c r="B893">
        <v>122</v>
      </c>
      <c r="C893">
        <v>48</v>
      </c>
      <c r="D893" s="36">
        <v>41490</v>
      </c>
      <c r="E893">
        <v>4</v>
      </c>
      <c r="F893">
        <v>8</v>
      </c>
      <c r="G893">
        <v>2013</v>
      </c>
      <c r="H893">
        <v>0.39344262295081966</v>
      </c>
      <c r="I893" t="s">
        <v>20</v>
      </c>
      <c r="J893" t="s">
        <v>23</v>
      </c>
      <c r="K893" t="s">
        <v>24</v>
      </c>
      <c r="L893" t="s">
        <v>12</v>
      </c>
      <c r="M893" t="s">
        <v>57</v>
      </c>
    </row>
    <row r="894" spans="1:13" x14ac:dyDescent="0.2">
      <c r="A894">
        <v>2</v>
      </c>
      <c r="B894">
        <v>137</v>
      </c>
      <c r="C894">
        <v>214</v>
      </c>
      <c r="D894" s="36">
        <v>41511</v>
      </c>
      <c r="E894">
        <v>25</v>
      </c>
      <c r="F894">
        <v>8</v>
      </c>
      <c r="G894">
        <v>2013</v>
      </c>
      <c r="H894">
        <v>1.562043795620438</v>
      </c>
      <c r="I894" t="s">
        <v>8</v>
      </c>
      <c r="J894" t="s">
        <v>17</v>
      </c>
      <c r="K894" t="s">
        <v>18</v>
      </c>
      <c r="L894" t="s">
        <v>19</v>
      </c>
      <c r="M894" t="s">
        <v>58</v>
      </c>
    </row>
    <row r="895" spans="1:13" x14ac:dyDescent="0.2">
      <c r="A895">
        <v>12</v>
      </c>
      <c r="B895">
        <v>147</v>
      </c>
      <c r="C895">
        <v>67</v>
      </c>
      <c r="D895" s="36">
        <v>41510</v>
      </c>
      <c r="E895">
        <v>24</v>
      </c>
      <c r="F895">
        <v>8</v>
      </c>
      <c r="G895">
        <v>2013</v>
      </c>
      <c r="H895">
        <v>0.45578231292517007</v>
      </c>
      <c r="I895" t="s">
        <v>21</v>
      </c>
      <c r="J895" t="s">
        <v>22</v>
      </c>
      <c r="K895" t="s">
        <v>11</v>
      </c>
      <c r="L895" t="s">
        <v>12</v>
      </c>
      <c r="M895" t="s">
        <v>55</v>
      </c>
    </row>
    <row r="896" spans="1:13" x14ac:dyDescent="0.2">
      <c r="A896">
        <v>1</v>
      </c>
      <c r="B896">
        <v>28</v>
      </c>
      <c r="C896">
        <v>83</v>
      </c>
      <c r="D896" s="36">
        <v>41501</v>
      </c>
      <c r="E896">
        <v>15</v>
      </c>
      <c r="F896">
        <v>8</v>
      </c>
      <c r="G896">
        <v>2013</v>
      </c>
      <c r="H896">
        <v>2.9642857142857144</v>
      </c>
      <c r="I896" t="s">
        <v>20</v>
      </c>
      <c r="J896" t="s">
        <v>23</v>
      </c>
      <c r="K896" t="s">
        <v>24</v>
      </c>
      <c r="L896" t="s">
        <v>12</v>
      </c>
      <c r="M896" t="s">
        <v>57</v>
      </c>
    </row>
    <row r="897" spans="1:13" x14ac:dyDescent="0.2">
      <c r="A897">
        <v>11</v>
      </c>
      <c r="B897">
        <v>85</v>
      </c>
      <c r="C897">
        <v>100</v>
      </c>
      <c r="D897" s="36">
        <v>41513</v>
      </c>
      <c r="E897">
        <v>27</v>
      </c>
      <c r="F897">
        <v>8</v>
      </c>
      <c r="G897">
        <v>2013</v>
      </c>
      <c r="H897">
        <v>1.1764705882352942</v>
      </c>
      <c r="I897" t="s">
        <v>20</v>
      </c>
      <c r="J897" t="s">
        <v>23</v>
      </c>
      <c r="K897" t="s">
        <v>24</v>
      </c>
      <c r="L897" t="s">
        <v>12</v>
      </c>
      <c r="M897" t="s">
        <v>57</v>
      </c>
    </row>
    <row r="898" spans="1:13" x14ac:dyDescent="0.2">
      <c r="A898">
        <v>1</v>
      </c>
      <c r="B898">
        <v>148</v>
      </c>
      <c r="C898">
        <v>133</v>
      </c>
      <c r="D898" s="36">
        <v>41552</v>
      </c>
      <c r="E898">
        <v>5</v>
      </c>
      <c r="F898">
        <v>10</v>
      </c>
      <c r="G898">
        <v>2013</v>
      </c>
      <c r="H898">
        <v>0.89864864864864868</v>
      </c>
      <c r="I898" t="s">
        <v>13</v>
      </c>
      <c r="J898" t="s">
        <v>14</v>
      </c>
      <c r="K898" t="s">
        <v>15</v>
      </c>
      <c r="L898" t="s">
        <v>16</v>
      </c>
      <c r="M898" t="s">
        <v>56</v>
      </c>
    </row>
    <row r="899" spans="1:13" x14ac:dyDescent="0.2">
      <c r="A899">
        <v>4</v>
      </c>
      <c r="B899">
        <v>176</v>
      </c>
      <c r="C899">
        <v>108</v>
      </c>
      <c r="D899" s="36">
        <v>41519</v>
      </c>
      <c r="E899">
        <v>2</v>
      </c>
      <c r="F899">
        <v>9</v>
      </c>
      <c r="G899">
        <v>2013</v>
      </c>
      <c r="H899">
        <v>0.61363636363636365</v>
      </c>
      <c r="I899" t="s">
        <v>13</v>
      </c>
      <c r="J899" t="s">
        <v>14</v>
      </c>
      <c r="K899" t="s">
        <v>15</v>
      </c>
      <c r="L899" t="s">
        <v>16</v>
      </c>
      <c r="M899" t="s">
        <v>56</v>
      </c>
    </row>
    <row r="900" spans="1:13" x14ac:dyDescent="0.2">
      <c r="A900">
        <v>6</v>
      </c>
      <c r="B900">
        <v>21</v>
      </c>
      <c r="C900">
        <v>223</v>
      </c>
      <c r="D900" s="36">
        <v>41520</v>
      </c>
      <c r="E900">
        <v>3</v>
      </c>
      <c r="F900">
        <v>9</v>
      </c>
      <c r="G900">
        <v>2013</v>
      </c>
      <c r="H900">
        <v>10.619047619047619</v>
      </c>
      <c r="I900" t="s">
        <v>13</v>
      </c>
      <c r="J900" t="s">
        <v>14</v>
      </c>
      <c r="K900" t="s">
        <v>15</v>
      </c>
      <c r="L900" t="s">
        <v>16</v>
      </c>
      <c r="M900" t="s">
        <v>56</v>
      </c>
    </row>
    <row r="901" spans="1:13" x14ac:dyDescent="0.2">
      <c r="A901">
        <v>1</v>
      </c>
      <c r="B901">
        <v>118</v>
      </c>
      <c r="C901">
        <v>71</v>
      </c>
      <c r="D901" s="36">
        <v>41572</v>
      </c>
      <c r="E901">
        <v>25</v>
      </c>
      <c r="F901">
        <v>10</v>
      </c>
      <c r="G901">
        <v>2013</v>
      </c>
      <c r="H901">
        <v>0.60169491525423724</v>
      </c>
      <c r="I901" t="s">
        <v>13</v>
      </c>
      <c r="J901" t="s">
        <v>14</v>
      </c>
      <c r="K901" t="s">
        <v>15</v>
      </c>
      <c r="L901" t="s">
        <v>16</v>
      </c>
      <c r="M901" t="s">
        <v>56</v>
      </c>
    </row>
    <row r="902" spans="1:13" x14ac:dyDescent="0.2">
      <c r="A902">
        <v>12</v>
      </c>
      <c r="B902">
        <v>128</v>
      </c>
      <c r="C902">
        <v>31</v>
      </c>
      <c r="D902" s="36">
        <v>41561</v>
      </c>
      <c r="E902">
        <v>14</v>
      </c>
      <c r="F902">
        <v>10</v>
      </c>
      <c r="G902">
        <v>2013</v>
      </c>
      <c r="H902">
        <v>0.2421875</v>
      </c>
      <c r="I902" t="s">
        <v>8</v>
      </c>
      <c r="J902" t="s">
        <v>17</v>
      </c>
      <c r="K902" t="s">
        <v>18</v>
      </c>
      <c r="L902" t="s">
        <v>19</v>
      </c>
      <c r="M902" t="s">
        <v>58</v>
      </c>
    </row>
    <row r="903" spans="1:13" x14ac:dyDescent="0.2">
      <c r="A903">
        <v>1</v>
      </c>
      <c r="B903">
        <v>86</v>
      </c>
      <c r="C903">
        <v>146</v>
      </c>
      <c r="D903" s="36">
        <v>41519</v>
      </c>
      <c r="E903">
        <v>2</v>
      </c>
      <c r="F903">
        <v>9</v>
      </c>
      <c r="G903">
        <v>2013</v>
      </c>
      <c r="H903">
        <v>1.6976744186046511</v>
      </c>
      <c r="I903" t="s">
        <v>21</v>
      </c>
      <c r="J903" t="s">
        <v>22</v>
      </c>
      <c r="K903" t="s">
        <v>11</v>
      </c>
      <c r="L903" t="s">
        <v>12</v>
      </c>
      <c r="M903" t="s">
        <v>55</v>
      </c>
    </row>
    <row r="904" spans="1:13" x14ac:dyDescent="0.2">
      <c r="A904">
        <v>5</v>
      </c>
      <c r="B904">
        <v>173</v>
      </c>
      <c r="C904">
        <v>126</v>
      </c>
      <c r="D904" s="36">
        <v>41507</v>
      </c>
      <c r="E904">
        <v>21</v>
      </c>
      <c r="F904">
        <v>8</v>
      </c>
      <c r="G904">
        <v>2013</v>
      </c>
      <c r="H904">
        <v>0.72832369942196529</v>
      </c>
      <c r="I904" t="s">
        <v>13</v>
      </c>
      <c r="J904" t="s">
        <v>14</v>
      </c>
      <c r="K904" t="s">
        <v>15</v>
      </c>
      <c r="L904" t="s">
        <v>16</v>
      </c>
      <c r="M904" t="s">
        <v>56</v>
      </c>
    </row>
    <row r="905" spans="1:13" x14ac:dyDescent="0.2">
      <c r="A905">
        <v>11</v>
      </c>
      <c r="B905">
        <v>28</v>
      </c>
      <c r="C905">
        <v>213</v>
      </c>
      <c r="D905" s="36">
        <v>41508</v>
      </c>
      <c r="E905">
        <v>22</v>
      </c>
      <c r="F905">
        <v>8</v>
      </c>
      <c r="G905">
        <v>2013</v>
      </c>
      <c r="H905">
        <v>7.6071428571428568</v>
      </c>
      <c r="I905" t="s">
        <v>20</v>
      </c>
      <c r="J905" t="s">
        <v>23</v>
      </c>
      <c r="K905" t="s">
        <v>24</v>
      </c>
      <c r="L905" t="s">
        <v>12</v>
      </c>
      <c r="M905" t="s">
        <v>57</v>
      </c>
    </row>
    <row r="906" spans="1:13" x14ac:dyDescent="0.2">
      <c r="A906">
        <v>7</v>
      </c>
      <c r="B906">
        <v>94</v>
      </c>
      <c r="C906">
        <v>116</v>
      </c>
      <c r="D906" s="36">
        <v>41540</v>
      </c>
      <c r="E906">
        <v>23</v>
      </c>
      <c r="F906">
        <v>9</v>
      </c>
      <c r="G906">
        <v>2013</v>
      </c>
      <c r="H906">
        <v>1.2340425531914894</v>
      </c>
      <c r="I906" t="s">
        <v>21</v>
      </c>
      <c r="J906" t="s">
        <v>22</v>
      </c>
      <c r="K906" t="s">
        <v>11</v>
      </c>
      <c r="L906" t="s">
        <v>12</v>
      </c>
      <c r="M906" t="s">
        <v>55</v>
      </c>
    </row>
    <row r="907" spans="1:13" x14ac:dyDescent="0.2">
      <c r="A907">
        <v>1</v>
      </c>
      <c r="B907">
        <v>20</v>
      </c>
      <c r="C907">
        <v>134</v>
      </c>
      <c r="D907" s="36">
        <v>41543</v>
      </c>
      <c r="E907">
        <v>26</v>
      </c>
      <c r="F907">
        <v>9</v>
      </c>
      <c r="G907">
        <v>2013</v>
      </c>
      <c r="H907">
        <v>6.7</v>
      </c>
      <c r="I907" t="s">
        <v>13</v>
      </c>
      <c r="J907" t="s">
        <v>14</v>
      </c>
      <c r="K907" t="s">
        <v>15</v>
      </c>
      <c r="L907" t="s">
        <v>16</v>
      </c>
      <c r="M907" t="s">
        <v>56</v>
      </c>
    </row>
    <row r="908" spans="1:13" x14ac:dyDescent="0.2">
      <c r="A908">
        <v>8</v>
      </c>
      <c r="B908">
        <v>43</v>
      </c>
      <c r="C908">
        <v>158</v>
      </c>
      <c r="D908" s="36">
        <v>41527</v>
      </c>
      <c r="E908">
        <v>10</v>
      </c>
      <c r="F908">
        <v>9</v>
      </c>
      <c r="G908">
        <v>2013</v>
      </c>
      <c r="H908">
        <v>3.6744186046511627</v>
      </c>
      <c r="I908" t="s">
        <v>20</v>
      </c>
      <c r="J908" t="s">
        <v>23</v>
      </c>
      <c r="K908" t="s">
        <v>24</v>
      </c>
      <c r="L908" t="s">
        <v>12</v>
      </c>
      <c r="M908" t="s">
        <v>57</v>
      </c>
    </row>
    <row r="909" spans="1:13" x14ac:dyDescent="0.2">
      <c r="A909">
        <v>14</v>
      </c>
      <c r="B909">
        <v>120</v>
      </c>
      <c r="C909">
        <v>221</v>
      </c>
      <c r="D909" s="36">
        <v>41536</v>
      </c>
      <c r="E909">
        <v>19</v>
      </c>
      <c r="F909">
        <v>9</v>
      </c>
      <c r="G909">
        <v>2013</v>
      </c>
      <c r="H909">
        <v>1.8416666666666666</v>
      </c>
      <c r="I909" t="s">
        <v>20</v>
      </c>
      <c r="J909" t="s">
        <v>23</v>
      </c>
      <c r="K909" t="s">
        <v>24</v>
      </c>
      <c r="L909" t="s">
        <v>12</v>
      </c>
      <c r="M909" t="s">
        <v>57</v>
      </c>
    </row>
    <row r="910" spans="1:13" x14ac:dyDescent="0.2">
      <c r="A910">
        <v>1</v>
      </c>
      <c r="B910">
        <v>14</v>
      </c>
      <c r="C910">
        <v>42</v>
      </c>
      <c r="D910" s="36">
        <v>41567</v>
      </c>
      <c r="E910">
        <v>20</v>
      </c>
      <c r="F910">
        <v>10</v>
      </c>
      <c r="G910">
        <v>2013</v>
      </c>
      <c r="H910">
        <v>3</v>
      </c>
      <c r="I910" t="s">
        <v>9</v>
      </c>
      <c r="J910" t="s">
        <v>10</v>
      </c>
      <c r="K910" t="s">
        <v>11</v>
      </c>
      <c r="L910" t="s">
        <v>12</v>
      </c>
      <c r="M910" t="s">
        <v>55</v>
      </c>
    </row>
    <row r="911" spans="1:13" x14ac:dyDescent="0.2">
      <c r="A911">
        <v>11</v>
      </c>
      <c r="B911">
        <v>145</v>
      </c>
      <c r="C911">
        <v>101</v>
      </c>
      <c r="D911" s="36">
        <v>41487</v>
      </c>
      <c r="E911">
        <v>1</v>
      </c>
      <c r="F911">
        <v>8</v>
      </c>
      <c r="G911">
        <v>2013</v>
      </c>
      <c r="H911">
        <v>0.69655172413793098</v>
      </c>
      <c r="I911" t="s">
        <v>8</v>
      </c>
      <c r="J911" t="s">
        <v>17</v>
      </c>
      <c r="K911" t="s">
        <v>18</v>
      </c>
      <c r="L911" t="s">
        <v>19</v>
      </c>
      <c r="M911" t="s">
        <v>58</v>
      </c>
    </row>
    <row r="912" spans="1:13" x14ac:dyDescent="0.2">
      <c r="A912">
        <v>4</v>
      </c>
      <c r="B912">
        <v>57</v>
      </c>
      <c r="C912">
        <v>168</v>
      </c>
      <c r="D912" s="36">
        <v>41495</v>
      </c>
      <c r="E912">
        <v>9</v>
      </c>
      <c r="F912">
        <v>8</v>
      </c>
      <c r="G912">
        <v>2013</v>
      </c>
      <c r="H912">
        <v>2.9473684210526314</v>
      </c>
      <c r="I912" t="s">
        <v>20</v>
      </c>
      <c r="J912" t="s">
        <v>23</v>
      </c>
      <c r="K912" t="s">
        <v>24</v>
      </c>
      <c r="L912" t="s">
        <v>12</v>
      </c>
      <c r="M912" t="s">
        <v>57</v>
      </c>
    </row>
    <row r="913" spans="1:13" x14ac:dyDescent="0.2">
      <c r="A913">
        <v>15</v>
      </c>
      <c r="B913">
        <v>142</v>
      </c>
      <c r="C913">
        <v>199</v>
      </c>
      <c r="D913" s="36">
        <v>41549</v>
      </c>
      <c r="E913">
        <v>2</v>
      </c>
      <c r="F913">
        <v>10</v>
      </c>
      <c r="G913">
        <v>2013</v>
      </c>
      <c r="H913">
        <v>1.4014084507042253</v>
      </c>
      <c r="I913" t="s">
        <v>8</v>
      </c>
      <c r="J913" t="s">
        <v>17</v>
      </c>
      <c r="K913" t="s">
        <v>18</v>
      </c>
      <c r="L913" t="s">
        <v>19</v>
      </c>
      <c r="M913" t="s">
        <v>58</v>
      </c>
    </row>
    <row r="914" spans="1:13" x14ac:dyDescent="0.2">
      <c r="A914">
        <v>10</v>
      </c>
      <c r="B914">
        <v>150</v>
      </c>
      <c r="C914">
        <v>45</v>
      </c>
      <c r="D914" s="36">
        <v>41505</v>
      </c>
      <c r="E914">
        <v>19</v>
      </c>
      <c r="F914">
        <v>8</v>
      </c>
      <c r="G914">
        <v>2013</v>
      </c>
      <c r="H914">
        <v>0.3</v>
      </c>
      <c r="I914" t="s">
        <v>8</v>
      </c>
      <c r="J914" t="s">
        <v>17</v>
      </c>
      <c r="K914" t="s">
        <v>18</v>
      </c>
      <c r="L914" t="s">
        <v>19</v>
      </c>
      <c r="M914" t="s">
        <v>58</v>
      </c>
    </row>
    <row r="915" spans="1:13" x14ac:dyDescent="0.2">
      <c r="A915">
        <v>5</v>
      </c>
      <c r="B915">
        <v>122</v>
      </c>
      <c r="C915">
        <v>165</v>
      </c>
      <c r="D915" s="36">
        <v>41562</v>
      </c>
      <c r="E915">
        <v>15</v>
      </c>
      <c r="F915">
        <v>10</v>
      </c>
      <c r="G915">
        <v>2013</v>
      </c>
      <c r="H915">
        <v>1.3524590163934427</v>
      </c>
      <c r="I915" t="s">
        <v>13</v>
      </c>
      <c r="J915" t="s">
        <v>14</v>
      </c>
      <c r="K915" t="s">
        <v>15</v>
      </c>
      <c r="L915" t="s">
        <v>16</v>
      </c>
      <c r="M915" t="s">
        <v>56</v>
      </c>
    </row>
    <row r="916" spans="1:13" x14ac:dyDescent="0.2">
      <c r="A916">
        <v>2</v>
      </c>
      <c r="B916">
        <v>133</v>
      </c>
      <c r="C916">
        <v>102</v>
      </c>
      <c r="D916" s="36">
        <v>41511</v>
      </c>
      <c r="E916">
        <v>25</v>
      </c>
      <c r="F916">
        <v>8</v>
      </c>
      <c r="G916">
        <v>2013</v>
      </c>
      <c r="H916">
        <v>0.76691729323308266</v>
      </c>
      <c r="I916" t="s">
        <v>21</v>
      </c>
      <c r="J916" t="s">
        <v>22</v>
      </c>
      <c r="K916" t="s">
        <v>11</v>
      </c>
      <c r="L916" t="s">
        <v>12</v>
      </c>
      <c r="M916" t="s">
        <v>55</v>
      </c>
    </row>
    <row r="917" spans="1:13" x14ac:dyDescent="0.2">
      <c r="A917">
        <v>13</v>
      </c>
      <c r="B917">
        <v>168</v>
      </c>
      <c r="C917">
        <v>90</v>
      </c>
      <c r="D917" s="36">
        <v>41503</v>
      </c>
      <c r="E917">
        <v>17</v>
      </c>
      <c r="F917">
        <v>8</v>
      </c>
      <c r="G917">
        <v>2013</v>
      </c>
      <c r="H917">
        <v>0.5357142857142857</v>
      </c>
      <c r="I917" t="s">
        <v>9</v>
      </c>
      <c r="J917" t="s">
        <v>10</v>
      </c>
      <c r="K917" t="s">
        <v>11</v>
      </c>
      <c r="L917" t="s">
        <v>12</v>
      </c>
      <c r="M917" t="s">
        <v>55</v>
      </c>
    </row>
    <row r="918" spans="1:13" x14ac:dyDescent="0.2">
      <c r="A918">
        <v>4</v>
      </c>
      <c r="B918">
        <v>14</v>
      </c>
      <c r="C918">
        <v>143</v>
      </c>
      <c r="D918" s="36">
        <v>41507</v>
      </c>
      <c r="E918">
        <v>21</v>
      </c>
      <c r="F918">
        <v>8</v>
      </c>
      <c r="G918">
        <v>2013</v>
      </c>
      <c r="H918">
        <v>10.214285714285714</v>
      </c>
      <c r="I918" t="s">
        <v>21</v>
      </c>
      <c r="J918" t="s">
        <v>22</v>
      </c>
      <c r="K918" t="s">
        <v>11</v>
      </c>
      <c r="L918" t="s">
        <v>12</v>
      </c>
      <c r="M918" t="s">
        <v>55</v>
      </c>
    </row>
    <row r="919" spans="1:13" x14ac:dyDescent="0.2">
      <c r="A919">
        <v>5</v>
      </c>
      <c r="B919">
        <v>139</v>
      </c>
      <c r="C919">
        <v>161</v>
      </c>
      <c r="D919" s="36">
        <v>41503</v>
      </c>
      <c r="E919">
        <v>17</v>
      </c>
      <c r="F919">
        <v>8</v>
      </c>
      <c r="G919">
        <v>2013</v>
      </c>
      <c r="H919">
        <v>1.1582733812949639</v>
      </c>
      <c r="I919" t="s">
        <v>13</v>
      </c>
      <c r="J919" t="s">
        <v>14</v>
      </c>
      <c r="K919" t="s">
        <v>15</v>
      </c>
      <c r="L919" t="s">
        <v>16</v>
      </c>
      <c r="M919" t="s">
        <v>56</v>
      </c>
    </row>
    <row r="920" spans="1:13" x14ac:dyDescent="0.2">
      <c r="A920">
        <v>14</v>
      </c>
      <c r="B920">
        <v>92</v>
      </c>
      <c r="C920">
        <v>22</v>
      </c>
      <c r="D920" s="36">
        <v>41534</v>
      </c>
      <c r="E920">
        <v>17</v>
      </c>
      <c r="F920">
        <v>9</v>
      </c>
      <c r="G920">
        <v>2013</v>
      </c>
      <c r="H920">
        <v>0.2391304347826087</v>
      </c>
      <c r="I920" t="s">
        <v>21</v>
      </c>
      <c r="J920" t="s">
        <v>22</v>
      </c>
      <c r="K920" t="s">
        <v>11</v>
      </c>
      <c r="L920" t="s">
        <v>12</v>
      </c>
      <c r="M920" t="s">
        <v>55</v>
      </c>
    </row>
    <row r="921" spans="1:13" x14ac:dyDescent="0.2">
      <c r="A921">
        <v>1</v>
      </c>
      <c r="B921">
        <v>38</v>
      </c>
      <c r="C921">
        <v>186</v>
      </c>
      <c r="D921" s="36">
        <v>41539</v>
      </c>
      <c r="E921">
        <v>22</v>
      </c>
      <c r="F921">
        <v>9</v>
      </c>
      <c r="G921">
        <v>2013</v>
      </c>
      <c r="H921">
        <v>4.8947368421052628</v>
      </c>
      <c r="I921" t="s">
        <v>13</v>
      </c>
      <c r="J921" t="s">
        <v>14</v>
      </c>
      <c r="K921" t="s">
        <v>15</v>
      </c>
      <c r="L921" t="s">
        <v>16</v>
      </c>
      <c r="M921" t="s">
        <v>56</v>
      </c>
    </row>
    <row r="922" spans="1:13" x14ac:dyDescent="0.2">
      <c r="A922">
        <v>14</v>
      </c>
      <c r="B922">
        <v>142</v>
      </c>
      <c r="C922">
        <v>41</v>
      </c>
      <c r="D922" s="36">
        <v>41529</v>
      </c>
      <c r="E922">
        <v>12</v>
      </c>
      <c r="F922">
        <v>9</v>
      </c>
      <c r="G922">
        <v>2013</v>
      </c>
      <c r="H922">
        <v>0.28873239436619719</v>
      </c>
      <c r="I922" t="s">
        <v>20</v>
      </c>
      <c r="J922" t="s">
        <v>23</v>
      </c>
      <c r="K922" t="s">
        <v>24</v>
      </c>
      <c r="L922" t="s">
        <v>12</v>
      </c>
      <c r="M922" t="s">
        <v>57</v>
      </c>
    </row>
    <row r="923" spans="1:13" x14ac:dyDescent="0.2">
      <c r="A923">
        <v>13</v>
      </c>
      <c r="B923">
        <v>179</v>
      </c>
      <c r="C923">
        <v>62</v>
      </c>
      <c r="D923" s="36">
        <v>41518</v>
      </c>
      <c r="E923">
        <v>1</v>
      </c>
      <c r="F923">
        <v>9</v>
      </c>
      <c r="G923">
        <v>2013</v>
      </c>
      <c r="H923">
        <v>0.34636871508379891</v>
      </c>
      <c r="I923" t="s">
        <v>8</v>
      </c>
      <c r="J923" t="s">
        <v>17</v>
      </c>
      <c r="K923" t="s">
        <v>18</v>
      </c>
      <c r="L923" t="s">
        <v>19</v>
      </c>
      <c r="M923" t="s">
        <v>58</v>
      </c>
    </row>
    <row r="924" spans="1:13" x14ac:dyDescent="0.2">
      <c r="A924">
        <v>10</v>
      </c>
      <c r="B924">
        <v>50</v>
      </c>
      <c r="C924">
        <v>208</v>
      </c>
      <c r="D924" s="36">
        <v>41496</v>
      </c>
      <c r="E924">
        <v>10</v>
      </c>
      <c r="F924">
        <v>8</v>
      </c>
      <c r="G924">
        <v>2013</v>
      </c>
      <c r="H924">
        <v>4.16</v>
      </c>
      <c r="I924" t="s">
        <v>8</v>
      </c>
      <c r="J924" t="s">
        <v>17</v>
      </c>
      <c r="K924" t="s">
        <v>18</v>
      </c>
      <c r="L924" t="s">
        <v>19</v>
      </c>
      <c r="M924" t="s">
        <v>58</v>
      </c>
    </row>
    <row r="925" spans="1:13" x14ac:dyDescent="0.2">
      <c r="A925">
        <v>12</v>
      </c>
      <c r="B925">
        <v>121</v>
      </c>
      <c r="C925">
        <v>114</v>
      </c>
      <c r="D925" s="36">
        <v>41524</v>
      </c>
      <c r="E925">
        <v>7</v>
      </c>
      <c r="F925">
        <v>9</v>
      </c>
      <c r="G925">
        <v>2013</v>
      </c>
      <c r="H925">
        <v>0.94214876033057848</v>
      </c>
      <c r="I925" t="s">
        <v>8</v>
      </c>
      <c r="J925" t="s">
        <v>17</v>
      </c>
      <c r="K925" t="s">
        <v>18</v>
      </c>
      <c r="L925" t="s">
        <v>19</v>
      </c>
      <c r="M925" t="s">
        <v>58</v>
      </c>
    </row>
    <row r="926" spans="1:13" x14ac:dyDescent="0.2">
      <c r="A926">
        <v>9</v>
      </c>
      <c r="B926">
        <v>75</v>
      </c>
      <c r="C926">
        <v>42</v>
      </c>
      <c r="D926" s="36">
        <v>41545</v>
      </c>
      <c r="E926">
        <v>28</v>
      </c>
      <c r="F926">
        <v>9</v>
      </c>
      <c r="G926">
        <v>2013</v>
      </c>
      <c r="H926">
        <v>0.56000000000000005</v>
      </c>
      <c r="I926" t="s">
        <v>20</v>
      </c>
      <c r="J926" t="s">
        <v>23</v>
      </c>
      <c r="K926" t="s">
        <v>24</v>
      </c>
      <c r="L926" t="s">
        <v>12</v>
      </c>
      <c r="M926" t="s">
        <v>57</v>
      </c>
    </row>
    <row r="927" spans="1:13" x14ac:dyDescent="0.2">
      <c r="A927">
        <v>11</v>
      </c>
      <c r="B927">
        <v>57</v>
      </c>
      <c r="C927">
        <v>124</v>
      </c>
      <c r="D927" s="36">
        <v>41566</v>
      </c>
      <c r="E927">
        <v>19</v>
      </c>
      <c r="F927">
        <v>10</v>
      </c>
      <c r="G927">
        <v>2013</v>
      </c>
      <c r="H927">
        <v>2.1754385964912282</v>
      </c>
      <c r="I927" t="s">
        <v>8</v>
      </c>
      <c r="J927" t="s">
        <v>17</v>
      </c>
      <c r="K927" t="s">
        <v>18</v>
      </c>
      <c r="L927" t="s">
        <v>19</v>
      </c>
      <c r="M927" t="s">
        <v>58</v>
      </c>
    </row>
    <row r="928" spans="1:13" x14ac:dyDescent="0.2">
      <c r="A928">
        <v>8</v>
      </c>
      <c r="B928">
        <v>169</v>
      </c>
      <c r="C928">
        <v>100</v>
      </c>
      <c r="D928" s="36">
        <v>41563</v>
      </c>
      <c r="E928">
        <v>16</v>
      </c>
      <c r="F928">
        <v>10</v>
      </c>
      <c r="G928">
        <v>2013</v>
      </c>
      <c r="H928">
        <v>0.59171597633136097</v>
      </c>
      <c r="I928" t="s">
        <v>8</v>
      </c>
      <c r="J928" t="s">
        <v>17</v>
      </c>
      <c r="K928" t="s">
        <v>18</v>
      </c>
      <c r="L928" t="s">
        <v>19</v>
      </c>
      <c r="M928" t="s">
        <v>58</v>
      </c>
    </row>
    <row r="929" spans="1:13" x14ac:dyDescent="0.2">
      <c r="A929">
        <v>13</v>
      </c>
      <c r="B929">
        <v>11</v>
      </c>
      <c r="C929">
        <v>68</v>
      </c>
      <c r="D929" s="36">
        <v>41490</v>
      </c>
      <c r="E929">
        <v>4</v>
      </c>
      <c r="F929">
        <v>8</v>
      </c>
      <c r="G929">
        <v>2013</v>
      </c>
      <c r="H929">
        <v>6.1818181818181817</v>
      </c>
      <c r="I929" t="s">
        <v>13</v>
      </c>
      <c r="J929" t="s">
        <v>14</v>
      </c>
      <c r="K929" t="s">
        <v>15</v>
      </c>
      <c r="L929" t="s">
        <v>16</v>
      </c>
      <c r="M929" t="s">
        <v>56</v>
      </c>
    </row>
    <row r="930" spans="1:13" x14ac:dyDescent="0.2">
      <c r="A930">
        <v>4</v>
      </c>
      <c r="B930">
        <v>129</v>
      </c>
      <c r="C930">
        <v>218</v>
      </c>
      <c r="D930" s="36">
        <v>41564</v>
      </c>
      <c r="E930">
        <v>17</v>
      </c>
      <c r="F930">
        <v>10</v>
      </c>
      <c r="G930">
        <v>2013</v>
      </c>
      <c r="H930">
        <v>1.6899224806201549</v>
      </c>
      <c r="I930" t="s">
        <v>20</v>
      </c>
      <c r="J930" t="s">
        <v>23</v>
      </c>
      <c r="K930" t="s">
        <v>24</v>
      </c>
      <c r="L930" t="s">
        <v>12</v>
      </c>
      <c r="M930" t="s">
        <v>57</v>
      </c>
    </row>
    <row r="931" spans="1:13" x14ac:dyDescent="0.2">
      <c r="A931">
        <v>5</v>
      </c>
      <c r="B931">
        <v>111</v>
      </c>
      <c r="C931">
        <v>35</v>
      </c>
      <c r="D931" s="36">
        <v>41526</v>
      </c>
      <c r="E931">
        <v>9</v>
      </c>
      <c r="F931">
        <v>9</v>
      </c>
      <c r="G931">
        <v>2013</v>
      </c>
      <c r="H931">
        <v>0.31531531531531531</v>
      </c>
      <c r="I931" t="s">
        <v>13</v>
      </c>
      <c r="J931" t="s">
        <v>14</v>
      </c>
      <c r="K931" t="s">
        <v>15</v>
      </c>
      <c r="L931" t="s">
        <v>16</v>
      </c>
      <c r="M931" t="s">
        <v>56</v>
      </c>
    </row>
    <row r="932" spans="1:13" x14ac:dyDescent="0.2">
      <c r="A932">
        <v>14</v>
      </c>
      <c r="B932">
        <v>40</v>
      </c>
      <c r="C932">
        <v>103</v>
      </c>
      <c r="D932" s="36">
        <v>41553</v>
      </c>
      <c r="E932">
        <v>6</v>
      </c>
      <c r="F932">
        <v>10</v>
      </c>
      <c r="G932">
        <v>2013</v>
      </c>
      <c r="H932">
        <v>2.5750000000000002</v>
      </c>
      <c r="I932" t="s">
        <v>8</v>
      </c>
      <c r="J932" t="s">
        <v>17</v>
      </c>
      <c r="K932" t="s">
        <v>18</v>
      </c>
      <c r="L932" t="s">
        <v>19</v>
      </c>
      <c r="M932" t="s">
        <v>58</v>
      </c>
    </row>
    <row r="933" spans="1:13" x14ac:dyDescent="0.2">
      <c r="A933">
        <v>11</v>
      </c>
      <c r="B933">
        <v>178</v>
      </c>
      <c r="C933">
        <v>113</v>
      </c>
      <c r="D933" s="36">
        <v>41575</v>
      </c>
      <c r="E933">
        <v>28</v>
      </c>
      <c r="F933">
        <v>10</v>
      </c>
      <c r="G933">
        <v>2013</v>
      </c>
      <c r="H933">
        <v>0.6348314606741573</v>
      </c>
      <c r="I933" t="s">
        <v>9</v>
      </c>
      <c r="J933" t="s">
        <v>10</v>
      </c>
      <c r="K933" t="s">
        <v>11</v>
      </c>
      <c r="L933" t="s">
        <v>12</v>
      </c>
      <c r="M933" t="s">
        <v>55</v>
      </c>
    </row>
    <row r="934" spans="1:13" x14ac:dyDescent="0.2">
      <c r="A934">
        <v>7</v>
      </c>
      <c r="B934">
        <v>4</v>
      </c>
      <c r="C934">
        <v>204</v>
      </c>
      <c r="D934" s="36">
        <v>41504</v>
      </c>
      <c r="E934">
        <v>18</v>
      </c>
      <c r="F934">
        <v>8</v>
      </c>
      <c r="G934">
        <v>2013</v>
      </c>
      <c r="H934">
        <v>51</v>
      </c>
      <c r="I934" t="s">
        <v>21</v>
      </c>
      <c r="J934" t="s">
        <v>22</v>
      </c>
      <c r="K934" t="s">
        <v>11</v>
      </c>
      <c r="L934" t="s">
        <v>12</v>
      </c>
      <c r="M934" t="s">
        <v>55</v>
      </c>
    </row>
    <row r="935" spans="1:13" x14ac:dyDescent="0.2">
      <c r="A935">
        <v>11</v>
      </c>
      <c r="B935">
        <v>4</v>
      </c>
      <c r="C935">
        <v>165</v>
      </c>
      <c r="D935" s="36">
        <v>41532</v>
      </c>
      <c r="E935">
        <v>15</v>
      </c>
      <c r="F935">
        <v>9</v>
      </c>
      <c r="G935">
        <v>2013</v>
      </c>
      <c r="H935">
        <v>41.25</v>
      </c>
      <c r="I935" t="s">
        <v>9</v>
      </c>
      <c r="J935" t="s">
        <v>10</v>
      </c>
      <c r="K935" t="s">
        <v>11</v>
      </c>
      <c r="L935" t="s">
        <v>12</v>
      </c>
      <c r="M935" t="s">
        <v>55</v>
      </c>
    </row>
    <row r="936" spans="1:13" x14ac:dyDescent="0.2">
      <c r="A936">
        <v>6</v>
      </c>
      <c r="B936">
        <v>51</v>
      </c>
      <c r="C936">
        <v>197</v>
      </c>
      <c r="D936" s="36">
        <v>41562</v>
      </c>
      <c r="E936">
        <v>15</v>
      </c>
      <c r="F936">
        <v>10</v>
      </c>
      <c r="G936">
        <v>2013</v>
      </c>
      <c r="H936">
        <v>3.8627450980392157</v>
      </c>
      <c r="I936" t="s">
        <v>13</v>
      </c>
      <c r="J936" t="s">
        <v>14</v>
      </c>
      <c r="K936" t="s">
        <v>15</v>
      </c>
      <c r="L936" t="s">
        <v>16</v>
      </c>
      <c r="M936" t="s">
        <v>56</v>
      </c>
    </row>
    <row r="937" spans="1:13" x14ac:dyDescent="0.2">
      <c r="A937">
        <v>7</v>
      </c>
      <c r="B937">
        <v>40</v>
      </c>
      <c r="C937">
        <v>140</v>
      </c>
      <c r="D937" s="36">
        <v>41538</v>
      </c>
      <c r="E937">
        <v>21</v>
      </c>
      <c r="F937">
        <v>9</v>
      </c>
      <c r="G937">
        <v>2013</v>
      </c>
      <c r="H937">
        <v>3.5</v>
      </c>
      <c r="I937" t="s">
        <v>8</v>
      </c>
      <c r="J937" t="s">
        <v>17</v>
      </c>
      <c r="K937" t="s">
        <v>18</v>
      </c>
      <c r="L937" t="s">
        <v>19</v>
      </c>
      <c r="M937" t="s">
        <v>58</v>
      </c>
    </row>
    <row r="938" spans="1:13" x14ac:dyDescent="0.2">
      <c r="A938">
        <v>12</v>
      </c>
      <c r="B938">
        <v>173</v>
      </c>
      <c r="C938">
        <v>58</v>
      </c>
      <c r="D938" s="36">
        <v>41526</v>
      </c>
      <c r="E938">
        <v>9</v>
      </c>
      <c r="F938">
        <v>9</v>
      </c>
      <c r="G938">
        <v>2013</v>
      </c>
      <c r="H938">
        <v>0.33526011560693642</v>
      </c>
      <c r="I938" t="s">
        <v>9</v>
      </c>
      <c r="J938" t="s">
        <v>10</v>
      </c>
      <c r="K938" t="s">
        <v>11</v>
      </c>
      <c r="L938" t="s">
        <v>12</v>
      </c>
      <c r="M938" t="s">
        <v>55</v>
      </c>
    </row>
    <row r="939" spans="1:13" x14ac:dyDescent="0.2">
      <c r="A939">
        <v>12</v>
      </c>
      <c r="B939">
        <v>178</v>
      </c>
      <c r="C939">
        <v>81</v>
      </c>
      <c r="D939" s="36">
        <v>41564</v>
      </c>
      <c r="E939">
        <v>17</v>
      </c>
      <c r="F939">
        <v>10</v>
      </c>
      <c r="G939">
        <v>2013</v>
      </c>
      <c r="H939">
        <v>0.4550561797752809</v>
      </c>
      <c r="I939" t="s">
        <v>13</v>
      </c>
      <c r="J939" t="s">
        <v>14</v>
      </c>
      <c r="K939" t="s">
        <v>15</v>
      </c>
      <c r="L939" t="s">
        <v>16</v>
      </c>
      <c r="M939" t="s">
        <v>56</v>
      </c>
    </row>
    <row r="940" spans="1:13" x14ac:dyDescent="0.2">
      <c r="A940">
        <v>8</v>
      </c>
      <c r="B940">
        <v>12</v>
      </c>
      <c r="C940">
        <v>219</v>
      </c>
      <c r="D940" s="36">
        <v>41569</v>
      </c>
      <c r="E940">
        <v>22</v>
      </c>
      <c r="F940">
        <v>10</v>
      </c>
      <c r="G940">
        <v>2013</v>
      </c>
      <c r="H940">
        <v>18.25</v>
      </c>
      <c r="I940" t="s">
        <v>9</v>
      </c>
      <c r="J940" t="s">
        <v>10</v>
      </c>
      <c r="K940" t="s">
        <v>11</v>
      </c>
      <c r="L940" t="s">
        <v>12</v>
      </c>
      <c r="M940" t="s">
        <v>55</v>
      </c>
    </row>
    <row r="941" spans="1:13" x14ac:dyDescent="0.2">
      <c r="A941">
        <v>15</v>
      </c>
      <c r="B941">
        <v>9</v>
      </c>
      <c r="C941">
        <v>37</v>
      </c>
      <c r="D941" s="36">
        <v>41573</v>
      </c>
      <c r="E941">
        <v>26</v>
      </c>
      <c r="F941">
        <v>10</v>
      </c>
      <c r="G941">
        <v>2013</v>
      </c>
      <c r="H941">
        <v>4.1111111111111107</v>
      </c>
      <c r="I941" t="s">
        <v>20</v>
      </c>
      <c r="J941" t="s">
        <v>23</v>
      </c>
      <c r="K941" t="s">
        <v>24</v>
      </c>
      <c r="L941" t="s">
        <v>12</v>
      </c>
      <c r="M941" t="s">
        <v>57</v>
      </c>
    </row>
    <row r="942" spans="1:13" x14ac:dyDescent="0.2">
      <c r="A942">
        <v>12</v>
      </c>
      <c r="B942">
        <v>21</v>
      </c>
      <c r="C942">
        <v>130</v>
      </c>
      <c r="D942" s="36">
        <v>41539</v>
      </c>
      <c r="E942">
        <v>22</v>
      </c>
      <c r="F942">
        <v>9</v>
      </c>
      <c r="G942">
        <v>2013</v>
      </c>
      <c r="H942">
        <v>6.1904761904761907</v>
      </c>
      <c r="I942" t="s">
        <v>13</v>
      </c>
      <c r="J942" t="s">
        <v>14</v>
      </c>
      <c r="K942" t="s">
        <v>15</v>
      </c>
      <c r="L942" t="s">
        <v>16</v>
      </c>
      <c r="M942" t="s">
        <v>56</v>
      </c>
    </row>
    <row r="943" spans="1:13" x14ac:dyDescent="0.2">
      <c r="A943">
        <v>15</v>
      </c>
      <c r="B943">
        <v>78</v>
      </c>
      <c r="C943">
        <v>153</v>
      </c>
      <c r="D943" s="36">
        <v>41564</v>
      </c>
      <c r="E943">
        <v>17</v>
      </c>
      <c r="F943">
        <v>10</v>
      </c>
      <c r="G943">
        <v>2013</v>
      </c>
      <c r="H943">
        <v>1.9615384615384615</v>
      </c>
      <c r="I943" t="s">
        <v>8</v>
      </c>
      <c r="J943" t="s">
        <v>17</v>
      </c>
      <c r="K943" t="s">
        <v>18</v>
      </c>
      <c r="L943" t="s">
        <v>19</v>
      </c>
      <c r="M943" t="s">
        <v>58</v>
      </c>
    </row>
    <row r="944" spans="1:13" x14ac:dyDescent="0.2">
      <c r="A944">
        <v>10</v>
      </c>
      <c r="B944">
        <v>171</v>
      </c>
      <c r="C944">
        <v>38</v>
      </c>
      <c r="D944" s="36">
        <v>41566</v>
      </c>
      <c r="E944">
        <v>19</v>
      </c>
      <c r="F944">
        <v>10</v>
      </c>
      <c r="G944">
        <v>2013</v>
      </c>
      <c r="H944">
        <v>0.22222222222222221</v>
      </c>
      <c r="I944" t="s">
        <v>20</v>
      </c>
      <c r="J944" t="s">
        <v>23</v>
      </c>
      <c r="K944" t="s">
        <v>24</v>
      </c>
      <c r="L944" t="s">
        <v>12</v>
      </c>
      <c r="M944" t="s">
        <v>57</v>
      </c>
    </row>
    <row r="945" spans="1:13" x14ac:dyDescent="0.2">
      <c r="A945">
        <v>5</v>
      </c>
      <c r="B945">
        <v>46</v>
      </c>
      <c r="C945">
        <v>98</v>
      </c>
      <c r="D945" s="36">
        <v>41568</v>
      </c>
      <c r="E945">
        <v>21</v>
      </c>
      <c r="F945">
        <v>10</v>
      </c>
      <c r="G945">
        <v>2013</v>
      </c>
      <c r="H945">
        <v>2.1304347826086958</v>
      </c>
      <c r="I945" t="s">
        <v>9</v>
      </c>
      <c r="J945" t="s">
        <v>10</v>
      </c>
      <c r="K945" t="s">
        <v>11</v>
      </c>
      <c r="L945" t="s">
        <v>12</v>
      </c>
      <c r="M945" t="s">
        <v>55</v>
      </c>
    </row>
    <row r="946" spans="1:13" x14ac:dyDescent="0.2">
      <c r="A946">
        <v>4</v>
      </c>
      <c r="B946">
        <v>111</v>
      </c>
      <c r="C946">
        <v>186</v>
      </c>
      <c r="D946" s="36">
        <v>41563</v>
      </c>
      <c r="E946">
        <v>16</v>
      </c>
      <c r="F946">
        <v>10</v>
      </c>
      <c r="G946">
        <v>2013</v>
      </c>
      <c r="H946">
        <v>1.6756756756756757</v>
      </c>
      <c r="I946" t="s">
        <v>8</v>
      </c>
      <c r="J946" t="s">
        <v>17</v>
      </c>
      <c r="K946" t="s">
        <v>18</v>
      </c>
      <c r="L946" t="s">
        <v>19</v>
      </c>
      <c r="M946" t="s">
        <v>58</v>
      </c>
    </row>
    <row r="947" spans="1:13" x14ac:dyDescent="0.2">
      <c r="A947">
        <v>6</v>
      </c>
      <c r="B947">
        <v>51</v>
      </c>
      <c r="C947">
        <v>27</v>
      </c>
      <c r="D947" s="36">
        <v>41568</v>
      </c>
      <c r="E947">
        <v>21</v>
      </c>
      <c r="F947">
        <v>10</v>
      </c>
      <c r="G947">
        <v>2013</v>
      </c>
      <c r="H947">
        <v>0.52941176470588236</v>
      </c>
      <c r="I947" t="s">
        <v>21</v>
      </c>
      <c r="J947" t="s">
        <v>22</v>
      </c>
      <c r="K947" t="s">
        <v>11</v>
      </c>
      <c r="L947" t="s">
        <v>12</v>
      </c>
      <c r="M947" t="s">
        <v>55</v>
      </c>
    </row>
    <row r="948" spans="1:13" x14ac:dyDescent="0.2">
      <c r="A948">
        <v>12</v>
      </c>
      <c r="B948">
        <v>123</v>
      </c>
      <c r="C948">
        <v>172</v>
      </c>
      <c r="D948" s="36">
        <v>41548</v>
      </c>
      <c r="E948">
        <v>1</v>
      </c>
      <c r="F948">
        <v>10</v>
      </c>
      <c r="G948">
        <v>2013</v>
      </c>
      <c r="H948">
        <v>1.3983739837398375</v>
      </c>
      <c r="I948" t="s">
        <v>8</v>
      </c>
      <c r="J948" t="s">
        <v>17</v>
      </c>
      <c r="K948" t="s">
        <v>18</v>
      </c>
      <c r="L948" t="s">
        <v>19</v>
      </c>
      <c r="M948" t="s">
        <v>58</v>
      </c>
    </row>
    <row r="949" spans="1:13" x14ac:dyDescent="0.2">
      <c r="A949">
        <v>4</v>
      </c>
      <c r="B949">
        <v>159</v>
      </c>
      <c r="C949">
        <v>194</v>
      </c>
      <c r="D949" s="36">
        <v>41488</v>
      </c>
      <c r="E949">
        <v>2</v>
      </c>
      <c r="F949">
        <v>8</v>
      </c>
      <c r="G949">
        <v>2013</v>
      </c>
      <c r="H949">
        <v>1.220125786163522</v>
      </c>
      <c r="I949" t="s">
        <v>9</v>
      </c>
      <c r="J949" t="s">
        <v>10</v>
      </c>
      <c r="K949" t="s">
        <v>11</v>
      </c>
      <c r="L949" t="s">
        <v>12</v>
      </c>
      <c r="M949" t="s">
        <v>55</v>
      </c>
    </row>
    <row r="950" spans="1:13" x14ac:dyDescent="0.2">
      <c r="A950">
        <v>9</v>
      </c>
      <c r="B950">
        <v>127</v>
      </c>
      <c r="C950">
        <v>145</v>
      </c>
      <c r="D950" s="36">
        <v>41530</v>
      </c>
      <c r="E950">
        <v>13</v>
      </c>
      <c r="F950">
        <v>9</v>
      </c>
      <c r="G950">
        <v>2013</v>
      </c>
      <c r="H950">
        <v>1.1417322834645669</v>
      </c>
      <c r="I950" t="s">
        <v>21</v>
      </c>
      <c r="J950" t="s">
        <v>22</v>
      </c>
      <c r="K950" t="s">
        <v>11</v>
      </c>
      <c r="L950" t="s">
        <v>12</v>
      </c>
      <c r="M950" t="s">
        <v>55</v>
      </c>
    </row>
    <row r="951" spans="1:13" x14ac:dyDescent="0.2">
      <c r="A951">
        <v>5</v>
      </c>
      <c r="B951">
        <v>65</v>
      </c>
      <c r="C951">
        <v>191</v>
      </c>
      <c r="D951" s="36">
        <v>41523</v>
      </c>
      <c r="E951">
        <v>6</v>
      </c>
      <c r="F951">
        <v>9</v>
      </c>
      <c r="G951">
        <v>2013</v>
      </c>
      <c r="H951">
        <v>2.9384615384615387</v>
      </c>
      <c r="I951" t="s">
        <v>9</v>
      </c>
      <c r="J951" t="s">
        <v>10</v>
      </c>
      <c r="K951" t="s">
        <v>11</v>
      </c>
      <c r="L951" t="s">
        <v>12</v>
      </c>
      <c r="M951" t="s">
        <v>55</v>
      </c>
    </row>
    <row r="952" spans="1:13" x14ac:dyDescent="0.2">
      <c r="A952">
        <v>4</v>
      </c>
      <c r="B952">
        <v>54</v>
      </c>
      <c r="C952">
        <v>220</v>
      </c>
      <c r="D952" s="36">
        <v>41528</v>
      </c>
      <c r="E952">
        <v>11</v>
      </c>
      <c r="F952">
        <v>9</v>
      </c>
      <c r="G952">
        <v>2013</v>
      </c>
      <c r="H952">
        <v>4.0740740740740744</v>
      </c>
      <c r="I952" t="s">
        <v>20</v>
      </c>
      <c r="J952" t="s">
        <v>23</v>
      </c>
      <c r="K952" t="s">
        <v>24</v>
      </c>
      <c r="L952" t="s">
        <v>12</v>
      </c>
      <c r="M952" t="s">
        <v>57</v>
      </c>
    </row>
    <row r="953" spans="1:13" x14ac:dyDescent="0.2">
      <c r="A953">
        <v>14</v>
      </c>
      <c r="B953">
        <v>46</v>
      </c>
      <c r="C953">
        <v>225</v>
      </c>
      <c r="D953" s="36">
        <v>41500</v>
      </c>
      <c r="E953">
        <v>14</v>
      </c>
      <c r="F953">
        <v>8</v>
      </c>
      <c r="G953">
        <v>2013</v>
      </c>
      <c r="H953">
        <v>4.8913043478260869</v>
      </c>
      <c r="I953" t="s">
        <v>8</v>
      </c>
      <c r="J953" t="s">
        <v>17</v>
      </c>
      <c r="K953" t="s">
        <v>18</v>
      </c>
      <c r="L953" t="s">
        <v>19</v>
      </c>
      <c r="M953" t="s">
        <v>58</v>
      </c>
    </row>
    <row r="954" spans="1:13" x14ac:dyDescent="0.2">
      <c r="A954">
        <v>6</v>
      </c>
      <c r="B954">
        <v>93</v>
      </c>
      <c r="C954">
        <v>201</v>
      </c>
      <c r="D954" s="36">
        <v>41490</v>
      </c>
      <c r="E954">
        <v>4</v>
      </c>
      <c r="F954">
        <v>8</v>
      </c>
      <c r="G954">
        <v>2013</v>
      </c>
      <c r="H954">
        <v>2.161290322580645</v>
      </c>
      <c r="I954" t="s">
        <v>21</v>
      </c>
      <c r="J954" t="s">
        <v>22</v>
      </c>
      <c r="K954" t="s">
        <v>11</v>
      </c>
      <c r="L954" t="s">
        <v>12</v>
      </c>
      <c r="M954" t="s">
        <v>55</v>
      </c>
    </row>
    <row r="955" spans="1:13" x14ac:dyDescent="0.2">
      <c r="A955">
        <v>11</v>
      </c>
      <c r="B955">
        <v>165</v>
      </c>
      <c r="C955">
        <v>126</v>
      </c>
      <c r="D955" s="36">
        <v>41552</v>
      </c>
      <c r="E955">
        <v>5</v>
      </c>
      <c r="F955">
        <v>10</v>
      </c>
      <c r="G955">
        <v>2013</v>
      </c>
      <c r="H955">
        <v>0.76363636363636367</v>
      </c>
      <c r="I955" t="s">
        <v>20</v>
      </c>
      <c r="J955" t="s">
        <v>23</v>
      </c>
      <c r="K955" t="s">
        <v>24</v>
      </c>
      <c r="L955" t="s">
        <v>12</v>
      </c>
      <c r="M955" t="s">
        <v>57</v>
      </c>
    </row>
    <row r="956" spans="1:13" x14ac:dyDescent="0.2">
      <c r="A956">
        <v>13</v>
      </c>
      <c r="B956">
        <v>22</v>
      </c>
      <c r="C956">
        <v>127</v>
      </c>
      <c r="D956" s="36">
        <v>41519</v>
      </c>
      <c r="E956">
        <v>2</v>
      </c>
      <c r="F956">
        <v>9</v>
      </c>
      <c r="G956">
        <v>2013</v>
      </c>
      <c r="H956">
        <v>5.7727272727272725</v>
      </c>
      <c r="I956" t="s">
        <v>20</v>
      </c>
      <c r="J956" t="s">
        <v>23</v>
      </c>
      <c r="K956" t="s">
        <v>24</v>
      </c>
      <c r="L956" t="s">
        <v>12</v>
      </c>
      <c r="M956" t="s">
        <v>57</v>
      </c>
    </row>
    <row r="957" spans="1:13" x14ac:dyDescent="0.2">
      <c r="A957">
        <v>14</v>
      </c>
      <c r="B957">
        <v>30</v>
      </c>
      <c r="C957">
        <v>167</v>
      </c>
      <c r="D957" s="36">
        <v>41569</v>
      </c>
      <c r="E957">
        <v>22</v>
      </c>
      <c r="F957">
        <v>10</v>
      </c>
      <c r="G957">
        <v>2013</v>
      </c>
      <c r="H957">
        <v>5.5666666666666664</v>
      </c>
      <c r="I957" t="s">
        <v>20</v>
      </c>
      <c r="J957" t="s">
        <v>23</v>
      </c>
      <c r="K957" t="s">
        <v>24</v>
      </c>
      <c r="L957" t="s">
        <v>12</v>
      </c>
      <c r="M957" t="s">
        <v>57</v>
      </c>
    </row>
    <row r="958" spans="1:13" x14ac:dyDescent="0.2">
      <c r="A958">
        <v>13</v>
      </c>
      <c r="B958">
        <v>149</v>
      </c>
      <c r="C958">
        <v>35</v>
      </c>
      <c r="D958" s="36">
        <v>41520</v>
      </c>
      <c r="E958">
        <v>3</v>
      </c>
      <c r="F958">
        <v>9</v>
      </c>
      <c r="G958">
        <v>2013</v>
      </c>
      <c r="H958">
        <v>0.2348993288590604</v>
      </c>
      <c r="I958" t="s">
        <v>9</v>
      </c>
      <c r="J958" t="s">
        <v>10</v>
      </c>
      <c r="K958" t="s">
        <v>11</v>
      </c>
      <c r="L958" t="s">
        <v>12</v>
      </c>
      <c r="M958" t="s">
        <v>55</v>
      </c>
    </row>
    <row r="959" spans="1:13" x14ac:dyDescent="0.2">
      <c r="A959">
        <v>10</v>
      </c>
      <c r="B959">
        <v>44</v>
      </c>
      <c r="C959">
        <v>70</v>
      </c>
      <c r="D959" s="36">
        <v>41556</v>
      </c>
      <c r="E959">
        <v>9</v>
      </c>
      <c r="F959">
        <v>10</v>
      </c>
      <c r="G959">
        <v>2013</v>
      </c>
      <c r="H959">
        <v>1.5909090909090908</v>
      </c>
      <c r="I959" t="s">
        <v>8</v>
      </c>
      <c r="J959" t="s">
        <v>17</v>
      </c>
      <c r="K959" t="s">
        <v>18</v>
      </c>
      <c r="L959" t="s">
        <v>19</v>
      </c>
      <c r="M959" t="s">
        <v>58</v>
      </c>
    </row>
    <row r="960" spans="1:13" x14ac:dyDescent="0.2">
      <c r="A960">
        <v>15</v>
      </c>
      <c r="B960">
        <v>91</v>
      </c>
      <c r="C960">
        <v>205</v>
      </c>
      <c r="D960" s="36">
        <v>41500</v>
      </c>
      <c r="E960">
        <v>14</v>
      </c>
      <c r="F960">
        <v>8</v>
      </c>
      <c r="G960">
        <v>2013</v>
      </c>
      <c r="H960">
        <v>2.2527472527472527</v>
      </c>
      <c r="I960" t="s">
        <v>8</v>
      </c>
      <c r="J960" t="s">
        <v>17</v>
      </c>
      <c r="K960" t="s">
        <v>18</v>
      </c>
      <c r="L960" t="s">
        <v>19</v>
      </c>
      <c r="M960" t="s">
        <v>58</v>
      </c>
    </row>
    <row r="961" spans="1:13" x14ac:dyDescent="0.2">
      <c r="A961">
        <v>10</v>
      </c>
      <c r="B961">
        <v>48</v>
      </c>
      <c r="C961">
        <v>206</v>
      </c>
      <c r="D961" s="36">
        <v>41493</v>
      </c>
      <c r="E961">
        <v>7</v>
      </c>
      <c r="F961">
        <v>8</v>
      </c>
      <c r="G961">
        <v>2013</v>
      </c>
      <c r="H961">
        <v>4.291666666666667</v>
      </c>
      <c r="I961" t="s">
        <v>13</v>
      </c>
      <c r="J961" t="s">
        <v>14</v>
      </c>
      <c r="K961" t="s">
        <v>15</v>
      </c>
      <c r="L961" t="s">
        <v>16</v>
      </c>
      <c r="M961" t="s">
        <v>56</v>
      </c>
    </row>
    <row r="962" spans="1:13" x14ac:dyDescent="0.2">
      <c r="A962">
        <v>12</v>
      </c>
      <c r="B962">
        <v>130</v>
      </c>
      <c r="C962">
        <v>103</v>
      </c>
      <c r="D962" s="36">
        <v>41507</v>
      </c>
      <c r="E962">
        <v>21</v>
      </c>
      <c r="F962">
        <v>8</v>
      </c>
      <c r="G962">
        <v>2013</v>
      </c>
      <c r="H962">
        <v>0.79230769230769227</v>
      </c>
      <c r="I962" t="s">
        <v>20</v>
      </c>
      <c r="J962" t="s">
        <v>23</v>
      </c>
      <c r="K962" t="s">
        <v>24</v>
      </c>
      <c r="L962" t="s">
        <v>12</v>
      </c>
      <c r="M962" t="s">
        <v>57</v>
      </c>
    </row>
    <row r="963" spans="1:13" x14ac:dyDescent="0.2">
      <c r="A963">
        <v>14</v>
      </c>
      <c r="B963">
        <v>41</v>
      </c>
      <c r="C963">
        <v>177</v>
      </c>
      <c r="D963" s="36">
        <v>41567</v>
      </c>
      <c r="E963">
        <v>20</v>
      </c>
      <c r="F963">
        <v>10</v>
      </c>
      <c r="G963">
        <v>2013</v>
      </c>
      <c r="H963">
        <v>4.3170731707317076</v>
      </c>
      <c r="I963" t="s">
        <v>20</v>
      </c>
      <c r="J963" t="s">
        <v>23</v>
      </c>
      <c r="K963" t="s">
        <v>24</v>
      </c>
      <c r="L963" t="s">
        <v>12</v>
      </c>
      <c r="M963" t="s">
        <v>57</v>
      </c>
    </row>
    <row r="964" spans="1:13" x14ac:dyDescent="0.2">
      <c r="A964">
        <v>4</v>
      </c>
      <c r="B964">
        <v>53</v>
      </c>
      <c r="C964">
        <v>132</v>
      </c>
      <c r="D964" s="36">
        <v>41563</v>
      </c>
      <c r="E964">
        <v>16</v>
      </c>
      <c r="F964">
        <v>10</v>
      </c>
      <c r="G964">
        <v>2013</v>
      </c>
      <c r="H964">
        <v>2.4905660377358489</v>
      </c>
      <c r="I964" t="s">
        <v>20</v>
      </c>
      <c r="J964" t="s">
        <v>23</v>
      </c>
      <c r="K964" t="s">
        <v>24</v>
      </c>
      <c r="L964" t="s">
        <v>12</v>
      </c>
      <c r="M964" t="s">
        <v>57</v>
      </c>
    </row>
    <row r="965" spans="1:13" x14ac:dyDescent="0.2">
      <c r="A965">
        <v>14</v>
      </c>
      <c r="B965">
        <v>176</v>
      </c>
      <c r="C965">
        <v>28</v>
      </c>
      <c r="D965" s="36">
        <v>41529</v>
      </c>
      <c r="E965">
        <v>12</v>
      </c>
      <c r="F965">
        <v>9</v>
      </c>
      <c r="G965">
        <v>2013</v>
      </c>
      <c r="H965">
        <v>0.15909090909090909</v>
      </c>
      <c r="I965" t="s">
        <v>20</v>
      </c>
      <c r="J965" t="s">
        <v>23</v>
      </c>
      <c r="K965" t="s">
        <v>24</v>
      </c>
      <c r="L965" t="s">
        <v>12</v>
      </c>
      <c r="M965" t="s">
        <v>57</v>
      </c>
    </row>
    <row r="966" spans="1:13" x14ac:dyDescent="0.2">
      <c r="A966">
        <v>6</v>
      </c>
      <c r="B966">
        <v>169</v>
      </c>
      <c r="C966">
        <v>194</v>
      </c>
      <c r="D966" s="36">
        <v>41543</v>
      </c>
      <c r="E966">
        <v>26</v>
      </c>
      <c r="F966">
        <v>9</v>
      </c>
      <c r="G966">
        <v>2013</v>
      </c>
      <c r="H966">
        <v>1.1479289940828403</v>
      </c>
      <c r="I966" t="s">
        <v>13</v>
      </c>
      <c r="J966" t="s">
        <v>14</v>
      </c>
      <c r="K966" t="s">
        <v>15</v>
      </c>
      <c r="L966" t="s">
        <v>16</v>
      </c>
      <c r="M966" t="s">
        <v>56</v>
      </c>
    </row>
    <row r="967" spans="1:13" x14ac:dyDescent="0.2">
      <c r="A967">
        <v>14</v>
      </c>
      <c r="B967">
        <v>79</v>
      </c>
      <c r="C967">
        <v>90</v>
      </c>
      <c r="D967" s="36">
        <v>41556</v>
      </c>
      <c r="E967">
        <v>9</v>
      </c>
      <c r="F967">
        <v>10</v>
      </c>
      <c r="G967">
        <v>2013</v>
      </c>
      <c r="H967">
        <v>1.139240506329114</v>
      </c>
      <c r="I967" t="s">
        <v>8</v>
      </c>
      <c r="J967" t="s">
        <v>17</v>
      </c>
      <c r="K967" t="s">
        <v>18</v>
      </c>
      <c r="L967" t="s">
        <v>19</v>
      </c>
      <c r="M967" t="s">
        <v>58</v>
      </c>
    </row>
    <row r="968" spans="1:13" x14ac:dyDescent="0.2">
      <c r="A968">
        <v>8</v>
      </c>
      <c r="B968">
        <v>99</v>
      </c>
      <c r="C968">
        <v>113</v>
      </c>
      <c r="D968" s="36">
        <v>41573</v>
      </c>
      <c r="E968">
        <v>26</v>
      </c>
      <c r="F968">
        <v>10</v>
      </c>
      <c r="G968">
        <v>2013</v>
      </c>
      <c r="H968">
        <v>1.1414141414141414</v>
      </c>
      <c r="I968" t="s">
        <v>13</v>
      </c>
      <c r="J968" t="s">
        <v>14</v>
      </c>
      <c r="K968" t="s">
        <v>15</v>
      </c>
      <c r="L968" t="s">
        <v>16</v>
      </c>
      <c r="M968" t="s">
        <v>56</v>
      </c>
    </row>
    <row r="969" spans="1:13" x14ac:dyDescent="0.2">
      <c r="A969">
        <v>7</v>
      </c>
      <c r="B969">
        <v>163</v>
      </c>
      <c r="C969">
        <v>163</v>
      </c>
      <c r="D969" s="36">
        <v>41501</v>
      </c>
      <c r="E969">
        <v>15</v>
      </c>
      <c r="F969">
        <v>8</v>
      </c>
      <c r="G969">
        <v>2013</v>
      </c>
      <c r="H969">
        <v>1</v>
      </c>
      <c r="I969" t="s">
        <v>9</v>
      </c>
      <c r="J969" t="s">
        <v>10</v>
      </c>
      <c r="K969" t="s">
        <v>11</v>
      </c>
      <c r="L969" t="s">
        <v>12</v>
      </c>
      <c r="M969" t="s">
        <v>55</v>
      </c>
    </row>
    <row r="970" spans="1:13" x14ac:dyDescent="0.2">
      <c r="A970">
        <v>11</v>
      </c>
      <c r="B970">
        <v>38</v>
      </c>
      <c r="C970">
        <v>224</v>
      </c>
      <c r="D970" s="36">
        <v>41537</v>
      </c>
      <c r="E970">
        <v>20</v>
      </c>
      <c r="F970">
        <v>9</v>
      </c>
      <c r="G970">
        <v>2013</v>
      </c>
      <c r="H970">
        <v>5.8947368421052628</v>
      </c>
      <c r="I970" t="s">
        <v>21</v>
      </c>
      <c r="J970" t="s">
        <v>22</v>
      </c>
      <c r="K970" t="s">
        <v>11</v>
      </c>
      <c r="L970" t="s">
        <v>12</v>
      </c>
      <c r="M970" t="s">
        <v>55</v>
      </c>
    </row>
    <row r="971" spans="1:13" x14ac:dyDescent="0.2">
      <c r="A971">
        <v>11</v>
      </c>
      <c r="B971">
        <v>127</v>
      </c>
      <c r="C971">
        <v>21</v>
      </c>
      <c r="D971" s="36">
        <v>41548</v>
      </c>
      <c r="E971">
        <v>1</v>
      </c>
      <c r="F971">
        <v>10</v>
      </c>
      <c r="G971">
        <v>2013</v>
      </c>
      <c r="H971">
        <v>0.16535433070866143</v>
      </c>
      <c r="I971" t="s">
        <v>9</v>
      </c>
      <c r="J971" t="s">
        <v>10</v>
      </c>
      <c r="K971" t="s">
        <v>11</v>
      </c>
      <c r="L971" t="s">
        <v>12</v>
      </c>
      <c r="M971" t="s">
        <v>55</v>
      </c>
    </row>
    <row r="972" spans="1:13" x14ac:dyDescent="0.2">
      <c r="A972">
        <v>7</v>
      </c>
      <c r="B972">
        <v>98</v>
      </c>
      <c r="C972">
        <v>105</v>
      </c>
      <c r="D972" s="36">
        <v>41570</v>
      </c>
      <c r="E972">
        <v>23</v>
      </c>
      <c r="F972">
        <v>10</v>
      </c>
      <c r="G972">
        <v>2013</v>
      </c>
      <c r="H972">
        <v>1.0714285714285714</v>
      </c>
      <c r="I972" t="s">
        <v>13</v>
      </c>
      <c r="J972" t="s">
        <v>14</v>
      </c>
      <c r="K972" t="s">
        <v>15</v>
      </c>
      <c r="L972" t="s">
        <v>16</v>
      </c>
      <c r="M972" t="s">
        <v>56</v>
      </c>
    </row>
    <row r="973" spans="1:13" x14ac:dyDescent="0.2">
      <c r="A973">
        <v>4</v>
      </c>
      <c r="B973">
        <v>67</v>
      </c>
      <c r="C973">
        <v>78</v>
      </c>
      <c r="D973" s="36">
        <v>41487</v>
      </c>
      <c r="E973">
        <v>1</v>
      </c>
      <c r="F973">
        <v>8</v>
      </c>
      <c r="G973">
        <v>2013</v>
      </c>
      <c r="H973">
        <v>1.164179104477612</v>
      </c>
      <c r="I973" t="s">
        <v>9</v>
      </c>
      <c r="J973" t="s">
        <v>10</v>
      </c>
      <c r="K973" t="s">
        <v>11</v>
      </c>
      <c r="L973" t="s">
        <v>12</v>
      </c>
      <c r="M973" t="s">
        <v>55</v>
      </c>
    </row>
    <row r="974" spans="1:13" x14ac:dyDescent="0.2">
      <c r="A974">
        <v>5</v>
      </c>
      <c r="B974">
        <v>111</v>
      </c>
      <c r="C974">
        <v>111</v>
      </c>
      <c r="D974" s="36">
        <v>41490</v>
      </c>
      <c r="E974">
        <v>4</v>
      </c>
      <c r="F974">
        <v>8</v>
      </c>
      <c r="G974">
        <v>2013</v>
      </c>
      <c r="H974">
        <v>1</v>
      </c>
      <c r="I974" t="s">
        <v>13</v>
      </c>
      <c r="J974" t="s">
        <v>14</v>
      </c>
      <c r="K974" t="s">
        <v>15</v>
      </c>
      <c r="L974" t="s">
        <v>16</v>
      </c>
      <c r="M974" t="s">
        <v>56</v>
      </c>
    </row>
    <row r="975" spans="1:13" x14ac:dyDescent="0.2">
      <c r="A975">
        <v>11</v>
      </c>
      <c r="B975">
        <v>53</v>
      </c>
      <c r="C975">
        <v>24</v>
      </c>
      <c r="D975" s="36">
        <v>41566</v>
      </c>
      <c r="E975">
        <v>19</v>
      </c>
      <c r="F975">
        <v>10</v>
      </c>
      <c r="G975">
        <v>2013</v>
      </c>
      <c r="H975">
        <v>0.45283018867924529</v>
      </c>
      <c r="I975" t="s">
        <v>13</v>
      </c>
      <c r="J975" t="s">
        <v>14</v>
      </c>
      <c r="K975" t="s">
        <v>15</v>
      </c>
      <c r="L975" t="s">
        <v>16</v>
      </c>
      <c r="M975" t="s">
        <v>56</v>
      </c>
    </row>
    <row r="976" spans="1:13" x14ac:dyDescent="0.2">
      <c r="A976">
        <v>4</v>
      </c>
      <c r="B976">
        <v>2</v>
      </c>
      <c r="C976">
        <v>36</v>
      </c>
      <c r="D976" s="36">
        <v>41529</v>
      </c>
      <c r="E976">
        <v>12</v>
      </c>
      <c r="F976">
        <v>9</v>
      </c>
      <c r="G976">
        <v>2013</v>
      </c>
      <c r="H976">
        <v>18</v>
      </c>
      <c r="I976" t="s">
        <v>20</v>
      </c>
      <c r="J976" t="s">
        <v>23</v>
      </c>
      <c r="K976" t="s">
        <v>24</v>
      </c>
      <c r="L976" t="s">
        <v>12</v>
      </c>
      <c r="M976" t="s">
        <v>57</v>
      </c>
    </row>
    <row r="977" spans="1:13" x14ac:dyDescent="0.2">
      <c r="A977">
        <v>5</v>
      </c>
      <c r="B977">
        <v>133</v>
      </c>
      <c r="C977">
        <v>140</v>
      </c>
      <c r="D977" s="36">
        <v>41572</v>
      </c>
      <c r="E977">
        <v>25</v>
      </c>
      <c r="F977">
        <v>10</v>
      </c>
      <c r="G977">
        <v>2013</v>
      </c>
      <c r="H977">
        <v>1.0526315789473684</v>
      </c>
      <c r="I977" t="s">
        <v>21</v>
      </c>
      <c r="J977" t="s">
        <v>22</v>
      </c>
      <c r="K977" t="s">
        <v>11</v>
      </c>
      <c r="L977" t="s">
        <v>12</v>
      </c>
      <c r="M977" t="s">
        <v>55</v>
      </c>
    </row>
    <row r="978" spans="1:13" x14ac:dyDescent="0.2">
      <c r="A978">
        <v>12</v>
      </c>
      <c r="B978">
        <v>120</v>
      </c>
      <c r="C978">
        <v>210</v>
      </c>
      <c r="D978" s="36">
        <v>41565</v>
      </c>
      <c r="E978">
        <v>18</v>
      </c>
      <c r="F978">
        <v>10</v>
      </c>
      <c r="G978">
        <v>2013</v>
      </c>
      <c r="H978">
        <v>1.75</v>
      </c>
      <c r="I978" t="s">
        <v>8</v>
      </c>
      <c r="J978" t="s">
        <v>17</v>
      </c>
      <c r="K978" t="s">
        <v>18</v>
      </c>
      <c r="L978" t="s">
        <v>19</v>
      </c>
      <c r="M978" t="s">
        <v>58</v>
      </c>
    </row>
    <row r="979" spans="1:13" x14ac:dyDescent="0.2">
      <c r="A979">
        <v>15</v>
      </c>
      <c r="B979">
        <v>170</v>
      </c>
      <c r="C979">
        <v>196</v>
      </c>
      <c r="D979" s="36">
        <v>41503</v>
      </c>
      <c r="E979">
        <v>17</v>
      </c>
      <c r="F979">
        <v>8</v>
      </c>
      <c r="G979">
        <v>2013</v>
      </c>
      <c r="H979">
        <v>1.1529411764705881</v>
      </c>
      <c r="I979" t="s">
        <v>21</v>
      </c>
      <c r="J979" t="s">
        <v>22</v>
      </c>
      <c r="K979" t="s">
        <v>11</v>
      </c>
      <c r="L979" t="s">
        <v>12</v>
      </c>
      <c r="M979" t="s">
        <v>55</v>
      </c>
    </row>
    <row r="980" spans="1:13" x14ac:dyDescent="0.2">
      <c r="A980">
        <v>6</v>
      </c>
      <c r="B980">
        <v>125</v>
      </c>
      <c r="C980">
        <v>51</v>
      </c>
      <c r="D980" s="36">
        <v>41519</v>
      </c>
      <c r="E980">
        <v>2</v>
      </c>
      <c r="F980">
        <v>9</v>
      </c>
      <c r="G980">
        <v>2013</v>
      </c>
      <c r="H980">
        <v>0.40799999999999997</v>
      </c>
      <c r="I980" t="s">
        <v>13</v>
      </c>
      <c r="J980" t="s">
        <v>14</v>
      </c>
      <c r="K980" t="s">
        <v>15</v>
      </c>
      <c r="L980" t="s">
        <v>16</v>
      </c>
      <c r="M980" t="s">
        <v>56</v>
      </c>
    </row>
    <row r="981" spans="1:13" x14ac:dyDescent="0.2">
      <c r="A981">
        <v>4</v>
      </c>
      <c r="B981">
        <v>59</v>
      </c>
      <c r="C981">
        <v>63</v>
      </c>
      <c r="D981" s="36">
        <v>41529</v>
      </c>
      <c r="E981">
        <v>12</v>
      </c>
      <c r="F981">
        <v>9</v>
      </c>
      <c r="G981">
        <v>2013</v>
      </c>
      <c r="H981">
        <v>1.0677966101694916</v>
      </c>
      <c r="I981" t="s">
        <v>9</v>
      </c>
      <c r="J981" t="s">
        <v>10</v>
      </c>
      <c r="K981" t="s">
        <v>11</v>
      </c>
      <c r="L981" t="s">
        <v>12</v>
      </c>
      <c r="M981" t="s">
        <v>55</v>
      </c>
    </row>
    <row r="982" spans="1:13" x14ac:dyDescent="0.2">
      <c r="A982">
        <v>14</v>
      </c>
      <c r="B982">
        <v>141</v>
      </c>
      <c r="C982">
        <v>177</v>
      </c>
      <c r="D982" s="36">
        <v>41549</v>
      </c>
      <c r="E982">
        <v>2</v>
      </c>
      <c r="F982">
        <v>10</v>
      </c>
      <c r="G982">
        <v>2013</v>
      </c>
      <c r="H982">
        <v>1.2553191489361701</v>
      </c>
      <c r="I982" t="s">
        <v>9</v>
      </c>
      <c r="J982" t="s">
        <v>10</v>
      </c>
      <c r="K982" t="s">
        <v>11</v>
      </c>
      <c r="L982" t="s">
        <v>12</v>
      </c>
      <c r="M982" t="s">
        <v>55</v>
      </c>
    </row>
    <row r="983" spans="1:13" x14ac:dyDescent="0.2">
      <c r="A983">
        <v>5</v>
      </c>
      <c r="B983">
        <v>25</v>
      </c>
      <c r="C983">
        <v>163</v>
      </c>
      <c r="D983" s="36">
        <v>41504</v>
      </c>
      <c r="E983">
        <v>18</v>
      </c>
      <c r="F983">
        <v>8</v>
      </c>
      <c r="G983">
        <v>2013</v>
      </c>
      <c r="H983">
        <v>6.52</v>
      </c>
      <c r="I983" t="s">
        <v>21</v>
      </c>
      <c r="J983" t="s">
        <v>22</v>
      </c>
      <c r="K983" t="s">
        <v>11</v>
      </c>
      <c r="L983" t="s">
        <v>12</v>
      </c>
      <c r="M983" t="s">
        <v>55</v>
      </c>
    </row>
    <row r="984" spans="1:13" x14ac:dyDescent="0.2">
      <c r="A984">
        <v>7</v>
      </c>
      <c r="B984">
        <v>120</v>
      </c>
      <c r="C984">
        <v>133</v>
      </c>
      <c r="D984" s="36">
        <v>41502</v>
      </c>
      <c r="E984">
        <v>16</v>
      </c>
      <c r="F984">
        <v>8</v>
      </c>
      <c r="G984">
        <v>2013</v>
      </c>
      <c r="H984">
        <v>1.1083333333333334</v>
      </c>
      <c r="I984" t="s">
        <v>20</v>
      </c>
      <c r="J984" t="s">
        <v>23</v>
      </c>
      <c r="K984" t="s">
        <v>24</v>
      </c>
      <c r="L984" t="s">
        <v>12</v>
      </c>
      <c r="M984" t="s">
        <v>57</v>
      </c>
    </row>
    <row r="985" spans="1:13" x14ac:dyDescent="0.2">
      <c r="A985">
        <v>10</v>
      </c>
      <c r="B985">
        <v>163</v>
      </c>
      <c r="C985">
        <v>49</v>
      </c>
      <c r="D985" s="36">
        <v>41511</v>
      </c>
      <c r="E985">
        <v>25</v>
      </c>
      <c r="F985">
        <v>8</v>
      </c>
      <c r="G985">
        <v>2013</v>
      </c>
      <c r="H985">
        <v>0.30061349693251532</v>
      </c>
      <c r="I985" t="s">
        <v>21</v>
      </c>
      <c r="J985" t="s">
        <v>22</v>
      </c>
      <c r="K985" t="s">
        <v>11</v>
      </c>
      <c r="L985" t="s">
        <v>12</v>
      </c>
      <c r="M985" t="s">
        <v>55</v>
      </c>
    </row>
    <row r="986" spans="1:13" x14ac:dyDescent="0.2">
      <c r="A986">
        <v>9</v>
      </c>
      <c r="B986">
        <v>143</v>
      </c>
      <c r="C986">
        <v>97</v>
      </c>
      <c r="D986" s="36">
        <v>41507</v>
      </c>
      <c r="E986">
        <v>21</v>
      </c>
      <c r="F986">
        <v>8</v>
      </c>
      <c r="G986">
        <v>2013</v>
      </c>
      <c r="H986">
        <v>0.67832167832167833</v>
      </c>
      <c r="I986" t="s">
        <v>20</v>
      </c>
      <c r="J986" t="s">
        <v>23</v>
      </c>
      <c r="K986" t="s">
        <v>24</v>
      </c>
      <c r="L986" t="s">
        <v>12</v>
      </c>
      <c r="M986" t="s">
        <v>57</v>
      </c>
    </row>
    <row r="987" spans="1:13" x14ac:dyDescent="0.2">
      <c r="A987">
        <v>15</v>
      </c>
      <c r="B987">
        <v>148</v>
      </c>
      <c r="C987">
        <v>200</v>
      </c>
      <c r="D987" s="36">
        <v>41559</v>
      </c>
      <c r="E987">
        <v>12</v>
      </c>
      <c r="F987">
        <v>10</v>
      </c>
      <c r="G987">
        <v>2013</v>
      </c>
      <c r="H987">
        <v>1.3513513513513513</v>
      </c>
      <c r="I987" t="s">
        <v>20</v>
      </c>
      <c r="J987" t="s">
        <v>23</v>
      </c>
      <c r="K987" t="s">
        <v>24</v>
      </c>
      <c r="L987" t="s">
        <v>12</v>
      </c>
      <c r="M987" t="s">
        <v>57</v>
      </c>
    </row>
    <row r="988" spans="1:13" x14ac:dyDescent="0.2">
      <c r="A988">
        <v>11</v>
      </c>
      <c r="B988">
        <v>135</v>
      </c>
      <c r="C988">
        <v>170</v>
      </c>
      <c r="D988" s="36">
        <v>41529</v>
      </c>
      <c r="E988">
        <v>12</v>
      </c>
      <c r="F988">
        <v>9</v>
      </c>
      <c r="G988">
        <v>2013</v>
      </c>
      <c r="H988">
        <v>1.2592592592592593</v>
      </c>
      <c r="I988" t="s">
        <v>20</v>
      </c>
      <c r="J988" t="s">
        <v>23</v>
      </c>
      <c r="K988" t="s">
        <v>24</v>
      </c>
      <c r="L988" t="s">
        <v>12</v>
      </c>
      <c r="M988" t="s">
        <v>57</v>
      </c>
    </row>
    <row r="989" spans="1:13" x14ac:dyDescent="0.2">
      <c r="A989">
        <v>5</v>
      </c>
      <c r="B989">
        <v>122</v>
      </c>
      <c r="C989">
        <v>166</v>
      </c>
      <c r="D989" s="36">
        <v>41550</v>
      </c>
      <c r="E989">
        <v>3</v>
      </c>
      <c r="F989">
        <v>10</v>
      </c>
      <c r="G989">
        <v>2013</v>
      </c>
      <c r="H989">
        <v>1.360655737704918</v>
      </c>
      <c r="I989" t="s">
        <v>21</v>
      </c>
      <c r="J989" t="s">
        <v>22</v>
      </c>
      <c r="K989" t="s">
        <v>11</v>
      </c>
      <c r="L989" t="s">
        <v>12</v>
      </c>
      <c r="M989" t="s">
        <v>55</v>
      </c>
    </row>
    <row r="990" spans="1:13" x14ac:dyDescent="0.2">
      <c r="A990">
        <v>12</v>
      </c>
      <c r="B990">
        <v>93</v>
      </c>
      <c r="C990">
        <v>179</v>
      </c>
      <c r="D990" s="36">
        <v>41511</v>
      </c>
      <c r="E990">
        <v>25</v>
      </c>
      <c r="F990">
        <v>8</v>
      </c>
      <c r="G990">
        <v>2013</v>
      </c>
      <c r="H990">
        <v>1.924731182795699</v>
      </c>
      <c r="I990" t="s">
        <v>8</v>
      </c>
      <c r="J990" t="s">
        <v>17</v>
      </c>
      <c r="K990" t="s">
        <v>18</v>
      </c>
      <c r="L990" t="s">
        <v>19</v>
      </c>
      <c r="M990" t="s">
        <v>58</v>
      </c>
    </row>
    <row r="991" spans="1:13" x14ac:dyDescent="0.2">
      <c r="A991">
        <v>11</v>
      </c>
      <c r="B991">
        <v>128</v>
      </c>
      <c r="C991">
        <v>56</v>
      </c>
      <c r="D991" s="36">
        <v>41489</v>
      </c>
      <c r="E991">
        <v>3</v>
      </c>
      <c r="F991">
        <v>8</v>
      </c>
      <c r="G991">
        <v>2013</v>
      </c>
      <c r="H991">
        <v>0.4375</v>
      </c>
      <c r="I991" t="s">
        <v>20</v>
      </c>
      <c r="J991" t="s">
        <v>23</v>
      </c>
      <c r="K991" t="s">
        <v>24</v>
      </c>
      <c r="L991" t="s">
        <v>12</v>
      </c>
      <c r="M991" t="s">
        <v>57</v>
      </c>
    </row>
    <row r="992" spans="1:13" x14ac:dyDescent="0.2">
      <c r="A992">
        <v>9</v>
      </c>
      <c r="B992">
        <v>35</v>
      </c>
      <c r="C992">
        <v>92</v>
      </c>
      <c r="D992" s="36">
        <v>41495</v>
      </c>
      <c r="E992">
        <v>9</v>
      </c>
      <c r="F992">
        <v>8</v>
      </c>
      <c r="G992">
        <v>2013</v>
      </c>
      <c r="H992">
        <v>2.6285714285714286</v>
      </c>
      <c r="I992" t="s">
        <v>13</v>
      </c>
      <c r="J992" t="s">
        <v>14</v>
      </c>
      <c r="K992" t="s">
        <v>15</v>
      </c>
      <c r="L992" t="s">
        <v>16</v>
      </c>
      <c r="M992" t="s">
        <v>56</v>
      </c>
    </row>
    <row r="993" spans="1:13" x14ac:dyDescent="0.2">
      <c r="A993">
        <v>4</v>
      </c>
      <c r="B993">
        <v>163</v>
      </c>
      <c r="C993">
        <v>51</v>
      </c>
      <c r="D993" s="36">
        <v>41529</v>
      </c>
      <c r="E993">
        <v>12</v>
      </c>
      <c r="F993">
        <v>9</v>
      </c>
      <c r="G993">
        <v>2013</v>
      </c>
      <c r="H993">
        <v>0.31288343558282211</v>
      </c>
      <c r="I993" t="s">
        <v>20</v>
      </c>
      <c r="J993" t="s">
        <v>23</v>
      </c>
      <c r="K993" t="s">
        <v>24</v>
      </c>
      <c r="L993" t="s">
        <v>12</v>
      </c>
      <c r="M993" t="s">
        <v>57</v>
      </c>
    </row>
    <row r="994" spans="1:13" x14ac:dyDescent="0.2">
      <c r="A994">
        <v>8</v>
      </c>
      <c r="B994">
        <v>75</v>
      </c>
      <c r="C994">
        <v>85</v>
      </c>
      <c r="D994" s="36">
        <v>41497</v>
      </c>
      <c r="E994">
        <v>11</v>
      </c>
      <c r="F994">
        <v>8</v>
      </c>
      <c r="G994">
        <v>2013</v>
      </c>
      <c r="H994">
        <v>1.1333333333333333</v>
      </c>
      <c r="I994" t="s">
        <v>13</v>
      </c>
      <c r="J994" t="s">
        <v>14</v>
      </c>
      <c r="K994" t="s">
        <v>15</v>
      </c>
      <c r="L994" t="s">
        <v>16</v>
      </c>
      <c r="M994" t="s">
        <v>56</v>
      </c>
    </row>
    <row r="995" spans="1:13" x14ac:dyDescent="0.2">
      <c r="A995">
        <v>13</v>
      </c>
      <c r="B995">
        <v>140</v>
      </c>
      <c r="C995">
        <v>206</v>
      </c>
      <c r="D995" s="36">
        <v>41527</v>
      </c>
      <c r="E995">
        <v>10</v>
      </c>
      <c r="F995">
        <v>9</v>
      </c>
      <c r="G995">
        <v>2013</v>
      </c>
      <c r="H995">
        <v>1.4714285714285715</v>
      </c>
      <c r="I995" t="s">
        <v>21</v>
      </c>
      <c r="J995" t="s">
        <v>22</v>
      </c>
      <c r="K995" t="s">
        <v>11</v>
      </c>
      <c r="L995" t="s">
        <v>12</v>
      </c>
      <c r="M995" t="s">
        <v>55</v>
      </c>
    </row>
    <row r="996" spans="1:13" x14ac:dyDescent="0.2">
      <c r="A996">
        <v>4</v>
      </c>
      <c r="B996">
        <v>166</v>
      </c>
      <c r="C996">
        <v>203</v>
      </c>
      <c r="D996" s="36">
        <v>41573</v>
      </c>
      <c r="E996">
        <v>26</v>
      </c>
      <c r="F996">
        <v>10</v>
      </c>
      <c r="G996">
        <v>2013</v>
      </c>
      <c r="H996">
        <v>1.2228915662650603</v>
      </c>
      <c r="I996" t="s">
        <v>21</v>
      </c>
      <c r="J996" t="s">
        <v>22</v>
      </c>
      <c r="K996" t="s">
        <v>11</v>
      </c>
      <c r="L996" t="s">
        <v>12</v>
      </c>
      <c r="M996" t="s">
        <v>55</v>
      </c>
    </row>
    <row r="997" spans="1:13" x14ac:dyDescent="0.2">
      <c r="A997">
        <v>9</v>
      </c>
      <c r="B997">
        <v>137</v>
      </c>
      <c r="C997">
        <v>92</v>
      </c>
      <c r="D997" s="36">
        <v>41528</v>
      </c>
      <c r="E997">
        <v>11</v>
      </c>
      <c r="F997">
        <v>9</v>
      </c>
      <c r="G997">
        <v>2013</v>
      </c>
      <c r="H997">
        <v>0.67153284671532842</v>
      </c>
      <c r="I997" t="s">
        <v>21</v>
      </c>
      <c r="J997" t="s">
        <v>22</v>
      </c>
      <c r="K997" t="s">
        <v>11</v>
      </c>
      <c r="L997" t="s">
        <v>12</v>
      </c>
      <c r="M997" t="s">
        <v>55</v>
      </c>
    </row>
    <row r="998" spans="1:13" x14ac:dyDescent="0.2">
      <c r="A998">
        <v>15</v>
      </c>
      <c r="B998">
        <v>21</v>
      </c>
      <c r="C998">
        <v>159</v>
      </c>
      <c r="D998" s="36">
        <v>41512</v>
      </c>
      <c r="E998">
        <v>26</v>
      </c>
      <c r="F998">
        <v>8</v>
      </c>
      <c r="G998">
        <v>2013</v>
      </c>
      <c r="H998">
        <v>7.5714285714285712</v>
      </c>
      <c r="I998" t="s">
        <v>21</v>
      </c>
      <c r="J998" t="s">
        <v>22</v>
      </c>
      <c r="K998" t="s">
        <v>11</v>
      </c>
      <c r="L998" t="s">
        <v>12</v>
      </c>
      <c r="M998" t="s">
        <v>55</v>
      </c>
    </row>
    <row r="999" spans="1:13" x14ac:dyDescent="0.2">
      <c r="A999">
        <v>5</v>
      </c>
      <c r="B999">
        <v>158</v>
      </c>
      <c r="C999">
        <v>88</v>
      </c>
      <c r="D999" s="36">
        <v>41530</v>
      </c>
      <c r="E999">
        <v>13</v>
      </c>
      <c r="F999">
        <v>9</v>
      </c>
      <c r="G999">
        <v>2013</v>
      </c>
      <c r="H999">
        <v>0.55696202531645567</v>
      </c>
      <c r="I999" t="s">
        <v>21</v>
      </c>
      <c r="J999" t="s">
        <v>22</v>
      </c>
      <c r="K999" t="s">
        <v>11</v>
      </c>
      <c r="L999" t="s">
        <v>12</v>
      </c>
      <c r="M999" t="s">
        <v>55</v>
      </c>
    </row>
    <row r="1000" spans="1:13" x14ac:dyDescent="0.2">
      <c r="A1000">
        <v>10</v>
      </c>
      <c r="B1000">
        <v>175</v>
      </c>
      <c r="C1000">
        <v>183</v>
      </c>
      <c r="D1000" s="36">
        <v>41541</v>
      </c>
      <c r="E1000">
        <v>24</v>
      </c>
      <c r="F1000">
        <v>9</v>
      </c>
      <c r="G1000">
        <v>2013</v>
      </c>
      <c r="H1000">
        <v>1.0457142857142858</v>
      </c>
      <c r="I1000" t="s">
        <v>8</v>
      </c>
      <c r="J1000" t="s">
        <v>17</v>
      </c>
      <c r="K1000" t="s">
        <v>18</v>
      </c>
      <c r="L1000" t="s">
        <v>19</v>
      </c>
      <c r="M1000" t="s">
        <v>58</v>
      </c>
    </row>
    <row r="1001" spans="1:13" x14ac:dyDescent="0.2">
      <c r="A1001">
        <v>4</v>
      </c>
      <c r="B1001">
        <v>135</v>
      </c>
      <c r="C1001">
        <v>141</v>
      </c>
      <c r="D1001" s="36">
        <v>41495</v>
      </c>
      <c r="E1001">
        <v>9</v>
      </c>
      <c r="F1001">
        <v>8</v>
      </c>
      <c r="G1001">
        <v>2013</v>
      </c>
      <c r="H1001">
        <v>1.0444444444444445</v>
      </c>
      <c r="I1001" t="s">
        <v>8</v>
      </c>
      <c r="J1001" t="s">
        <v>17</v>
      </c>
      <c r="K1001" t="s">
        <v>18</v>
      </c>
      <c r="L1001" t="s">
        <v>19</v>
      </c>
      <c r="M1001" t="s">
        <v>58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B22E-1129-3049-9507-5180C4A30D45}">
  <sheetPr>
    <tabColor theme="9" tint="0.79998168889431442"/>
  </sheetPr>
  <dimension ref="A1:E6"/>
  <sheetViews>
    <sheetView workbookViewId="0">
      <selection activeCell="B4" sqref="B4"/>
    </sheetView>
  </sheetViews>
  <sheetFormatPr baseColWidth="10" defaultColWidth="11.3984375" defaultRowHeight="14" x14ac:dyDescent="0.2"/>
  <cols>
    <col min="1" max="1" width="15.796875" bestFit="1" customWidth="1"/>
    <col min="2" max="2" width="17.796875" bestFit="1" customWidth="1"/>
    <col min="3" max="3" width="10.59765625" bestFit="1" customWidth="1"/>
    <col min="4" max="4" width="10" bestFit="1" customWidth="1"/>
    <col min="5" max="5" width="16.3984375" bestFit="1" customWidth="1"/>
  </cols>
  <sheetData>
    <row r="1" spans="1:5" x14ac:dyDescent="0.2">
      <c r="A1" t="s">
        <v>3</v>
      </c>
      <c r="B1" t="s">
        <v>5</v>
      </c>
      <c r="C1" t="s">
        <v>6</v>
      </c>
      <c r="D1" t="s">
        <v>7</v>
      </c>
      <c r="E1" t="s">
        <v>54</v>
      </c>
    </row>
    <row r="2" spans="1:5" x14ac:dyDescent="0.2">
      <c r="A2" t="s">
        <v>9</v>
      </c>
      <c r="B2" t="s">
        <v>10</v>
      </c>
      <c r="C2" t="s">
        <v>11</v>
      </c>
      <c r="D2" t="s">
        <v>12</v>
      </c>
      <c r="E2" t="s">
        <v>55</v>
      </c>
    </row>
    <row r="3" spans="1:5" x14ac:dyDescent="0.2">
      <c r="A3" t="s">
        <v>13</v>
      </c>
      <c r="B3" t="s">
        <v>14</v>
      </c>
      <c r="C3" t="s">
        <v>15</v>
      </c>
      <c r="D3" t="s">
        <v>16</v>
      </c>
      <c r="E3" t="s">
        <v>56</v>
      </c>
    </row>
    <row r="4" spans="1:5" x14ac:dyDescent="0.2">
      <c r="A4" t="s">
        <v>8</v>
      </c>
      <c r="B4" t="s">
        <v>17</v>
      </c>
      <c r="C4" t="s">
        <v>18</v>
      </c>
      <c r="D4" t="s">
        <v>19</v>
      </c>
      <c r="E4" t="s">
        <v>58</v>
      </c>
    </row>
    <row r="5" spans="1:5" x14ac:dyDescent="0.2">
      <c r="A5" t="s">
        <v>21</v>
      </c>
      <c r="B5" t="s">
        <v>22</v>
      </c>
      <c r="C5" t="s">
        <v>11</v>
      </c>
      <c r="D5" t="s">
        <v>12</v>
      </c>
      <c r="E5" t="s">
        <v>55</v>
      </c>
    </row>
    <row r="6" spans="1:5" x14ac:dyDescent="0.2">
      <c r="A6" t="s">
        <v>20</v>
      </c>
      <c r="B6" t="s">
        <v>23</v>
      </c>
      <c r="C6" t="s">
        <v>24</v>
      </c>
      <c r="D6" t="s">
        <v>12</v>
      </c>
      <c r="E6" t="s">
        <v>57</v>
      </c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96D1AD-63D9-C54A-A0BA-933EF31C417B}">
  <sheetPr>
    <tabColor theme="5" tint="0.79998168889431442"/>
  </sheetPr>
  <dimension ref="A1:L34"/>
  <sheetViews>
    <sheetView workbookViewId="0">
      <selection activeCell="L19" sqref="I13:L19"/>
    </sheetView>
  </sheetViews>
  <sheetFormatPr baseColWidth="10" defaultColWidth="11.3984375" defaultRowHeight="14" x14ac:dyDescent="0.2"/>
  <cols>
    <col min="1" max="1" width="16" bestFit="1" customWidth="1"/>
    <col min="2" max="2" width="12" bestFit="1" customWidth="1"/>
    <col min="3" max="3" width="7.3984375" bestFit="1" customWidth="1"/>
    <col min="4" max="4" width="8.3984375" bestFit="1" customWidth="1"/>
    <col min="5" max="5" width="19.59765625" bestFit="1" customWidth="1"/>
    <col min="6" max="6" width="15.3984375" bestFit="1" customWidth="1"/>
    <col min="7" max="8" width="12" bestFit="1" customWidth="1"/>
    <col min="9" max="9" width="16" bestFit="1" customWidth="1"/>
    <col min="10" max="10" width="4.796875" bestFit="1" customWidth="1"/>
    <col min="11" max="11" width="8.59765625" bestFit="1" customWidth="1"/>
    <col min="12" max="12" width="7.59765625" bestFit="1" customWidth="1"/>
    <col min="13" max="93" width="12" bestFit="1" customWidth="1"/>
    <col min="94" max="275" width="9.796875" bestFit="1" customWidth="1"/>
    <col min="276" max="276" width="12" bestFit="1" customWidth="1"/>
    <col min="277" max="277" width="13.796875" bestFit="1" customWidth="1"/>
    <col min="278" max="278" width="14.796875" bestFit="1" customWidth="1"/>
  </cols>
  <sheetData>
    <row r="1" spans="1:12" x14ac:dyDescent="0.2">
      <c r="A1" t="s">
        <v>3</v>
      </c>
      <c r="B1" t="s">
        <v>77</v>
      </c>
      <c r="C1" t="s">
        <v>83</v>
      </c>
      <c r="D1" t="s">
        <v>82</v>
      </c>
      <c r="E1" t="s">
        <v>84</v>
      </c>
      <c r="F1" t="s">
        <v>95</v>
      </c>
    </row>
    <row r="2" spans="1:12" x14ac:dyDescent="0.2">
      <c r="A2" t="s">
        <v>9</v>
      </c>
      <c r="B2">
        <v>17388</v>
      </c>
      <c r="C2">
        <v>24426</v>
      </c>
      <c r="D2">
        <v>92</v>
      </c>
      <c r="E2">
        <v>129.23809523809524</v>
      </c>
      <c r="F2">
        <v>189</v>
      </c>
    </row>
    <row r="3" spans="1:12" x14ac:dyDescent="0.2">
      <c r="A3" t="s">
        <v>13</v>
      </c>
      <c r="B3">
        <v>19976</v>
      </c>
      <c r="C3">
        <v>24857</v>
      </c>
      <c r="D3">
        <v>91.633027522935777</v>
      </c>
      <c r="E3">
        <v>114.02293577981652</v>
      </c>
      <c r="F3">
        <v>218</v>
      </c>
    </row>
    <row r="4" spans="1:12" x14ac:dyDescent="0.2">
      <c r="A4" t="s">
        <v>8</v>
      </c>
      <c r="B4">
        <v>19022</v>
      </c>
      <c r="C4">
        <v>25155</v>
      </c>
      <c r="D4">
        <v>91.893719806763286</v>
      </c>
      <c r="E4">
        <v>121.52173913043478</v>
      </c>
      <c r="F4">
        <v>207</v>
      </c>
    </row>
    <row r="5" spans="1:12" x14ac:dyDescent="0.2">
      <c r="A5" t="s">
        <v>21</v>
      </c>
      <c r="B5">
        <v>18192</v>
      </c>
      <c r="C5">
        <v>23976</v>
      </c>
      <c r="D5">
        <v>97.806451612903231</v>
      </c>
      <c r="E5">
        <v>128.90322580645162</v>
      </c>
      <c r="F5">
        <v>186</v>
      </c>
    </row>
    <row r="6" spans="1:12" x14ac:dyDescent="0.2">
      <c r="A6" t="s">
        <v>20</v>
      </c>
      <c r="B6">
        <v>17992</v>
      </c>
      <c r="C6">
        <v>24470</v>
      </c>
      <c r="D6">
        <v>89.96</v>
      </c>
      <c r="E6">
        <v>122.35</v>
      </c>
      <c r="F6">
        <v>200</v>
      </c>
    </row>
    <row r="13" spans="1:12" x14ac:dyDescent="0.2">
      <c r="A13" s="5" t="s">
        <v>25</v>
      </c>
      <c r="B13" t="s">
        <v>71</v>
      </c>
      <c r="C13" t="s">
        <v>90</v>
      </c>
      <c r="D13" t="s">
        <v>89</v>
      </c>
      <c r="I13" s="5" t="s">
        <v>25</v>
      </c>
      <c r="J13" t="s">
        <v>69</v>
      </c>
      <c r="K13" t="s">
        <v>96</v>
      </c>
      <c r="L13" t="s">
        <v>94</v>
      </c>
    </row>
    <row r="14" spans="1:12" x14ac:dyDescent="0.2">
      <c r="A14" s="4" t="s">
        <v>9</v>
      </c>
      <c r="E14" t="s">
        <v>76</v>
      </c>
      <c r="I14" s="4" t="s">
        <v>9</v>
      </c>
      <c r="J14" s="6">
        <v>0.94499999999999995</v>
      </c>
      <c r="K14">
        <v>1</v>
      </c>
      <c r="L14">
        <v>1.1000000000000001</v>
      </c>
    </row>
    <row r="15" spans="1:12" x14ac:dyDescent="0.2">
      <c r="A15" s="57" t="s">
        <v>91</v>
      </c>
      <c r="B15">
        <v>3.9916540912688623</v>
      </c>
      <c r="C15">
        <v>3.95</v>
      </c>
      <c r="D15">
        <v>1</v>
      </c>
      <c r="E15" s="58"/>
      <c r="I15" s="4" t="s">
        <v>13</v>
      </c>
      <c r="J15" s="6">
        <v>1.0900000000000001</v>
      </c>
      <c r="K15">
        <v>1</v>
      </c>
      <c r="L15">
        <v>1.1000000000000001</v>
      </c>
    </row>
    <row r="16" spans="1:12" x14ac:dyDescent="0.2">
      <c r="A16" s="57" t="s">
        <v>92</v>
      </c>
      <c r="B16">
        <v>6.0941884687877756</v>
      </c>
      <c r="C16">
        <v>3.95</v>
      </c>
      <c r="D16">
        <v>1</v>
      </c>
      <c r="E16" s="58"/>
      <c r="I16" s="4" t="s">
        <v>8</v>
      </c>
      <c r="J16" s="6">
        <v>1.0349999999999999</v>
      </c>
      <c r="K16">
        <v>1</v>
      </c>
      <c r="L16">
        <v>1.1000000000000001</v>
      </c>
    </row>
    <row r="17" spans="1:12" x14ac:dyDescent="0.2">
      <c r="A17" s="57" t="s">
        <v>93</v>
      </c>
      <c r="B17">
        <v>4.776254172131031</v>
      </c>
      <c r="C17">
        <v>3.95</v>
      </c>
      <c r="D17">
        <v>1</v>
      </c>
      <c r="E17" s="58"/>
      <c r="I17" s="4" t="s">
        <v>21</v>
      </c>
      <c r="J17" s="6">
        <v>0.93</v>
      </c>
      <c r="K17">
        <v>1</v>
      </c>
      <c r="L17">
        <v>1.1000000000000001</v>
      </c>
    </row>
    <row r="18" spans="1:12" x14ac:dyDescent="0.2">
      <c r="A18" s="4" t="s">
        <v>13</v>
      </c>
      <c r="I18" s="4" t="s">
        <v>20</v>
      </c>
      <c r="J18" s="6">
        <v>1</v>
      </c>
      <c r="K18">
        <v>1</v>
      </c>
      <c r="L18">
        <v>1.1000000000000001</v>
      </c>
    </row>
    <row r="19" spans="1:12" x14ac:dyDescent="0.2">
      <c r="A19" s="57" t="s">
        <v>91</v>
      </c>
      <c r="B19">
        <v>2.6793138635345994</v>
      </c>
      <c r="C19">
        <v>3.95</v>
      </c>
      <c r="D19">
        <v>0</v>
      </c>
      <c r="E19" s="58"/>
      <c r="I19" s="4" t="s">
        <v>38</v>
      </c>
      <c r="J19" s="6">
        <v>5</v>
      </c>
      <c r="K19">
        <v>1</v>
      </c>
      <c r="L19">
        <v>1.1000000000000001</v>
      </c>
    </row>
    <row r="20" spans="1:12" x14ac:dyDescent="0.2">
      <c r="A20" s="57" t="s">
        <v>92</v>
      </c>
      <c r="B20">
        <v>3.3904634250944889</v>
      </c>
      <c r="C20">
        <v>3.95</v>
      </c>
      <c r="D20">
        <v>1</v>
      </c>
      <c r="E20" s="58"/>
    </row>
    <row r="21" spans="1:12" x14ac:dyDescent="0.2">
      <c r="A21" s="57" t="s">
        <v>93</v>
      </c>
      <c r="B21">
        <v>2.8028986959599935</v>
      </c>
      <c r="C21">
        <v>3.95</v>
      </c>
      <c r="D21">
        <v>0</v>
      </c>
      <c r="E21" s="58"/>
    </row>
    <row r="22" spans="1:12" x14ac:dyDescent="0.2">
      <c r="A22" s="4" t="s">
        <v>8</v>
      </c>
    </row>
    <row r="23" spans="1:12" x14ac:dyDescent="0.2">
      <c r="A23" s="57" t="s">
        <v>91</v>
      </c>
      <c r="B23">
        <v>3.5096080222110726</v>
      </c>
      <c r="C23">
        <v>3.95</v>
      </c>
      <c r="D23">
        <v>1</v>
      </c>
      <c r="E23" s="58"/>
    </row>
    <row r="24" spans="1:12" x14ac:dyDescent="0.2">
      <c r="A24" s="57" t="s">
        <v>92</v>
      </c>
      <c r="B24">
        <v>2.7074815783139865</v>
      </c>
      <c r="C24">
        <v>3.95</v>
      </c>
      <c r="D24">
        <v>0</v>
      </c>
      <c r="E24" s="58"/>
    </row>
    <row r="25" spans="1:12" x14ac:dyDescent="0.2">
      <c r="A25" s="57" t="s">
        <v>93</v>
      </c>
      <c r="B25">
        <v>2.5760018857352365</v>
      </c>
      <c r="C25">
        <v>3.95</v>
      </c>
      <c r="D25">
        <v>0</v>
      </c>
      <c r="E25" s="58"/>
    </row>
    <row r="26" spans="1:12" x14ac:dyDescent="0.2">
      <c r="A26" s="4" t="s">
        <v>21</v>
      </c>
    </row>
    <row r="27" spans="1:12" x14ac:dyDescent="0.2">
      <c r="A27" s="57" t="s">
        <v>91</v>
      </c>
      <c r="B27">
        <v>2.7436536373724643</v>
      </c>
      <c r="C27">
        <v>3.95</v>
      </c>
      <c r="D27">
        <v>0</v>
      </c>
      <c r="E27" s="58"/>
    </row>
    <row r="28" spans="1:12" x14ac:dyDescent="0.2">
      <c r="A28" s="57" t="s">
        <v>92</v>
      </c>
      <c r="B28">
        <v>4.7871845940941871</v>
      </c>
      <c r="C28">
        <v>3.95</v>
      </c>
      <c r="D28">
        <v>1</v>
      </c>
      <c r="E28" s="58"/>
    </row>
    <row r="29" spans="1:12" x14ac:dyDescent="0.2">
      <c r="A29" s="57" t="s">
        <v>93</v>
      </c>
      <c r="B29">
        <v>2.198297511991441</v>
      </c>
      <c r="C29">
        <v>3.95</v>
      </c>
      <c r="D29">
        <v>-1</v>
      </c>
      <c r="E29" s="58"/>
    </row>
    <row r="30" spans="1:12" x14ac:dyDescent="0.2">
      <c r="A30" s="4" t="s">
        <v>20</v>
      </c>
    </row>
    <row r="31" spans="1:12" x14ac:dyDescent="0.2">
      <c r="A31" s="57" t="s">
        <v>91</v>
      </c>
      <c r="B31">
        <v>5.0577482771024469</v>
      </c>
      <c r="C31">
        <v>3.95</v>
      </c>
      <c r="D31">
        <v>1</v>
      </c>
      <c r="E31" s="58"/>
    </row>
    <row r="32" spans="1:12" x14ac:dyDescent="0.2">
      <c r="A32" s="57" t="s">
        <v>92</v>
      </c>
      <c r="B32">
        <v>3.4862131255832702</v>
      </c>
      <c r="C32">
        <v>3.95</v>
      </c>
      <c r="D32">
        <v>1</v>
      </c>
      <c r="E32" s="58"/>
    </row>
    <row r="33" spans="1:5" x14ac:dyDescent="0.2">
      <c r="A33" s="57" t="s">
        <v>93</v>
      </c>
      <c r="B33">
        <v>3.9200741302496942</v>
      </c>
      <c r="C33">
        <v>3.95</v>
      </c>
      <c r="D33">
        <v>1</v>
      </c>
      <c r="E33" s="58"/>
    </row>
    <row r="34" spans="1:5" x14ac:dyDescent="0.2">
      <c r="A34" s="4" t="s">
        <v>38</v>
      </c>
      <c r="B34">
        <v>3.592129723873533</v>
      </c>
      <c r="C34">
        <v>3.95</v>
      </c>
      <c r="D34">
        <v>1</v>
      </c>
    </row>
  </sheetData>
  <dataConsolidate/>
  <mergeCells count="5">
    <mergeCell ref="E15:E17"/>
    <mergeCell ref="E19:E21"/>
    <mergeCell ref="E23:E25"/>
    <mergeCell ref="E27:E29"/>
    <mergeCell ref="E31:E33"/>
  </mergeCells>
  <phoneticPr fontId="8" type="noConversion"/>
  <conditionalFormatting pivot="1" sqref="D14:D34">
    <cfRule type="iconSet" priority="3">
      <iconSet showValue="0">
        <cfvo type="num" val="-1"/>
        <cfvo type="num" val="-0.5"/>
        <cfvo type="num" val="0.5"/>
      </iconSet>
    </cfRule>
  </conditionalFormatting>
  <conditionalFormatting pivot="1" sqref="K14:K19">
    <cfRule type="iconSet" priority="1">
      <iconSet showValue="0">
        <cfvo type="num" val="-1"/>
        <cfvo type="num" val="-0.5"/>
        <cfvo type="num" val="0.5"/>
      </iconSet>
    </cfRule>
  </conditionalFormatting>
  <pageMargins left="0.7" right="0.7" top="0.75" bottom="0.75" header="0.3" footer="0.3"/>
  <tableParts count="1">
    <tablePart r:id="rId3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FE996171-2298-4D87-9C27-7D93C4C3D22F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'przedstawiciele (PQ &amp; PP)'!B31:B33</xm:f>
              <xm:sqref>E31</xm:sqref>
            </x14:sparkline>
          </x14:sparklines>
        </x14:sparklineGroup>
        <x14:sparklineGroup displayEmptyCellsAs="gap" markers="1" xr2:uid="{A094EA0E-766E-4043-AD7A-12ACE8363FD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'przedstawiciele (PQ &amp; PP)'!B27:B29</xm:f>
              <xm:sqref>E27</xm:sqref>
            </x14:sparkline>
          </x14:sparklines>
        </x14:sparklineGroup>
        <x14:sparklineGroup displayEmptyCellsAs="gap" markers="1" xr2:uid="{06740B91-819D-494C-A015-553A3608DEDD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'przedstawiciele (PQ &amp; PP)'!B23:B25</xm:f>
              <xm:sqref>E23</xm:sqref>
            </x14:sparkline>
          </x14:sparklines>
        </x14:sparklineGroup>
        <x14:sparklineGroup displayEmptyCellsAs="gap" markers="1" xr2:uid="{ED0A6AE9-7F23-4A40-8993-C54AA1FC279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'przedstawiciele (PQ &amp; PP)'!B19:B21</xm:f>
              <xm:sqref>E19</xm:sqref>
            </x14:sparkline>
          </x14:sparklines>
        </x14:sparklineGroup>
        <x14:sparklineGroup displayEmptyCellsAs="gap" markers="1" xr2:uid="{C47FA8D1-5241-4F8D-8754-B73999180EE7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'przedstawiciele (PQ &amp; PP)'!B15:B17</xm:f>
              <xm:sqref>E15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CCEA0-076F-6C44-954B-3E74BC821ADA}">
  <sheetPr>
    <tabColor theme="5" tint="0.79998168889431442"/>
  </sheetPr>
  <dimension ref="A1:S49"/>
  <sheetViews>
    <sheetView workbookViewId="0">
      <selection activeCell="D9" sqref="D3:F9"/>
    </sheetView>
  </sheetViews>
  <sheetFormatPr baseColWidth="10" defaultColWidth="11.3984375" defaultRowHeight="14" x14ac:dyDescent="0.2"/>
  <cols>
    <col min="1" max="1" width="17.59765625" bestFit="1" customWidth="1"/>
    <col min="2" max="2" width="19" bestFit="1" customWidth="1"/>
    <col min="3" max="3" width="15.796875" bestFit="1" customWidth="1"/>
    <col min="4" max="4" width="17.59765625" bestFit="1" customWidth="1"/>
    <col min="5" max="5" width="22.19921875" bestFit="1" customWidth="1"/>
    <col min="6" max="6" width="13.59765625" bestFit="1" customWidth="1"/>
    <col min="7" max="7" width="7.59765625" bestFit="1" customWidth="1"/>
    <col min="8" max="8" width="16.796875" bestFit="1" customWidth="1"/>
    <col min="9" max="9" width="16.59765625" bestFit="1" customWidth="1"/>
    <col min="10" max="10" width="15" bestFit="1" customWidth="1"/>
    <col min="11" max="11" width="11.3984375" bestFit="1" customWidth="1"/>
    <col min="12" max="12" width="18.3984375" bestFit="1" customWidth="1"/>
    <col min="13" max="13" width="17.59765625" bestFit="1" customWidth="1"/>
    <col min="14" max="14" width="18" customWidth="1"/>
    <col min="15" max="15" width="15" customWidth="1"/>
    <col min="16" max="16" width="14" bestFit="1" customWidth="1"/>
    <col min="17" max="17" width="17.59765625" bestFit="1" customWidth="1"/>
    <col min="18" max="18" width="11.3984375" bestFit="1" customWidth="1"/>
    <col min="19" max="23" width="10.59765625" bestFit="1" customWidth="1"/>
  </cols>
  <sheetData>
    <row r="1" spans="1:19" x14ac:dyDescent="0.2">
      <c r="G1" s="12"/>
    </row>
    <row r="2" spans="1:19" x14ac:dyDescent="0.2">
      <c r="A2" s="13" t="s">
        <v>62</v>
      </c>
      <c r="G2" s="14"/>
    </row>
    <row r="3" spans="1:19" x14ac:dyDescent="0.2">
      <c r="A3" s="5" t="s">
        <v>25</v>
      </c>
      <c r="B3" t="s">
        <v>37</v>
      </c>
      <c r="D3" s="5" t="s">
        <v>25</v>
      </c>
      <c r="E3" t="s">
        <v>63</v>
      </c>
      <c r="F3" t="s">
        <v>61</v>
      </c>
      <c r="H3" s="19" t="s">
        <v>68</v>
      </c>
      <c r="I3" s="20" t="s">
        <v>61</v>
      </c>
      <c r="J3" s="26" t="s">
        <v>72</v>
      </c>
      <c r="K3" s="28" t="s">
        <v>69</v>
      </c>
      <c r="L3" s="28" t="s">
        <v>85</v>
      </c>
      <c r="M3" s="28" t="s">
        <v>86</v>
      </c>
      <c r="N3" s="28" t="s">
        <v>87</v>
      </c>
      <c r="O3" s="28" t="s">
        <v>88</v>
      </c>
      <c r="Q3" s="5" t="s">
        <v>25</v>
      </c>
      <c r="R3" t="s">
        <v>70</v>
      </c>
    </row>
    <row r="4" spans="1:19" x14ac:dyDescent="0.2">
      <c r="A4" s="4" t="s">
        <v>9</v>
      </c>
      <c r="B4" s="63">
        <v>24426</v>
      </c>
      <c r="D4" s="4" t="s">
        <v>9</v>
      </c>
      <c r="E4" s="63">
        <v>24426</v>
      </c>
      <c r="F4" s="63">
        <v>189</v>
      </c>
      <c r="H4" s="17" t="s">
        <v>9</v>
      </c>
      <c r="I4" s="16">
        <v>189</v>
      </c>
      <c r="J4" s="27" t="str">
        <f>IF(K4&lt;0.7,"niezadowalająca",IF(K4&lt;0.9,"standardowa", IF(K4&lt;1.1,"dobra","bardzo dobra")))</f>
        <v>dobra</v>
      </c>
      <c r="K4" s="16">
        <f>I4/AVERAGE($I$4:$I$8)</f>
        <v>0.94499999999999995</v>
      </c>
      <c r="L4">
        <v>0.7</v>
      </c>
      <c r="M4">
        <v>0.9</v>
      </c>
      <c r="N4">
        <v>1.1000000000000001</v>
      </c>
      <c r="O4">
        <v>1.3</v>
      </c>
      <c r="Q4" s="4" t="s">
        <v>9</v>
      </c>
      <c r="R4">
        <v>0.94499999999999995</v>
      </c>
    </row>
    <row r="5" spans="1:19" x14ac:dyDescent="0.2">
      <c r="A5" s="4" t="s">
        <v>13</v>
      </c>
      <c r="B5" s="63">
        <v>24857</v>
      </c>
      <c r="D5" s="4" t="s">
        <v>13</v>
      </c>
      <c r="E5" s="63">
        <v>24857</v>
      </c>
      <c r="F5" s="63">
        <v>218</v>
      </c>
      <c r="H5" s="17" t="s">
        <v>13</v>
      </c>
      <c r="I5" s="16">
        <v>218</v>
      </c>
      <c r="J5" s="27" t="str">
        <f>IF(K5&lt;0.7,"niezadowalająca",IF(K5&lt;0.9,"standardowa", IF(K5&lt;1.1,"dobra","bardzo dobra")))</f>
        <v>dobra</v>
      </c>
      <c r="K5" s="16">
        <f>I5/AVERAGE($I$4:$I$8)</f>
        <v>1.0900000000000001</v>
      </c>
      <c r="L5">
        <v>0.7</v>
      </c>
      <c r="M5">
        <v>0.9</v>
      </c>
      <c r="N5">
        <v>1.1000000000000001</v>
      </c>
      <c r="O5">
        <v>1.3</v>
      </c>
      <c r="Q5" s="4" t="s">
        <v>13</v>
      </c>
      <c r="R5">
        <v>1.0900000000000001</v>
      </c>
    </row>
    <row r="6" spans="1:19" x14ac:dyDescent="0.2">
      <c r="A6" s="4" t="s">
        <v>8</v>
      </c>
      <c r="B6" s="63">
        <v>25155</v>
      </c>
      <c r="D6" s="4" t="s">
        <v>8</v>
      </c>
      <c r="E6" s="63">
        <v>25155</v>
      </c>
      <c r="F6" s="63">
        <v>207</v>
      </c>
      <c r="H6" s="17" t="s">
        <v>8</v>
      </c>
      <c r="I6" s="16">
        <v>207</v>
      </c>
      <c r="J6" s="27" t="str">
        <f>IF(K6&lt;0.7,"niezadowalająca",IF(K6&lt;0.9,"standardowa", IF(K6&lt;1.1,"dobra","bardzo dobra")))</f>
        <v>dobra</v>
      </c>
      <c r="K6" s="16">
        <f>I6/AVERAGE($I$4:$I$8)</f>
        <v>1.0349999999999999</v>
      </c>
      <c r="L6">
        <v>0.7</v>
      </c>
      <c r="M6">
        <v>0.9</v>
      </c>
      <c r="N6">
        <v>1.1000000000000001</v>
      </c>
      <c r="O6">
        <v>1.3</v>
      </c>
      <c r="Q6" s="4" t="s">
        <v>8</v>
      </c>
      <c r="R6">
        <v>1.0349999999999999</v>
      </c>
    </row>
    <row r="7" spans="1:19" x14ac:dyDescent="0.2">
      <c r="A7" s="4" t="s">
        <v>21</v>
      </c>
      <c r="B7" s="63">
        <v>23976</v>
      </c>
      <c r="D7" s="4" t="s">
        <v>21</v>
      </c>
      <c r="E7" s="63">
        <v>23976</v>
      </c>
      <c r="F7" s="63">
        <v>186</v>
      </c>
      <c r="H7" s="17" t="s">
        <v>21</v>
      </c>
      <c r="I7" s="16">
        <v>186</v>
      </c>
      <c r="J7" s="27" t="str">
        <f>IF(K7&lt;0.7,"niezadowalająca",IF(K7&lt;0.9,"standardowa", IF(K7&lt;1.1,"dobra","bardzo dobra")))</f>
        <v>dobra</v>
      </c>
      <c r="K7" s="16">
        <f>I7/AVERAGE($I$4:$I$8)</f>
        <v>0.93</v>
      </c>
      <c r="L7">
        <v>0.7</v>
      </c>
      <c r="M7">
        <v>0.9</v>
      </c>
      <c r="N7">
        <v>1.1000000000000001</v>
      </c>
      <c r="O7">
        <v>1.3</v>
      </c>
      <c r="Q7" s="4" t="s">
        <v>21</v>
      </c>
      <c r="R7">
        <v>0.93</v>
      </c>
    </row>
    <row r="8" spans="1:19" x14ac:dyDescent="0.2">
      <c r="A8" s="4" t="s">
        <v>20</v>
      </c>
      <c r="B8" s="63">
        <v>24470</v>
      </c>
      <c r="D8" s="4" t="s">
        <v>20</v>
      </c>
      <c r="E8" s="63">
        <v>24470</v>
      </c>
      <c r="F8" s="63">
        <v>200</v>
      </c>
      <c r="H8" s="29" t="s">
        <v>20</v>
      </c>
      <c r="I8" s="30">
        <v>200</v>
      </c>
      <c r="J8" s="25" t="str">
        <f>IF(K8&lt;0.7,"niezadowalająca",IF(K8&lt;0.9,"standardowa", IF(K8&lt;1.1,"dobra","bardzo dobra")))</f>
        <v>dobra</v>
      </c>
      <c r="K8" s="30">
        <f>I8/AVERAGE($I$4:$I$8)</f>
        <v>1</v>
      </c>
      <c r="L8">
        <v>0.7</v>
      </c>
      <c r="M8">
        <v>0.9</v>
      </c>
      <c r="N8">
        <v>1.1000000000000001</v>
      </c>
      <c r="O8">
        <v>1.3</v>
      </c>
      <c r="Q8" s="4" t="s">
        <v>20</v>
      </c>
      <c r="R8">
        <v>1</v>
      </c>
    </row>
    <row r="9" spans="1:19" x14ac:dyDescent="0.2">
      <c r="A9" s="4" t="s">
        <v>38</v>
      </c>
      <c r="B9" s="63">
        <v>122884</v>
      </c>
      <c r="D9" s="4" t="s">
        <v>38</v>
      </c>
      <c r="E9" s="63">
        <v>122884</v>
      </c>
      <c r="F9" s="63">
        <v>1000</v>
      </c>
      <c r="I9" s="15"/>
      <c r="Q9" s="4" t="s">
        <v>38</v>
      </c>
      <c r="R9">
        <v>5</v>
      </c>
    </row>
    <row r="13" spans="1:19" x14ac:dyDescent="0.2">
      <c r="I13" s="5" t="s">
        <v>25</v>
      </c>
      <c r="J13" t="s">
        <v>70</v>
      </c>
      <c r="K13" t="s">
        <v>97</v>
      </c>
      <c r="L13" t="s">
        <v>98</v>
      </c>
      <c r="M13" t="s">
        <v>99</v>
      </c>
      <c r="N13" t="s">
        <v>100</v>
      </c>
      <c r="P13" s="48"/>
      <c r="Q13" s="48"/>
      <c r="R13" s="48"/>
      <c r="S13" s="48"/>
    </row>
    <row r="14" spans="1:19" x14ac:dyDescent="0.2">
      <c r="I14" s="4" t="s">
        <v>9</v>
      </c>
      <c r="J14">
        <v>0.94499999999999995</v>
      </c>
      <c r="K14">
        <v>0.7</v>
      </c>
      <c r="L14">
        <v>0.9</v>
      </c>
      <c r="M14">
        <v>1.1000000000000001</v>
      </c>
      <c r="N14">
        <v>1.3</v>
      </c>
    </row>
    <row r="15" spans="1:19" x14ac:dyDescent="0.2">
      <c r="A15" s="13" t="s">
        <v>1</v>
      </c>
      <c r="I15" s="4" t="s">
        <v>13</v>
      </c>
      <c r="J15">
        <v>1.0900000000000001</v>
      </c>
      <c r="K15">
        <v>0.7</v>
      </c>
      <c r="L15">
        <v>0.9</v>
      </c>
      <c r="M15">
        <v>1.1000000000000001</v>
      </c>
      <c r="N15">
        <v>1.3</v>
      </c>
    </row>
    <row r="16" spans="1:19" x14ac:dyDescent="0.2">
      <c r="A16" s="5" t="s">
        <v>25</v>
      </c>
      <c r="B16" t="s">
        <v>37</v>
      </c>
      <c r="E16" s="19" t="s">
        <v>66</v>
      </c>
      <c r="F16" s="20" t="s">
        <v>67</v>
      </c>
      <c r="G16" s="21" t="s">
        <v>64</v>
      </c>
      <c r="I16" s="4" t="s">
        <v>8</v>
      </c>
      <c r="J16">
        <v>1.0349999999999999</v>
      </c>
      <c r="K16">
        <v>0.7</v>
      </c>
      <c r="L16">
        <v>0.9</v>
      </c>
      <c r="M16">
        <v>1.1000000000000001</v>
      </c>
      <c r="N16">
        <v>1.3</v>
      </c>
    </row>
    <row r="17" spans="1:14" x14ac:dyDescent="0.2">
      <c r="A17" s="4" t="s">
        <v>65</v>
      </c>
      <c r="B17" s="63">
        <v>18520</v>
      </c>
      <c r="E17" s="17" t="s">
        <v>65</v>
      </c>
      <c r="F17" s="16">
        <v>18520</v>
      </c>
      <c r="G17" s="18">
        <f t="shared" ref="G17:G22" si="0">F17/$F$23</f>
        <v>0.15071123986849386</v>
      </c>
      <c r="I17" s="4" t="s">
        <v>21</v>
      </c>
      <c r="J17">
        <v>0.93</v>
      </c>
      <c r="K17">
        <v>0.7</v>
      </c>
      <c r="L17">
        <v>0.9</v>
      </c>
      <c r="M17">
        <v>1.1000000000000001</v>
      </c>
      <c r="N17">
        <v>1.3</v>
      </c>
    </row>
    <row r="18" spans="1:14" x14ac:dyDescent="0.2">
      <c r="A18" s="4" t="s">
        <v>43</v>
      </c>
      <c r="B18" s="63">
        <v>21108</v>
      </c>
      <c r="E18" s="17" t="s">
        <v>43</v>
      </c>
      <c r="F18" s="16">
        <v>21108</v>
      </c>
      <c r="G18" s="18">
        <f t="shared" si="0"/>
        <v>0.17177175222160737</v>
      </c>
      <c r="I18" s="4" t="s">
        <v>20</v>
      </c>
      <c r="J18">
        <v>1</v>
      </c>
      <c r="K18">
        <v>0.7</v>
      </c>
      <c r="L18">
        <v>0.9</v>
      </c>
      <c r="M18">
        <v>1.1000000000000001</v>
      </c>
      <c r="N18">
        <v>1.3</v>
      </c>
    </row>
    <row r="19" spans="1:14" x14ac:dyDescent="0.2">
      <c r="A19" s="4" t="s">
        <v>44</v>
      </c>
      <c r="B19" s="63">
        <v>17126</v>
      </c>
      <c r="E19" s="17" t="s">
        <v>44</v>
      </c>
      <c r="F19" s="16">
        <v>17126</v>
      </c>
      <c r="G19" s="18">
        <f t="shared" si="0"/>
        <v>0.13936720809869471</v>
      </c>
      <c r="I19" s="4" t="s">
        <v>38</v>
      </c>
      <c r="J19">
        <v>5</v>
      </c>
      <c r="K19">
        <v>3.5</v>
      </c>
      <c r="L19">
        <v>4.5</v>
      </c>
      <c r="M19">
        <v>5.5</v>
      </c>
      <c r="N19">
        <v>6.5</v>
      </c>
    </row>
    <row r="20" spans="1:14" x14ac:dyDescent="0.2">
      <c r="A20" s="4" t="s">
        <v>45</v>
      </c>
      <c r="B20" s="63">
        <v>21427</v>
      </c>
      <c r="E20" s="17" t="s">
        <v>45</v>
      </c>
      <c r="F20" s="16">
        <v>21427</v>
      </c>
      <c r="G20" s="18">
        <f t="shared" si="0"/>
        <v>0.17436769636405064</v>
      </c>
    </row>
    <row r="21" spans="1:14" x14ac:dyDescent="0.2">
      <c r="A21" s="4" t="s">
        <v>41</v>
      </c>
      <c r="B21" s="63">
        <v>25159</v>
      </c>
      <c r="E21" s="17" t="s">
        <v>41</v>
      </c>
      <c r="F21" s="16">
        <v>25159</v>
      </c>
      <c r="G21" s="18">
        <f t="shared" si="0"/>
        <v>0.20473780150385729</v>
      </c>
    </row>
    <row r="22" spans="1:14" x14ac:dyDescent="0.2">
      <c r="A22" s="4" t="s">
        <v>42</v>
      </c>
      <c r="B22" s="63">
        <v>19544</v>
      </c>
      <c r="E22" s="17" t="s">
        <v>42</v>
      </c>
      <c r="F22" s="16">
        <v>19544</v>
      </c>
      <c r="G22" s="18">
        <f t="shared" si="0"/>
        <v>0.15904430194329611</v>
      </c>
    </row>
    <row r="23" spans="1:14" x14ac:dyDescent="0.2">
      <c r="A23" s="4" t="s">
        <v>38</v>
      </c>
      <c r="B23" s="63">
        <v>122884</v>
      </c>
      <c r="E23" s="22"/>
      <c r="F23" s="23">
        <v>122884</v>
      </c>
      <c r="G23" s="24">
        <f>SUM(G17:G22)</f>
        <v>1</v>
      </c>
    </row>
    <row r="30" spans="1:14" x14ac:dyDescent="0.2">
      <c r="A30" s="35" t="s">
        <v>36</v>
      </c>
      <c r="B30" s="11"/>
      <c r="C30" s="11"/>
      <c r="D30" s="11"/>
      <c r="E30" s="11"/>
    </row>
    <row r="31" spans="1:14" x14ac:dyDescent="0.2">
      <c r="A31" s="5" t="s">
        <v>31</v>
      </c>
      <c r="B31" s="5" t="s">
        <v>3</v>
      </c>
    </row>
    <row r="32" spans="1:14" x14ac:dyDescent="0.2">
      <c r="A32" s="5" t="s">
        <v>27</v>
      </c>
      <c r="B32" t="s">
        <v>9</v>
      </c>
      <c r="C32" t="s">
        <v>13</v>
      </c>
      <c r="D32" t="s">
        <v>8</v>
      </c>
      <c r="E32" t="s">
        <v>21</v>
      </c>
      <c r="F32" t="s">
        <v>20</v>
      </c>
      <c r="G32" t="s">
        <v>35</v>
      </c>
    </row>
    <row r="33" spans="1:15" x14ac:dyDescent="0.2">
      <c r="A33" t="s">
        <v>32</v>
      </c>
      <c r="B33" s="6">
        <v>3.9916540912688623</v>
      </c>
      <c r="C33" s="6">
        <v>2.6793138635345994</v>
      </c>
      <c r="D33" s="6">
        <v>3.5096080222110726</v>
      </c>
      <c r="E33" s="6">
        <v>2.7436536373724643</v>
      </c>
      <c r="F33" s="6">
        <v>5.0577482771024469</v>
      </c>
      <c r="G33" s="6">
        <v>3.5565099295008524</v>
      </c>
    </row>
    <row r="34" spans="1:15" x14ac:dyDescent="0.2">
      <c r="A34" t="s">
        <v>33</v>
      </c>
      <c r="B34" s="6">
        <v>6.0941884687877756</v>
      </c>
      <c r="C34" s="6">
        <v>3.3904634250944889</v>
      </c>
      <c r="D34" s="6">
        <v>2.7074815783139865</v>
      </c>
      <c r="E34" s="6">
        <v>4.7871845940941871</v>
      </c>
      <c r="F34" s="6">
        <v>3.4862131255832702</v>
      </c>
      <c r="G34" s="6">
        <v>3.9941328423165241</v>
      </c>
    </row>
    <row r="35" spans="1:15" x14ac:dyDescent="0.2">
      <c r="A35" t="s">
        <v>34</v>
      </c>
      <c r="B35" s="6">
        <v>4.776254172131031</v>
      </c>
      <c r="C35" s="6">
        <v>2.8028986959599935</v>
      </c>
      <c r="D35" s="6">
        <v>2.5760018857352365</v>
      </c>
      <c r="E35" s="6">
        <v>2.198297511991441</v>
      </c>
      <c r="F35" s="6">
        <v>3.9200741302496942</v>
      </c>
      <c r="G35" s="6">
        <v>3.2241229848883419</v>
      </c>
      <c r="J35" s="4"/>
      <c r="K35" s="39"/>
    </row>
    <row r="36" spans="1:15" x14ac:dyDescent="0.2">
      <c r="A36" t="s">
        <v>35</v>
      </c>
      <c r="B36" s="8">
        <v>4.954032244062561</v>
      </c>
      <c r="C36" s="8">
        <v>2.9728781719704855</v>
      </c>
      <c r="D36" s="8">
        <v>2.907209287364366</v>
      </c>
      <c r="E36" s="8">
        <v>3.09802715632495</v>
      </c>
      <c r="F36" s="8">
        <v>4.148524073476386</v>
      </c>
      <c r="G36" s="64">
        <v>3.5921297238735299</v>
      </c>
      <c r="J36" s="4"/>
      <c r="K36" s="39"/>
    </row>
    <row r="37" spans="1:15" x14ac:dyDescent="0.2">
      <c r="A37" t="s">
        <v>76</v>
      </c>
      <c r="F37" s="32"/>
      <c r="J37" s="4"/>
      <c r="K37" s="39"/>
    </row>
    <row r="38" spans="1:15" x14ac:dyDescent="0.2">
      <c r="J38" s="4"/>
      <c r="K38" s="39"/>
    </row>
    <row r="41" spans="1:15" x14ac:dyDescent="0.2">
      <c r="A41" s="47" t="s">
        <v>71</v>
      </c>
      <c r="L41" s="4"/>
      <c r="M41" s="6"/>
      <c r="N41" s="6"/>
      <c r="O41" s="6"/>
    </row>
    <row r="42" spans="1:15" x14ac:dyDescent="0.2">
      <c r="A42" s="5" t="s">
        <v>49</v>
      </c>
      <c r="B42" s="5" t="s">
        <v>30</v>
      </c>
      <c r="L42" s="4"/>
      <c r="M42" s="6"/>
      <c r="N42" s="6"/>
      <c r="O42" s="6"/>
    </row>
    <row r="43" spans="1:15" x14ac:dyDescent="0.2">
      <c r="A43" s="5" t="s">
        <v>25</v>
      </c>
      <c r="B43" t="s">
        <v>52</v>
      </c>
      <c r="C43" t="s">
        <v>53</v>
      </c>
      <c r="D43" t="s">
        <v>51</v>
      </c>
      <c r="E43" t="s">
        <v>50</v>
      </c>
      <c r="F43" t="s">
        <v>38</v>
      </c>
      <c r="J43" s="15"/>
      <c r="K43" s="15"/>
      <c r="L43" s="15"/>
      <c r="M43" s="15"/>
      <c r="N43" s="15"/>
      <c r="O43" s="15"/>
    </row>
    <row r="44" spans="1:15" x14ac:dyDescent="0.2">
      <c r="A44" s="4" t="s">
        <v>9</v>
      </c>
      <c r="B44" s="63">
        <v>139</v>
      </c>
      <c r="C44" s="63">
        <v>10</v>
      </c>
      <c r="D44" s="63">
        <v>10</v>
      </c>
      <c r="E44" s="63">
        <v>30</v>
      </c>
      <c r="F44" s="63">
        <v>189</v>
      </c>
      <c r="J44" s="4"/>
    </row>
    <row r="45" spans="1:15" x14ac:dyDescent="0.2">
      <c r="A45" s="4" t="s">
        <v>13</v>
      </c>
      <c r="B45" s="63">
        <v>168</v>
      </c>
      <c r="C45" s="63">
        <v>6</v>
      </c>
      <c r="D45" s="63">
        <v>6</v>
      </c>
      <c r="E45" s="63">
        <v>38</v>
      </c>
      <c r="F45" s="63">
        <v>218</v>
      </c>
      <c r="J45" s="4"/>
    </row>
    <row r="46" spans="1:15" x14ac:dyDescent="0.2">
      <c r="A46" s="4" t="s">
        <v>8</v>
      </c>
      <c r="B46" s="63">
        <v>155</v>
      </c>
      <c r="C46" s="63">
        <v>9</v>
      </c>
      <c r="D46" s="63">
        <v>11</v>
      </c>
      <c r="E46" s="63">
        <v>32</v>
      </c>
      <c r="F46" s="63">
        <v>207</v>
      </c>
      <c r="J46" s="4"/>
    </row>
    <row r="47" spans="1:15" x14ac:dyDescent="0.2">
      <c r="A47" s="4" t="s">
        <v>21</v>
      </c>
      <c r="B47" s="63">
        <v>142</v>
      </c>
      <c r="C47" s="63">
        <v>8</v>
      </c>
      <c r="D47" s="63">
        <v>9</v>
      </c>
      <c r="E47" s="63">
        <v>27</v>
      </c>
      <c r="F47" s="63">
        <v>186</v>
      </c>
      <c r="J47" s="4"/>
    </row>
    <row r="48" spans="1:15" x14ac:dyDescent="0.2">
      <c r="A48" s="4" t="s">
        <v>20</v>
      </c>
      <c r="B48" s="63">
        <v>145</v>
      </c>
      <c r="C48" s="63">
        <v>12</v>
      </c>
      <c r="D48" s="63">
        <v>5</v>
      </c>
      <c r="E48" s="63">
        <v>38</v>
      </c>
      <c r="F48" s="63">
        <v>200</v>
      </c>
    </row>
    <row r="49" spans="1:6" x14ac:dyDescent="0.2">
      <c r="A49" s="4" t="s">
        <v>38</v>
      </c>
      <c r="B49" s="63">
        <v>749</v>
      </c>
      <c r="C49" s="63">
        <v>45</v>
      </c>
      <c r="D49" s="63">
        <v>41</v>
      </c>
      <c r="E49" s="63">
        <v>165</v>
      </c>
      <c r="F49" s="63">
        <v>1000</v>
      </c>
    </row>
  </sheetData>
  <phoneticPr fontId="8" type="noConversion"/>
  <conditionalFormatting pivot="1" sqref="B33:F35">
    <cfRule type="iconSet" priority="6">
      <iconSet iconSet="4Arrows">
        <cfvo type="percent" val="0"/>
        <cfvo type="num" val="2.5099999999999998"/>
        <cfvo type="num" val="3.23"/>
        <cfvo type="num" val="3.95"/>
      </iconSet>
    </cfRule>
  </conditionalFormatting>
  <conditionalFormatting pivot="1" sqref="E4:E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{AB478B98-EF2B-E84E-9735-ED0C74F7859D}</x14:id>
        </ext>
      </extLst>
    </cfRule>
  </conditionalFormatting>
  <conditionalFormatting pivot="1" sqref="F4:F8">
    <cfRule type="dataBar" priority="4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{E7C9DE3C-F7AE-154E-8D5F-96D64EE71707}</x14:id>
        </ext>
      </extLst>
    </cfRule>
  </conditionalFormatting>
  <conditionalFormatting pivot="1" sqref="E4:E9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{836CC945-1851-B44E-A2E6-4BFAA53FD475}</x14:id>
        </ext>
      </extLst>
    </cfRule>
  </conditionalFormatting>
  <conditionalFormatting pivot="1" sqref="F4:F9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{3D53E337-BFE2-B14D-82C3-F923B99565D8}</x14:id>
        </ext>
      </extLst>
    </cfRule>
  </conditionalFormatting>
  <conditionalFormatting pivot="1" sqref="B17:B2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{AEA1FAF1-B87A-8245-B357-FCB75D8D97D5}</x14:id>
        </ext>
      </extLst>
    </cfRule>
  </conditionalFormatting>
  <pageMargins left="0.7" right="0.7" top="0.75" bottom="0.75" header="0.3" footer="0.3"/>
  <tableParts count="2">
    <tablePart r:id="rId8"/>
    <tablePart r:id="rId9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AB478B98-EF2B-E84E-9735-ED0C74F7859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E4:E8</xm:sqref>
        </x14:conditionalFormatting>
        <x14:conditionalFormatting xmlns:xm="http://schemas.microsoft.com/office/excel/2006/main" pivot="1">
          <x14:cfRule type="dataBar" id="{E7C9DE3C-F7AE-154E-8D5F-96D64EE717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F4:F8</xm:sqref>
        </x14:conditionalFormatting>
        <x14:conditionalFormatting xmlns:xm="http://schemas.microsoft.com/office/excel/2006/main" pivot="1">
          <x14:cfRule type="dataBar" id="{836CC945-1851-B44E-A2E6-4BFAA53FD47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E4:E9</xm:sqref>
        </x14:conditionalFormatting>
        <x14:conditionalFormatting xmlns:xm="http://schemas.microsoft.com/office/excel/2006/main" pivot="1">
          <x14:cfRule type="dataBar" id="{3D53E337-BFE2-B14D-82C3-F923B99565D8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F4:F9</xm:sqref>
        </x14:conditionalFormatting>
        <x14:conditionalFormatting xmlns:xm="http://schemas.microsoft.com/office/excel/2006/main" pivot="1">
          <x14:cfRule type="dataBar" id="{AEA1FAF1-B87A-8245-B357-FCB75D8D97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B17:B23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xr2:uid="{1CB6AC2F-FE06-0D4D-8B6F-4D47F3ACC66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'Analiza przedstawicieli'!B33:B35</xm:f>
              <xm:sqref>B37</xm:sqref>
            </x14:sparkline>
            <x14:sparkline>
              <xm:f>'Analiza przedstawicieli'!C33:C35</xm:f>
              <xm:sqref>C37</xm:sqref>
            </x14:sparkline>
            <x14:sparkline>
              <xm:f>'Analiza przedstawicieli'!D33:D35</xm:f>
              <xm:sqref>D37</xm:sqref>
            </x14:sparkline>
            <x14:sparkline>
              <xm:f>'Analiza przedstawicieli'!E33:E35</xm:f>
              <xm:sqref>E37</xm:sqref>
            </x14:sparkline>
            <x14:sparkline>
              <xm:f>'Analiza przedstawicieli'!F33:F35</xm:f>
              <xm:sqref>F37</xm:sqref>
            </x14:sparkline>
          </x14:sparklines>
        </x14:sparklineGroup>
        <x14:sparklineGroup displayEmptyCellsAs="gap" markers="1" xr2:uid="{6F19ABE3-2A9C-C74E-A4AF-4AE5C89D01AA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'Analiza przedstawicieli'!G33:G35</xm:f>
              <xm:sqref>G37</xm:sqref>
            </x14:sparkline>
          </x14:sparklines>
        </x14:sparklineGroup>
      </x14:sparklineGroup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5FEAD-43F1-3C45-ADEA-0EF542D56D3C}">
  <sheetPr>
    <tabColor theme="5" tint="0.79998168889431442"/>
  </sheetPr>
  <dimension ref="A1:P30"/>
  <sheetViews>
    <sheetView workbookViewId="0">
      <selection activeCell="P30" sqref="P30"/>
    </sheetView>
  </sheetViews>
  <sheetFormatPr baseColWidth="10" defaultColWidth="11.3984375" defaultRowHeight="14" x14ac:dyDescent="0.2"/>
  <cols>
    <col min="1" max="1" width="19" bestFit="1" customWidth="1"/>
    <col min="2" max="2" width="17.3984375" bestFit="1" customWidth="1"/>
    <col min="3" max="6" width="6.3984375" bestFit="1" customWidth="1"/>
    <col min="7" max="7" width="14" bestFit="1" customWidth="1"/>
    <col min="9" max="9" width="19.3984375" bestFit="1" customWidth="1"/>
    <col min="10" max="10" width="17.3984375" bestFit="1" customWidth="1"/>
    <col min="11" max="14" width="4.3984375" bestFit="1" customWidth="1"/>
    <col min="15" max="15" width="14" bestFit="1" customWidth="1"/>
  </cols>
  <sheetData>
    <row r="1" spans="1:16" ht="19" x14ac:dyDescent="0.25">
      <c r="G1" s="59" t="s">
        <v>78</v>
      </c>
      <c r="H1" s="60"/>
      <c r="I1" s="61"/>
      <c r="P1" s="32"/>
    </row>
    <row r="2" spans="1:16" x14ac:dyDescent="0.2">
      <c r="P2" s="32"/>
    </row>
    <row r="3" spans="1:16" x14ac:dyDescent="0.2">
      <c r="A3" s="13" t="s">
        <v>80</v>
      </c>
      <c r="I3" s="13" t="s">
        <v>81</v>
      </c>
      <c r="P3" s="32"/>
    </row>
    <row r="4" spans="1:16" x14ac:dyDescent="0.2">
      <c r="A4" s="49" t="s">
        <v>25</v>
      </c>
      <c r="B4" s="16" t="s">
        <v>37</v>
      </c>
      <c r="I4" s="49" t="s">
        <v>54</v>
      </c>
      <c r="J4" s="16" t="s">
        <v>60</v>
      </c>
      <c r="P4" s="32"/>
    </row>
    <row r="5" spans="1:16" x14ac:dyDescent="0.2">
      <c r="A5" s="52" t="s">
        <v>56</v>
      </c>
      <c r="B5" s="67">
        <v>24857</v>
      </c>
      <c r="D5" s="12" t="s">
        <v>54</v>
      </c>
      <c r="E5" s="12" t="s">
        <v>59</v>
      </c>
      <c r="I5" s="52" t="s">
        <v>56</v>
      </c>
      <c r="J5" s="54">
        <v>2.9728781719704864</v>
      </c>
      <c r="L5" s="12" t="s">
        <v>54</v>
      </c>
      <c r="M5" s="12" t="s">
        <v>60</v>
      </c>
      <c r="P5" s="32"/>
    </row>
    <row r="6" spans="1:16" x14ac:dyDescent="0.2">
      <c r="A6" s="40" t="s">
        <v>57</v>
      </c>
      <c r="B6" s="68">
        <v>24470</v>
      </c>
      <c r="D6" s="4" t="s">
        <v>56</v>
      </c>
      <c r="E6">
        <v>24857</v>
      </c>
      <c r="I6" s="40" t="s">
        <v>57</v>
      </c>
      <c r="J6" s="55">
        <v>4.148524073476386</v>
      </c>
      <c r="L6" s="4" t="s">
        <v>56</v>
      </c>
      <c r="M6" s="6">
        <v>2.9728781719704864</v>
      </c>
      <c r="P6" s="32"/>
    </row>
    <row r="7" spans="1:16" x14ac:dyDescent="0.2">
      <c r="A7" s="40" t="s">
        <v>55</v>
      </c>
      <c r="B7" s="68">
        <v>48402</v>
      </c>
      <c r="D7" s="4" t="s">
        <v>57</v>
      </c>
      <c r="E7">
        <v>24470</v>
      </c>
      <c r="I7" s="40" t="s">
        <v>55</v>
      </c>
      <c r="J7" s="55">
        <v>4.033453720544709</v>
      </c>
      <c r="L7" s="4" t="s">
        <v>57</v>
      </c>
      <c r="M7" s="6">
        <v>4.148524073476386</v>
      </c>
      <c r="P7" s="32"/>
    </row>
    <row r="8" spans="1:16" x14ac:dyDescent="0.2">
      <c r="A8" s="42" t="s">
        <v>58</v>
      </c>
      <c r="B8" s="68">
        <v>25155</v>
      </c>
      <c r="D8" s="4" t="s">
        <v>55</v>
      </c>
      <c r="E8">
        <v>48402</v>
      </c>
      <c r="I8" s="42" t="s">
        <v>58</v>
      </c>
      <c r="J8" s="55">
        <v>2.9072092873643642</v>
      </c>
      <c r="L8" s="4" t="s">
        <v>55</v>
      </c>
      <c r="M8" s="6">
        <v>4.033453720544709</v>
      </c>
      <c r="P8" s="32"/>
    </row>
    <row r="9" spans="1:16" x14ac:dyDescent="0.2">
      <c r="A9" s="53" t="s">
        <v>38</v>
      </c>
      <c r="B9" s="69">
        <v>122884</v>
      </c>
      <c r="D9" s="4" t="s">
        <v>58</v>
      </c>
      <c r="E9">
        <v>25155</v>
      </c>
      <c r="I9" s="53" t="s">
        <v>38</v>
      </c>
      <c r="J9" s="56">
        <v>3.5921297238735281</v>
      </c>
      <c r="L9" s="4" t="s">
        <v>58</v>
      </c>
      <c r="M9" s="6">
        <v>2.9072092873643642</v>
      </c>
      <c r="P9" s="32"/>
    </row>
    <row r="10" spans="1:16" x14ac:dyDescent="0.2">
      <c r="J10" s="4"/>
      <c r="P10" s="32"/>
    </row>
    <row r="11" spans="1:16" x14ac:dyDescent="0.2">
      <c r="P11" s="32"/>
    </row>
    <row r="12" spans="1:16" x14ac:dyDescent="0.2">
      <c r="P12" s="32"/>
    </row>
    <row r="13" spans="1:16" x14ac:dyDescent="0.2">
      <c r="A13" s="45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6"/>
    </row>
    <row r="14" spans="1:16" ht="19" x14ac:dyDescent="0.25">
      <c r="A14" s="25"/>
      <c r="B14" s="33"/>
      <c r="C14" s="33"/>
      <c r="D14" s="33"/>
      <c r="E14" s="33"/>
      <c r="F14" s="33"/>
      <c r="G14" s="59" t="s">
        <v>79</v>
      </c>
      <c r="H14" s="60"/>
      <c r="I14" s="61"/>
      <c r="J14" s="33"/>
      <c r="K14" s="33"/>
      <c r="L14" s="33"/>
      <c r="M14" s="33"/>
      <c r="N14" s="33"/>
      <c r="O14" s="33"/>
      <c r="P14" s="22"/>
    </row>
    <row r="15" spans="1:16" x14ac:dyDescent="0.2">
      <c r="A15" s="43"/>
      <c r="I15" s="6"/>
      <c r="P15" s="32"/>
    </row>
    <row r="16" spans="1:16" x14ac:dyDescent="0.2">
      <c r="A16" s="43" t="s">
        <v>75</v>
      </c>
      <c r="I16" s="6"/>
      <c r="P16" s="32"/>
    </row>
    <row r="17" spans="1:16" x14ac:dyDescent="0.2">
      <c r="A17" s="44" t="s">
        <v>73</v>
      </c>
      <c r="I17" s="13" t="s">
        <v>74</v>
      </c>
      <c r="P17" s="32"/>
    </row>
    <row r="18" spans="1:16" x14ac:dyDescent="0.2">
      <c r="A18" s="49" t="s">
        <v>37</v>
      </c>
      <c r="B18" s="49" t="s">
        <v>30</v>
      </c>
      <c r="C18" s="27"/>
      <c r="D18" s="50"/>
      <c r="E18" s="50"/>
      <c r="F18" s="50"/>
      <c r="G18" s="51"/>
      <c r="I18" s="49" t="s">
        <v>39</v>
      </c>
      <c r="J18" s="49" t="s">
        <v>30</v>
      </c>
      <c r="K18" s="27"/>
      <c r="L18" s="50"/>
      <c r="M18" s="50"/>
      <c r="N18" s="50"/>
      <c r="O18" s="51"/>
      <c r="P18" s="32"/>
    </row>
    <row r="19" spans="1:16" x14ac:dyDescent="0.2">
      <c r="A19" s="49" t="s">
        <v>25</v>
      </c>
      <c r="B19" s="27" t="s">
        <v>9</v>
      </c>
      <c r="C19" s="50" t="s">
        <v>13</v>
      </c>
      <c r="D19" s="50" t="s">
        <v>8</v>
      </c>
      <c r="E19" s="50" t="s">
        <v>21</v>
      </c>
      <c r="F19" s="51" t="s">
        <v>20</v>
      </c>
      <c r="G19" s="16" t="s">
        <v>38</v>
      </c>
      <c r="I19" s="49" t="s">
        <v>25</v>
      </c>
      <c r="J19" s="27" t="s">
        <v>9</v>
      </c>
      <c r="K19" s="50" t="s">
        <v>13</v>
      </c>
      <c r="L19" s="50" t="s">
        <v>8</v>
      </c>
      <c r="M19" s="50" t="s">
        <v>21</v>
      </c>
      <c r="N19" s="51" t="s">
        <v>20</v>
      </c>
      <c r="O19" s="16" t="s">
        <v>38</v>
      </c>
      <c r="P19" s="32"/>
    </row>
    <row r="20" spans="1:16" x14ac:dyDescent="0.2">
      <c r="A20" s="52" t="s">
        <v>32</v>
      </c>
      <c r="B20" s="72">
        <v>8320</v>
      </c>
      <c r="C20" s="73">
        <v>8771</v>
      </c>
      <c r="D20" s="73">
        <v>8200</v>
      </c>
      <c r="E20" s="73">
        <v>10019</v>
      </c>
      <c r="F20" s="73">
        <v>8530</v>
      </c>
      <c r="G20" s="74">
        <v>43840</v>
      </c>
      <c r="I20" s="52" t="s">
        <v>32</v>
      </c>
      <c r="J20" s="72">
        <v>63</v>
      </c>
      <c r="K20" s="73">
        <v>71</v>
      </c>
      <c r="L20" s="73">
        <v>64</v>
      </c>
      <c r="M20" s="73">
        <v>79</v>
      </c>
      <c r="N20" s="73">
        <v>68</v>
      </c>
      <c r="O20" s="74">
        <v>345</v>
      </c>
      <c r="P20" s="32"/>
    </row>
    <row r="21" spans="1:16" x14ac:dyDescent="0.2">
      <c r="A21" s="40" t="s">
        <v>33</v>
      </c>
      <c r="B21" s="75">
        <v>7393</v>
      </c>
      <c r="C21" s="70">
        <v>8248</v>
      </c>
      <c r="D21" s="70">
        <v>8069</v>
      </c>
      <c r="E21" s="70">
        <v>6357</v>
      </c>
      <c r="F21" s="70">
        <v>8455</v>
      </c>
      <c r="G21" s="65">
        <v>38522</v>
      </c>
      <c r="I21" s="40" t="s">
        <v>33</v>
      </c>
      <c r="J21" s="75">
        <v>63</v>
      </c>
      <c r="K21" s="70">
        <v>78</v>
      </c>
      <c r="L21" s="70">
        <v>67</v>
      </c>
      <c r="M21" s="70">
        <v>48</v>
      </c>
      <c r="N21" s="70">
        <v>73</v>
      </c>
      <c r="O21" s="65">
        <v>329</v>
      </c>
      <c r="P21" s="32"/>
    </row>
    <row r="22" spans="1:16" x14ac:dyDescent="0.2">
      <c r="A22" s="42" t="s">
        <v>34</v>
      </c>
      <c r="B22" s="75">
        <v>8713</v>
      </c>
      <c r="C22" s="70">
        <v>7838</v>
      </c>
      <c r="D22" s="70">
        <v>8886</v>
      </c>
      <c r="E22" s="70">
        <v>7600</v>
      </c>
      <c r="F22" s="70">
        <v>7485</v>
      </c>
      <c r="G22" s="65">
        <v>40522</v>
      </c>
      <c r="I22" s="42" t="s">
        <v>34</v>
      </c>
      <c r="J22" s="75">
        <v>63</v>
      </c>
      <c r="K22" s="70">
        <v>69</v>
      </c>
      <c r="L22" s="70">
        <v>76</v>
      </c>
      <c r="M22" s="70">
        <v>59</v>
      </c>
      <c r="N22" s="70">
        <v>59</v>
      </c>
      <c r="O22" s="65">
        <v>326</v>
      </c>
      <c r="P22" s="32"/>
    </row>
    <row r="23" spans="1:16" x14ac:dyDescent="0.2">
      <c r="A23" s="53" t="s">
        <v>38</v>
      </c>
      <c r="B23" s="76">
        <v>24426</v>
      </c>
      <c r="C23" s="71">
        <v>24857</v>
      </c>
      <c r="D23" s="71">
        <v>25155</v>
      </c>
      <c r="E23" s="71">
        <v>23976</v>
      </c>
      <c r="F23" s="71">
        <v>24470</v>
      </c>
      <c r="G23" s="66">
        <v>122884</v>
      </c>
      <c r="I23" s="53" t="s">
        <v>38</v>
      </c>
      <c r="J23" s="76">
        <v>189</v>
      </c>
      <c r="K23" s="71">
        <v>218</v>
      </c>
      <c r="L23" s="71">
        <v>207</v>
      </c>
      <c r="M23" s="71">
        <v>186</v>
      </c>
      <c r="N23" s="71">
        <v>200</v>
      </c>
      <c r="O23" s="66">
        <v>1000</v>
      </c>
      <c r="P23" s="32"/>
    </row>
    <row r="24" spans="1:16" x14ac:dyDescent="0.2">
      <c r="A24" s="41" t="s">
        <v>76</v>
      </c>
      <c r="B24" s="34"/>
      <c r="C24" s="34"/>
      <c r="D24" s="34"/>
      <c r="E24" s="34"/>
      <c r="F24" s="19"/>
      <c r="G24" s="19"/>
      <c r="I24" s="41" t="s">
        <v>76</v>
      </c>
      <c r="J24" s="34"/>
      <c r="K24" s="34"/>
      <c r="L24" s="34"/>
      <c r="M24" s="34"/>
      <c r="N24" s="19"/>
      <c r="O24" s="19"/>
      <c r="P24" s="32"/>
    </row>
    <row r="25" spans="1:16" x14ac:dyDescent="0.2">
      <c r="A25" s="43"/>
      <c r="P25" s="32"/>
    </row>
    <row r="26" spans="1:16" x14ac:dyDescent="0.2">
      <c r="A26" s="43"/>
      <c r="P26" s="32"/>
    </row>
    <row r="27" spans="1:16" x14ac:dyDescent="0.2">
      <c r="A27" s="43"/>
      <c r="P27" s="32"/>
    </row>
    <row r="28" spans="1:16" x14ac:dyDescent="0.2">
      <c r="A28" s="43"/>
      <c r="P28" s="32"/>
    </row>
    <row r="29" spans="1:16" x14ac:dyDescent="0.2">
      <c r="A29" s="43"/>
      <c r="P29" s="32"/>
    </row>
    <row r="30" spans="1:16" x14ac:dyDescent="0.2">
      <c r="A30" s="26"/>
      <c r="B30" s="34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19"/>
    </row>
  </sheetData>
  <mergeCells count="2">
    <mergeCell ref="G14:I14"/>
    <mergeCell ref="G1:I1"/>
  </mergeCells>
  <conditionalFormatting pivot="1" sqref="B5:B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{F8376AF9-0510-DF49-823A-79EC2A627665}</x14:id>
        </ext>
      </extLst>
    </cfRule>
  </conditionalFormatting>
  <conditionalFormatting pivot="1" sqref="B5:B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{5FBABD05-400C-D041-8DBB-A773C0E26B1D}</x14:id>
        </ext>
      </extLst>
    </cfRule>
  </conditionalFormatting>
  <conditionalFormatting pivot="1" sqref="J5:J8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pivot="1" sqref="J5:J8">
    <cfRule type="colorScale" priority="7">
      <colorScale>
        <cfvo type="min"/>
        <cfvo type="max"/>
        <color rgb="FFFFEF9C"/>
        <color rgb="FF63BE7B"/>
      </colorScale>
    </cfRule>
  </conditionalFormatting>
  <conditionalFormatting pivot="1" sqref="J5:J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J20:N22">
    <cfRule type="aboveAverage" dxfId="1284" priority="5"/>
  </conditionalFormatting>
  <conditionalFormatting pivot="1" sqref="B20:F22">
    <cfRule type="aboveAverage" dxfId="1283" priority="4"/>
  </conditionalFormatting>
  <conditionalFormatting sqref="A16">
    <cfRule type="containsText" dxfId="1282" priority="1" operator="containsText" text=" ">
      <formula>NOT(ISERROR(SEARCH(" ",A16)))</formula>
    </cfRule>
    <cfRule type="expression" dxfId="1281" priority="2">
      <formula>$A$1</formula>
    </cfRule>
    <cfRule type="aboveAverage" dxfId="1280" priority="3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8376AF9-0510-DF49-823A-79EC2A6276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B5:B8</xm:sqref>
        </x14:conditionalFormatting>
        <x14:conditionalFormatting xmlns:xm="http://schemas.microsoft.com/office/excel/2006/main" pivot="1">
          <x14:cfRule type="dataBar" id="{5FBABD05-400C-D041-8DBB-A773C0E26B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B5:B9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first="1" last="1" negative="1" xr2:uid="{0AE0CFE5-C31D-0946-9B40-759F868B6844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'Analiza regionalna &amp; dynamiki'!B20:B22</xm:f>
              <xm:sqref>B24</xm:sqref>
            </x14:sparkline>
            <x14:sparkline>
              <xm:f>'Analiza regionalna &amp; dynamiki'!C20:C22</xm:f>
              <xm:sqref>C24</xm:sqref>
            </x14:sparkline>
            <x14:sparkline>
              <xm:f>'Analiza regionalna &amp; dynamiki'!D20:D22</xm:f>
              <xm:sqref>D24</xm:sqref>
            </x14:sparkline>
            <x14:sparkline>
              <xm:f>'Analiza regionalna &amp; dynamiki'!E20:E22</xm:f>
              <xm:sqref>E24</xm:sqref>
            </x14:sparkline>
            <x14:sparkline>
              <xm:f>'Analiza regionalna &amp; dynamiki'!F20:F22</xm:f>
              <xm:sqref>F24</xm:sqref>
            </x14:sparkline>
          </x14:sparklines>
        </x14:sparklineGroup>
        <x14:sparklineGroup displayEmptyCellsAs="gap" markers="1" xr2:uid="{F572DF5C-38C8-4541-9995-EF4837B1EB7B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'Analiza regionalna &amp; dynamiki'!G20:G22</xm:f>
              <xm:sqref>G24</xm:sqref>
            </x14:sparkline>
          </x14:sparklines>
        </x14:sparklineGroup>
        <x14:sparklineGroup displayEmptyCellsAs="gap" markers="1" xr2:uid="{615A3F48-7BD4-B34C-A9D1-70440C652DF3}">
          <x14:colorSeries theme="5" tint="-0.249977111117893"/>
          <x14:colorNegative theme="6"/>
          <x14:colorAxis rgb="FF000000"/>
          <x14:colorMarkers theme="6" tint="-0.249977111117893"/>
          <x14:colorFirst theme="6" tint="-0.249977111117893"/>
          <x14:colorLast theme="6" tint="-0.249977111117893"/>
          <x14:colorHigh theme="6" tint="-0.249977111117893"/>
          <x14:colorLow theme="6" tint="-0.249977111117893"/>
          <x14:sparklines>
            <x14:sparkline>
              <xm:f>'Analiza regionalna &amp; dynamiki'!O20:O22</xm:f>
              <xm:sqref>O24</xm:sqref>
            </x14:sparkline>
          </x14:sparklines>
        </x14:sparklineGroup>
        <x14:sparklineGroup displayEmptyCellsAs="gap" markers="1" high="1" low="1" first="1" last="1" negative="1" xr2:uid="{61344E1A-4080-374C-83C6-809057F121B3}">
          <x14:colorSeries theme="4" tint="-0.249977111117893"/>
          <x14:colorNegative theme="5"/>
          <x14:colorAxis rgb="FF000000"/>
          <x14:colorMarkers theme="5" tint="-0.249977111117893"/>
          <x14:colorFirst theme="5" tint="-0.249977111117893"/>
          <x14:colorLast theme="5" tint="-0.249977111117893"/>
          <x14:colorHigh theme="5" tint="-0.249977111117893"/>
          <x14:colorLow theme="5" tint="-0.249977111117893"/>
          <x14:sparklines>
            <x14:sparkline>
              <xm:f>'Analiza regionalna &amp; dynamiki'!J20:J22</xm:f>
              <xm:sqref>J24</xm:sqref>
            </x14:sparkline>
            <x14:sparkline>
              <xm:f>'Analiza regionalna &amp; dynamiki'!K20:K22</xm:f>
              <xm:sqref>K24</xm:sqref>
            </x14:sparkline>
            <x14:sparkline>
              <xm:f>'Analiza regionalna &amp; dynamiki'!L20:L22</xm:f>
              <xm:sqref>L24</xm:sqref>
            </x14:sparkline>
            <x14:sparkline>
              <xm:f>'Analiza regionalna &amp; dynamiki'!M20:M22</xm:f>
              <xm:sqref>M24</xm:sqref>
            </x14:sparkline>
            <x14:sparkline>
              <xm:f>'Analiza regionalna &amp; dynamiki'!N20:N22</xm:f>
              <xm:sqref>N24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8FD9-CD11-074D-81DE-E215B8DF0580}">
  <sheetPr>
    <tabColor theme="6" tint="0.79998168889431442"/>
  </sheetPr>
  <dimension ref="A1:Z6"/>
  <sheetViews>
    <sheetView tabSelected="1" workbookViewId="0">
      <selection activeCell="R25" sqref="R25"/>
    </sheetView>
  </sheetViews>
  <sheetFormatPr baseColWidth="10" defaultColWidth="11" defaultRowHeight="14" x14ac:dyDescent="0.2"/>
  <cols>
    <col min="1" max="1" width="15.796875" style="9" customWidth="1"/>
    <col min="2" max="13" width="11" style="9"/>
    <col min="14" max="14" width="6.796875" style="9" customWidth="1"/>
    <col min="15" max="16384" width="11" style="9"/>
  </cols>
  <sheetData>
    <row r="1" spans="1:26" ht="19" x14ac:dyDescent="0.25">
      <c r="A1" s="37"/>
      <c r="E1" s="62" t="s">
        <v>46</v>
      </c>
      <c r="F1" s="62"/>
      <c r="G1" s="62"/>
      <c r="H1" s="62"/>
      <c r="I1" s="62"/>
      <c r="Q1" s="10"/>
      <c r="R1" s="10"/>
      <c r="S1" s="10"/>
      <c r="T1" s="10"/>
      <c r="U1" s="10"/>
      <c r="Z1" s="38" t="s">
        <v>101</v>
      </c>
    </row>
    <row r="6" spans="1:26" ht="19" x14ac:dyDescent="0.25">
      <c r="P6" s="10"/>
      <c r="Q6" s="10"/>
      <c r="R6" s="10"/>
      <c r="S6" s="10"/>
    </row>
  </sheetData>
  <mergeCells count="1">
    <mergeCell ref="E1:I1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e l a _ k l i e n c i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 n u m e r   k l i e n t a < / s t r i n g > < / k e y > < v a l u e > < i n t > 1 2 3 < / i n t > < / v a l u e > < / i t e m > < i t e m > < k e y > < s t r i n g > c z a s   r o z m o w y < / s t r i n g > < / k e y > < v a l u e > < i n t > 1 2 1 < / i n t > < / v a l u e > < / i t e m > < i t e m > < k e y > < s t r i n g > k w o t a   z a k u p u < / s t r i n g > < / k e y > < v a l u e > < i n t > 1 2 1 < / i n t > < / v a l u e > < / i t e m > < i t e m > < k e y > < s t r i n g > d a t a   r o z m o w y < / s t r i n g > < / k e y > < v a l u e > < i n t > 1 2 3 < / i n t > < / v a l u e > < / i t e m > < i t e m > < k e y > < s t r i n g > d z i e n < / s t r i n g > < / k e y > < v a l u e > < i n t > 7 0 < / i n t > < / v a l u e > < / i t e m > < i t e m > < k e y > < s t r i n g > m i e s i c < / s t r i n g > < / k e y > < v a l u e > < i n t > 8 3 < / i n t > < / v a l u e > < / i t e m > < i t e m > < k e y > < s t r i n g > r o k < / s t r i n g > < / k e y > < v a l u e > < i n t > 5 6 < / i n t > < / v a l u e > < / i t e m > < i t e m > < k e y > < s t r i n g > p r z e d s t a w i c i e l < / s t r i n g > < / k e y > < v a l u e > < i n t > 1 2 6 < / i n t > < / v a l u e > < / i t e m > < i t e m > < k e y > < s t r i n g > I m i   i   n a z w i s k o < / s t r i n g > < / k e y > < v a l u e > < i n t > 1 2 9 < / i n t > < / v a l u e > < / i t e m > < i t e m > < k e y > < s t r i n g > O d d z i a B< / s t r i n g > < / k e y > < v a l u e > < i n t > 8 3 < / i n t > < / v a l u e > < / i t e m > < i t e m > < k e y > < s t r i n g > R e g i o n < / s t r i n g > < / k e y > < v a l u e > < i n t > 7 9 < / i n t > < / v a l u e > < / i t e m > < i t e m > < k e y > < s t r i n g > W o j e w � d z t w o < / s t r i n g > < / k e y > < v a l u e > < i n t > 1 2 5 < / i n t > < / v a l u e > < / i t e m > < i t e m > < k e y > < s t r i n g > S k u t e c z n o [< / s t r i n g > < / k e y > < v a l u e > < i n t > 2 0 7 < / i n t > < / v a l u e > < / i t e m > < i t e m > < k e y > < s t r i n g > d a t a   r o z m o w y   ( i n d e k s   m i e s i c a ) < / s t r i n g > < / k e y > < v a l u e > < i n t > 2 3 4 < / i n t > < / v a l u e > < / i t e m > < i t e m > < k e y > < s t r i n g > d a t a   r o z m o w y   ( m i e s i c ) < / s t r i n g > < / k e y > < v a l u e > < i n t > 1 8 3 < / i n t > < / v a l u e > < / i t e m > < / C o l u m n W i d t h s > < C o l u m n D i s p l a y I n d e x > < i t e m > < k e y > < s t r i n g > n u m e r   k l i e n t a < / s t r i n g > < / k e y > < v a l u e > < i n t > 0 < / i n t > < / v a l u e > < / i t e m > < i t e m > < k e y > < s t r i n g > c z a s   r o z m o w y < / s t r i n g > < / k e y > < v a l u e > < i n t > 1 < / i n t > < / v a l u e > < / i t e m > < i t e m > < k e y > < s t r i n g > k w o t a   z a k u p u < / s t r i n g > < / k e y > < v a l u e > < i n t > 2 < / i n t > < / v a l u e > < / i t e m > < i t e m > < k e y > < s t r i n g > d a t a   r o z m o w y < / s t r i n g > < / k e y > < v a l u e > < i n t > 3 < / i n t > < / v a l u e > < / i t e m > < i t e m > < k e y > < s t r i n g > d z i e n < / s t r i n g > < / k e y > < v a l u e > < i n t > 4 < / i n t > < / v a l u e > < / i t e m > < i t e m > < k e y > < s t r i n g > m i e s i c < / s t r i n g > < / k e y > < v a l u e > < i n t > 5 < / i n t > < / v a l u e > < / i t e m > < i t e m > < k e y > < s t r i n g > r o k < / s t r i n g > < / k e y > < v a l u e > < i n t > 6 < / i n t > < / v a l u e > < / i t e m > < i t e m > < k e y > < s t r i n g > p r z e d s t a w i c i e l < / s t r i n g > < / k e y > < v a l u e > < i n t > 7 < / i n t > < / v a l u e > < / i t e m > < i t e m > < k e y > < s t r i n g > I m i   i   n a z w i s k o < / s t r i n g > < / k e y > < v a l u e > < i n t > 8 < / i n t > < / v a l u e > < / i t e m > < i t e m > < k e y > < s t r i n g > O d d z i a B< / s t r i n g > < / k e y > < v a l u e > < i n t > 9 < / i n t > < / v a l u e > < / i t e m > < i t e m > < k e y > < s t r i n g > R e g i o n < / s t r i n g > < / k e y > < v a l u e > < i n t > 1 0 < / i n t > < / v a l u e > < / i t e m > < i t e m > < k e y > < s t r i n g > W o j e w � d z t w o < / s t r i n g > < / k e y > < v a l u e > < i n t > 1 1 < / i n t > < / v a l u e > < / i t e m > < i t e m > < k e y > < s t r i n g > S k u t e c z n o [< / s t r i n g > < / k e y > < v a l u e > < i n t > 1 2 < / i n t > < / v a l u e > < / i t e m > < i t e m > < k e y > < s t r i n g > d a t a   r o z m o w y   ( i n d e k s   m i e s i c a ) < / s t r i n g > < / k e y > < v a l u e > < i n t > 1 3 < / i n t > < / v a l u e > < / i t e m > < i t e m > < k e y > < s t r i n g > d a t a   r o z m o w y   ( m i e s i c ) 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2.xml>��< ? x m l   v e r s i o n = " 1 . 0 "   e n c o d i n g = " u t f - 1 6 " ? > < D a t a M a s h u p   s q m i d = " 1 0 3 5 6 9 e c - e 9 d 4 - 4 b 4 5 - 9 d 8 7 - 7 0 c e 5 a 4 e 9 c 5 0 "   x m l n s = " h t t p : / / s c h e m a s . m i c r o s o f t . c o m / D a t a M a s h u p " > A A A A A N o G A A B Q S w M E F A A A C A g A 9 l 1 p V Y 7 O 1 G e m A A A A 9 w A A A B I A A A B D b 2 5 m a W c v U G F j a 2 F n Z S 5 4 b W y F j 0 s O g j A Y h K 9 C u q c P j I + Q n 7 J w C w m J i X H b l A q N U A g t l r u 5 8 E h e Q R J F 3 b m c m W + S m c f t D u n U N s F V D V Z 3 J k E M U x Q o I 7 t S m y p B o z u H O 5 R y K I S 8 i E o F M 2 x s P F m d o N q 5 P i b E e 4 / 9 C n d D R S J K G T n l 2 U H W q h W h N t Y J I x X 6 t M r / L c T h + B r D I 8 w Y x Z t t x P A a y O J C r s 2 X m D O K K Z A f E / Z j 4 8 Z B 8 b 4 J i w z I I o G 8 T / A n U E s D B B Q A A A g I A P Z d a V X + T u f B J g Q A A A E W A A A T A A A A R m 9 y b X V s Y X M v U 2 V j d G l v b j E u b e 1 X y 2 7 b R h T d G 8 g / D N i N B K h S 4 q Y G g q A L w U 4 K N 4 E d W A 4 C R B C M M X k t j z m c I W a G p k h D m 6 B B v 6 H t Z 2 Q V o L t Y / 9 V L U q I o 8 S E / 2 g J G v Z I 0 Q 9 5 7 7 r m v I w 2 2 Y V K Q Q f b 5 7 O W T r S d b + p w q c M g x P Q V O T 3 w V g 6 M N D Z n N g A P 5 i X A w W 4 T M v q p v X 5 z Z J 4 k n r y Y 2 8 O 4 H q d x T K d 3 W a 8 a h u y u F A W F 0 y + q 9 1 6 B 0 z 6 E e o 8 I F J 2 b 4 0 2 W 9 P d C u k X 6 v L y h n M S W M u J z q 6 I y 5 1 L 6 g x K E i s s 9 7 2 2 3 y s b / X P 9 j v 9 7 Z 3 n j 5 / 8 c M J / t x e f N 8 + c T k D Y b P u h O u J 1 e 4 Q E X D e I U Y F 0 O 4 g z O + s A 4 Q + T i 0 + s x B r j v t q u G / A w x M r i 3 T H 6 p A 3 T D j z E w 7 W a D r c o 4 a O M j u H s a B 2 L A U Q V / L A E x H C D e w 4 S o y m z 3 f 7 j v M G o t a q y w 6 5 s l Y 5 t K Y d c k a 5 X g D 8 6 G E E y L 4 k J v I X x p d W j x U V + k w q b z e 9 O Y 5 8 0 K 0 G O O i w 5 L G T m A Z i Y G K m C a B 9 j 1 3 / j o Q L G o d M u 7 L 0 w K G D a a K z T 6 W L I x g j 1 N L x B 3 k B I f I a m 3 D V 2 L T d z F 6 W l D X + q h m 5 I 5 M E S 8 u X n r S v P 5 M g f R V m v x K V x k F 5 U m N 3 5 j p L b w 1 b i M 3 y + f f v 3 l r t L S b u h a + i L e U p Z 3 a M 1 v 5 H H f r j h g 6 9 W y O t N e u V J Q I P F E l R G 4 p H + 8 L s P O 8 m j 6 e l b s d U E y V j T 4 Z R 8 y 1 J M 4 O V U W 5 A N 5 S G Y u b d w A / K R o q 3 Z J h b G Z X M b G h z B 7 k p Q E 0 v 8 S x z k m R Z l H 0 j h 5 p d f 7 b L N 0 q 6 5 c O B G x i w Y y F n f 1 7 / t v C B D J 6 C K t / n h P w D g 6 V 2 S i 0 m z s C m P G n Z m P q R o d g o y 0 o 4 A G 3 A + U U y c c t h U 7 0 T q 5 + 1 q h 9 G y 4 n j p I 6 7 r 7 E T D p E f N Y f 8 X g c C B 7 O R 5 e I 9 A k 9 e Q l a 5 S d W W o 9 t Q O K V M N a V m m Y 3 1 B C w 5 X / B 8 J H G H p L D p H D a t 4 W k Z z a u J T 4 W T f s 9 C a l U F 3 8 R h 5 Q 4 r F k R d C H X 7 7 0 b v l v Y M Q o W L O Y M Z 7 G L K p H J A L X N 2 C 6 Y S k O t z a H 3 y 1 M + a 9 f G y P g j y 3 i 9 2 + 7 y / y z P l v m z t S V w U k g h 0 h Z X q U O X I E D a M 5 V w Q 5 O X R y D m 6 1 r g c s Q 1 I F r p O o 6 C 4 o n v E Y 8 k D Q O 1 z M i w S M + q 1 h k U K R 7 2 d p + 1 2 u g I 2 G S t O u W l d 8 x a l z X r 7 V n P S s E A W X t 7 J s Q p 8 G S Z v h 8 m a j g t U / q x k 4 F e 1 U q 0 O x V g H g U d J 4 j U o V E j K 1 l u m T R e v 1 2 h q 5 / F z n r h d G f e J s T l f s 7 8 q L K 0 k o M n S 7 I 9 5 D u q h 9 S 9 B 0 T H c A l 5 u t A Z i b v H G M B m X 2 k 5 9 f / s S L m z N c y 7 D X R k I 0 z p p r 6 z N Z S q 1 V K Y m l Q O 8 a l W n u 1 r g H y a z p t v X N g i H i T F 6 W a j O K j 8 V i n I u 0 x 6 a f D y g l y j f 0 n + x / 7 F 0 X H p + l I 2 P s v E h y 8 a b C Y l G Q f m o H x + e f r y P S i z 9 m 3 i g s j F X B C u V f i f R 2 G z q X 5 S M T Y 6 X M q D K 2 c u / A V B L A w Q U A A A I C A D 2 X W l V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P Z d a V W O z t R n p g A A A P c A A A A S A A A A A A A A A A A A A A A A A A A A A A B D b 2 5 m a W c v U G F j a 2 F n Z S 5 4 b W x Q S w E C F A M U A A A I C A D 2 X W l V / k 7 n w S Y E A A A B F g A A E w A A A A A A A A A A A A A A A A D W A A A A R m 9 y b X V s Y X M v U 2 V j d G l v b j E u b V B L A Q I U A x Q A A A g I A P Z d a V U P y u m r p A A A A O k A A A A T A A A A A A A A A A A A A A A A A C 0 F A A B b Q 2 9 u d G V u d F 9 U e X B l c 1 0 u e G 1 s U E s F B g A A A A A D A A M A w g A A A A I G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8 0 A A A A A A A A X T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G F i Z W x h X 3 B y e m V k c 3 R h d 2 l j a W V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h Y m V s Y V 9 w c n p l Z H N 0 Y X d p Y 2 l l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O D o x M T o z N y 4 x N D g 2 N j g w W i I g L z 4 8 R W 5 0 c n k g V H l w Z T 0 i R m l s b E N v b H V t b l R 5 c G V z I i B W Y W x 1 Z T 0 i c 0 J n W U d C Z 1 k 9 I i A v P j x F b n R y e S B U e X B l P S J G a W x s Q 2 9 s d W 1 u T m F t Z X M i I F Z h b H V l P S J z W y Z x d W 9 0 O 3 B y e m V k c 3 R h d 2 l j a W V s J n F 1 b 3 Q 7 L C Z x d W 9 0 O 0 l t a V x 1 M D E x O S B p I G 5 h e n d p c 2 t v J n F 1 b 3 Q 7 L C Z x d W 9 0 O 0 9 k Z H p p Y V x 1 M D E 0 M i Z x d W 9 0 O y w m c X V v d D t S Z W d p b 2 4 m c X V v d D s s J n F 1 b 3 Q 7 V 2 9 q Z X d c d T A w R j N k e n R 3 b y Z x d W 9 0 O 1 0 i I C 8 + P E V u d H J 5 I F R 5 c G U 9 I k Z p b G x T d G F 0 d X M i I F Z h b H V l P S J z Q 2 9 t c G x l d G U i I C 8 + P E V u d H J 5 I F R 5 c G U 9 I l F 1 Z X J 5 S U Q i I F Z h b H V l P S J z O D R k M W Y 2 Y T E t Z G Z l Z C 0 0 N D V m L T h i Z G U t N z A x Z T F m Y z U x Z G J m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F f c H J 6 Z W R z d G F 3 a W N p Z W x l L 0 F 1 d G 9 S Z W 1 v d m V k Q 2 9 s d W 1 u c z E u e 3 B y e m V k c 3 R h d 2 l j a W V s L D B 9 J n F 1 b 3 Q 7 L C Z x d W 9 0 O 1 N l Y 3 R p b 2 4 x L 1 R h Y m V s Y V 9 w c n p l Z H N 0 Y X d p Y 2 l l b G U v Q X V 0 b 1 J l b W 9 2 Z W R D b 2 x 1 b W 5 z M S 5 7 S W 1 p X H U w M T E 5 I G k g b m F 6 d 2 l z a 2 8 s M X 0 m c X V v d D s s J n F 1 b 3 Q 7 U 2 V j d G l v b j E v V G F i Z W x h X 3 B y e m V k c 3 R h d 2 l j a W V s Z S 9 B d X R v U m V t b 3 Z l Z E N v b H V t b n M x L n t P Z G R 6 a W F c d T A x N D I s M n 0 m c X V v d D s s J n F 1 b 3 Q 7 U 2 V j d G l v b j E v V G F i Z W x h X 3 B y e m V k c 3 R h d 2 l j a W V s Z S 9 B d X R v U m V t b 3 Z l Z E N v b H V t b n M x L n t S Z W d p b 2 4 s M 3 0 m c X V v d D s s J n F 1 b 3 Q 7 U 2 V j d G l v b j E v V G F i Z W x h X 3 B y e m V k c 3 R h d 2 l j a W V s Z S 9 B d X R v U m V t b 3 Z l Z E N v b H V t b n M x L n t X b 2 p l d 1 x 1 M D B G M 2 R 6 d H d v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R h Y m V s Y V 9 w c n p l Z H N 0 Y X d p Y 2 l l b G U v Q X V 0 b 1 J l b W 9 2 Z W R D b 2 x 1 b W 5 z M S 5 7 c H J 6 Z W R z d G F 3 a W N p Z W w s M H 0 m c X V v d D s s J n F 1 b 3 Q 7 U 2 V j d G l v b j E v V G F i Z W x h X 3 B y e m V k c 3 R h d 2 l j a W V s Z S 9 B d X R v U m V t b 3 Z l Z E N v b H V t b n M x L n t J b W l c d T A x M T k g a S B u Y X p 3 a X N r b y w x f S Z x d W 9 0 O y w m c X V v d D t T Z W N 0 a W 9 u M S 9 U Y W J l b G F f c H J 6 Z W R z d G F 3 a W N p Z W x l L 0 F 1 d G 9 S Z W 1 v d m V k Q 2 9 s d W 1 u c z E u e 0 9 k Z H p p Y V x 1 M D E 0 M i w y f S Z x d W 9 0 O y w m c X V v d D t T Z W N 0 a W 9 u M S 9 U Y W J l b G F f c H J 6 Z W R z d G F 3 a W N p Z W x l L 0 F 1 d G 9 S Z W 1 v d m V k Q 2 9 s d W 1 u c z E u e 1 J l Z 2 l v b i w z f S Z x d W 9 0 O y w m c X V v d D t T Z W N 0 a W 9 u M S 9 U Y W J l b G F f c H J 6 Z W R z d G F 3 a W N p Z W x l L 0 F 1 d G 9 S Z W 1 v d m V k Q 2 9 s d W 1 u c z E u e 1 d v a m V 3 X H U w M E Y z Z H p 0 d 2 8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Y V 9 w c n p l Z H N 0 Y X d p Y 2 l l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3 B y e m V k c 3 R h d 2 l j a W V s Z S 9 O Y X d p Z 2 F j a m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3 B y e m V k c 3 R h d 2 l j a W V s Z S 9 a b W l l b m l v b m 8 l M j B 0 e X A l M j B r b 2 x 1 b W 5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3 B y e m V k c 3 R h d 2 l j a W V s Z S 9 P e m 5 h Y 3 p v b m U l M j B r b 2 x 1 b W 5 5 J T I w a 2 x 1 Y 3 p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3 B y e m V k c 3 R h d 2 l j a W V s Z S 9 P e m 5 h Y 3 p v b m U l M j B r b 2 x 1 b W 5 5 J T I w a 2 x 1 Y 3 p 5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w c n p l Z H N 0 Y X d p Y 2 l l b G U v W m 1 p Z W 5 p b 2 5 v J T I w d H l w J T I w a 2 9 s d W 1 u e S U y M H p h J T I w c G 9 t b 2 M l Q z Q l O D U l M j B 1 c 3 R h d 2 l l J U M 1 J T g 0 J T I w c m V n a W 9 u Y W x u e W N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2 9 i b G l j e m V u a W F f c H J 6 Z W R z d G F 3 a W N p Z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2 9 i b G l j e m V u a W F f c H J 6 Z W R z d G F 3 a W N p Z W x l I i A v P j x F b n R y e S B U e X B l P S J G a W x s Z W R D b 2 1 w b G V 0 Z V J l c 3 V s d F R v V 2 9 y a 3 N o Z W V 0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5 Y 2 N i Z W E 2 O S 0 3 Y j V h L T R i N m U t Y T M 5 Y i 0 1 O D Q 4 O T E z Z G Z h N G Q i I C 8 + P E V u d H J 5 I F R 5 c G U 9 I k Z p b G x M Y X N 0 V X B k Y X R l Z C I g V m F s d W U 9 I m Q y M D I y L T E x L T A 5 V D E w O j Q 3 O j Q 0 L j k 5 N D k y M D B a I i A v P j x F b n R y e S B U e X B l P S J G a W x s Q 2 9 s d W 1 u V H l w Z X M i I F Z h b H V l P S J z Q m d V R k J R V U Q i I C 8 + P E V u d H J 5 I F R 5 c G U 9 I k Z p b G x D b 2 x 1 b W 5 O Y W 1 l c y I g V m F s d W U 9 I n N b J n F 1 b 3 Q 7 c H J 6 Z W R z d G F 3 a W N p Z W w m c X V v d D s s J n F 1 b 3 Q 7 U 3 V t Y S B j e m F z d S B y b 3 p t b 3 d 5 J n F 1 b 3 Q 7 L C Z x d W 9 0 O 1 N 1 b W E g c 3 B y e m V k Y V x 1 M D E 3 Q 3 k m c X V v d D s s J n F 1 b 3 Q 7 X H U w M T V B c m V k b m l h I G N 6 Y X N 1 I H J v e m 1 v d 3 k m c X V v d D s s J n F 1 b 3 Q 7 X H U w M T V B c m V k b m l h I H N w c n p l Z G F c d T A x N 0 N 5 J n F 1 b 3 Q 7 L C Z x d W 9 0 O 2 l s b 3 N j I H J v e m 1 c d T A w R j N 3 J n F 1 b 3 Q 7 X S I g L z 4 8 R W 5 0 c n k g V H l w Z T 0 i R m l s b E N v d W 5 0 I i B W Y W x 1 Z T 0 i b D U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Z W x h X 2 9 i b G l j e m V u a W F f c H J 6 Z W R z d G F 3 a W N p Z W x l L 0 F 1 d G 9 S Z W 1 v d m V k Q 2 9 s d W 1 u c z E u e 3 B y e m V k c 3 R h d 2 l j a W V s L D B 9 J n F 1 b 3 Q 7 L C Z x d W 9 0 O 1 N l Y 3 R p b 2 4 x L 1 R h Y m V s Y V 9 v Y m x p Y 3 p l b m l h X 3 B y e m V k c 3 R h d 2 l j a W V s Z S 9 B d X R v U m V t b 3 Z l Z E N v b H V t b n M x L n t T d W 1 h I G N 6 Y X N 1 I H J v e m 1 v d 3 k s M X 0 m c X V v d D s s J n F 1 b 3 Q 7 U 2 V j d G l v b j E v V G F i Z W x h X 2 9 i b G l j e m V u a W F f c H J 6 Z W R z d G F 3 a W N p Z W x l L 0 F 1 d G 9 S Z W 1 v d m V k Q 2 9 s d W 1 u c z E u e 1 N 1 b W E g c 3 B y e m V k Y V x 1 M D E 3 Q 3 k s M n 0 m c X V v d D s s J n F 1 b 3 Q 7 U 2 V j d G l v b j E v V G F i Z W x h X 2 9 i b G l j e m V u a W F f c H J 6 Z W R z d G F 3 a W N p Z W x l L 0 F 1 d G 9 S Z W 1 v d m V k Q 2 9 s d W 1 u c z E u e 1 x 1 M D E 1 Q X J l Z G 5 p Y S B j e m F z d S B y b 3 p t b 3 d 5 L D N 9 J n F 1 b 3 Q 7 L C Z x d W 9 0 O 1 N l Y 3 R p b 2 4 x L 1 R h Y m V s Y V 9 v Y m x p Y 3 p l b m l h X 3 B y e m V k c 3 R h d 2 l j a W V s Z S 9 B d X R v U m V t b 3 Z l Z E N v b H V t b n M x L n t c d T A x N U F y Z W R u a W E g c 3 B y e m V k Y V x 1 M D E 3 Q 3 k s N H 0 m c X V v d D s s J n F 1 b 3 Q 7 U 2 V j d G l v b j E v V G F i Z W x h X 2 9 i b G l j e m V u a W F f c H J 6 Z W R z d G F 3 a W N p Z W x l L 0 F 1 d G 9 S Z W 1 v d m V k Q 2 9 s d W 1 u c z E u e 2 l s b 3 N j I H J v e m 1 c d T A w R j N 3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R h Y m V s Y V 9 v Y m x p Y 3 p l b m l h X 3 B y e m V k c 3 R h d 2 l j a W V s Z S 9 B d X R v U m V t b 3 Z l Z E N v b H V t b n M x L n t w c n p l Z H N 0 Y X d p Y 2 l l b C w w f S Z x d W 9 0 O y w m c X V v d D t T Z W N 0 a W 9 u M S 9 U Y W J l b G F f b 2 J s a W N 6 Z W 5 p Y V 9 w c n p l Z H N 0 Y X d p Y 2 l l b G U v Q X V 0 b 1 J l b W 9 2 Z W R D b 2 x 1 b W 5 z M S 5 7 U 3 V t Y S B j e m F z d S B y b 3 p t b 3 d 5 L D F 9 J n F 1 b 3 Q 7 L C Z x d W 9 0 O 1 N l Y 3 R p b 2 4 x L 1 R h Y m V s Y V 9 v Y m x p Y 3 p l b m l h X 3 B y e m V k c 3 R h d 2 l j a W V s Z S 9 B d X R v U m V t b 3 Z l Z E N v b H V t b n M x L n t T d W 1 h I H N w c n p l Z G F c d T A x N 0 N 5 L D J 9 J n F 1 b 3 Q 7 L C Z x d W 9 0 O 1 N l Y 3 R p b 2 4 x L 1 R h Y m V s Y V 9 v Y m x p Y 3 p l b m l h X 3 B y e m V k c 3 R h d 2 l j a W V s Z S 9 B d X R v U m V t b 3 Z l Z E N v b H V t b n M x L n t c d T A x N U F y Z W R u a W E g Y 3 p h c 3 U g c m 9 6 b W 9 3 e S w z f S Z x d W 9 0 O y w m c X V v d D t T Z W N 0 a W 9 u M S 9 U Y W J l b G F f b 2 J s a W N 6 Z W 5 p Y V 9 w c n p l Z H N 0 Y X d p Y 2 l l b G U v Q X V 0 b 1 J l b W 9 2 Z W R D b 2 x 1 b W 5 z M S 5 7 X H U w M T V B c m V k b m l h I H N w c n p l Z G F c d T A x N 0 N 5 L D R 9 J n F 1 b 3 Q 7 L C Z x d W 9 0 O 1 N l Y 3 R p b 2 4 x L 1 R h Y m V s Y V 9 v Y m x p Y 3 p l b m l h X 3 B y e m V k c 3 R h d 2 l j a W V s Z S 9 B d X R v U m V t b 3 Z l Z E N v b H V t b n M x L n t p b G 9 z Y y B y b 3 p t X H U w M E Y z d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X 2 9 i b G l j e m V u a W F f c H J 6 Z W R z d G F 3 a W N p Z W x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v Y m x p Y 3 p l b m l h X 3 B y e m V k c 3 R h d 2 l j a W V s Z S 9 O Y X d p Z 2 F j a m E l M j A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2 9 i b G l j e m V u a W F f c H J 6 Z W R z d G F 3 a W N p Z W x l L 1 p t a W V u a W 9 u b y U y M H R 5 c C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b 2 J s a W N 6 Z W 5 p Y V 9 w c n p l Z H N 0 Y X d p Y 2 l l b G U v U 2 N h b G 9 u Z S U y M H p h c H l 0 Y W 5 p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v Y m x p Y 3 p l b m l h X 3 B y e m V k c 3 R h d 2 l j a W V s Z S 9 V c 3 V u a S V D N C U 5 O X R v J T I w a 2 9 s d W 1 u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v Y m x p Y 3 p l b m l h X 3 B y e m V k c 3 R h d 2 l j a W V s Z S 9 S b 3 p 3 a W 5 p J U M 0 J T k 5 d G E l M j B r b 2 x 1 b W 5 h J T I w V G F i Z W x h X 3 B y e m V k c 3 R h d 2 l j a W V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v Y m x p Y 3 p l b m l h X 3 B y e m V k c 3 R h d 2 l j a W V s Z S 9 a b W l l b m l v b m 8 l M j B r b 2 x l a m 5 v J U M 1 J T l C J U M 0 J T g 3 J T I w a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2 9 i b G l j e m V u a W F f c H J 6 Z W R z d G F 3 a W N p Z W x l L 0 R v Z G F u b y U y M G 5 p Z X N 0 Y W 5 k Y X J k b 3 d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2 9 i b G l j e m V u a W F f c H J 6 Z W R z d G F 3 a W N p Z W x l L 1 V z d W 5 p J U M 0 J T k 5 d G 8 l M j B r b 2 x 1 b W 5 5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v Y m x p Y 3 p l b m l h X 3 B y e m V k c 3 R h d 2 l j a W V s Z S 9 Q b 2 d y d X B v d 2 F u b y U y M H d p Z X J z e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b 2 J s a W N 6 Z W 5 p Y V 9 w c n p l Z H N 0 Y X d p Y 2 l l b G U v U G 9 z b 3 J 0 b 3 d h b m 8 l M j B 3 a W V y c 3 p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2 t s a W V u Y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a 2 x p Z W 5 j a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2 5 1 b W V y I G t s a W V u d G E m c X V v d D s s J n F 1 b 3 Q 7 Y 3 p h c y B y b 3 p t b 3 d 5 J n F 1 b 3 Q 7 L C Z x d W 9 0 O 2 t 3 b 3 R h I H p h a 3 V w d S Z x d W 9 0 O y w m c X V v d D t k Y X R h I H J v e m 1 v d 3 k m c X V v d D s s J n F 1 b 3 Q 7 Z H p p Z W 4 m c X V v d D s s J n F 1 b 3 Q 7 b W l l c 2 l c d T A x M D V j J n F 1 b 3 Q 7 L C Z x d W 9 0 O 3 J v a y Z x d W 9 0 O y w m c X V v d D t T a 3 V 0 Z W N 6 b m 9 c d T A x N U J c d T A x M D c m c X V v d D s s J n F 1 b 3 Q 7 c H J 6 Z W R z d G F 3 a W N p Z W w m c X V v d D s s J n F 1 b 3 Q 7 S W 1 p X H U w M T E 5 I G k g b m F 6 d 2 l z a 2 8 m c X V v d D s s J n F 1 b 3 Q 7 T 2 R k e m l h X H U w M T Q y J n F 1 b 3 Q 7 L C Z x d W 9 0 O 1 J l Z 2 l v b i Z x d W 9 0 O y w m c X V v d D t X b 2 p l d 1 x 1 M D B G M 2 R 6 d H d v J n F 1 b 3 Q 7 X S I g L z 4 8 R W 5 0 c n k g V H l w Z T 0 i R m l s b E N v b H V t b l R 5 c G V z I i B W Y W x 1 Z T 0 i c 0 F 3 T U R D U U 1 E Q X d V R 0 J n W U d C Z z 0 9 I i A v P j x F b n R y e S B U e X B l P S J G a W x s T G F z d F V w Z G F 0 Z W Q i I F Z h b H V l P S J k M j A y M i 0 x M S 0 w O V Q w O T o y M j o y O C 4 w O D I 4 O T M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w M C I g L z 4 8 R W 5 0 c n k g V H l w Z T 0 i U X V l c n l J R C I g V m F s d W U 9 I n M 2 M j B k M j Z i O C 0 5 M j V i L T Q w Y W Q t Y W M 2 N C 0 x Y 2 M 5 N z Y 3 Z D Y 0 N z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V 9 r b G l l b m N p L 0 F 1 d G 9 S Z W 1 v d m V k Q 2 9 s d W 1 u c z E u e 2 5 1 b W V y I G t s a W V u d G E s M H 0 m c X V v d D s s J n F 1 b 3 Q 7 U 2 V j d G l v b j E v V G F i Z W x h X 2 t s a W V u Y 2 k v Q X V 0 b 1 J l b W 9 2 Z W R D b 2 x 1 b W 5 z M S 5 7 Y 3 p h c y B y b 3 p t b 3 d 5 L D F 9 J n F 1 b 3 Q 7 L C Z x d W 9 0 O 1 N l Y 3 R p b 2 4 x L 1 R h Y m V s Y V 9 r b G l l b m N p L 0 F 1 d G 9 S Z W 1 v d m V k Q 2 9 s d W 1 u c z E u e 2 t 3 b 3 R h I H p h a 3 V w d S w y f S Z x d W 9 0 O y w m c X V v d D t T Z W N 0 a W 9 u M S 9 U Y W J l b G F f a 2 x p Z W 5 j a S 9 B d X R v U m V t b 3 Z l Z E N v b H V t b n M x L n t k Y X R h I H J v e m 1 v d 3 k s M 3 0 m c X V v d D s s J n F 1 b 3 Q 7 U 2 V j d G l v b j E v V G F i Z W x h X 2 t s a W V u Y 2 k v Q X V 0 b 1 J l b W 9 2 Z W R D b 2 x 1 b W 5 z M S 5 7 Z H p p Z W 4 s N H 0 m c X V v d D s s J n F 1 b 3 Q 7 U 2 V j d G l v b j E v V G F i Z W x h X 2 t s a W V u Y 2 k v Q X V 0 b 1 J l b W 9 2 Z W R D b 2 x 1 b W 5 z M S 5 7 b W l l c 2 l c d T A x M D V j L D V 9 J n F 1 b 3 Q 7 L C Z x d W 9 0 O 1 N l Y 3 R p b 2 4 x L 1 R h Y m V s Y V 9 r b G l l b m N p L 0 F 1 d G 9 S Z W 1 v d m V k Q 2 9 s d W 1 u c z E u e 3 J v a y w 2 f S Z x d W 9 0 O y w m c X V v d D t T Z W N 0 a W 9 u M S 9 U Y W J l b G F f a 2 x p Z W 5 j a S 9 B d X R v U m V t b 3 Z l Z E N v b H V t b n M x L n t T a 3 V 0 Z W N 6 b m 9 c d T A x N U J c d T A x M D c s N 3 0 m c X V v d D s s J n F 1 b 3 Q 7 U 2 V j d G l v b j E v V G F i Z W x h X 2 t s a W V u Y 2 k v Q X V 0 b 1 J l b W 9 2 Z W R D b 2 x 1 b W 5 z M S 5 7 c H J 6 Z W R z d G F 3 a W N p Z W w s O H 0 m c X V v d D s s J n F 1 b 3 Q 7 U 2 V j d G l v b j E v V G F i Z W x h X 2 t s a W V u Y 2 k v Q X V 0 b 1 J l b W 9 2 Z W R D b 2 x 1 b W 5 z M S 5 7 S W 1 p X H U w M T E 5 I G k g b m F 6 d 2 l z a 2 8 s O X 0 m c X V v d D s s J n F 1 b 3 Q 7 U 2 V j d G l v b j E v V G F i Z W x h X 2 t s a W V u Y 2 k v Q X V 0 b 1 J l b W 9 2 Z W R D b 2 x 1 b W 5 z M S 5 7 T 2 R k e m l h X H U w M T Q y L D E w f S Z x d W 9 0 O y w m c X V v d D t T Z W N 0 a W 9 u M S 9 U Y W J l b G F f a 2 x p Z W 5 j a S 9 B d X R v U m V t b 3 Z l Z E N v b H V t b n M x L n t S Z W d p b 2 4 s M T F 9 J n F 1 b 3 Q 7 L C Z x d W 9 0 O 1 N l Y 3 R p b 2 4 x L 1 R h Y m V s Y V 9 r b G l l b m N p L 0 F 1 d G 9 S Z W 1 v d m V k Q 2 9 s d W 1 u c z E u e 1 d v a m V 3 X H U w M E Y z Z H p 0 d 2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Y W J l b G F f a 2 x p Z W 5 j a S 9 B d X R v U m V t b 3 Z l Z E N v b H V t b n M x L n t u d W 1 l c i B r b G l l b n R h L D B 9 J n F 1 b 3 Q 7 L C Z x d W 9 0 O 1 N l Y 3 R p b 2 4 x L 1 R h Y m V s Y V 9 r b G l l b m N p L 0 F 1 d G 9 S Z W 1 v d m V k Q 2 9 s d W 1 u c z E u e 2 N 6 Y X M g c m 9 6 b W 9 3 e S w x f S Z x d W 9 0 O y w m c X V v d D t T Z W N 0 a W 9 u M S 9 U Y W J l b G F f a 2 x p Z W 5 j a S 9 B d X R v U m V t b 3 Z l Z E N v b H V t b n M x L n t r d 2 9 0 Y S B 6 Y W t 1 c H U s M n 0 m c X V v d D s s J n F 1 b 3 Q 7 U 2 V j d G l v b j E v V G F i Z W x h X 2 t s a W V u Y 2 k v Q X V 0 b 1 J l b W 9 2 Z W R D b 2 x 1 b W 5 z M S 5 7 Z G F 0 Y S B y b 3 p t b 3 d 5 L D N 9 J n F 1 b 3 Q 7 L C Z x d W 9 0 O 1 N l Y 3 R p b 2 4 x L 1 R h Y m V s Y V 9 r b G l l b m N p L 0 F 1 d G 9 S Z W 1 v d m V k Q 2 9 s d W 1 u c z E u e 2 R 6 a W V u L D R 9 J n F 1 b 3 Q 7 L C Z x d W 9 0 O 1 N l Y 3 R p b 2 4 x L 1 R h Y m V s Y V 9 r b G l l b m N p L 0 F 1 d G 9 S Z W 1 v d m V k Q 2 9 s d W 1 u c z E u e 2 1 p Z X N p X H U w M T A 1 Y y w 1 f S Z x d W 9 0 O y w m c X V v d D t T Z W N 0 a W 9 u M S 9 U Y W J l b G F f a 2 x p Z W 5 j a S 9 B d X R v U m V t b 3 Z l Z E N v b H V t b n M x L n t y b 2 s s N n 0 m c X V v d D s s J n F 1 b 3 Q 7 U 2 V j d G l v b j E v V G F i Z W x h X 2 t s a W V u Y 2 k v Q X V 0 b 1 J l b W 9 2 Z W R D b 2 x 1 b W 5 z M S 5 7 U 2 t 1 d G V j e m 5 v X H U w M T V C X H U w M T A 3 L D d 9 J n F 1 b 3 Q 7 L C Z x d W 9 0 O 1 N l Y 3 R p b 2 4 x L 1 R h Y m V s Y V 9 r b G l l b m N p L 0 F 1 d G 9 S Z W 1 v d m V k Q 2 9 s d W 1 u c z E u e 3 B y e m V k c 3 R h d 2 l j a W V s L D h 9 J n F 1 b 3 Q 7 L C Z x d W 9 0 O 1 N l Y 3 R p b 2 4 x L 1 R h Y m V s Y V 9 r b G l l b m N p L 0 F 1 d G 9 S Z W 1 v d m V k Q 2 9 s d W 1 u c z E u e 0 l t a V x 1 M D E x O S B p I G 5 h e n d p c 2 t v L D l 9 J n F 1 b 3 Q 7 L C Z x d W 9 0 O 1 N l Y 3 R p b 2 4 x L 1 R h Y m V s Y V 9 r b G l l b m N p L 0 F 1 d G 9 S Z W 1 v d m V k Q 2 9 s d W 1 u c z E u e 0 9 k Z H p p Y V x 1 M D E 0 M i w x M H 0 m c X V v d D s s J n F 1 b 3 Q 7 U 2 V j d G l v b j E v V G F i Z W x h X 2 t s a W V u Y 2 k v Q X V 0 b 1 J l b W 9 2 Z W R D b 2 x 1 b W 5 z M S 5 7 U m V n a W 9 u L D E x f S Z x d W 9 0 O y w m c X V v d D t T Z W N 0 a W 9 u M S 9 U Y W J l b G F f a 2 x p Z W 5 j a S 9 B d X R v U m V t b 3 Z l Z E N v b H V t b n M x L n t X b 2 p l d 1 x 1 M D B G M 2 R 6 d H d v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Z W x h X 2 t s a W V u Y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2 t s a W V u Y 2 k v T m F 2 a W d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r b G l l b m N p L 1 p t a W V u a W 9 u b y U y M H R 5 c C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a 2 x p Z W 5 j a S 9 T Y 2 F s b 2 5 l J T I w e m F w e X R h b m l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2 t s a W V u Y 2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a 2 x p Z W 5 j a S 9 S b 3 p 3 a W 5 p J U M 0 J T k 5 d G E l M j B r b 2 x 1 b W 5 h J T I w V G F i Z W x h X 3 B y e m V k c 3 R h d 2 l j a W V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r b G l l b m N p L 1 p t a W V u a W 9 u b y U y M G t v b G V q b m 8 l Q z U l O U I l Q z Q l O D c l M j B r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F f a 2 x p Z W 5 j a S 9 E b 2 R h b m 8 l M j B u a W V z d G F u Z G F y Z G 9 3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Y V 9 r b G l l b m N p L 1 V z d W 5 p J U M 0 J T k 5 d G 8 l M j B r b 2 x 1 b W 5 5 J T I w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w C A A A w g g L 4 B g k q h k i G 9 w 0 B B w O g g g L p M I I C 5 Q I B A D G C A m A w g g J c A g E A M E Q w N z E 1 M D M G A 1 U E A x M s T W l j c m 9 z b 2 Z 0 L k 9 m Z m l j Z S 5 F e G N l b C 5 Q c m 9 0 Z W N 0 Z W R E Y X R h U 2 V y d m l j Z X M C C Q D m V s R q b K o n / D A N B g k q h k i G 9 w 0 B A Q E F A A S C A g B P B W J J O m G 3 G Y s R p r Y G w 7 u D 3 W I Z L u + G L o u Y o g E a P 9 E U f v 0 T 9 B g b 8 v I / B v g H E k O b n 0 R L O k g u Y B V i f 3 b s P C V E H G e e 4 Y G Z 1 M 6 W p k 2 9 z V H 8 1 X p E x 1 o W K k m F W a z a b i A o K J A y n 1 f 7 M U k V m J v j o 1 y Z J s 4 X / B 2 P e 1 m 5 f e Z x t P x o d L J 3 g T 2 b j d J J e L U W Q S + 9 x V 1 D G W k t 8 3 W v O Z R I 6 2 G h M 1 p u e 9 p W a F H / n 5 3 S 3 5 p 7 H Y c g e F j I P 5 x 7 e h g N K z a w V X + z g I + U M Z R J z 9 O e y b s a v M 9 i v T M 9 d 7 n M g A M t 1 b G 5 4 F P r X n n S 6 I Y z O o A M / 5 d N j L q x g 0 U k K d 7 s O 3 X b H e 0 1 y 8 H + b V o B B m J P t f v a b n H / s V R G 4 T G i f 6 Z o 9 w 8 I j f I r D 2 L b G / L + V P Z O W d D 6 Q x 5 d x 9 e 5 I D m Z I P g J N P R V S e 0 R z Y w G c h X L o K j S I P w U y c X 5 I l Y w 7 x C E r 8 x y 1 Q e 8 K 0 q E i C f a T l s w v W Y / 3 I Q G y p 2 8 r D L O m 6 7 H K x c m P T j Z a 4 9 y D f d A T f 9 1 4 F T v d Q Y n / l B S m J 1 q h v l K F K o o N 5 y P H N f 2 L S 0 v 8 D b 1 z Q 2 O b K p k m S B m S n C Y Z X Z B x 3 7 L O H w d Q 0 + l k W h 5 d C 5 4 V N F N v Y C f c b 0 r s I U c r K T I 4 k 3 v n S z x y n T 5 A J k I R r M 9 T t M m j 5 p q g i I U 7 F K 5 c 8 W D t 4 p j 6 L t N L B C w 2 p w 3 f h l r t i + L O p 0 h q j f 7 O z o A s V u P n 1 B n z 1 d 0 R t R W 8 z B 8 B g k q h k i G 9 w 0 B B w E w H Q Y J Y I Z I A W U D B A E q B B C C V S 8 9 h w n W H v 8 K G a p / j A 6 + g F B g m h w C e w t O Q v f R t w g T k z 9 V N E b k P t M W h T 9 i x / 2 f L V V A I m M d n C R r R q t V Y l l P v o 9 4 P R N T Q U o o r G u A C 5 A 4 F I 5 Z u q y 7 z E v z u T H I n C e / h w 3 j i n b t 8 A = = < / D a t a M a s h u p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T a b e l a _ p r z e d s t a w i c i e l e , T a b e l a _ k l i e n c i , T a b e l a _ o b l i c z e n i a _ p r z e d s t a w i c i e l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b 9 1 5 d c b b - 1 9 c c - 4 8 a 2 - b 9 f 4 - 1 d 1 1 2 2 0 1 7 7 6 7 " > < C u s t o m C o n t e n t > < ! [ C D A T A [ < ? x m l   v e r s i o n = " 1 . 0 "   e n c o d i n g = " u t f - 1 6 " ? > < S e t t i n g s > < C a l c u l a t e d F i e l d s > < i t e m > < M e a s u r e N a m e > s r e d n i a   s k u t e c z n o s c < / M e a s u r e N a m e > < D i s p l a y N a m e > s r e d n i a   s k u t e c z n o s c < / D i s p l a y N a m e > < V i s i b l e > F a l s e < / V i s i b l e > < / i t e m > < i t e m > < M e a s u r e N a m e > W S P < / M e a s u r e N a m e > < D i s p l a y N a m e > W S P < / D i s p l a y N a m e > < V i s i b l e > F a l s e < / V i s i b l e > < S u b c o l u m n s > < i t e m > < R o l e > V a l u e < / R o l e > < D i s p l a y N a m e > W S P      w a r t o [< / D i s p l a y N a m e > < V i s i b l e > F a l s e < / V i s i b l e > < / i t e m > < i t e m > < R o l e > S t a t u s < / R o l e > < D i s p l a y N a m e > W S P      s t a n < / D i s p l a y N a m e > < V i s i b l e > F a l s e < / V i s i b l e > < / i t e m > < i t e m > < R o l e > G o a l < / R o l e > < D i s p l a y N a m e > W S P      c e l < / D i s p l a y N a m e > < V i s i b l e > F a l s e < / V i s i b l e > < / i t e m > < / S u b c o l u m n s > < / i t e m > < i t e m > < M e a s u r e N a m e > W P P < / M e a s u r e N a m e > < D i s p l a y N a m e > W P P < / D i s p l a y N a m e > < V i s i b l e > F a l s e < / V i s i b l e > < S u b c o l u m n s > < i t e m > < R o l e > V a l u e < / R o l e > < D i s p l a y N a m e > W P P      w a r t o [< / D i s p l a y N a m e > < V i s i b l e > F a l s e < / V i s i b l e > < / i t e m > < i t e m > < R o l e > S t a t u s < / R o l e > < D i s p l a y N a m e > W P P      s t a n < / D i s p l a y N a m e > < V i s i b l e > F a l s e < / V i s i b l e > < / i t e m > < i t e m > < R o l e > G o a l < / R o l e > < D i s p l a y N a m e > W P P      c e l 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a e 5 3 f 7 f d - 1 0 0 2 - 4 3 6 c - 9 1 d c - d 3 0 9 2 e 7 9 6 1 1 a " > < C u s t o m C o n t e n t > < ! [ C D A T A [ < ? x m l   v e r s i o n = " 1 . 0 "   e n c o d i n g = " u t f - 1 6 " ? > < S e t t i n g s > < C a l c u l a t e d F i e l d s > < i t e m > < M e a s u r e N a m e > s r e d n i a   s k u t e c z n o s c < / M e a s u r e N a m e > < D i s p l a y N a m e > s r e d n i a   s k u t e c z n o s c < / D i s p l a y N a m e > < V i s i b l e > F a l s e < / V i s i b l e > < / i t e m > < i t e m > < M e a s u r e N a m e > W S P < / M e a s u r e N a m e > < D i s p l a y N a m e > W S P < / D i s p l a y N a m e > < V i s i b l e > F a l s e < / V i s i b l e > < S u b c o l u m n s > < i t e m > < R o l e > V a l u e < / R o l e > < D i s p l a y N a m e > W S P      w a r t o [< / D i s p l a y N a m e > < V i s i b l e > F a l s e < / V i s i b l e > < / i t e m > < i t e m > < R o l e > S t a t u s < / R o l e > < D i s p l a y N a m e > W S P      s t a n < / D i s p l a y N a m e > < V i s i b l e > F a l s e < / V i s i b l e > < / i t e m > < i t e m > < R o l e > G o a l < / R o l e > < D i s p l a y N a m e > W S P      c e l < / D i s p l a y N a m e > < V i s i b l e > F a l s e < / V i s i b l e > < / i t e m > < / S u b c o l u m n s > < / i t e m > < i t e m > < M e a s u r e N a m e > W P P < / M e a s u r e N a m e > < D i s p l a y N a m e > W P P < / D i s p l a y N a m e > < V i s i b l e > F a l s e < / V i s i b l e > < S u b c o l u m n s > < i t e m > < R o l e > V a l u e < / R o l e > < D i s p l a y N a m e > W P P      w a r t o [< / D i s p l a y N a m e > < V i s i b l e > F a l s e < / V i s i b l e > < / i t e m > < i t e m > < R o l e > S t a t u s < / R o l e > < D i s p l a y N a m e > W P P      s t a n < / D i s p l a y N a m e > < V i s i b l e > F a l s e < / V i s i b l e > < / i t e m > < i t e m > < R o l e > G o a l < / R o l e > < D i s p l a y N a m e > W P P      c e l < / D i s p l a y N a m e > < V i s i b l e > F a l s e < / V i s i b l e > < / i t e m > < / S u b c o l u m n s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5 3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 2 0 2 2 - 1 1 - 0 9 T 1 2 : 2 8 : 0 8 . 0 3 6 9 8 1 5 + 0 1 : 0 0 < / L a s t P r o c e s s e d T i m e > < / D a t a M o d e l i n g S a n d b o x . S e r i a l i z e d S a n d b o x E r r o r C a c h e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 T a b e l a _ k l i e n c i 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 T a b e l a _ k l i e n c i 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 C o l u m n s \ n u m e r   k l i e n t a < / K e y > < / D i a g r a m O b j e c t K e y > < D i a g r a m O b j e c t K e y > < K e y > C o l u m n s \ c z a s   r o z m o w y < / K e y > < / D i a g r a m O b j e c t K e y > < D i a g r a m O b j e c t K e y > < K e y > C o l u m n s \ k w o t a   z a k u p u < / K e y > < / D i a g r a m O b j e c t K e y > < D i a g r a m O b j e c t K e y > < K e y > C o l u m n s \ d a t a   r o z m o w y < / K e y > < / D i a g r a m O b j e c t K e y > < D i a g r a m O b j e c t K e y > < K e y > C o l u m n s \ d z i e n < / K e y > < / D i a g r a m O b j e c t K e y > < D i a g r a m O b j e c t K e y > < K e y > C o l u m n s \ m i e s i c < / K e y > < / D i a g r a m O b j e c t K e y > < D i a g r a m O b j e c t K e y > < K e y > C o l u m n s \ r o k < / K e y > < / D i a g r a m O b j e c t K e y > < D i a g r a m O b j e c t K e y > < K e y > C o l u m n s \ S k u t e c z n o [< / K e y > < / D i a g r a m O b j e c t K e y > < D i a g r a m O b j e c t K e y > < K e y > C o l u m n s \ p r z e d s t a w i c i e l < / K e y > < / D i a g r a m O b j e c t K e y > < D i a g r a m O b j e c t K e y > < K e y > C o l u m n s \ I m i   i   n a z w i s k o < / K e y > < / D i a g r a m O b j e c t K e y > < D i a g r a m O b j e c t K e y > < K e y > C o l u m n s \ O d d z i a B< / K e y > < / D i a g r a m O b j e c t K e y > < D i a g r a m O b j e c t K e y > < K e y > C o l u m n s \ R e g i o n < / K e y > < / D i a g r a m O b j e c t K e y > < D i a g r a m O b j e c t K e y > < K e y > C o l u m n s \ W o j e w � d z t w o < / K e y > < / D i a g r a m O b j e c t K e y > < D i a g r a m O b j e c t K e y > < K e y > C o l u m n s \ d a t a   r o z m o w y   ( i n d e k s   m i e s i c a ) < / K e y > < / D i a g r a m O b j e c t K e y > < D i a g r a m O b j e c t K e y > < K e y > C o l u m n s \ d a t a   r o z m o w y   ( m i e s i c ) 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 C o l u m n s \ n u m e r   k l i e n t a 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 C o l u m n s \ c z a s   r o z m o w y 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 C o l u m n s \ k w o t a   z a k u p u 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 r o z m o w y 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 C o l u m n s \ d z i e n 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 C o l u m n s \ m i e s i c 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 C o l u m n s \ S k u t e c z n o [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 C o l u m n s \ p r z e d s t a w i c i e l 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 C o l u m n s \ I m i   i   n a z w i s k o 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 C o l u m n s \ O d d z i a B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 C o l u m n s \ W o j e w � d z t w o 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 r o z m o w y   ( i n d e k s   m i e s i c a ) 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 r o z m o w y   ( m i e s i c ) 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 T a b e l a _ k l i e n c i < / K e y > < / D i a g r a m O b j e c t K e y > < D i a g r a m O b j e c t K e y > < K e y > A c t i o n s \ A d d   t o   h i e r a r c h y   F o r   & l t ; T a b l e s \ T a b e l a _ k l i e n c i \ H i e r a r c h i e s \ H i e r a r c h i a 1 & g t ; < / K e y > < / D i a g r a m O b j e c t K e y > < D i a g r a m O b j e c t K e y > < K e y > A c t i o n s \ A d d   t o   h i e r a r c h y   F o r   & l t ; T a b l e s \ T a b e l a _ k l i e n c i \ H i e r a r c h i e s \ H i e r a r c h i a 2 & g t ; < / K e y > < / D i a g r a m O b j e c t K e y > < D i a g r a m O b j e c t K e y > < K e y > A c t i o n s \ M o v e   t o   a   H i e r a r c h y   i n   T a b l e   T a b e l a _ k l i e n c i < / K e y > < / D i a g r a m O b j e c t K e y > < D i a g r a m O b j e c t K e y > < K e y > A c t i o n s \ M o v e   i n t o   h i e r a r c h y   F o r   & l t ; T a b l e s \ T a b e l a _ k l i e n c i \ H i e r a r c h i e s \ H i e r a r c h i a 1 & g t ; < / K e y > < / D i a g r a m O b j e c t K e y > < D i a g r a m O b j e c t K e y > < K e y > A c t i o n s \ M o v e   i n t o   h i e r a r c h y   F o r   & l t ; T a b l e s \ T a b e l a _ k l i e n c i \ H i e r a r c h i e s \ H i e r a r c h i a 2 & g t ; 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 T a g s \ T a b l e s \ & l t ; T a b l e s \ T a b e l a _ p r z e d s t a w i c i e l e & g t ; < / K e y > < / D i a g r a m O b j e c t K e y > < D i a g r a m O b j e c t K e y > < K e y > D y n a m i c   T a g s \ T a b l e s \ & l t ; T a b l e s \ T a b e l a _ k l i e n c i & g t ; < / K e y > < / D i a g r a m O b j e c t K e y > < D i a g r a m O b j e c t K e y > < K e y > D y n a m i c   T a g s \ H i e r a r c h i e s \ & l t ; T a b l e s \ T a b e l a _ k l i e n c i \ H i e r a r c h i e s \ H i e r a r c h i a 1 & g t ; < / K e y > < / D i a g r a m O b j e c t K e y > < D i a g r a m O b j e c t K e y > < K e y > D y n a m i c   T a g s \ H i e r a r c h i e s \ & l t ; T a b l e s \ T a b e l a _ k l i e n c i \ H i e r a r c h i e s \ H i e r a r c h i a 2 & g t ; < / K e y > < / D i a g r a m O b j e c t K e y > < D i a g r a m O b j e c t K e y > < K e y > D y n a m i c   T a g s \ T a b l e s \ & l t ; T a b l e s \ T a b e l a _ o b l i c z e n i a _ p r z e d s t a w i c i e l e & g t ; < / K e y > < / D i a g r a m O b j e c t K e y > < D i a g r a m O b j e c t K e y > < K e y > T a b l e s \ T a b e l a _ p r z e d s t a w i c i e l e < / K e y > < / D i a g r a m O b j e c t K e y > < D i a g r a m O b j e c t K e y > < K e y > T a b l e s \ T a b e l a _ p r z e d s t a w i c i e l e \ C o l u m n s \ p r z e d s t a w i c i e l < / K e y > < / D i a g r a m O b j e c t K e y > < D i a g r a m O b j e c t K e y > < K e y > T a b l e s \ T a b e l a _ p r z e d s t a w i c i e l e \ C o l u m n s \ I m i   i   n a z w i s k o < / K e y > < / D i a g r a m O b j e c t K e y > < D i a g r a m O b j e c t K e y > < K e y > T a b l e s \ T a b e l a _ p r z e d s t a w i c i e l e \ C o l u m n s \ O d d z i a B< / K e y > < / D i a g r a m O b j e c t K e y > < D i a g r a m O b j e c t K e y > < K e y > T a b l e s \ T a b e l a _ p r z e d s t a w i c i e l e \ C o l u m n s \ R e g i o n < / K e y > < / D i a g r a m O b j e c t K e y > < D i a g r a m O b j e c t K e y > < K e y > T a b l e s \ T a b e l a _ p r z e d s t a w i c i e l e \ C o l u m n s \ W o j e w � d z t w o < / K e y > < / D i a g r a m O b j e c t K e y > < D i a g r a m O b j e c t K e y > < K e y > T a b l e s \ T a b e l a _ p r z e d s t a w i c i e l e \ M e a s u r e s \ s r e d n i a   s k u t e c z n o s c < / K e y > < / D i a g r a m O b j e c t K e y > < D i a g r a m O b j e c t K e y > < K e y > T a b l e s \ T a b e l a _ p r z e d s t a w i c i e l e \ M e a s u r e s \ W S P < / K e y > < / D i a g r a m O b j e c t K e y > < D i a g r a m O b j e c t K e y > < K e y > T a b l e s \ T a b e l a _ k l i e n c i < / K e y > < / D i a g r a m O b j e c t K e y > < D i a g r a m O b j e c t K e y > < K e y > T a b l e s \ T a b e l a _ k l i e n c i \ C o l u m n s \ n u m e r   k l i e n t a < / K e y > < / D i a g r a m O b j e c t K e y > < D i a g r a m O b j e c t K e y > < K e y > T a b l e s \ T a b e l a _ k l i e n c i \ C o l u m n s \ c z a s   r o z m o w y < / K e y > < / D i a g r a m O b j e c t K e y > < D i a g r a m O b j e c t K e y > < K e y > T a b l e s \ T a b e l a _ k l i e n c i \ C o l u m n s \ k w o t a   z a k u p u < / K e y > < / D i a g r a m O b j e c t K e y > < D i a g r a m O b j e c t K e y > < K e y > T a b l e s \ T a b e l a _ k l i e n c i \ C o l u m n s \ d a t a   r o z m o w y < / K e y > < / D i a g r a m O b j e c t K e y > < D i a g r a m O b j e c t K e y > < K e y > T a b l e s \ T a b e l a _ k l i e n c i \ C o l u m n s \ d z i e n < / K e y > < / D i a g r a m O b j e c t K e y > < D i a g r a m O b j e c t K e y > < K e y > T a b l e s \ T a b e l a _ k l i e n c i \ C o l u m n s \ m i e s i c < / K e y > < / D i a g r a m O b j e c t K e y > < D i a g r a m O b j e c t K e y > < K e y > T a b l e s \ T a b e l a _ k l i e n c i \ C o l u m n s \ r o k < / K e y > < / D i a g r a m O b j e c t K e y > < D i a g r a m O b j e c t K e y > < K e y > T a b l e s \ T a b e l a _ k l i e n c i \ C o l u m n s \ S k u t e c z n o [< / K e y > < / D i a g r a m O b j e c t K e y > < D i a g r a m O b j e c t K e y > < K e y > T a b l e s \ T a b e l a _ k l i e n c i \ C o l u m n s \ p r z e d s t a w i c i e l < / K e y > < / D i a g r a m O b j e c t K e y > < D i a g r a m O b j e c t K e y > < K e y > T a b l e s \ T a b e l a _ k l i e n c i \ C o l u m n s \ I m i   i   n a z w i s k o < / K e y > < / D i a g r a m O b j e c t K e y > < D i a g r a m O b j e c t K e y > < K e y > T a b l e s \ T a b e l a _ k l i e n c i \ C o l u m n s \ O d d z i a B< / K e y > < / D i a g r a m O b j e c t K e y > < D i a g r a m O b j e c t K e y > < K e y > T a b l e s \ T a b e l a _ k l i e n c i \ C o l u m n s \ R e g i o n < / K e y > < / D i a g r a m O b j e c t K e y > < D i a g r a m O b j e c t K e y > < K e y > T a b l e s \ T a b e l a _ k l i e n c i \ C o l u m n s \ W o j e w � d z t w o < / K e y > < / D i a g r a m O b j e c t K e y > < D i a g r a m O b j e c t K e y > < K e y > T a b l e s \ T a b e l a _ k l i e n c i \ C o l u m n s \ d a t a   r o z m o w y   ( i n d e k s   m i e s i c a ) < / K e y > < / D i a g r a m O b j e c t K e y > < D i a g r a m O b j e c t K e y > < K e y > T a b l e s \ T a b e l a _ k l i e n c i \ C o l u m n s \ d a t a   r o z m o w y   ( m i e s i c ) < / K e y > < / D i a g r a m O b j e c t K e y > < D i a g r a m O b j e c t K e y > < K e y > T a b l e s \ T a b e l a _ k l i e n c i \ H i e r a r c h i e s \ H i e r a r c h i a 1 < / K e y > < / D i a g r a m O b j e c t K e y > < D i a g r a m O b j e c t K e y > < K e y > T a b l e s \ T a b e l a _ k l i e n c i \ H i e r a r c h i e s \ H i e r a r c h i a 1 \ L e v e l s \ R e g i o n < / K e y > < / D i a g r a m O b j e c t K e y > < D i a g r a m O b j e c t K e y > < K e y > T a b l e s \ T a b e l a _ k l i e n c i \ H i e r a r c h i e s \ H i e r a r c h i a 1 \ L e v e l s \ O d d z i a B< / K e y > < / D i a g r a m O b j e c t K e y > < D i a g r a m O b j e c t K e y > < K e y > T a b l e s \ T a b e l a _ k l i e n c i \ H i e r a r c h i e s \ H i e r a r c h i a 1 \ L e v e l s \ I m i   i   n a z w i s k o < / K e y > < / D i a g r a m O b j e c t K e y > < D i a g r a m O b j e c t K e y > < K e y > T a b l e s \ T a b e l a _ k l i e n c i \ H i e r a r c h i e s \ H i e r a r c h i a 2 < / K e y > < / D i a g r a m O b j e c t K e y > < D i a g r a m O b j e c t K e y > < K e y > T a b l e s \ T a b e l a _ k l i e n c i \ H i e r a r c h i e s \ H i e r a r c h i a 2 \ L e v e l s \ r o k < / K e y > < / D i a g r a m O b j e c t K e y > < D i a g r a m O b j e c t K e y > < K e y > T a b l e s \ T a b e l a _ k l i e n c i \ H i e r a r c h i e s \ H i e r a r c h i a 2 \ L e v e l s \ m i e s i c < / K e y > < / D i a g r a m O b j e c t K e y > < D i a g r a m O b j e c t K e y > < K e y > T a b l e s \ T a b e l a _ k l i e n c i \ H i e r a r c h i e s \ H i e r a r c h i a 2 \ L e v e l s \ d z i e n < / K e y > < / D i a g r a m O b j e c t K e y > < D i a g r a m O b j e c t K e y > < K e y > T a b l e s \ T a b e l a _ o b l i c z e n i a _ p r z e d s t a w i c i e l e < / K e y > < / D i a g r a m O b j e c t K e y > < D i a g r a m O b j e c t K e y > < K e y > T a b l e s \ T a b e l a _ o b l i c z e n i a _ p r z e d s t a w i c i e l e \ C o l u m n s \ p r z e d s t a w i c i e l < / K e y > < / D i a g r a m O b j e c t K e y > < D i a g r a m O b j e c t K e y > < K e y > T a b l e s \ T a b e l a _ o b l i c z e n i a _ p r z e d s t a w i c i e l e \ C o l u m n s \ S u m a   c z a s u   r o z m o w y < / K e y > < / D i a g r a m O b j e c t K e y > < D i a g r a m O b j e c t K e y > < K e y > T a b l e s \ T a b e l a _ o b l i c z e n i a _ p r z e d s t a w i c i e l e \ C o l u m n s \ S u m a   s p r z e d a |y < / K e y > < / D i a g r a m O b j e c t K e y > < D i a g r a m O b j e c t K e y > < K e y > T a b l e s \ T a b e l a _ o b l i c z e n i a _ p r z e d s t a w i c i e l e \ C o l u m n s \ Zr e d n i a   c z a s u   r o z m o w y < / K e y > < / D i a g r a m O b j e c t K e y > < D i a g r a m O b j e c t K e y > < K e y > T a b l e s \ T a b e l a _ o b l i c z e n i a _ p r z e d s t a w i c i e l e \ C o l u m n s \ Zr e d n i a   s p r z e d a |y < / K e y > < / D i a g r a m O b j e c t K e y > < D i a g r a m O b j e c t K e y > < K e y > R e l a t i o n s h i p s \ & l t ; T a b l e s \ T a b e l a _ k l i e n c i \ C o l u m n s \ p r z e d s t a w i c i e l & g t ; - & l t ; T a b l e s \ T a b e l a _ p r z e d s t a w i c i e l e \ C o l u m n s \ p r z e d s t a w i c i e l & g t ; < / K e y > < / D i a g r a m O b j e c t K e y > < D i a g r a m O b j e c t K e y > < K e y > R e l a t i o n s h i p s \ & l t ; T a b l e s \ T a b e l a _ k l i e n c i \ C o l u m n s \ p r z e d s t a w i c i e l & g t ; - & l t ; T a b l e s \ T a b e l a _ p r z e d s t a w i c i e l e \ C o l u m n s \ p r z e d s t a w i c i e l & g t ; \ F K < / K e y > < / D i a g r a m O b j e c t K e y > < D i a g r a m O b j e c t K e y > < K e y > R e l a t i o n s h i p s \ & l t ; T a b l e s \ T a b e l a _ k l i e n c i \ C o l u m n s \ p r z e d s t a w i c i e l & g t ; - & l t ; T a b l e s \ T a b e l a _ p r z e d s t a w i c i e l e \ C o l u m n s \ p r z e d s t a w i c i e l & g t ; \ P K < / K e y > < / D i a g r a m O b j e c t K e y > < D i a g r a m O b j e c t K e y > < K e y > R e l a t i o n s h i p s \ & l t ; T a b l e s \ T a b e l a _ k l i e n c i \ C o l u m n s \ p r z e d s t a w i c i e l & g t ; - & l t ; T a b l e s \ T a b e l a _ p r z e d s t a w i c i e l e \ C o l u m n s \ p r z e d s t a w i c i e l & g t ; \ C r o s s F i l t e r < / K e y > < / D i a g r a m O b j e c t K e y > < D i a g r a m O b j e c t K e y > < K e y > R e l a t i o n s h i p s \ & l t ; T a b l e s \ T a b e l a _ k l i e n c i \ C o l u m n s \ p r z e d s t a w i c i e l & g t ; - & l t ; T a b l e s \ T a b e l a _ o b l i c z e n i a _ p r z e d s t a w i c i e l e \ C o l u m n s \ p r z e d s t a w i c i e l & g t ; < / K e y > < / D i a g r a m O b j e c t K e y > < D i a g r a m O b j e c t K e y > < K e y > R e l a t i o n s h i p s \ & l t ; T a b l e s \ T a b e l a _ k l i e n c i \ C o l u m n s \ p r z e d s t a w i c i e l & g t ; - & l t ; T a b l e s \ T a b e l a _ o b l i c z e n i a _ p r z e d s t a w i c i e l e \ C o l u m n s \ p r z e d s t a w i c i e l & g t ; \ F K < / K e y > < / D i a g r a m O b j e c t K e y > < D i a g r a m O b j e c t K e y > < K e y > R e l a t i o n s h i p s \ & l t ; T a b l e s \ T a b e l a _ k l i e n c i \ C o l u m n s \ p r z e d s t a w i c i e l & g t ; - & l t ; T a b l e s \ T a b e l a _ o b l i c z e n i a _ p r z e d s t a w i c i e l e \ C o l u m n s \ p r z e d s t a w i c i e l & g t ; \ P K < / K e y > < / D i a g r a m O b j e c t K e y > < D i a g r a m O b j e c t K e y > < K e y > R e l a t i o n s h i p s \ & l t ; T a b l e s \ T a b e l a _ k l i e n c i \ C o l u m n s \ p r z e d s t a w i c i e l & g t ; - & l t ; T a b l e s \ T a b e l a _ o b l i c z e n i a _ p r z e d s t a w i c i e l e \ C o l u m n s \ p r z e d s t a w i c i e l & g t ; \ C r o s s F i l t e r < / K e y > < / D i a g r a m O b j e c t K e y > < / A l l K e y s > < S e l e c t e d K e y s > < D i a g r a m O b j e c t K e y > < K e y > T a b l e s \ T a b e l a _ k l i e n c i 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 T a b e l a _ k l i e n c i 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 & l t ; T a b l e s \ T a b e l a _ k l i e n c i \ H i e r a r c h i e s \ H i e r a r c h i a 1 & g t ; 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 & l t ; T a b l e s \ T a b e l a _ k l i e n c i \ H i e r a r c h i e s \ H i e r a r c h i a 2 & g t ; 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 T a b e l a _ k l i e n c i 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 & l t ; T a b l e s \ T a b e l a _ k l i e n c i \ H i e r a r c h i e s \ H i e r a r c h i a 1 & g t ; 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 & l t ; T a b l e s \ T a b e l a _ k l i e n c i \ H i e r a r c h i e s \ H i e r a r c h i a 2 & g t ; 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 T a g s \ T a b l e s \ & l t ; T a b l e s \ T a b e l a _ p r z e d s t a w i c i e l e & g t ; 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 T a g s \ T a b l e s \ & l t ; T a b l e s \ T a b e l a _ k l i e n c i & g t ; 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 T a g s \ H i e r a r c h i e s \ & l t ; T a b l e s \ T a b e l a _ k l i e n c i \ H i e r a r c h i e s \ H i e r a r c h i a 1 & g t ; 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 T a g s \ H i e r a r c h i e s \ & l t ; T a b l e s \ T a b e l a _ k l i e n c i \ H i e r a r c h i e s \ H i e r a r c h i a 2 & g t ; 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 T a g s \ T a b l e s \ & l t ; T a b l e s \ T a b e l a _ o b l i c z e n i a _ p r z e d s t a w i c i e l e & g t ; 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 T a b l e s \ T a b e l a _ p r z e d s t a w i c i e l e < / K e y > < / a : K e y > < a : V a l u e   i : t y p e = " D i a g r a m D i s p l a y N o d e V i e w S t a t e " > < H e i g h t > 1 8 8 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 T a b l e s \ T a b e l a _ p r z e d s t a w i c i e l e \ C o l u m n s \ p r z e d s t a w i c i e l 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 T a b l e s \ T a b e l a _ p r z e d s t a w i c i e l e \ C o l u m n s \ I m i   i   n a z w i s k o 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 T a b l e s \ T a b e l a _ p r z e d s t a w i c i e l e \ C o l u m n s \ O d d z i a B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 T a b l e s \ T a b e l a _ p r z e d s t a w i c i e l e \ C o l u m n s \ R e g i o n 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 T a b l e s \ T a b e l a _ p r z e d s t a w i c i e l e \ C o l u m n s \ W o j e w � d z t w o 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 T a b l e s \ T a b e l a _ p r z e d s t a w i c i e l e \ M e a s u r e s \ s r e d n i a   s k u t e c z n o s c 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 T a b l e s \ T a b e l a _ p r z e d s t a w i c i e l e \ M e a s u r e s \ W S P 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< / K e y > < / a : K e y > < a : V a l u e   i : t y p e = " D i a g r a m D i s p l a y N o d e V i e w S t a t e " > < H e i g h t > 3 8 8 < / H e i g h t > < I s E x p a n d e d > t r u e < / I s E x p a n d e d > < I s F o c u s e d > t r u e < / I s F o c u s e d > < L a y e d O u t > t r u e < / L a y e d O u t > < L e f t > 3 2 0 < / L e f t > < S c r o l l V e r t i c a l O f f s e t > 2 1 0 . 6 7 9 9 9 9 9 9 9 9 9 9 9 5 < / S c r o l l V e r t i c a l O f f s e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 T a b l e s \ T a b e l a _ k l i e n c i \ C o l u m n s \ n u m e r   k l i e n t a 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 T a b l e s \ T a b e l a _ k l i e n c i \ C o l u m n s \ c z a s   r o z m o w y 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 T a b l e s \ T a b e l a _ k l i e n c i \ C o l u m n s \ k w o t a   z a k u p u 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 T a b l e s \ T a b e l a _ k l i e n c i \ C o l u m n s \ d a t a   r o z m o w y 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 T a b l e s \ T a b e l a _ k l i e n c i \ C o l u m n s \ d z i e n 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 T a b l e s \ T a b e l a _ k l i e n c i \ C o l u m n s \ m i e s i c 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 T a b l e s \ T a b e l a _ k l i e n c i \ C o l u m n s \ S k u t e c z n o [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 T a b l e s \ T a b e l a _ k l i e n c i \ C o l u m n s \ p r z e d s t a w i c i e l 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 T a b l e s \ T a b e l a _ k l i e n c i \ C o l u m n s \ I m i   i   n a z w i s k o 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 T a b l e s \ T a b e l a _ k l i e n c i \ C o l u m n s \ O d d z i a B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 T a b l e s \ T a b e l a _ k l i e n c i \ C o l u m n s \ W o j e w � d z t w o 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 T a b l e s \ T a b e l a _ k l i e n c i \ C o l u m n s \ d a t a   r o z m o w y   ( i n d e k s   m i e s i c a ) 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 T a b l e s \ T a b e l a _ k l i e n c i \ C o l u m n s \ d a t a   r o z m o w y   ( m i e s i c ) 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 T a b l e s \ T a b e l a _ k l i e n c i \ H i e r a r c h i e s \ H i e r a r c h i a 1 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 T a b l e s \ T a b e l a _ k l i e n c i \ H i e r a r c h i e s \ H i e r a r c h i a 1 \ L e v e l s \ R e g i o n 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 T a b l e s \ T a b e l a _ k l i e n c i \ H i e r a r c h i e s \ H i e r a r c h i a 1 \ L e v e l s \ O d d z i a B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 T a b l e s \ T a b e l a _ k l i e n c i \ H i e r a r c h i e s \ H i e r a r c h i a 1 \ L e v e l s \ I m i   i   n a z w i s k o 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 T a b l e s \ T a b e l a _ k l i e n c i \ H i e r a r c h i e s \ H i e r a r c h i a 2 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 T a b l e s \ T a b e l a _ k l i e n c i \ H i e r a r c h i e s \ H i e r a r c h i a 2 \ L e v e l s \ r o k 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 T a b l e s \ T a b e l a _ k l i e n c i \ H i e r a r c h i e s \ H i e r a r c h i a 2 \ L e v e l s \ m i e s i c 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 T a b l e s \ T a b e l a _ k l i e n c i \ H i e r a r c h i e s \ H i e r a r c h i a 2 \ L e v e l s \ d z i e n 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 T a b l e s \ T a b e l a _ o b l i c z e n i a _ p r z e d s t a w i c i e l e 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 6 7 1 < / L e f t > < T a b I n d e x > 2 < / T a b I n d e x > < T o p > 5 1 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 T a b l e s \ T a b e l a _ o b l i c z e n i a _ p r z e d s t a w i c i e l e \ C o l u m n s \ p r z e d s t a w i c i e l 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 T a b l e s \ T a b e l a _ o b l i c z e n i a _ p r z e d s t a w i c i e l e \ C o l u m n s \ S u m a   c z a s u   r o z m o w y 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 T a b l e s \ T a b e l a _ o b l i c z e n i a _ p r z e d s t a w i c i e l e \ C o l u m n s \ S u m a   s p r z e d a |y 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 T a b l e s \ T a b e l a _ o b l i c z e n i a _ p r z e d s t a w i c i e l e \ C o l u m n s \ Zr e d n i a   c z a s u   r o z m o w y 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 T a b l e s \ T a b e l a _ o b l i c z e n i a _ p r z e d s t a w i c i e l e \ C o l u m n s \ Zr e d n i a   s p r z e d a |y 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 R e l a t i o n s h i p s \ & l t ; T a b l e s \ T a b e l a _ k l i e n c i \ C o l u m n s \ p r z e d s t a w i c i e l & g t ; - & l t ; T a b l e s \ T a b e l a _ p r z e d s t a w i c i e l e \ C o l u m n s \ p r z e d s t a w i c i e l & g t ; < / K e y > < / a : K e y > < a : V a l u e   i : t y p e = " D i a g r a m D i s p l a y L i n k V i e w S t a t e " > < A u t o m a t i o n P r o p e r t y H e l p e r T e x t > P u n k t   k o Dc o w y   1 :   ( 3 0 4 , 1 9 4 ) .   P u n k t   k o Dc o w y   2 :   ( 2 1 6 , 9 4 ) 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 3 0 4 < / b : _ x > < b : _ y > 1 9 4 < / b : _ y > < / b : P o i n t > < b : P o i n t > < b : _ x > 2 6 2 < / b : _ x > < b : _ y > 1 9 4 < / b : _ y > < / b : P o i n t > < b : P o i n t > < b : _ x > 2 6 0 < / b : _ x > < b : _ y > 1 9 2 < / b : _ y > < / b : P o i n t > < b : P o i n t > < b : _ x > 2 6 0 < / b : _ x > < b : _ y > 9 6 < / b : _ y > < / b : P o i n t > < b : P o i n t > < b : _ x > 2 5 8 < / b : _ x > < b : _ y > 9 4 < / b : _ y > < / b : P o i n t > < b : P o i n t > < b : _ x > 2 1 5 . 9 9 9 9 9 9 9 9 9 9 9 9 9 4 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 R e l a t i o n s h i p s \ & l t ; T a b l e s \ T a b e l a _ k l i e n c i \ C o l u m n s \ p r z e d s t a w i c i e l & g t ; - & l t ; T a b l e s \ T a b e l a _ p r z e d s t a w i c i e l e \ C o l u m n s \ p r z e d s t a w i c i e l & g t ; \ F K 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 3 0 4 < / b : _ x > < b : _ y > 1 8 6 < / b : _ y > < / L a b e l L o c a t i o n > < L o c a t i o n   x m l n s : b = " h t t p : / / s c h e m a s . d a t a c o n t r a c t . o r g / 2 0 0 4 / 0 7 / S y s t e m . W i n d o w s " > < b : _ x > 3 2 0 < / b : _ x > < b : _ y > 1 9 4 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 R e l a t i o n s h i p s \ & l t ; T a b l e s \ T a b e l a _ k l i e n c i \ C o l u m n s \ p r z e d s t a w i c i e l & g t ; - & l t ; T a b l e s \ T a b e l a _ p r z e d s t a w i c i e l e \ C o l u m n s \ p r z e d s t a w i c i e l & g t ; \ P K 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 1 9 9 . 9 9 9 9 9 9 9 9 9 9 9 9 9 4 < / b : _ x > < b : _ y > 8 6 < / b : _ y > < / L a b e l L o c a t i o n > < L o c a t i o n   x m l n s : b = " h t t p : / / s c h e m a s . d a t a c o n t r a c t . o r g / 2 0 0 4 / 0 7 / S y s t e m . W i n d o w s " > < b : _ x > 1 9 9 . 9 9 9 9 9 9 9 9 9 9 9 9 9 7 < / b : _ x > < b : _ y >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 R e l a t i o n s h i p s \ & l t ; T a b l e s \ T a b e l a _ k l i e n c i \ C o l u m n s \ p r z e d s t a w i c i e l & g t ; - & l t ; T a b l e s \ T a b e l a _ p r z e d s t a w i c i e l e \ C o l u m n s \ p r z e d s t a w i c i e l & g t ; \ C r o s s F i l t e r 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 3 0 4 < / b : _ x > < b : _ y > 1 9 4 < / b : _ y > < / b : P o i n t > < b : P o i n t > < b : _ x > 2 6 2 < / b : _ x > < b : _ y > 1 9 4 < / b : _ y > < / b : P o i n t > < b : P o i n t > < b : _ x > 2 6 0 < / b : _ x > < b : _ y > 1 9 2 < / b : _ y > < / b : P o i n t > < b : P o i n t > < b : _ x > 2 6 0 < / b : _ x > < b : _ y > 9 6 < / b : _ y > < / b : P o i n t > < b : P o i n t > < b : _ x > 2 5 8 < / b : _ x > < b : _ y > 9 4 < / b : _ y > < / b : P o i n t > < b : P o i n t > < b : _ x > 2 1 5 . 9 9 9 9 9 9 9 9 9 9 9 9 9 4 < / b : _ x > < b : _ y > 9 4 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 R e l a t i o n s h i p s \ & l t ; T a b l e s \ T a b e l a _ k l i e n c i \ C o l u m n s \ p r z e d s t a w i c i e l & g t ; - & l t ; T a b l e s \ T a b e l a _ o b l i c z e n i a _ p r z e d s t a w i c i e l e \ C o l u m n s \ p r z e d s t a w i c i e l & g t ; < / K e y > < / a : K e y > < a : V a l u e   i : t y p e = " D i a g r a m D i s p l a y L i n k V i e w S t a t e " > < A u t o m a t i o n P r o p e r t y H e l p e r T e x t > P u n k t   k o Dc o w y   1 :   ( 5 3 6 , 1 9 4 ) .   P u n k t   k o Dc o w y   2 :   ( 6 5 5 , 1 2 6 ) 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 5 3 6 < / b : _ x > < b : _ y > 1 9 4 < / b : _ y > < / b : P o i n t > < b : P o i n t > < b : _ x > 5 9 3 . 5 < / b : _ x > < b : _ y > 1 9 4 < / b : _ y > < / b : P o i n t > < b : P o i n t > < b : _ x > 5 9 5 . 5 < / b : _ x > < b : _ y > 1 9 2 < / b : _ y > < / b : P o i n t > < b : P o i n t > < b : _ x > 5 9 5 . 5 < / b : _ x > < b : _ y > 1 2 8 < / b : _ y > < / b : P o i n t > < b : P o i n t > < b : _ x > 5 9 7 . 5 < / b : _ x > < b : _ y > 1 2 6 < / b : _ y > < / b : P o i n t > < b : P o i n t > < b : _ x > 6 5 5 < / b : _ x > < b : _ y > 1 2 6 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k l i e n c i \ C o l u m n s \ p r z e d s t a w i c i e l & g t ; - & l t ; T a b l e s \ T a b e l a _ o b l i c z e n i a _ p r z e d s t a w i c i e l e \ C o l u m n s \ p r z e d s t a w i c i e l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 5 2 0 < / b : _ x > < b : _ y > 1 8 6 < / b : _ y > < / L a b e l L o c a t i o n > < L o c a t i o n   x m l n s : b = " h t t p : / / s c h e m a s . d a t a c o n t r a c t . o r g / 2 0 0 4 / 0 7 / S y s t e m . W i n d o w s " > < b : _ x > 5 2 0 < / b : _ x > < b : _ y > 1 9 4 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k l i e n c i \ C o l u m n s \ p r z e d s t a w i c i e l & g t ; - & l t ; T a b l e s \ T a b e l a _ o b l i c z e n i a _ p r z e d s t a w i c i e l e \ C o l u m n s \ p r z e d s t a w i c i e l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 6 5 5 < / b : _ x > < b : _ y > 1 1 8 < / b : _ y > < / L a b e l L o c a t i o n > < L o c a t i o n   x m l n s : b = " h t t p : / / s c h e m a s . d a t a c o n t r a c t . o r g / 2 0 0 4 / 0 7 / S y s t e m . W i n d o w s " > < b : _ x > 6 7 1 < / b : _ x > < b : _ y > 1 2 6 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a b e l a _ k l i e n c i \ C o l u m n s \ p r z e d s t a w i c i e l & g t ; - & l t ; T a b l e s \ T a b e l a _ o b l i c z e n i a _ p r z e d s t a w i c i e l e \ C o l u m n s \ p r z e d s t a w i c i e l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 5 3 6 < / b : _ x > < b : _ y > 1 9 4 < / b : _ y > < / b : P o i n t > < b : P o i n t > < b : _ x > 5 9 3 . 5 < / b : _ x > < b : _ y > 1 9 4 < / b : _ y > < / b : P o i n t > < b : P o i n t > < b : _ x > 5 9 5 . 5 < / b : _ x > < b : _ y > 1 9 2 < / b : _ y > < / b : P o i n t > < b : P o i n t > < b : _ x > 5 9 5 . 5 < / b : _ x > < b : _ y > 1 2 8 < / b : _ y > < / b : P o i n t > < b : P o i n t > < b : _ x > 5 9 7 . 5 < / b : _ x > < b : _ y > 1 2 6 < / b : _ y > < / b : P o i n t > < b : P o i n t > < b : _ x > 6 5 5 < / b : _ x > < b : _ y > 1 2 6 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 T a b e l a _ p r z e d s t a w i c i e l e 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 T a b e l a _ p r z e d s t a w i c i e l e 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 M e a s u r e s \ s r e d n i a   s k u t e c z n o s c < / K e y > < / D i a g r a m O b j e c t K e y > < D i a g r a m O b j e c t K e y > < K e y > M e a s u r e s \ s r e d n i a   s k u t e c z n o s c \ T a g I n f o \ F o r m u Ba < / K e y > < / D i a g r a m O b j e c t K e y > < D i a g r a m O b j e c t K e y > < K e y > M e a s u r e s \ s r e d n i a   s k u t e c z n o s c \ T a g I n f o \ W a r t o [< / K e y > < / D i a g r a m O b j e c t K e y > < D i a g r a m O b j e c t K e y > < K e y > M e a s u r e s \ W S P < / K e y > < / D i a g r a m O b j e c t K e y > < D i a g r a m O b j e c t K e y > < K e y > M e a s u r e s \ W S P \ T a g I n f o \ F o r m u Ba < / K e y > < / D i a g r a m O b j e c t K e y > < D i a g r a m O b j e c t K e y > < K e y > M e a s u r e s \ W S P \ T a g I n f o \ W a r t o [< / K e y > < / D i a g r a m O b j e c t K e y > < D i a g r a m O b j e c t K e y > < K e y > M e a s u r e s \ W P P < / K e y > < / D i a g r a m O b j e c t K e y > < D i a g r a m O b j e c t K e y > < K e y > M e a s u r e s \ W P P \ T a g I n f o \ F o r m u Ba < / K e y > < / D i a g r a m O b j e c t K e y > < D i a g r a m O b j e c t K e y > < K e y > M e a s u r e s \ W P P \ T a g I n f o \ W a r t o [< / K e y > < / D i a g r a m O b j e c t K e y > < D i a g r a m O b j e c t K e y > < K e y > C o l u m n s \ p r z e d s t a w i c i e l < / K e y > < / D i a g r a m O b j e c t K e y > < D i a g r a m O b j e c t K e y > < K e y > C o l u m n s \ I m i   i   n a z w i s k o < / K e y > < / D i a g r a m O b j e c t K e y > < D i a g r a m O b j e c t K e y > < K e y > C o l u m n s \ O d d z i a B< / K e y > < / D i a g r a m O b j e c t K e y > < D i a g r a m O b j e c t K e y > < K e y > C o l u m n s \ R e g i o n < / K e y > < / D i a g r a m O b j e c t K e y > < D i a g r a m O b j e c t K e y > < K e y > C o l u m n s \ W o j e w � d z t w o 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 M e a s u r e s \ s r e d n i a   s k u t e c z n o s c 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 M e a s u r e s \ s r e d n i a   s k u t e c z n o s c \ T a g I n f o \ F o r m u Ba 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 M e a s u r e s \ s r e d n i a   s k u t e c z n o s c \ T a g I n f o \ W a r t o [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 M e a s u r e s \ W S P 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 M e a s u r e s \ W S P \ T a g I n f o \ F o r m u Ba 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 M e a s u r e s \ W S P \ T a g I n f o \ W a r t o [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 M e a s u r e s \ W P P 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 M e a s u r e s \ W P P \ T a g I n f o \ F o r m u Ba 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 M e a s u r e s \ W P P \ T a g I n f o \ W a r t o [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 C o l u m n s \ p r z e d s t a w i c i e l 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 C o l u m n s \ I m i   i   n a z w i s k o 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 C o l u m n s \ O d d z i a B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 C o l u m n s \ W o j e w � d z t w o 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 T a b e l a _ o b l i c z e n i a _ p r z e d s t a w i c i e l e 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 T a b e l a _ o b l i c z e n i a _ p r z e d s t a w i c i e l e 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 C o l u m n s \ p r z e d s t a w i c i e l < / K e y > < / D i a g r a m O b j e c t K e y > < D i a g r a m O b j e c t K e y > < K e y > C o l u m n s \ S u m a   c z a s u   r o z m o w y < / K e y > < / D i a g r a m O b j e c t K e y > < D i a g r a m O b j e c t K e y > < K e y > C o l u m n s \ S u m a   s p r z e d a |y < / K e y > < / D i a g r a m O b j e c t K e y > < D i a g r a m O b j e c t K e y > < K e y > C o l u m n s \ Zr e d n i a   c z a s u   r o z m o w y < / K e y > < / D i a g r a m O b j e c t K e y > < D i a g r a m O b j e c t K e y > < K e y > C o l u m n s \ Zr e d n i a   s p r z e d a |y < / K e y > < / D i a g r a m O b j e c t K e y > < D i a g r a m O b j e c t K e y > < K e y > C o l u m n s \ i l o s c   r o z m � w 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 C o l u m n s \ p r z e d s t a w i c i e l 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 C o l u m n s \ S u m a   c z a s u   r o z m o w y 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 C o l u m n s \ S u m a   s p r z e d a |y 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 C o l u m n s \ Zr e d n i a   c z a s u   r o z m o w y 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 C o l u m n s \ Zr e d n i a   s p r z e d a |y 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 C o l u m n s \ i l o s c   r o z m � w 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T a b e l a _ p r z e d s t a w i c i e l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 p r z e d s t a w i c i e l < / s t r i n g > < / k e y > < v a l u e > < i n t > 1 2 6 < / i n t > < / v a l u e > < / i t e m > < i t e m > < k e y > < s t r i n g > I m i   i   n a z w i s k o < / s t r i n g > < / k e y > < v a l u e > < i n t > 1 2 9 < / i n t > < / v a l u e > < / i t e m > < i t e m > < k e y > < s t r i n g > O d d z i a B< / s t r i n g > < / k e y > < v a l u e > < i n t > 8 3 < / i n t > < / v a l u e > < / i t e m > < i t e m > < k e y > < s t r i n g > R e g i o n < / s t r i n g > < / k e y > < v a l u e > < i n t > 7 9 < / i n t > < / v a l u e > < / i t e m > < i t e m > < k e y > < s t r i n g > W o j e w � d z t w o < / s t r i n g > < / k e y > < v a l u e > < i n t > 1 2 5 < / i n t > < / v a l u e > < / i t e m > < / C o l u m n W i d t h s > < C o l u m n D i s p l a y I n d e x > < i t e m > < k e y > < s t r i n g > p r z e d s t a w i c i e l < / s t r i n g > < / k e y > < v a l u e > < i n t > 0 < / i n t > < / v a l u e > < / i t e m > < i t e m > < k e y > < s t r i n g > I m i   i   n a z w i s k o < / s t r i n g > < / k e y > < v a l u e > < i n t > 1 < / i n t > < / v a l u e > < / i t e m > < i t e m > < k e y > < s t r i n g > O d d z i a B< / s t r i n g > < / k e y > < v a l u e > < i n t > 2 < / i n t > < / v a l u e > < / i t e m > < i t e m > < k e y > < s t r i n g > R e g i o n < / s t r i n g > < / k e y > < v a l u e > < i n t > 3 < / i n t > < / v a l u e > < / i t e m > < i t e m > < k e y > < s t r i n g > W o j e w � d z t w o 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 T a b e l a _ p r z e d s t a w i c i e l e 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 T a b e l a _ k l i e n c i 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 T a b e l a _ o b l i c z e n i a _ p r z e d s t a w i c i e l e 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T a b e l a _ o b l i c z e n i a _ p r z e d s t a w i c i e l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 p r z e d s t a w i c i e l < / s t r i n g > < / k e y > < v a l u e > < i n t > 1 2 6 < / i n t > < / v a l u e > < / i t e m > < i t e m > < k e y > < s t r i n g > S u m a   c z a s u   r o z m o w y < / s t r i n g > < / k e y > < v a l u e > < i n t > 1 6 6 < / i n t > < / v a l u e > < / i t e m > < i t e m > < k e y > < s t r i n g > S u m a   s p r z e d a |y < / s t r i n g > < / k e y > < v a l u e > < i n t > 1 3 4 < / i n t > < / v a l u e > < / i t e m > < i t e m > < k e y > < s t r i n g > Zr e d n i a   c z a s u   r o z m o w y < / s t r i n g > < / k e y > < v a l u e > < i n t > 1 7 9 < / i n t > < / v a l u e > < / i t e m > < i t e m > < k e y > < s t r i n g > Zr e d n i a   s p r z e d a |y < / s t r i n g > < / k e y > < v a l u e > < i n t > 1 4 7 < / i n t > < / v a l u e > < / i t e m > < i t e m > < k e y > < s t r i n g > i l o s c   r o z m � w < / s t r i n g > < / k e y > < v a l u e > < i n t > 1 1 7 < / i n t > < / v a l u e > < / i t e m > < / C o l u m n W i d t h s > < C o l u m n D i s p l a y I n d e x > < i t e m > < k e y > < s t r i n g > p r z e d s t a w i c i e l < / s t r i n g > < / k e y > < v a l u e > < i n t > 0 < / i n t > < / v a l u e > < / i t e m > < i t e m > < k e y > < s t r i n g > S u m a   c z a s u   r o z m o w y < / s t r i n g > < / k e y > < v a l u e > < i n t > 1 < / i n t > < / v a l u e > < / i t e m > < i t e m > < k e y > < s t r i n g > S u m a   s p r z e d a |y < / s t r i n g > < / k e y > < v a l u e > < i n t > 2 < / i n t > < / v a l u e > < / i t e m > < i t e m > < k e y > < s t r i n g > Zr e d n i a   c z a s u   r o z m o w y < / s t r i n g > < / k e y > < v a l u e > < i n t > 3 < / i n t > < / v a l u e > < / i t e m > < i t e m > < k e y > < s t r i n g > Zr e d n i a   s p r z e d a |y < / s t r i n g > < / k e y > < v a l u e > < i n t > 4 < / i n t > < / v a l u e > < / i t e m > < i t e m > < k e y > < s t r i n g > i l o s c   r o z m � w 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 T a b e l a _ p r z e d s t a w i c i e l e 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 T a b e l a _ p r z e d s t a w i c i e l e 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 C o l u m n s \ p r z e d s t a w i c i e l 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 C o l u m n s \ I m i   i   n a z w i s k o 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 C o l u m n s \ O d d z i a B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 C o l u m n s \ W o j e w � d z t w o 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 T a b e l a _ k l i e n c i 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 T a b e l a _ k l i e n c i 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 C o l u m n s \ n u m e r   k l i e n t a 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 C o l u m n s \ c z a s   r o z m o w y 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 C o l u m n s \ k w o t a   z a k u p u 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 r o z m o w y 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 C o l u m n s \ d z i e n 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 C o l u m n s \ m i e s i c 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 C o l u m n s \ S k u t e c z n o [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 C o l u m n s \ p r z e d s t a w i c i e l 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 C o l u m n s \ I m i   i   n a z w i s k o 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 C o l u m n s \ O d d z i a B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 C o l u m n s \ W o j e w � d z t w o 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 r o z m o w y   ( i n d e k s   m i e s i c a ) 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 r o z m o w y   ( m i e s i c ) 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 T a b e l a _ o b l i c z e n i a _ p r z e d s t a w i c i e l e 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 T a b e l a _ o b l i c z e n i a _ p r z e d s t a w i c i e l e 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 C o l u m n s \ p r z e d s t a w i c i e l 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 C o l u m n s \ S u m a   c z a s u   r o z m o w y 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 C o l u m n s \ S u m a   s p r z e d a |y 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 C o l u m n s \ Zr e d n i a   c z a s u   r o z m o w y 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 C o l u m n s \ Zr e d n i a   s p r z e d a |y 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 C o l u m n s \ i l o s c   r o z m � w 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e l a _ o b l i c z e n i a _ p r z e d s t a w i c i e l e ] ] > < / C u s t o m C o n t e n t > < / G e m i n i > 
</file>

<file path=customXml/itemProps1.xml><?xml version="1.0" encoding="utf-8"?>
<ds:datastoreItem xmlns:ds="http://schemas.openxmlformats.org/officeDocument/2006/customXml" ds:itemID="{E4703D7E-F457-416C-A693-0BF922FDF469}">
  <ds:schemaRefs/>
</ds:datastoreItem>
</file>

<file path=customXml/itemProps10.xml><?xml version="1.0" encoding="utf-8"?>
<ds:datastoreItem xmlns:ds="http://schemas.openxmlformats.org/officeDocument/2006/customXml" ds:itemID="{44B51E13-8F0B-4FFB-9A51-85340508938D}">
  <ds:schemaRefs/>
</ds:datastoreItem>
</file>

<file path=customXml/itemProps11.xml><?xml version="1.0" encoding="utf-8"?>
<ds:datastoreItem xmlns:ds="http://schemas.openxmlformats.org/officeDocument/2006/customXml" ds:itemID="{D7E463DB-1809-4278-9750-82C88F10AEF9}">
  <ds:schemaRefs/>
</ds:datastoreItem>
</file>

<file path=customXml/itemProps12.xml><?xml version="1.0" encoding="utf-8"?>
<ds:datastoreItem xmlns:ds="http://schemas.openxmlformats.org/officeDocument/2006/customXml" ds:itemID="{C29E9BFE-A4E7-3F41-941B-8AED83DCD7F1}">
  <ds:schemaRefs>
    <ds:schemaRef ds:uri="http://schemas.microsoft.com/DataMashup"/>
  </ds:schemaRefs>
</ds:datastoreItem>
</file>

<file path=customXml/itemProps13.xml><?xml version="1.0" encoding="utf-8"?>
<ds:datastoreItem xmlns:ds="http://schemas.openxmlformats.org/officeDocument/2006/customXml" ds:itemID="{F06D40F3-75CD-4568-8AF4-5337DC760DBF}">
  <ds:schemaRefs/>
</ds:datastoreItem>
</file>

<file path=customXml/itemProps14.xml><?xml version="1.0" encoding="utf-8"?>
<ds:datastoreItem xmlns:ds="http://schemas.openxmlformats.org/officeDocument/2006/customXml" ds:itemID="{A319CF1A-C90F-460F-9815-33AF0CCC8125}">
  <ds:schemaRefs/>
</ds:datastoreItem>
</file>

<file path=customXml/itemProps15.xml><?xml version="1.0" encoding="utf-8"?>
<ds:datastoreItem xmlns:ds="http://schemas.openxmlformats.org/officeDocument/2006/customXml" ds:itemID="{995C9A60-6769-4C7A-A2CC-F9751B78F005}">
  <ds:schemaRefs/>
</ds:datastoreItem>
</file>

<file path=customXml/itemProps16.xml><?xml version="1.0" encoding="utf-8"?>
<ds:datastoreItem xmlns:ds="http://schemas.openxmlformats.org/officeDocument/2006/customXml" ds:itemID="{6DD46446-DF0B-4A45-987C-E5AA1AA88633}">
  <ds:schemaRefs/>
</ds:datastoreItem>
</file>

<file path=customXml/itemProps17.xml><?xml version="1.0" encoding="utf-8"?>
<ds:datastoreItem xmlns:ds="http://schemas.openxmlformats.org/officeDocument/2006/customXml" ds:itemID="{AC2057C1-901A-46A1-8E58-BC4799546129}">
  <ds:schemaRefs/>
</ds:datastoreItem>
</file>

<file path=customXml/itemProps18.xml><?xml version="1.0" encoding="utf-8"?>
<ds:datastoreItem xmlns:ds="http://schemas.openxmlformats.org/officeDocument/2006/customXml" ds:itemID="{4AFAB2C5-2C02-4726-A9EF-76B1926DD2F8}">
  <ds:schemaRefs/>
</ds:datastoreItem>
</file>

<file path=customXml/itemProps19.xml><?xml version="1.0" encoding="utf-8"?>
<ds:datastoreItem xmlns:ds="http://schemas.openxmlformats.org/officeDocument/2006/customXml" ds:itemID="{A0748952-1093-43F5-B3EE-AF1C8043A709}">
  <ds:schemaRefs/>
</ds:datastoreItem>
</file>

<file path=customXml/itemProps2.xml><?xml version="1.0" encoding="utf-8"?>
<ds:datastoreItem xmlns:ds="http://schemas.openxmlformats.org/officeDocument/2006/customXml" ds:itemID="{448A0B71-7EC3-47FB-815B-165611C42D0B}">
  <ds:schemaRefs/>
</ds:datastoreItem>
</file>

<file path=customXml/itemProps20.xml><?xml version="1.0" encoding="utf-8"?>
<ds:datastoreItem xmlns:ds="http://schemas.openxmlformats.org/officeDocument/2006/customXml" ds:itemID="{D32D4880-8E0B-4231-AA7C-CA3E26458C9B}">
  <ds:schemaRefs/>
</ds:datastoreItem>
</file>

<file path=customXml/itemProps21.xml><?xml version="1.0" encoding="utf-8"?>
<ds:datastoreItem xmlns:ds="http://schemas.openxmlformats.org/officeDocument/2006/customXml" ds:itemID="{F46B0981-ED06-4D52-BDE0-614569F68451}">
  <ds:schemaRefs/>
</ds:datastoreItem>
</file>

<file path=customXml/itemProps3.xml><?xml version="1.0" encoding="utf-8"?>
<ds:datastoreItem xmlns:ds="http://schemas.openxmlformats.org/officeDocument/2006/customXml" ds:itemID="{F11C45D7-33C9-417F-9075-942F557C3AFA}">
  <ds:schemaRefs/>
</ds:datastoreItem>
</file>

<file path=customXml/itemProps4.xml><?xml version="1.0" encoding="utf-8"?>
<ds:datastoreItem xmlns:ds="http://schemas.openxmlformats.org/officeDocument/2006/customXml" ds:itemID="{5577E110-9A5E-4C0D-AAAC-A189EB2EE52E}">
  <ds:schemaRefs/>
</ds:datastoreItem>
</file>

<file path=customXml/itemProps5.xml><?xml version="1.0" encoding="utf-8"?>
<ds:datastoreItem xmlns:ds="http://schemas.openxmlformats.org/officeDocument/2006/customXml" ds:itemID="{04093A51-D8CF-4A72-B110-A1223F2BC571}">
  <ds:schemaRefs/>
</ds:datastoreItem>
</file>

<file path=customXml/itemProps6.xml><?xml version="1.0" encoding="utf-8"?>
<ds:datastoreItem xmlns:ds="http://schemas.openxmlformats.org/officeDocument/2006/customXml" ds:itemID="{3DC15E51-66C1-4C8F-82EF-44B5DA1EC88E}">
  <ds:schemaRefs/>
</ds:datastoreItem>
</file>

<file path=customXml/itemProps7.xml><?xml version="1.0" encoding="utf-8"?>
<ds:datastoreItem xmlns:ds="http://schemas.openxmlformats.org/officeDocument/2006/customXml" ds:itemID="{C3F25914-4CF9-4C96-8C1E-21D64D749C6B}">
  <ds:schemaRefs/>
</ds:datastoreItem>
</file>

<file path=customXml/itemProps8.xml><?xml version="1.0" encoding="utf-8"?>
<ds:datastoreItem xmlns:ds="http://schemas.openxmlformats.org/officeDocument/2006/customXml" ds:itemID="{0691E72E-2732-46D6-86D6-AAB943DD6C7B}">
  <ds:schemaRefs/>
</ds:datastoreItem>
</file>

<file path=customXml/itemProps9.xml><?xml version="1.0" encoding="utf-8"?>
<ds:datastoreItem xmlns:ds="http://schemas.openxmlformats.org/officeDocument/2006/customXml" ds:itemID="{75DD95F1-C91E-45FC-B26D-2C1FA253743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7</vt:i4>
      </vt:variant>
    </vt:vector>
  </HeadingPairs>
  <TitlesOfParts>
    <vt:vector size="7" baseType="lpstr">
      <vt:lpstr>DATABASE</vt:lpstr>
      <vt:lpstr>Tabela_klienci</vt:lpstr>
      <vt:lpstr>Tabela_przedstawiciele</vt:lpstr>
      <vt:lpstr>przedstawiciele (PQ &amp; PP)</vt:lpstr>
      <vt:lpstr>Analiza przedstawicieli</vt:lpstr>
      <vt:lpstr>Analiza regionalna &amp; dynamiki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Marek Lubicz</dc:creator>
  <cp:lastModifiedBy>Microsoft Office User</cp:lastModifiedBy>
  <dcterms:created xsi:type="dcterms:W3CDTF">2017-03-01T13:29:31Z</dcterms:created>
  <dcterms:modified xsi:type="dcterms:W3CDTF">2022-11-09T19:43:04Z</dcterms:modified>
</cp:coreProperties>
</file>