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Data Science-Analayst Prep\Alvan-Tutor\HR project\HR Project 2\"/>
    </mc:Choice>
  </mc:AlternateContent>
  <xr:revisionPtr revIDLastSave="0" documentId="13_ncr:1_{1815A001-A9DC-48B9-B0A1-23A3F491C35F}" xr6:coauthVersionLast="47" xr6:coauthVersionMax="47" xr10:uidLastSave="{00000000-0000-0000-0000-000000000000}"/>
  <bookViews>
    <workbookView xWindow="-108" yWindow="-108" windowWidth="23256" windowHeight="12456" xr2:uid="{36ACAD1C-D8F0-4DA8-99C9-9F1118D38AD9}"/>
  </bookViews>
  <sheets>
    <sheet name="Overview" sheetId="6" r:id="rId1"/>
    <sheet name="DashBoard" sheetId="5" r:id="rId2"/>
    <sheet name="Detailed Summary" sheetId="7" r:id="rId3"/>
    <sheet name="Sheet1" sheetId="8" state="hidden" r:id="rId4"/>
    <sheet name="Pivot Base" sheetId="1" state="hidden" r:id="rId5"/>
    <sheet name="HR Database" sheetId="2" r:id="rId6"/>
    <sheet name="Employees Information" sheetId="3" r:id="rId7"/>
    <sheet name="Department Bridge" sheetId="4" r:id="rId8"/>
  </sheets>
  <definedNames>
    <definedName name="_xlnm._FilterDatabase" localSheetId="6" hidden="1">'Employees Information'!$A$1:$F$91</definedName>
    <definedName name="_xlnm._FilterDatabase" localSheetId="5" hidden="1">'HR Database'!$A$1:$J$1</definedName>
    <definedName name="ExternalData_1" localSheetId="3" hidden="1">Sheet1!$A$3:$O$37</definedName>
    <definedName name="Slicer_Department">#N/A</definedName>
    <definedName name="Slicer_Employment_Status">#N/A</definedName>
    <definedName name="Slicer_Manager">#N/A</definedName>
  </definedNames>
  <calcPr calcId="191029"/>
  <pivotCaches>
    <pivotCache cacheId="7" r:id="rId9"/>
    <pivotCache cacheId="54" r:id="rId10"/>
    <pivotCache cacheId="57" r:id="rId11"/>
    <pivotCache cacheId="60" r:id="rId12"/>
    <pivotCache cacheId="63" r:id="rId13"/>
    <pivotCache cacheId="66" r:id="rId14"/>
    <pivotCache cacheId="69" r:id="rId15"/>
    <pivotCache cacheId="72" r:id="rId16"/>
  </pivotCaches>
  <extLst>
    <ext xmlns:x14="http://schemas.microsoft.com/office/spreadsheetml/2009/9/main" uri="{876F7934-8845-4945-9796-88D515C7AA90}">
      <x14:pivotCaches>
        <pivotCache cacheId="8" r:id="rId17"/>
        <pivotCache cacheId="9"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partment Bridge_9dbbb348-7c26-4a5c-8339-810787c15609" name="Department Bridge" connection="Query - Department Bridge"/>
          <x15:modelTable id="Employees_f7f8a0a6-d447-41ad-b083-4f4341ae2c7f" name="Employees" connection="Query - Employees"/>
          <x15:modelTable id="HR Database_5ca0f55e-cb85-422c-a673-ef17093a65aa" name="HR Database" connection="Query - HR Database"/>
        </x15:modelTables>
        <x15:modelRelationships>
          <x15:modelRelationship fromTable="Employees" fromColumn="ID" toTable="HR Database" toColumn="ID"/>
          <x15:modelRelationship fromTable="HR Database" fromColumn="Department" toTable="Department Bridge" toColumn="Departmen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7" l="1"/>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6" i="7"/>
  <c r="O6" i="1"/>
  <c r="O4" i="1"/>
  <c r="O5" i="1"/>
  <c r="O9" i="1"/>
  <c r="O8" i="1"/>
  <c r="O3" i="1"/>
  <c r="O7" i="1"/>
  <c r="H95" i="7" l="1"/>
  <c r="G95" i="7"/>
  <c r="F95" i="7"/>
  <c r="D9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F458C4-A6D5-4D2E-9436-DAB6EF03A4A0}" keepAlive="1" name="ModelConnection_ExternalData_1" description="Data Model" type="5" refreshedVersion="8" minRefreshableVersion="5" saveData="1">
    <dbPr connection="Data Model Connection" command="DRILLTHROUGH MAXROWS 1000 SELECT FROM [Model] WHERE (([HR Database].[Department].[All],[HR Database].[Employment Status].[All],[Measures].[Count of Gender],[HR Database].[Gender].&amp;[Female])) RETURN [$HR Database].[ID],[$HR Database].[Employee],[$HR Database].[Gender],[$HR Database].[Birth Date],[$HR Database].[Hire Date],[$HR Database].[Termination Date],[$HR Database].[Termination Reason],[$HR Database].[Education],[$HR Database].[Position],[$HR Database].[Department],[$HR Database].[Age],[$HR Database].[Tenure],[$HR Database].[EduOrder],[$HR Database].[EduLabel],[$HR Database].[Employment Status]" commandType="4"/>
    <extLst>
      <ext xmlns:x15="http://schemas.microsoft.com/office/spreadsheetml/2010/11/main" uri="{DE250136-89BD-433C-8126-D09CA5730AF9}">
        <x15:connection id="" model="1"/>
      </ext>
    </extLst>
  </connection>
  <connection id="2" xr16:uid="{A1E78B1B-F3DD-4791-AF67-13870F7D8B8E}" name="Query - Department Bridge" description="Connection to the 'Department Bridge' query in the workbook." type="100" refreshedVersion="8" minRefreshableVersion="5">
    <extLst>
      <ext xmlns:x15="http://schemas.microsoft.com/office/spreadsheetml/2010/11/main" uri="{DE250136-89BD-433C-8126-D09CA5730AF9}">
        <x15:connection id="0f9eed73-a0c2-4eff-b322-dc77f5f4f160"/>
      </ext>
    </extLst>
  </connection>
  <connection id="3" xr16:uid="{7A6EDF32-E2FF-4964-8D4D-D89A3839F080}" name="Query - Employees" description="Connection to the 'Employees' query in the workbook." type="100" refreshedVersion="8" minRefreshableVersion="5">
    <extLst>
      <ext xmlns:x15="http://schemas.microsoft.com/office/spreadsheetml/2010/11/main" uri="{DE250136-89BD-433C-8126-D09CA5730AF9}">
        <x15:connection id="2ec84ce4-bc42-4f2d-b555-6519e4c36649">
          <x15:oledbPr connection="Provider=Microsoft.Mashup.OleDb.1;Data Source=$Workbook$;Location=Employees;Extended Properties=&quot;&quot;">
            <x15:dbTables>
              <x15:dbTable name="Employees"/>
            </x15:dbTables>
          </x15:oledbPr>
        </x15:connection>
      </ext>
    </extLst>
  </connection>
  <connection id="4" xr16:uid="{BB54B207-C843-4618-B908-60DA87402C49}" name="Query - HR Database" description="Connection to the 'HR Database' query in the workbook." type="100" refreshedVersion="8" minRefreshableVersion="5">
    <extLst>
      <ext xmlns:x15="http://schemas.microsoft.com/office/spreadsheetml/2010/11/main" uri="{DE250136-89BD-433C-8126-D09CA5730AF9}">
        <x15:connection id="01befb4f-f5af-4347-86a4-177c9ee6f92b">
          <x15:oledbPr connection="Provider=Microsoft.Mashup.OleDb.1;Data Source=$Workbook$;Location=&quot;HR Database&quot;;Extended Properties=&quot;&quot;">
            <x15:dbTables>
              <x15:dbTable name="HR Database"/>
            </x15:dbTables>
          </x15:oledbPr>
        </x15:connection>
      </ext>
    </extLst>
  </connection>
  <connection id="5" xr16:uid="{CE9B2C02-A090-4699-9D97-2DD3E9C23CA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<sst xmlns="http://schemas.openxmlformats.org/spreadsheetml/2006/main" count="1127" uniqueCount="215">
  <si>
    <t>ID</t>
  </si>
  <si>
    <t>Employee</t>
  </si>
  <si>
    <t>Gender</t>
  </si>
  <si>
    <t>Birth Date</t>
  </si>
  <si>
    <t>Hire Date</t>
  </si>
  <si>
    <t>Termination Date</t>
  </si>
  <si>
    <t>Termination Reason</t>
  </si>
  <si>
    <t>Education</t>
  </si>
  <si>
    <t>Position</t>
  </si>
  <si>
    <t>Department</t>
  </si>
  <si>
    <t>Harley Matthews</t>
  </si>
  <si>
    <t>Female</t>
  </si>
  <si>
    <t/>
  </si>
  <si>
    <t>Higher Certificate</t>
  </si>
  <si>
    <t>Administrator</t>
  </si>
  <si>
    <t>Finance / Accounting</t>
  </si>
  <si>
    <t>Aliyah Thomas</t>
  </si>
  <si>
    <t>Unfair Dismissal</t>
  </si>
  <si>
    <t>Lawyer</t>
  </si>
  <si>
    <t>Legal</t>
  </si>
  <si>
    <t>Madeleine Bradley</t>
  </si>
  <si>
    <t>Resignation</t>
  </si>
  <si>
    <t>Bachelor's Incompleted</t>
  </si>
  <si>
    <t>Administrative Analyst</t>
  </si>
  <si>
    <t>Gabrielle Gardner</t>
  </si>
  <si>
    <t>Bachelor's Completed</t>
  </si>
  <si>
    <t>Accounting Analyst</t>
  </si>
  <si>
    <t>Molly Owen</t>
  </si>
  <si>
    <t>Database Analyst</t>
  </si>
  <si>
    <t>Strategy</t>
  </si>
  <si>
    <t>Lilah Gill</t>
  </si>
  <si>
    <t>Business Intelligence Analyst</t>
  </si>
  <si>
    <t>Winnie May</t>
  </si>
  <si>
    <t>Communication Analyst</t>
  </si>
  <si>
    <t>Marketing</t>
  </si>
  <si>
    <t>Blossom Howard</t>
  </si>
  <si>
    <t>Major's</t>
  </si>
  <si>
    <t>Personnel Analyst</t>
  </si>
  <si>
    <t>Anayah Armstrong</t>
  </si>
  <si>
    <t>Marketing Analyst</t>
  </si>
  <si>
    <t>Isabel Wood</t>
  </si>
  <si>
    <t>Business Analyst</t>
  </si>
  <si>
    <t>Development</t>
  </si>
  <si>
    <t>Nia Moore</t>
  </si>
  <si>
    <t>Postgraduate</t>
  </si>
  <si>
    <t>Market Research Analyst</t>
  </si>
  <si>
    <t>Sales</t>
  </si>
  <si>
    <t>Olivia-Rose Houghton</t>
  </si>
  <si>
    <t>Dismissal</t>
  </si>
  <si>
    <t>Salesperson</t>
  </si>
  <si>
    <t>Aurelia Allen</t>
  </si>
  <si>
    <t>Master's</t>
  </si>
  <si>
    <t>Technical Support Analyst</t>
  </si>
  <si>
    <t>Technology and Equipment</t>
  </si>
  <si>
    <t>Alexandra Fraser</t>
  </si>
  <si>
    <t>Doctoral</t>
  </si>
  <si>
    <t>Test Analyst</t>
  </si>
  <si>
    <t>Ruby Wilson</t>
  </si>
  <si>
    <t>Usability Analyst</t>
  </si>
  <si>
    <t>Betty Lewis</t>
  </si>
  <si>
    <t>Financial Analyst</t>
  </si>
  <si>
    <t>Aya Perry</t>
  </si>
  <si>
    <t>Pogrammer Analyst</t>
  </si>
  <si>
    <t>Karina Mcdonald</t>
  </si>
  <si>
    <t>Mutual Agreement</t>
  </si>
  <si>
    <t>Administrative Assistant</t>
  </si>
  <si>
    <t>Ela Moss</t>
  </si>
  <si>
    <t>Emmie Hall</t>
  </si>
  <si>
    <t>Developer</t>
  </si>
  <si>
    <t>Harriet Knight</t>
  </si>
  <si>
    <t>Flora Parry</t>
  </si>
  <si>
    <t>Anayah Lee</t>
  </si>
  <si>
    <t>Polly George</t>
  </si>
  <si>
    <t>Madeline Powell</t>
  </si>
  <si>
    <t>Hallie Lawson</t>
  </si>
  <si>
    <t>Melody Francis</t>
  </si>
  <si>
    <t>Victoria Reid</t>
  </si>
  <si>
    <t>Hanna Booth</t>
  </si>
  <si>
    <t>Systems Analyst</t>
  </si>
  <si>
    <t>Esme Lloyd</t>
  </si>
  <si>
    <t>End of Internishp Contract</t>
  </si>
  <si>
    <t>Internship</t>
  </si>
  <si>
    <t>Clara White</t>
  </si>
  <si>
    <t>Nancy Hudson</t>
  </si>
  <si>
    <t>Kara Chapman</t>
  </si>
  <si>
    <t>Betsy Booth</t>
  </si>
  <si>
    <t>James Barker</t>
  </si>
  <si>
    <t>Male</t>
  </si>
  <si>
    <t>Jude Dixon</t>
  </si>
  <si>
    <t>Matteo Hawkins</t>
  </si>
  <si>
    <t>Asher Morris</t>
  </si>
  <si>
    <t>Jonah Thompson</t>
  </si>
  <si>
    <t>Ethan Fisher</t>
  </si>
  <si>
    <t>Fraser Kelly</t>
  </si>
  <si>
    <t>Marcel Parry</t>
  </si>
  <si>
    <t>Rowan Jordan</t>
  </si>
  <si>
    <t>Jackson Cunningham</t>
  </si>
  <si>
    <t>Seth Watts</t>
  </si>
  <si>
    <t>Levi Spencer</t>
  </si>
  <si>
    <t>Ralphy Griffiths</t>
  </si>
  <si>
    <t>Callum Lane</t>
  </si>
  <si>
    <t>Spencer Ellis</t>
  </si>
  <si>
    <t>Kian Byrne</t>
  </si>
  <si>
    <t>Nicolas Matthews</t>
  </si>
  <si>
    <t>Liam Hunt</t>
  </si>
  <si>
    <t>Kane Cunningham</t>
  </si>
  <si>
    <t>George Porter</t>
  </si>
  <si>
    <t>Brody Thomas</t>
  </si>
  <si>
    <t>Albi Simpson</t>
  </si>
  <si>
    <t>Spencer Chambers</t>
  </si>
  <si>
    <t>Samuel Wilson</t>
  </si>
  <si>
    <t>Ayan Walker</t>
  </si>
  <si>
    <t>Kit Bradley</t>
  </si>
  <si>
    <t>Otis Chambers</t>
  </si>
  <si>
    <t>Simon Anderson</t>
  </si>
  <si>
    <t>Oskar Saunders</t>
  </si>
  <si>
    <t>Roman Morris</t>
  </si>
  <si>
    <t>Benjamin Bradley</t>
  </si>
  <si>
    <t>Ashley Ross</t>
  </si>
  <si>
    <t>Tobias John</t>
  </si>
  <si>
    <t>Maximus Howard</t>
  </si>
  <si>
    <t>Vinnie Davidson</t>
  </si>
  <si>
    <t>Asher Watson</t>
  </si>
  <si>
    <t>Fletcher Carter</t>
  </si>
  <si>
    <t>Jasper Richards</t>
  </si>
  <si>
    <t>Kairo Mccarthy</t>
  </si>
  <si>
    <t>Zain Fraser</t>
  </si>
  <si>
    <t>Commercial Assistant</t>
  </si>
  <si>
    <t>Damian Moss</t>
  </si>
  <si>
    <t>Richard Wilkinson</t>
  </si>
  <si>
    <t>Bradley Wright</t>
  </si>
  <si>
    <t>Denis Webb</t>
  </si>
  <si>
    <t>Martin Cox</t>
  </si>
  <si>
    <t>Thomas Davis</t>
  </si>
  <si>
    <t>Rudy Rees</t>
  </si>
  <si>
    <t>Fabian Spencer</t>
  </si>
  <si>
    <t>Zakariya Mills</t>
  </si>
  <si>
    <t>Ralphy Palmer</t>
  </si>
  <si>
    <t>Alby Foster</t>
  </si>
  <si>
    <t>Aryan Reynolds</t>
  </si>
  <si>
    <t>Grayson Lowe</t>
  </si>
  <si>
    <t>Antonio Ball</t>
  </si>
  <si>
    <t>Ethan Simpson</t>
  </si>
  <si>
    <t>Blake Barker</t>
  </si>
  <si>
    <t>Performance Review</t>
  </si>
  <si>
    <t>City</t>
  </si>
  <si>
    <t>Last Promotion Date</t>
  </si>
  <si>
    <t>Salary</t>
  </si>
  <si>
    <t>Overdue Vacation?</t>
  </si>
  <si>
    <t>Alabama</t>
  </si>
  <si>
    <t>No</t>
  </si>
  <si>
    <t> Arizona</t>
  </si>
  <si>
    <t>Yes</t>
  </si>
  <si>
    <t>Colorado</t>
  </si>
  <si>
    <t>Missouri</t>
  </si>
  <si>
    <t>New York</t>
  </si>
  <si>
    <t>Ohio</t>
  </si>
  <si>
    <t>Oregon</t>
  </si>
  <si>
    <t> Montana</t>
  </si>
  <si>
    <t>Washington</t>
  </si>
  <si>
    <t>Texas</t>
  </si>
  <si>
    <t>Rhode Island</t>
  </si>
  <si>
    <t>Mississippi</t>
  </si>
  <si>
    <t> Maryland</t>
  </si>
  <si>
    <t>Hawaii</t>
  </si>
  <si>
    <t>Manager</t>
  </si>
  <si>
    <t>Phelipp</t>
  </si>
  <si>
    <t>Anna</t>
  </si>
  <si>
    <t>Antonella</t>
  </si>
  <si>
    <t>Leyla</t>
  </si>
  <si>
    <t>Gabriela</t>
  </si>
  <si>
    <t>Sidney</t>
  </si>
  <si>
    <t>Total Employees</t>
  </si>
  <si>
    <t>Average of Salary</t>
  </si>
  <si>
    <t>Terminated</t>
  </si>
  <si>
    <t>Turnover %</t>
  </si>
  <si>
    <t>Overdue Vacation %</t>
  </si>
  <si>
    <t>Average Tenure(Yrs)</t>
  </si>
  <si>
    <t>Row Labels</t>
  </si>
  <si>
    <t>Grand Total</t>
  </si>
  <si>
    <t>Count of Gender</t>
  </si>
  <si>
    <t>Count of Education</t>
  </si>
  <si>
    <t>Column Labels</t>
  </si>
  <si>
    <t>Count of Performance Review</t>
  </si>
  <si>
    <t>Count of Termination Reason</t>
  </si>
  <si>
    <t>Employee Age</t>
  </si>
  <si>
    <t>Average of Age</t>
  </si>
  <si>
    <t>Tenure (Years)</t>
  </si>
  <si>
    <t>Perfomance Review</t>
  </si>
  <si>
    <t>Total</t>
  </si>
  <si>
    <t>Employees</t>
  </si>
  <si>
    <t>Average age</t>
  </si>
  <si>
    <t>Average Tenure</t>
  </si>
  <si>
    <t>Average salary</t>
  </si>
  <si>
    <t>Turnover</t>
  </si>
  <si>
    <t>Overdue Vacation</t>
  </si>
  <si>
    <t>HR Database[ID]</t>
  </si>
  <si>
    <t>HR Database[Employee]</t>
  </si>
  <si>
    <t>HR Database[Gender]</t>
  </si>
  <si>
    <t>HR Database[Birth Date]</t>
  </si>
  <si>
    <t>HR Database[Hire Date]</t>
  </si>
  <si>
    <t>HR Database[Termination Date]</t>
  </si>
  <si>
    <t>HR Database[Termination Reason]</t>
  </si>
  <si>
    <t>HR Database[Education]</t>
  </si>
  <si>
    <t>HR Database[Position]</t>
  </si>
  <si>
    <t>HR Database[Department]</t>
  </si>
  <si>
    <t>HR Database[Age]</t>
  </si>
  <si>
    <t>HR Database[Tenure]</t>
  </si>
  <si>
    <t>HR Database[EduOrder]</t>
  </si>
  <si>
    <t>HR Database[EduLabel]</t>
  </si>
  <si>
    <t>HR Database[Employment Status]</t>
  </si>
  <si>
    <t>Active</t>
  </si>
  <si>
    <t>Data returned for Count of Gender, Female, All - All (First 1000 rows).</t>
  </si>
  <si>
    <t>Count of Department</t>
  </si>
  <si>
    <t>Hilighted Salary amounts below Average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</si>
</sst>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quot;$&quot;#,##0.00"/>
    <numFmt numFmtId="166" formatCode="0.00%;\-0.00%;0.00%"/>
    <numFmt numFmtId="167" formatCode="0%;\-0%;&quot;&quot;"/>
    <numFmt numFmtId="171" formatCode="&quot;$&quot;#,##0"/>
  </numFmts>
  <fonts count="4" x14ac:knownFonts="1">
    <font>
      <sz val="11"/>
      <color theme="1"/>
      <name val="Calibri"/>
      <family val="2"/>
      <scheme val="minor"/>
    </font>
    <font>
      <b/>
      <sz val="11"/>
      <color theme="1"/>
      <name val="Calibri"/>
      <family val="2"/>
      <scheme val="minor"/>
    </font>
    <font>
      <sz val="11"/>
      <color theme="1" tint="0.249977111117893"/>
      <name val="Calibri"/>
      <family val="2"/>
      <scheme val="minor"/>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style="thin">
        <color theme="0" tint="-0.24994659260841701"/>
      </bottom>
      <diagonal/>
    </border>
  </borders>
  <cellStyleXfs count="2">
    <xf numFmtId="0" fontId="0" fillId="0" borderId="0"/>
    <xf numFmtId="9" fontId="3" fillId="0" borderId="0" applyFont="0" applyFill="0" applyBorder="0" applyAlignment="0" applyProtection="0"/>
  </cellStyleXfs>
  <cellXfs count="29">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2" fillId="2" borderId="1" xfId="0" applyFont="1" applyFill="1" applyBorder="1" applyAlignment="1" applyProtection="1">
      <alignment horizontal="center" vertical="center"/>
      <protection locked="0"/>
    </xf>
    <xf numFmtId="0" fontId="0" fillId="0" borderId="1" xfId="0" applyBorder="1" applyAlignment="1">
      <alignment horizontal="center"/>
    </xf>
    <xf numFmtId="0" fontId="0" fillId="0" borderId="1" xfId="0" applyBorder="1"/>
    <xf numFmtId="0" fontId="0" fillId="0" borderId="2" xfId="0" applyBorder="1"/>
    <xf numFmtId="14" fontId="2" fillId="0" borderId="0" xfId="0" applyNumberFormat="1" applyFont="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14" fontId="2" fillId="0" borderId="1" xfId="0" applyNumberFormat="1" applyFont="1" applyBorder="1" applyAlignment="1" applyProtection="1">
      <alignment horizontal="center" vertical="center"/>
      <protection locked="0"/>
    </xf>
    <xf numFmtId="0" fontId="2" fillId="2" borderId="1" xfId="0" applyFont="1" applyFill="1" applyBorder="1" applyAlignment="1" applyProtection="1">
      <alignment horizontal="center" vertical="center" wrapText="1"/>
      <protection locked="0"/>
    </xf>
    <xf numFmtId="0" fontId="2" fillId="0" borderId="3" xfId="0" applyFont="1" applyBorder="1" applyAlignment="1">
      <alignment horizontal="left" vertical="center"/>
    </xf>
    <xf numFmtId="0" fontId="0" fillId="0" borderId="0" xfId="0" applyAlignment="1">
      <alignment horizontal="left"/>
    </xf>
    <xf numFmtId="1" fontId="0" fillId="0" borderId="0" xfId="0" applyNumberFormat="1"/>
    <xf numFmtId="2"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10" fontId="0" fillId="0" borderId="0" xfId="0" applyNumberFormat="1"/>
    <xf numFmtId="167" fontId="0" fillId="0" borderId="0" xfId="0" applyNumberFormat="1"/>
    <xf numFmtId="10" fontId="0" fillId="0" borderId="0" xfId="1" applyNumberFormat="1" applyFont="1"/>
    <xf numFmtId="14" fontId="0" fillId="0" borderId="0" xfId="0" applyNumberFormat="1"/>
    <xf numFmtId="0" fontId="1" fillId="0" borderId="0" xfId="0" applyFont="1"/>
    <xf numFmtId="0" fontId="0" fillId="3" borderId="0" xfId="0" applyFill="1"/>
    <xf numFmtId="171" fontId="0" fillId="0" borderId="0" xfId="0" applyNumberFormat="1"/>
  </cellXfs>
  <cellStyles count="2">
    <cellStyle name="Normal" xfId="0" builtinId="0"/>
    <cellStyle name="Percent" xfId="1" builtinId="5"/>
  </cellStyles>
  <dxfs count="23">
    <dxf>
      <numFmt numFmtId="171" formatCode="&quot;$&quot;#,##0"/>
    </dxf>
    <dxf>
      <numFmt numFmtId="164" formatCode="0.0"/>
    </dxf>
    <dxf>
      <numFmt numFmtId="165" formatCode="&quot;$&quot;#,##0.00"/>
    </dxf>
    <dxf>
      <numFmt numFmtId="164" formatCode="0.0"/>
    </dxf>
    <dxf>
      <numFmt numFmtId="164" formatCode="0.0"/>
    </dxf>
    <dxf>
      <numFmt numFmtId="165" formatCode="&quot;$&quot;#,##0.00"/>
    </dxf>
    <dxf>
      <numFmt numFmtId="164" formatCode="0.0"/>
    </dxf>
    <dxf>
      <numFmt numFmtId="164" formatCode="0.0"/>
    </dxf>
    <dxf>
      <numFmt numFmtId="165" formatCode="&quot;$&quot;#,##0.00"/>
    </dxf>
    <dxf>
      <numFmt numFmtId="164" formatCode="0.0"/>
    </dxf>
    <dxf>
      <font>
        <color rgb="FF9C0006"/>
      </font>
      <fill>
        <patternFill>
          <bgColor rgb="FFFFC7CE"/>
        </patternFill>
      </fill>
    </dxf>
    <dxf>
      <font>
        <color rgb="FF9C0006"/>
      </font>
      <fill>
        <patternFill>
          <bgColor rgb="FFFFC7CE"/>
        </patternFill>
      </fill>
    </dxf>
    <dxf>
      <numFmt numFmtId="164" formatCode="0.0"/>
    </dxf>
    <dxf>
      <numFmt numFmtId="165" formatCode="&quot;$&quot;#,##0.00"/>
    </dxf>
    <dxf>
      <numFmt numFmtId="164" formatCode="0.0"/>
    </dxf>
    <dxf>
      <numFmt numFmtId="19" formatCode="m/d/yyyy"/>
    </dxf>
    <dxf>
      <numFmt numFmtId="19" formatCode="m/d/yyyy"/>
    </dxf>
    <dxf>
      <numFmt numFmtId="19" formatCode="m/d/yyyy"/>
    </dxf>
    <dxf>
      <numFmt numFmtId="164" formatCode="0.0"/>
    </dxf>
    <dxf>
      <numFmt numFmtId="164" formatCode="0.0"/>
    </dxf>
    <dxf>
      <numFmt numFmtId="2" formatCode="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2.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[ABC_HR-Dashboard.xlsx]Pivot Base!PivotTable2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Split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Base'!$B$5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E0-48BE-B3C9-EC23539B76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E0-48BE-B3C9-EC23539B76DE}"/>
              </c:ext>
            </c:extLst>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Base'!$A$6:$A$8</c:f>
              <c:strCache>
                <c:ptCount val="2"/>
                <c:pt idx="0">
                  <c:v>Female</c:v>
                </c:pt>
                <c:pt idx="1">
                  <c:v>Male</c:v>
                </c:pt>
              </c:strCache>
            </c:strRef>
          </c:cat>
          <c:val>
            <c:numRef>
              <c:f>'Pivot Base'!$B$6:$B$8</c:f>
              <c:numCache>
                <c:formatCode>0.00%</c:formatCode>
                <c:ptCount val="2"/>
                <c:pt idx="0">
                  <c:v>0.37777777777777777</c:v>
                </c:pt>
                <c:pt idx="1">
                  <c:v>0.62222222222222223</c:v>
                </c:pt>
              </c:numCache>
            </c:numRef>
          </c:val>
          <c:extLst>
            <c:ext xmlns:c16="http://schemas.microsoft.com/office/drawing/2014/chart" uri="{C3380CC4-5D6E-409C-BE32-E72D297353CC}">
              <c16:uniqueId val="{00000004-78E0-48BE-B3C9-EC23539B76D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[ABC_HR-Dashboard.xlsx]Pivot Base!PivotTable3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Education Mix 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Base'!$E$5:$E$6</c:f>
              <c:strCache>
                <c:ptCount val="1"/>
                <c:pt idx="0">
                  <c:v>Higher Certificate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Base'!$D$7:$D$14</c:f>
              <c:strCache>
                <c:ptCount val="7"/>
                <c:pt idx="0">
                  <c:v>Development</c:v>
                </c:pt>
                <c:pt idx="1">
                  <c:v>Finance / Accounting</c:v>
                </c:pt>
                <c:pt idx="2">
                  <c:v>Legal</c:v>
                </c:pt>
                <c:pt idx="3">
                  <c:v>Marketing</c:v>
                </c:pt>
                <c:pt idx="4">
                  <c:v>Sales</c:v>
                </c:pt>
                <c:pt idx="5">
                  <c:v>Strategy</c:v>
                </c:pt>
                <c:pt idx="6">
                  <c:v>Technology and Equipment</c:v>
                </c:pt>
              </c:strCache>
            </c:strRef>
          </c:cat>
          <c:val>
            <c:numRef>
              <c:f>'Pivot Base'!$E$7:$E$14</c:f>
              <c:numCache>
                <c:formatCode>0%;\-0%;""</c:formatCode>
                <c:ptCount val="7"/>
                <c:pt idx="0">
                  <c:v>0.14893617021276595</c:v>
                </c:pt>
                <c:pt idx="1">
                  <c:v>0.15384615384615385</c:v>
                </c:pt>
                <c:pt idx="2">
                  <c:v>1</c:v>
                </c:pt>
                <c:pt idx="3">
                  <c:v>0</c:v>
                </c:pt>
                <c:pt idx="4">
                  <c:v>0.125</c:v>
                </c:pt>
                <c:pt idx="5">
                  <c:v>0.22222222222222221</c:v>
                </c:pt>
                <c:pt idx="6">
                  <c:v>0.125</c:v>
                </c:pt>
              </c:numCache>
            </c:numRef>
          </c:val>
          <c:extLst>
            <c:ext xmlns:c16="http://schemas.microsoft.com/office/drawing/2014/chart" uri="{C3380CC4-5D6E-409C-BE32-E72D297353CC}">
              <c16:uniqueId val="{00000000-2C70-4737-99BC-4F6676C094EA}"/>
            </c:ext>
          </c:extLst>
        </c:ser>
        <c:ser>
          <c:idx val="1"/>
          <c:order val="1"/>
          <c:tx>
            <c:strRef>
              <c:f>'Pivot Base'!$F$5:$F$6</c:f>
              <c:strCache>
                <c:ptCount val="1"/>
                <c:pt idx="0">
                  <c:v>Bachelor's Incompleted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Base'!$D$7:$D$14</c:f>
              <c:strCache>
                <c:ptCount val="7"/>
                <c:pt idx="0">
                  <c:v>Development</c:v>
                </c:pt>
                <c:pt idx="1">
                  <c:v>Finance / Accounting</c:v>
                </c:pt>
                <c:pt idx="2">
                  <c:v>Legal</c:v>
                </c:pt>
                <c:pt idx="3">
                  <c:v>Marketing</c:v>
                </c:pt>
                <c:pt idx="4">
                  <c:v>Sales</c:v>
                </c:pt>
                <c:pt idx="5">
                  <c:v>Strategy</c:v>
                </c:pt>
                <c:pt idx="6">
                  <c:v>Technology and Equipment</c:v>
                </c:pt>
              </c:strCache>
            </c:strRef>
          </c:cat>
          <c:val>
            <c:numRef>
              <c:f>'Pivot Base'!$F$7:$F$14</c:f>
              <c:numCache>
                <c:formatCode>0%;\-0%;""</c:formatCode>
                <c:ptCount val="7"/>
                <c:pt idx="0">
                  <c:v>0.10638297872340426</c:v>
                </c:pt>
                <c:pt idx="1">
                  <c:v>7.6923076923076927E-2</c:v>
                </c:pt>
                <c:pt idx="2">
                  <c:v>0</c:v>
                </c:pt>
                <c:pt idx="3">
                  <c:v>0.25</c:v>
                </c:pt>
                <c:pt idx="4">
                  <c:v>0</c:v>
                </c:pt>
                <c:pt idx="5">
                  <c:v>0</c:v>
                </c:pt>
                <c:pt idx="6">
                  <c:v>0</c:v>
                </c:pt>
              </c:numCache>
            </c:numRef>
          </c:val>
          <c:extLst>
            <c:ext xmlns:c16="http://schemas.microsoft.com/office/drawing/2014/chart" uri="{C3380CC4-5D6E-409C-BE32-E72D297353CC}">
              <c16:uniqueId val="{00000021-2C70-4737-99BC-4F6676C094EA}"/>
            </c:ext>
          </c:extLst>
        </c:ser>
        <c:ser>
          <c:idx val="2"/>
          <c:order val="2"/>
          <c:tx>
            <c:strRef>
              <c:f>'Pivot Base'!$G$5:$G$6</c:f>
              <c:strCache>
                <c:ptCount val="1"/>
                <c:pt idx="0">
                  <c:v>Bachelor's Completed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Base'!$D$7:$D$14</c:f>
              <c:strCache>
                <c:ptCount val="7"/>
                <c:pt idx="0">
                  <c:v>Development</c:v>
                </c:pt>
                <c:pt idx="1">
                  <c:v>Finance / Accounting</c:v>
                </c:pt>
                <c:pt idx="2">
                  <c:v>Legal</c:v>
                </c:pt>
                <c:pt idx="3">
                  <c:v>Marketing</c:v>
                </c:pt>
                <c:pt idx="4">
                  <c:v>Sales</c:v>
                </c:pt>
                <c:pt idx="5">
                  <c:v>Strategy</c:v>
                </c:pt>
                <c:pt idx="6">
                  <c:v>Technology and Equipment</c:v>
                </c:pt>
              </c:strCache>
            </c:strRef>
          </c:cat>
          <c:val>
            <c:numRef>
              <c:f>'Pivot Base'!$G$7:$G$14</c:f>
              <c:numCache>
                <c:formatCode>0%;\-0%;""</c:formatCode>
                <c:ptCount val="7"/>
                <c:pt idx="0">
                  <c:v>0.21276595744680851</c:v>
                </c:pt>
                <c:pt idx="1">
                  <c:v>0.23076923076923078</c:v>
                </c:pt>
                <c:pt idx="2">
                  <c:v>0</c:v>
                </c:pt>
                <c:pt idx="3">
                  <c:v>0.5</c:v>
                </c:pt>
                <c:pt idx="4">
                  <c:v>0.625</c:v>
                </c:pt>
                <c:pt idx="5">
                  <c:v>0.44444444444444442</c:v>
                </c:pt>
                <c:pt idx="6">
                  <c:v>0.25</c:v>
                </c:pt>
              </c:numCache>
            </c:numRef>
          </c:val>
          <c:extLst>
            <c:ext xmlns:c16="http://schemas.microsoft.com/office/drawing/2014/chart" uri="{C3380CC4-5D6E-409C-BE32-E72D297353CC}">
              <c16:uniqueId val="{00000022-2C70-4737-99BC-4F6676C094EA}"/>
            </c:ext>
          </c:extLst>
        </c:ser>
        <c:ser>
          <c:idx val="3"/>
          <c:order val="3"/>
          <c:tx>
            <c:strRef>
              <c:f>'Pivot Base'!$H$5:$H$6</c:f>
              <c:strCache>
                <c:ptCount val="1"/>
                <c:pt idx="0">
                  <c:v>Major's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Base'!$D$7:$D$14</c:f>
              <c:strCache>
                <c:ptCount val="7"/>
                <c:pt idx="0">
                  <c:v>Development</c:v>
                </c:pt>
                <c:pt idx="1">
                  <c:v>Finance / Accounting</c:v>
                </c:pt>
                <c:pt idx="2">
                  <c:v>Legal</c:v>
                </c:pt>
                <c:pt idx="3">
                  <c:v>Marketing</c:v>
                </c:pt>
                <c:pt idx="4">
                  <c:v>Sales</c:v>
                </c:pt>
                <c:pt idx="5">
                  <c:v>Strategy</c:v>
                </c:pt>
                <c:pt idx="6">
                  <c:v>Technology and Equipment</c:v>
                </c:pt>
              </c:strCache>
            </c:strRef>
          </c:cat>
          <c:val>
            <c:numRef>
              <c:f>'Pivot Base'!$H$7:$H$14</c:f>
              <c:numCache>
                <c:formatCode>0%;\-0%;""</c:formatCode>
                <c:ptCount val="7"/>
                <c:pt idx="0">
                  <c:v>0.23404255319148937</c:v>
                </c:pt>
                <c:pt idx="1">
                  <c:v>0.15384615384615385</c:v>
                </c:pt>
                <c:pt idx="2">
                  <c:v>0</c:v>
                </c:pt>
                <c:pt idx="3">
                  <c:v>0.25</c:v>
                </c:pt>
                <c:pt idx="4">
                  <c:v>0</c:v>
                </c:pt>
                <c:pt idx="5">
                  <c:v>0.33333333333333331</c:v>
                </c:pt>
                <c:pt idx="6">
                  <c:v>0.125</c:v>
                </c:pt>
              </c:numCache>
            </c:numRef>
          </c:val>
          <c:extLst>
            <c:ext xmlns:c16="http://schemas.microsoft.com/office/drawing/2014/chart" uri="{C3380CC4-5D6E-409C-BE32-E72D297353CC}">
              <c16:uniqueId val="{00000023-2C70-4737-99BC-4F6676C094EA}"/>
            </c:ext>
          </c:extLst>
        </c:ser>
        <c:ser>
          <c:idx val="4"/>
          <c:order val="4"/>
          <c:tx>
            <c:strRef>
              <c:f>'Pivot Base'!$I$5:$I$6</c:f>
              <c:strCache>
                <c:ptCount val="1"/>
                <c:pt idx="0">
                  <c:v>Postgraduate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Base'!$D$7:$D$14</c:f>
              <c:strCache>
                <c:ptCount val="7"/>
                <c:pt idx="0">
                  <c:v>Development</c:v>
                </c:pt>
                <c:pt idx="1">
                  <c:v>Finance / Accounting</c:v>
                </c:pt>
                <c:pt idx="2">
                  <c:v>Legal</c:v>
                </c:pt>
                <c:pt idx="3">
                  <c:v>Marketing</c:v>
                </c:pt>
                <c:pt idx="4">
                  <c:v>Sales</c:v>
                </c:pt>
                <c:pt idx="5">
                  <c:v>Strategy</c:v>
                </c:pt>
                <c:pt idx="6">
                  <c:v>Technology and Equipment</c:v>
                </c:pt>
              </c:strCache>
            </c:strRef>
          </c:cat>
          <c:val>
            <c:numRef>
              <c:f>'Pivot Base'!$I$7:$I$14</c:f>
              <c:numCache>
                <c:formatCode>0%;\-0%;""</c:formatCode>
                <c:ptCount val="7"/>
                <c:pt idx="0">
                  <c:v>0.14893617021276595</c:v>
                </c:pt>
                <c:pt idx="1">
                  <c:v>0.15384615384615385</c:v>
                </c:pt>
                <c:pt idx="2">
                  <c:v>0</c:v>
                </c:pt>
                <c:pt idx="3">
                  <c:v>0</c:v>
                </c:pt>
                <c:pt idx="4">
                  <c:v>0.25</c:v>
                </c:pt>
                <c:pt idx="5">
                  <c:v>0</c:v>
                </c:pt>
                <c:pt idx="6">
                  <c:v>0.125</c:v>
                </c:pt>
              </c:numCache>
            </c:numRef>
          </c:val>
          <c:extLst>
            <c:ext xmlns:c16="http://schemas.microsoft.com/office/drawing/2014/chart" uri="{C3380CC4-5D6E-409C-BE32-E72D297353CC}">
              <c16:uniqueId val="{00000024-2C70-4737-99BC-4F6676C094EA}"/>
            </c:ext>
          </c:extLst>
        </c:ser>
        <c:ser>
          <c:idx val="5"/>
          <c:order val="5"/>
          <c:tx>
            <c:strRef>
              <c:f>'Pivot Base'!$J$5:$J$6</c:f>
              <c:strCache>
                <c:ptCount val="1"/>
                <c:pt idx="0">
                  <c:v>Master's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Base'!$D$7:$D$14</c:f>
              <c:strCache>
                <c:ptCount val="7"/>
                <c:pt idx="0">
                  <c:v>Development</c:v>
                </c:pt>
                <c:pt idx="1">
                  <c:v>Finance / Accounting</c:v>
                </c:pt>
                <c:pt idx="2">
                  <c:v>Legal</c:v>
                </c:pt>
                <c:pt idx="3">
                  <c:v>Marketing</c:v>
                </c:pt>
                <c:pt idx="4">
                  <c:v>Sales</c:v>
                </c:pt>
                <c:pt idx="5">
                  <c:v>Strategy</c:v>
                </c:pt>
                <c:pt idx="6">
                  <c:v>Technology and Equipment</c:v>
                </c:pt>
              </c:strCache>
            </c:strRef>
          </c:cat>
          <c:val>
            <c:numRef>
              <c:f>'Pivot Base'!$J$7:$J$14</c:f>
              <c:numCache>
                <c:formatCode>0%;\-0%;""</c:formatCode>
                <c:ptCount val="7"/>
                <c:pt idx="0">
                  <c:v>8.5106382978723402E-2</c:v>
                </c:pt>
                <c:pt idx="1">
                  <c:v>7.6923076923076927E-2</c:v>
                </c:pt>
                <c:pt idx="2">
                  <c:v>0</c:v>
                </c:pt>
                <c:pt idx="3">
                  <c:v>0</c:v>
                </c:pt>
                <c:pt idx="4">
                  <c:v>0</c:v>
                </c:pt>
                <c:pt idx="5">
                  <c:v>0</c:v>
                </c:pt>
                <c:pt idx="6">
                  <c:v>0.125</c:v>
                </c:pt>
              </c:numCache>
            </c:numRef>
          </c:val>
          <c:extLst>
            <c:ext xmlns:c16="http://schemas.microsoft.com/office/drawing/2014/chart" uri="{C3380CC4-5D6E-409C-BE32-E72D297353CC}">
              <c16:uniqueId val="{00000025-2C70-4737-99BC-4F6676C094EA}"/>
            </c:ext>
          </c:extLst>
        </c:ser>
        <c:ser>
          <c:idx val="6"/>
          <c:order val="6"/>
          <c:tx>
            <c:strRef>
              <c:f>'Pivot Base'!$K$5:$K$6</c:f>
              <c:strCache>
                <c:ptCount val="1"/>
                <c:pt idx="0">
                  <c:v>Doctoral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Base'!$D$7:$D$14</c:f>
              <c:strCache>
                <c:ptCount val="7"/>
                <c:pt idx="0">
                  <c:v>Development</c:v>
                </c:pt>
                <c:pt idx="1">
                  <c:v>Finance / Accounting</c:v>
                </c:pt>
                <c:pt idx="2">
                  <c:v>Legal</c:v>
                </c:pt>
                <c:pt idx="3">
                  <c:v>Marketing</c:v>
                </c:pt>
                <c:pt idx="4">
                  <c:v>Sales</c:v>
                </c:pt>
                <c:pt idx="5">
                  <c:v>Strategy</c:v>
                </c:pt>
                <c:pt idx="6">
                  <c:v>Technology and Equipment</c:v>
                </c:pt>
              </c:strCache>
            </c:strRef>
          </c:cat>
          <c:val>
            <c:numRef>
              <c:f>'Pivot Base'!$K$7:$K$14</c:f>
              <c:numCache>
                <c:formatCode>0%;\-0%;""</c:formatCode>
                <c:ptCount val="7"/>
                <c:pt idx="0">
                  <c:v>6.3829787234042548E-2</c:v>
                </c:pt>
                <c:pt idx="1">
                  <c:v>0.15384615384615385</c:v>
                </c:pt>
                <c:pt idx="2">
                  <c:v>0</c:v>
                </c:pt>
                <c:pt idx="3">
                  <c:v>0</c:v>
                </c:pt>
                <c:pt idx="4">
                  <c:v>0</c:v>
                </c:pt>
                <c:pt idx="5">
                  <c:v>0</c:v>
                </c:pt>
                <c:pt idx="6">
                  <c:v>0.25</c:v>
                </c:pt>
              </c:numCache>
            </c:numRef>
          </c:val>
          <c:extLst>
            <c:ext xmlns:c16="http://schemas.microsoft.com/office/drawing/2014/chart" uri="{C3380CC4-5D6E-409C-BE32-E72D297353CC}">
              <c16:uniqueId val="{00000001-D83B-4BAD-A642-67B7496F3CD7}"/>
            </c:ext>
          </c:extLst>
        </c:ser>
        <c:dLbls>
          <c:showLegendKey val="0"/>
          <c:showVal val="0"/>
          <c:showCatName val="0"/>
          <c:showSerName val="0"/>
          <c:showPercent val="0"/>
          <c:showBubbleSize val="0"/>
        </c:dLbls>
        <c:gapWidth val="100"/>
        <c:axId val="922155775"/>
        <c:axId val="922167295"/>
      </c:barChart>
      <c:catAx>
        <c:axId val="922155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22167295"/>
        <c:crosses val="autoZero"/>
        <c:auto val="1"/>
        <c:lblAlgn val="ctr"/>
        <c:lblOffset val="100"/>
        <c:noMultiLvlLbl val="0"/>
      </c:catAx>
      <c:valAx>
        <c:axId val="922167295"/>
        <c:scaling>
          <c:orientation val="minMax"/>
          <c:max val="1.1000000000000001"/>
          <c:min val="0"/>
        </c:scaling>
        <c:delete val="0"/>
        <c:axPos val="l"/>
        <c:majorGridlines>
          <c:spPr>
            <a:ln w="9525" cap="flat" cmpd="sng" algn="ctr">
              <a:solidFill>
                <a:schemeClr val="lt1">
                  <a:lumMod val="95000"/>
                  <a:alpha val="10000"/>
                </a:schemeClr>
              </a:solidFill>
              <a:round/>
            </a:ln>
            <a:effectLst/>
          </c:spPr>
        </c:majorGridlines>
        <c:numFmt formatCode="0%;\-0%;&quot;&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2215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[ABC_HR-Dashboard.xlsx]Pivot Base!PivotTable4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Base'!$B$18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Base'!$A$19:$A$26</c:f>
              <c:strCache>
                <c:ptCount val="7"/>
                <c:pt idx="0">
                  <c:v>Legal</c:v>
                </c:pt>
                <c:pt idx="1">
                  <c:v>Technology and Equipment</c:v>
                </c:pt>
                <c:pt idx="2">
                  <c:v>Strategy</c:v>
                </c:pt>
                <c:pt idx="3">
                  <c:v>Sales</c:v>
                </c:pt>
                <c:pt idx="4">
                  <c:v>Development</c:v>
                </c:pt>
                <c:pt idx="5">
                  <c:v>Finance / Accounting</c:v>
                </c:pt>
                <c:pt idx="6">
                  <c:v>Marketing</c:v>
                </c:pt>
              </c:strCache>
            </c:strRef>
          </c:cat>
          <c:val>
            <c:numRef>
              <c:f>'Pivot Base'!$B$19:$B$26</c:f>
              <c:numCache>
                <c:formatCode>0.00</c:formatCode>
                <c:ptCount val="7"/>
                <c:pt idx="0">
                  <c:v>3698</c:v>
                </c:pt>
                <c:pt idx="1">
                  <c:v>3999.375</c:v>
                </c:pt>
                <c:pt idx="2">
                  <c:v>4075.1111111111113</c:v>
                </c:pt>
                <c:pt idx="3">
                  <c:v>4082.125</c:v>
                </c:pt>
                <c:pt idx="4">
                  <c:v>4090.9574468085107</c:v>
                </c:pt>
                <c:pt idx="5">
                  <c:v>4248.2307692307695</c:v>
                </c:pt>
                <c:pt idx="6">
                  <c:v>4313.75</c:v>
                </c:pt>
              </c:numCache>
            </c:numRef>
          </c:val>
          <c:extLst>
            <c:ext xmlns:c16="http://schemas.microsoft.com/office/drawing/2014/chart" uri="{C3380CC4-5D6E-409C-BE32-E72D297353CC}">
              <c16:uniqueId val="{00000000-EC8E-4CC9-9EC5-0F834FC9B6AD}"/>
            </c:ext>
          </c:extLst>
        </c:ser>
        <c:dLbls>
          <c:dLblPos val="outEnd"/>
          <c:showLegendKey val="0"/>
          <c:showVal val="1"/>
          <c:showCatName val="0"/>
          <c:showSerName val="0"/>
          <c:showPercent val="0"/>
          <c:showBubbleSize val="0"/>
        </c:dLbls>
        <c:gapWidth val="70"/>
        <c:overlap val="-20"/>
        <c:axId val="1470454847"/>
        <c:axId val="1470455807"/>
      </c:barChart>
      <c:catAx>
        <c:axId val="1470454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1470455807"/>
        <c:crosses val="autoZero"/>
        <c:auto val="1"/>
        <c:lblAlgn val="ctr"/>
        <c:lblOffset val="100"/>
        <c:noMultiLvlLbl val="0"/>
      </c:catAx>
      <c:valAx>
        <c:axId val="1470455807"/>
        <c:scaling>
          <c:orientation val="minMax"/>
        </c:scaling>
        <c:delete val="1"/>
        <c:axPos val="b"/>
        <c:numFmt formatCode="0.00" sourceLinked="1"/>
        <c:majorTickMark val="none"/>
        <c:minorTickMark val="none"/>
        <c:tickLblPos val="nextTo"/>
        <c:crossAx val="147045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[ABC_HR-Dashboard.xlsx]Pivot Base!PivotTable5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Perfomance Review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Base'!$E$18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Base'!$D$19:$D$25</c:f>
              <c:strCache>
                <c:ptCount val="6"/>
                <c:pt idx="0">
                  <c:v>5</c:v>
                </c:pt>
                <c:pt idx="1">
                  <c:v>6</c:v>
                </c:pt>
                <c:pt idx="2">
                  <c:v>7</c:v>
                </c:pt>
                <c:pt idx="3">
                  <c:v>8</c:v>
                </c:pt>
                <c:pt idx="4">
                  <c:v>9</c:v>
                </c:pt>
                <c:pt idx="5">
                  <c:v>10</c:v>
                </c:pt>
              </c:strCache>
            </c:strRef>
          </c:cat>
          <c:val>
            <c:numRef>
              <c:f>'Pivot Base'!$E$19:$E$25</c:f>
              <c:numCache>
                <c:formatCode>0.00%</c:formatCode>
                <c:ptCount val="6"/>
                <c:pt idx="0">
                  <c:v>0.16666666666666666</c:v>
                </c:pt>
                <c:pt idx="1">
                  <c:v>8.8888888888888892E-2</c:v>
                </c:pt>
                <c:pt idx="2">
                  <c:v>0.22222222222222221</c:v>
                </c:pt>
                <c:pt idx="3">
                  <c:v>0.14444444444444443</c:v>
                </c:pt>
                <c:pt idx="4">
                  <c:v>0.2</c:v>
                </c:pt>
                <c:pt idx="5">
                  <c:v>0.17777777777777778</c:v>
                </c:pt>
              </c:numCache>
            </c:numRef>
          </c:val>
          <c:extLst>
            <c:ext xmlns:c16="http://schemas.microsoft.com/office/drawing/2014/chart" uri="{C3380CC4-5D6E-409C-BE32-E72D297353CC}">
              <c16:uniqueId val="{00000000-1CB6-404C-9318-78C8BEDBEDA9}"/>
            </c:ext>
          </c:extLst>
        </c:ser>
        <c:dLbls>
          <c:dLblPos val="inEnd"/>
          <c:showLegendKey val="0"/>
          <c:showVal val="1"/>
          <c:showCatName val="0"/>
          <c:showSerName val="0"/>
          <c:showPercent val="0"/>
          <c:showBubbleSize val="0"/>
        </c:dLbls>
        <c:gapWidth val="100"/>
        <c:overlap val="-24"/>
        <c:axId val="920914767"/>
        <c:axId val="920916207"/>
      </c:barChart>
      <c:catAx>
        <c:axId val="9209147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Perfomance Ratings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0916207"/>
        <c:crosses val="autoZero"/>
        <c:auto val="1"/>
        <c:lblAlgn val="ctr"/>
        <c:lblOffset val="100"/>
        <c:noMultiLvlLbl val="0"/>
      </c:catAx>
      <c:valAx>
        <c:axId val="920916207"/>
        <c:scaling>
          <c:orientation val="minMax"/>
        </c:scaling>
        <c:delete val="1"/>
        <c:axPos val="l"/>
        <c:numFmt formatCode="0.00%" sourceLinked="1"/>
        <c:majorTickMark val="none"/>
        <c:minorTickMark val="none"/>
        <c:tickLblPos val="nextTo"/>
        <c:crossAx val="92091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[ABC_HR-Dashboard.xlsx]Pivot Base!PivotTable6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 Employees With Overdue Vacation (by Dept.)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Base'!$B$30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4F7-4C00-865A-0B1B4363CE5D}"/>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Base'!$A$31:$A$37</c:f>
              <c:strCache>
                <c:ptCount val="6"/>
                <c:pt idx="0">
                  <c:v>Legal</c:v>
                </c:pt>
                <c:pt idx="1">
                  <c:v>Marketing</c:v>
                </c:pt>
                <c:pt idx="2">
                  <c:v>Finance / Accounting</c:v>
                </c:pt>
                <c:pt idx="3">
                  <c:v>Development</c:v>
                </c:pt>
                <c:pt idx="4">
                  <c:v>Sales</c:v>
                </c:pt>
                <c:pt idx="5">
                  <c:v>Strategy</c:v>
                </c:pt>
              </c:strCache>
            </c:strRef>
          </c:cat>
          <c:val>
            <c:numRef>
              <c:f>'Pivot Base'!$B$31:$B$37</c:f>
              <c:numCache>
                <c:formatCode>0.00%;\-0.00%;0.00%</c:formatCode>
                <c:ptCount val="6"/>
                <c:pt idx="0">
                  <c:v>1</c:v>
                </c:pt>
                <c:pt idx="1">
                  <c:v>0.25</c:v>
                </c:pt>
                <c:pt idx="2">
                  <c:v>0.23076923076923078</c:v>
                </c:pt>
                <c:pt idx="3">
                  <c:v>0.14893617021276595</c:v>
                </c:pt>
                <c:pt idx="4">
                  <c:v>0.125</c:v>
                </c:pt>
                <c:pt idx="5">
                  <c:v>0.1111111111111111</c:v>
                </c:pt>
              </c:numCache>
            </c:numRef>
          </c:val>
          <c:extLst>
            <c:ext xmlns:c16="http://schemas.microsoft.com/office/drawing/2014/chart" uri="{C3380CC4-5D6E-409C-BE32-E72D297353CC}">
              <c16:uniqueId val="{00000007-E6C4-4837-B466-1EE07D3D0E57}"/>
            </c:ext>
          </c:extLst>
        </c:ser>
        <c:dLbls>
          <c:dLblPos val="outEnd"/>
          <c:showLegendKey val="0"/>
          <c:showVal val="1"/>
          <c:showCatName val="0"/>
          <c:showSerName val="0"/>
          <c:showPercent val="0"/>
          <c:showBubbleSize val="0"/>
        </c:dLbls>
        <c:gapWidth val="100"/>
        <c:overlap val="-24"/>
        <c:axId val="1556554031"/>
        <c:axId val="1556556911"/>
      </c:barChart>
      <c:catAx>
        <c:axId val="1556554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56556911"/>
        <c:crosses val="autoZero"/>
        <c:auto val="1"/>
        <c:lblAlgn val="ctr"/>
        <c:lblOffset val="100"/>
        <c:noMultiLvlLbl val="0"/>
      </c:catAx>
      <c:valAx>
        <c:axId val="1556556911"/>
        <c:scaling>
          <c:orientation val="minMax"/>
        </c:scaling>
        <c:delete val="1"/>
        <c:axPos val="l"/>
        <c:numFmt formatCode="0.00%;\-0.00%;0.00%" sourceLinked="1"/>
        <c:majorTickMark val="none"/>
        <c:minorTickMark val="none"/>
        <c:tickLblPos val="nextTo"/>
        <c:crossAx val="155655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[ABC_HR-Dashboard.xlsx]Pivot Base!PivotTable7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Termination Reasons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 Base'!$E$30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Base'!$D$31:$D$36</c:f>
              <c:strCache>
                <c:ptCount val="5"/>
                <c:pt idx="0">
                  <c:v>Mutual Agreement</c:v>
                </c:pt>
                <c:pt idx="1">
                  <c:v>Dismissal</c:v>
                </c:pt>
                <c:pt idx="2">
                  <c:v>End of Internishp Contract</c:v>
                </c:pt>
                <c:pt idx="3">
                  <c:v>Unfair Dismissal</c:v>
                </c:pt>
                <c:pt idx="4">
                  <c:v>Resignation</c:v>
                </c:pt>
              </c:strCache>
            </c:strRef>
          </c:cat>
          <c:val>
            <c:numRef>
              <c:f>'Pivot Base'!$E$31:$E$36</c:f>
              <c:numCache>
                <c:formatCode>0.00%</c:formatCode>
                <c:ptCount val="5"/>
                <c:pt idx="0">
                  <c:v>3.8461538461538464E-2</c:v>
                </c:pt>
                <c:pt idx="1">
                  <c:v>7.6923076923076927E-2</c:v>
                </c:pt>
                <c:pt idx="2">
                  <c:v>7.6923076923076927E-2</c:v>
                </c:pt>
                <c:pt idx="3">
                  <c:v>0.38461538461538464</c:v>
                </c:pt>
                <c:pt idx="4">
                  <c:v>0.42307692307692307</c:v>
                </c:pt>
              </c:numCache>
            </c:numRef>
          </c:val>
          <c:extLst>
            <c:ext xmlns:c16="http://schemas.microsoft.com/office/drawing/2014/chart" uri="{C3380CC4-5D6E-409C-BE32-E72D297353CC}">
              <c16:uniqueId val="{00000000-DF60-4494-84FB-4435EC56C176}"/>
            </c:ext>
          </c:extLst>
        </c:ser>
        <c:dLbls>
          <c:dLblPos val="outEnd"/>
          <c:showLegendKey val="0"/>
          <c:showVal val="1"/>
          <c:showCatName val="0"/>
          <c:showSerName val="0"/>
          <c:showPercent val="0"/>
          <c:showBubbleSize val="0"/>
        </c:dLbls>
        <c:gapWidth val="100"/>
        <c:axId val="1556524751"/>
        <c:axId val="1556523311"/>
      </c:barChart>
      <c:valAx>
        <c:axId val="1556523311"/>
        <c:scaling>
          <c:orientation val="minMax"/>
        </c:scaling>
        <c:delete val="1"/>
        <c:axPos val="b"/>
        <c:numFmt formatCode="0.00%" sourceLinked="1"/>
        <c:majorTickMark val="out"/>
        <c:minorTickMark val="none"/>
        <c:tickLblPos val="nextTo"/>
        <c:crossAx val="1556524751"/>
        <c:crosses val="autoZero"/>
        <c:crossBetween val="between"/>
      </c:valAx>
      <c:catAx>
        <c:axId val="155652475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565233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Employees Information'!A1"/><Relationship Id="rId2" Type="http://schemas.openxmlformats.org/officeDocument/2006/relationships/hyperlink" Target="#'Detailed Summary'!A1"/><Relationship Id="rId1" Type="http://schemas.openxmlformats.org/officeDocument/2006/relationships/hyperlink" Target="#DashBoard!A1"/><Relationship Id="rId5" Type="http://schemas.openxmlformats.org/officeDocument/2006/relationships/hyperlink" Target="#'Department Bridge'!A1"/><Relationship Id="rId4" Type="http://schemas.openxmlformats.org/officeDocument/2006/relationships/hyperlink" Target="#'HR Database'!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Detailed Summary'!A1"/><Relationship Id="rId1" Type="http://schemas.openxmlformats.org/officeDocument/2006/relationships/hyperlink" Target="#Overview!A1"/><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hyperlink" Target="#'HR Database'!A1"/><Relationship Id="rId2" Type="http://schemas.openxmlformats.org/officeDocument/2006/relationships/hyperlink" Target="#DashBoard!A1"/><Relationship Id="rId1" Type="http://schemas.openxmlformats.org/officeDocument/2006/relationships/hyperlink" Target="#Overview!A1"/></Relationships>
</file>

<file path=xl/drawings/drawing1.xml><?xml version="1.0" encoding="utf-8"?>
<xdr:wsDr xmlns:xdr="http://schemas.openxmlformats.org/drawingml/2006/spreadsheetDrawing" xmlns:a="http://schemas.openxmlformats.org/drawingml/2006/main">
  <xdr:twoCellAnchor>
    <xdr:from>
      <xdr:col>10</xdr:col>
      <xdr:colOff>388620</xdr:colOff>
      <xdr:row>6</xdr:row>
      <xdr:rowOff>114300</xdr:rowOff>
    </xdr:from>
    <xdr:to>
      <xdr:col>15</xdr:col>
      <xdr:colOff>99060</xdr:colOff>
      <xdr:row>9</xdr:row>
      <xdr:rowOff>60960</xdr:rowOff>
    </xdr:to>
    <xdr:sp macro="" textlink="">
      <xdr:nvSpPr>
        <xdr:cNvPr id="6" name="Rectangle: Rounded Corners 5">
          <a:extLst>
            <a:ext uri="{FF2B5EF4-FFF2-40B4-BE49-F238E27FC236}">
              <a16:creationId xmlns:a16="http://schemas.microsoft.com/office/drawing/2014/main" id="{B77BE739-056C-986E-3472-3A023653F994}"/>
            </a:ext>
          </a:extLst>
        </xdr:cNvPr>
        <xdr:cNvSpPr/>
      </xdr:nvSpPr>
      <xdr:spPr>
        <a:xfrm>
          <a:off x="6484620" y="1211580"/>
          <a:ext cx="2758440" cy="4953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tx1"/>
              </a:solidFill>
              <a:latin typeface="Times New Roman" panose="02020603050405020304" pitchFamily="18" charset="0"/>
              <a:cs typeface="Times New Roman" panose="02020603050405020304" pitchFamily="18" charset="0"/>
            </a:rPr>
            <a:t>Contents</a:t>
          </a:r>
        </a:p>
      </xdr:txBody>
    </xdr:sp>
    <xdr:clientData/>
  </xdr:twoCellAnchor>
  <xdr:twoCellAnchor>
    <xdr:from>
      <xdr:col>4</xdr:col>
      <xdr:colOff>502920</xdr:colOff>
      <xdr:row>6</xdr:row>
      <xdr:rowOff>22860</xdr:rowOff>
    </xdr:from>
    <xdr:to>
      <xdr:col>18</xdr:col>
      <xdr:colOff>472440</xdr:colOff>
      <xdr:row>30</xdr:row>
      <xdr:rowOff>106680</xdr:rowOff>
    </xdr:to>
    <xdr:grpSp>
      <xdr:nvGrpSpPr>
        <xdr:cNvPr id="12" name="Group 11">
          <a:extLst>
            <a:ext uri="{FF2B5EF4-FFF2-40B4-BE49-F238E27FC236}">
              <a16:creationId xmlns:a16="http://schemas.microsoft.com/office/drawing/2014/main" id="{A27E23B2-12B1-EE3A-173D-A0EB91AA23F6}"/>
            </a:ext>
          </a:extLst>
        </xdr:cNvPr>
        <xdr:cNvGrpSpPr/>
      </xdr:nvGrpSpPr>
      <xdr:grpSpPr>
        <a:xfrm>
          <a:off x="2941320" y="1120140"/>
          <a:ext cx="8503920" cy="4472940"/>
          <a:chOff x="1478280" y="213360"/>
          <a:chExt cx="8503920" cy="4472940"/>
        </a:xfrm>
      </xdr:grpSpPr>
      <xdr:sp macro="" textlink="">
        <xdr:nvSpPr>
          <xdr:cNvPr id="2" name="Rectangle: Rounded Corners 1">
            <a:extLst>
              <a:ext uri="{FF2B5EF4-FFF2-40B4-BE49-F238E27FC236}">
                <a16:creationId xmlns:a16="http://schemas.microsoft.com/office/drawing/2014/main" id="{2841DDF3-EA67-CA90-1E46-2C495C22C830}"/>
              </a:ext>
            </a:extLst>
          </xdr:cNvPr>
          <xdr:cNvSpPr/>
        </xdr:nvSpPr>
        <xdr:spPr>
          <a:xfrm>
            <a:off x="1478280" y="213360"/>
            <a:ext cx="8503920" cy="447294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9D554C1C-B4FF-A47F-49CD-306143FD68A3}"/>
              </a:ext>
            </a:extLst>
          </xdr:cNvPr>
          <xdr:cNvSpPr/>
        </xdr:nvSpPr>
        <xdr:spPr>
          <a:xfrm>
            <a:off x="2659380" y="320040"/>
            <a:ext cx="6240780" cy="617220"/>
          </a:xfrm>
          <a:prstGeom prst="rect">
            <a:avLst/>
          </a:prstGeom>
          <a:solidFill>
            <a:schemeClr val="bg1"/>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solidFill>
              </a:rPr>
              <a:t>BRIAN HR ANALYTICS REPORT</a:t>
            </a:r>
          </a:p>
        </xdr:txBody>
      </xdr:sp>
      <xdr:sp macro="" textlink="">
        <xdr:nvSpPr>
          <xdr:cNvPr id="4" name="Rectangle: Rounded Corners 3">
            <a:extLst>
              <a:ext uri="{FF2B5EF4-FFF2-40B4-BE49-F238E27FC236}">
                <a16:creationId xmlns:a16="http://schemas.microsoft.com/office/drawing/2014/main" id="{8049B202-133C-F301-1696-8EC1F9883F0D}"/>
              </a:ext>
            </a:extLst>
          </xdr:cNvPr>
          <xdr:cNvSpPr/>
        </xdr:nvSpPr>
        <xdr:spPr>
          <a:xfrm>
            <a:off x="2141220" y="1043940"/>
            <a:ext cx="3619500" cy="3444240"/>
          </a:xfrm>
          <a:prstGeom prst="roundRect">
            <a:avLst/>
          </a:prstGeom>
          <a:solidFill>
            <a:schemeClr val="bg1"/>
          </a:solidFill>
          <a:effectLst>
            <a:innerShdw blurRad="63500" dist="50800" dir="54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tx1"/>
                </a:solidFill>
                <a:latin typeface="Times New Roman" panose="02020603050405020304" pitchFamily="18" charset="0"/>
                <a:cs typeface="Times New Roman" panose="02020603050405020304" pitchFamily="18" charset="0"/>
              </a:rPr>
              <a:t>This</a:t>
            </a:r>
            <a:r>
              <a:rPr lang="en-US" sz="1400" b="0" baseline="0">
                <a:solidFill>
                  <a:schemeClr val="tx1"/>
                </a:solidFill>
                <a:latin typeface="Times New Roman" panose="02020603050405020304" pitchFamily="18" charset="0"/>
                <a:cs typeface="Times New Roman" panose="02020603050405020304" pitchFamily="18" charset="0"/>
              </a:rPr>
              <a:t> HR Analytics Dashboard report  provides a comprehensive overview of the workforce dynamics based on a sample HR dataset. The report delivers insights into key areas of employee management and organizational health, including:</a:t>
            </a:r>
          </a:p>
          <a:p>
            <a:pPr algn="l"/>
            <a:endParaRPr lang="en-US" sz="1400" b="0" baseline="0">
              <a:solidFill>
                <a:schemeClr val="tx1"/>
              </a:solidFill>
              <a:latin typeface="Times New Roman" panose="02020603050405020304" pitchFamily="18" charset="0"/>
              <a:cs typeface="Times New Roman" panose="02020603050405020304" pitchFamily="18" charset="0"/>
            </a:endParaRPr>
          </a:p>
          <a:p>
            <a:pPr algn="l"/>
            <a:r>
              <a:rPr lang="en-US" sz="1400" b="0" baseline="0">
                <a:solidFill>
                  <a:schemeClr val="tx1"/>
                </a:solidFill>
                <a:latin typeface="Times New Roman" panose="02020603050405020304" pitchFamily="18" charset="0"/>
                <a:cs typeface="Times New Roman" panose="02020603050405020304" pitchFamily="18" charset="0"/>
              </a:rPr>
              <a:t>1. Employee demographics</a:t>
            </a:r>
          </a:p>
          <a:p>
            <a:pPr algn="l"/>
            <a:r>
              <a:rPr lang="en-US" sz="1400" b="0" baseline="0">
                <a:solidFill>
                  <a:schemeClr val="tx1"/>
                </a:solidFill>
                <a:latin typeface="Times New Roman" panose="02020603050405020304" pitchFamily="18" charset="0"/>
                <a:cs typeface="Times New Roman" panose="02020603050405020304" pitchFamily="18" charset="0"/>
              </a:rPr>
              <a:t>2. Education Mix</a:t>
            </a:r>
          </a:p>
          <a:p>
            <a:pPr algn="l"/>
            <a:r>
              <a:rPr lang="en-US" sz="1400" b="0" baseline="0">
                <a:solidFill>
                  <a:schemeClr val="tx1"/>
                </a:solidFill>
                <a:latin typeface="Times New Roman" panose="02020603050405020304" pitchFamily="18" charset="0"/>
                <a:cs typeface="Times New Roman" panose="02020603050405020304" pitchFamily="18" charset="0"/>
              </a:rPr>
              <a:t>3. Employee Performance</a:t>
            </a:r>
          </a:p>
          <a:p>
            <a:pPr algn="l"/>
            <a:r>
              <a:rPr lang="en-US" sz="1400" b="0" baseline="0">
                <a:solidFill>
                  <a:schemeClr val="tx1"/>
                </a:solidFill>
                <a:latin typeface="Times New Roman" panose="02020603050405020304" pitchFamily="18" charset="0"/>
                <a:cs typeface="Times New Roman" panose="02020603050405020304" pitchFamily="18" charset="0"/>
              </a:rPr>
              <a:t>4. Employee compensation </a:t>
            </a:r>
          </a:p>
          <a:p>
            <a:pPr algn="l"/>
            <a:r>
              <a:rPr lang="en-US" sz="1400" b="0" baseline="0">
                <a:solidFill>
                  <a:schemeClr val="tx1"/>
                </a:solidFill>
                <a:latin typeface="Times New Roman" panose="02020603050405020304" pitchFamily="18" charset="0"/>
                <a:cs typeface="Times New Roman" panose="02020603050405020304" pitchFamily="18" charset="0"/>
              </a:rPr>
              <a:t>5. Employee Turnover</a:t>
            </a:r>
          </a:p>
          <a:p>
            <a:pPr algn="l"/>
            <a:r>
              <a:rPr lang="en-US" sz="1400" b="0" baseline="0">
                <a:solidFill>
                  <a:schemeClr val="tx1"/>
                </a:solidFill>
                <a:latin typeface="Times New Roman" panose="02020603050405020304" pitchFamily="18" charset="0"/>
                <a:cs typeface="Times New Roman" panose="02020603050405020304" pitchFamily="18" charset="0"/>
              </a:rPr>
              <a:t>6. Employee Well-being (Leave Overdue)</a:t>
            </a:r>
            <a:endParaRPr lang="en-US" sz="1400" b="0">
              <a:solidFill>
                <a:schemeClr val="tx1"/>
              </a:solidFill>
              <a:latin typeface="Times New Roman" panose="02020603050405020304" pitchFamily="18" charset="0"/>
              <a:cs typeface="Times New Roman" panose="02020603050405020304" pitchFamily="18" charset="0"/>
            </a:endParaRPr>
          </a:p>
        </xdr:txBody>
      </xdr:sp>
      <xdr:sp macro="" textlink="">
        <xdr:nvSpPr>
          <xdr:cNvPr id="5" name="Rectangle: Rounded Corners 4">
            <a:extLst>
              <a:ext uri="{FF2B5EF4-FFF2-40B4-BE49-F238E27FC236}">
                <a16:creationId xmlns:a16="http://schemas.microsoft.com/office/drawing/2014/main" id="{0AE07B45-6177-2C4D-B68B-D2BA9E12F907}"/>
              </a:ext>
            </a:extLst>
          </xdr:cNvPr>
          <xdr:cNvSpPr/>
        </xdr:nvSpPr>
        <xdr:spPr>
          <a:xfrm>
            <a:off x="6027420" y="1028700"/>
            <a:ext cx="3611880" cy="3451860"/>
          </a:xfrm>
          <a:prstGeom prst="roundRect">
            <a:avLst/>
          </a:prstGeom>
          <a:solidFill>
            <a:sysClr val="window" lastClr="FFFFFF"/>
          </a:solidFill>
          <a:effectLst>
            <a:innerShdw blurRad="63500" dist="50800" dir="54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ysClr val="windowText" lastClr="000000"/>
                </a:solidFill>
              </a:rPr>
              <a:t>Contents</a:t>
            </a:r>
          </a:p>
        </xdr:txBody>
      </xdr:sp>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B9BB4B79-7486-9C2A-AFEA-256932F6034C}"/>
              </a:ext>
            </a:extLst>
          </xdr:cNvPr>
          <xdr:cNvSpPr/>
        </xdr:nvSpPr>
        <xdr:spPr>
          <a:xfrm>
            <a:off x="6591300" y="1767840"/>
            <a:ext cx="2575560" cy="457200"/>
          </a:xfrm>
          <a:prstGeom prst="roundRect">
            <a:avLst/>
          </a:prstGeom>
          <a:solidFill>
            <a:srgbClr val="002060"/>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Dashboard</a:t>
            </a:r>
          </a:p>
        </xdr:txBody>
      </xdr:sp>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5355D0BB-E9D0-44EA-97F9-E4B75C844F92}"/>
              </a:ext>
            </a:extLst>
          </xdr:cNvPr>
          <xdr:cNvSpPr/>
        </xdr:nvSpPr>
        <xdr:spPr>
          <a:xfrm>
            <a:off x="6088380" y="2407920"/>
            <a:ext cx="1569720" cy="457200"/>
          </a:xfrm>
          <a:prstGeom prst="roundRect">
            <a:avLst/>
          </a:prstGeom>
          <a:solidFill>
            <a:srgbClr val="002060"/>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Detailed Summary</a:t>
            </a:r>
          </a:p>
        </xdr:txBody>
      </xdr:sp>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9ADEFF99-917A-46E8-9112-EBCEDD8C59DD}"/>
              </a:ext>
            </a:extLst>
          </xdr:cNvPr>
          <xdr:cNvSpPr/>
        </xdr:nvSpPr>
        <xdr:spPr>
          <a:xfrm>
            <a:off x="7894320" y="2415540"/>
            <a:ext cx="1676400" cy="457200"/>
          </a:xfrm>
          <a:prstGeom prst="roundRect">
            <a:avLst/>
          </a:prstGeom>
          <a:solidFill>
            <a:srgbClr val="002060"/>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Employee Info</a:t>
            </a:r>
          </a:p>
        </xdr:txBody>
      </xdr:sp>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BB950C99-15DA-4763-BC52-1B87CFA65C33}"/>
              </a:ext>
            </a:extLst>
          </xdr:cNvPr>
          <xdr:cNvSpPr/>
        </xdr:nvSpPr>
        <xdr:spPr>
          <a:xfrm>
            <a:off x="6065520" y="3238500"/>
            <a:ext cx="1623060" cy="457200"/>
          </a:xfrm>
          <a:prstGeom prst="roundRect">
            <a:avLst/>
          </a:prstGeom>
          <a:solidFill>
            <a:srgbClr val="002060"/>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HR Database</a:t>
            </a:r>
          </a:p>
        </xdr:txBody>
      </xdr:sp>
      <xdr:sp macro="" textlink="">
        <xdr:nvSpPr>
          <xdr:cNvPr id="11" name="Rectangle: Rounded Corners 10">
            <a:hlinkClick xmlns:r="http://schemas.openxmlformats.org/officeDocument/2006/relationships" r:id="rId5"/>
            <a:extLst>
              <a:ext uri="{FF2B5EF4-FFF2-40B4-BE49-F238E27FC236}">
                <a16:creationId xmlns:a16="http://schemas.microsoft.com/office/drawing/2014/main" id="{361BF008-E040-447C-B26C-94061BFD2702}"/>
              </a:ext>
            </a:extLst>
          </xdr:cNvPr>
          <xdr:cNvSpPr/>
        </xdr:nvSpPr>
        <xdr:spPr>
          <a:xfrm>
            <a:off x="7894320" y="3238500"/>
            <a:ext cx="1699260" cy="457200"/>
          </a:xfrm>
          <a:prstGeom prst="roundRect">
            <a:avLst/>
          </a:prstGeom>
          <a:solidFill>
            <a:srgbClr val="002060"/>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Department Info</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42809</xdr:rowOff>
    </xdr:from>
    <xdr:to>
      <xdr:col>26</xdr:col>
      <xdr:colOff>68494</xdr:colOff>
      <xdr:row>42</xdr:row>
      <xdr:rowOff>59932</xdr:rowOff>
    </xdr:to>
    <xdr:grpSp>
      <xdr:nvGrpSpPr>
        <xdr:cNvPr id="54" name="Group 53">
          <a:extLst>
            <a:ext uri="{FF2B5EF4-FFF2-40B4-BE49-F238E27FC236}">
              <a16:creationId xmlns:a16="http://schemas.microsoft.com/office/drawing/2014/main" id="{CC140ED9-E194-0E48-3A22-3A24C7F7D726}"/>
            </a:ext>
          </a:extLst>
        </xdr:cNvPr>
        <xdr:cNvGrpSpPr/>
      </xdr:nvGrpSpPr>
      <xdr:grpSpPr>
        <a:xfrm>
          <a:off x="0" y="42809"/>
          <a:ext cx="15873573" cy="7568629"/>
          <a:chOff x="28575" y="231169"/>
          <a:chExt cx="15468279" cy="7697056"/>
        </a:xfrm>
      </xdr:grpSpPr>
      <xdr:grpSp>
        <xdr:nvGrpSpPr>
          <xdr:cNvPr id="52" name="Group 51">
            <a:extLst>
              <a:ext uri="{FF2B5EF4-FFF2-40B4-BE49-F238E27FC236}">
                <a16:creationId xmlns:a16="http://schemas.microsoft.com/office/drawing/2014/main" id="{3F3E380D-B387-4E77-12AD-9F701EB31DF0}"/>
              </a:ext>
            </a:extLst>
          </xdr:cNvPr>
          <xdr:cNvGrpSpPr/>
        </xdr:nvGrpSpPr>
        <xdr:grpSpPr>
          <a:xfrm>
            <a:off x="28575" y="231169"/>
            <a:ext cx="15468279" cy="7697056"/>
            <a:chOff x="28575" y="231169"/>
            <a:chExt cx="15451155" cy="7645684"/>
          </a:xfrm>
          <a:solidFill>
            <a:srgbClr val="002060"/>
          </a:solidFill>
        </xdr:grpSpPr>
        <xdr:grpSp>
          <xdr:nvGrpSpPr>
            <xdr:cNvPr id="48" name="Group 47">
              <a:extLst>
                <a:ext uri="{FF2B5EF4-FFF2-40B4-BE49-F238E27FC236}">
                  <a16:creationId xmlns:a16="http://schemas.microsoft.com/office/drawing/2014/main" id="{58316095-B4C1-6BB8-7A5C-0DAC4C61E1B3}"/>
                </a:ext>
              </a:extLst>
            </xdr:cNvPr>
            <xdr:cNvGrpSpPr/>
          </xdr:nvGrpSpPr>
          <xdr:grpSpPr>
            <a:xfrm>
              <a:off x="28575" y="231169"/>
              <a:ext cx="15451155" cy="7645684"/>
              <a:chOff x="28575" y="47624"/>
              <a:chExt cx="15639515" cy="7829229"/>
            </a:xfrm>
            <a:grpFill/>
          </xdr:grpSpPr>
          <xdr:sp macro="" textlink="">
            <xdr:nvSpPr>
              <xdr:cNvPr id="2" name="Rectangle: Single Corner Rounded 1">
                <a:extLst>
                  <a:ext uri="{FF2B5EF4-FFF2-40B4-BE49-F238E27FC236}">
                    <a16:creationId xmlns:a16="http://schemas.microsoft.com/office/drawing/2014/main" id="{2E0C96A6-706E-624E-D4AC-24247C94B7C2}"/>
                  </a:ext>
                </a:extLst>
              </xdr:cNvPr>
              <xdr:cNvSpPr/>
            </xdr:nvSpPr>
            <xdr:spPr>
              <a:xfrm>
                <a:off x="28575" y="47624"/>
                <a:ext cx="15639515" cy="7829229"/>
              </a:xfrm>
              <a:prstGeom prst="rect">
                <a:avLst/>
              </a:prstGeom>
              <a:grpFill/>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pSp>
            <xdr:nvGrpSpPr>
              <xdr:cNvPr id="47" name="Group 46">
                <a:extLst>
                  <a:ext uri="{FF2B5EF4-FFF2-40B4-BE49-F238E27FC236}">
                    <a16:creationId xmlns:a16="http://schemas.microsoft.com/office/drawing/2014/main" id="{52D0CE93-3417-BD2C-DEA6-E89EF40F7F3C}"/>
                  </a:ext>
                </a:extLst>
              </xdr:cNvPr>
              <xdr:cNvGrpSpPr/>
            </xdr:nvGrpSpPr>
            <xdr:grpSpPr>
              <a:xfrm>
                <a:off x="209551" y="133350"/>
                <a:ext cx="15253055" cy="6601004"/>
                <a:chOff x="209551" y="133350"/>
                <a:chExt cx="15253055" cy="6601004"/>
              </a:xfrm>
              <a:grpFill/>
            </xdr:grpSpPr>
            <xdr:sp macro="" textlink="">
              <xdr:nvSpPr>
                <xdr:cNvPr id="4" name="Rectangle: Rounded Corners 3">
                  <a:extLst>
                    <a:ext uri="{FF2B5EF4-FFF2-40B4-BE49-F238E27FC236}">
                      <a16:creationId xmlns:a16="http://schemas.microsoft.com/office/drawing/2014/main" id="{E7EB780C-E8AF-4419-726F-BF0B882B7187}"/>
                    </a:ext>
                  </a:extLst>
                </xdr:cNvPr>
                <xdr:cNvSpPr/>
              </xdr:nvSpPr>
              <xdr:spPr>
                <a:xfrm>
                  <a:off x="3468063" y="161925"/>
                  <a:ext cx="6410539" cy="756114"/>
                </a:xfrm>
                <a:prstGeom prst="rect">
                  <a:avLst/>
                </a:prstGeom>
                <a:grpFill/>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aseline="0"/>
                    <a:t>BRIAN HR ANALYTICS DASHBOARD</a:t>
                  </a:r>
                  <a:endParaRPr lang="en-US" sz="3200"/>
                </a:p>
              </xdr:txBody>
            </xdr:sp>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DCD72BD1-6E42-2AEC-8D4D-2D8582F3B43C}"/>
                    </a:ext>
                  </a:extLst>
                </xdr:cNvPr>
                <xdr:cNvSpPr/>
              </xdr:nvSpPr>
              <xdr:spPr>
                <a:xfrm>
                  <a:off x="931738" y="152400"/>
                  <a:ext cx="1899863" cy="803739"/>
                </a:xfrm>
                <a:prstGeom prst="rect">
                  <a:avLst/>
                </a:prstGeom>
                <a:gr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latin typeface="Times New Roman" panose="02020603050405020304" pitchFamily="18" charset="0"/>
                      <a:cs typeface="Times New Roman" panose="02020603050405020304" pitchFamily="18" charset="0"/>
                    </a:rPr>
                    <a:t>Overview</a:t>
                  </a:r>
                </a:p>
              </xdr:txBody>
            </xdr:sp>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098B70B2-1E6F-41D4-9505-1C30206DB84A}"/>
                    </a:ext>
                  </a:extLst>
                </xdr:cNvPr>
                <xdr:cNvSpPr/>
              </xdr:nvSpPr>
              <xdr:spPr>
                <a:xfrm>
                  <a:off x="10553165" y="133350"/>
                  <a:ext cx="1899863" cy="841839"/>
                </a:xfrm>
                <a:prstGeom prst="rect">
                  <a:avLst/>
                </a:prstGeom>
                <a:gr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latin typeface="Times New Roman" panose="02020603050405020304" pitchFamily="18" charset="0"/>
                      <a:cs typeface="Times New Roman" panose="02020603050405020304" pitchFamily="18" charset="0"/>
                    </a:rPr>
                    <a:t>Detailed Summary</a:t>
                  </a:r>
                </a:p>
              </xdr:txBody>
            </xdr:sp>
            <xdr:grpSp>
              <xdr:nvGrpSpPr>
                <xdr:cNvPr id="18" name="Group 17">
                  <a:extLst>
                    <a:ext uri="{FF2B5EF4-FFF2-40B4-BE49-F238E27FC236}">
                      <a16:creationId xmlns:a16="http://schemas.microsoft.com/office/drawing/2014/main" id="{7BCC7E98-AE53-EDE0-5096-2E35ECBD903F}"/>
                    </a:ext>
                  </a:extLst>
                </xdr:cNvPr>
                <xdr:cNvGrpSpPr/>
              </xdr:nvGrpSpPr>
              <xdr:grpSpPr>
                <a:xfrm>
                  <a:off x="209551" y="1135937"/>
                  <a:ext cx="1614113" cy="662041"/>
                  <a:chOff x="209551" y="1143000"/>
                  <a:chExt cx="1619250" cy="666750"/>
                </a:xfrm>
                <a:grpFill/>
              </xdr:grpSpPr>
              <xdr:sp macro="" textlink="">
                <xdr:nvSpPr>
                  <xdr:cNvPr id="7" name="Rectangle: Rounded Corners 6">
                    <a:extLst>
                      <a:ext uri="{FF2B5EF4-FFF2-40B4-BE49-F238E27FC236}">
                        <a16:creationId xmlns:a16="http://schemas.microsoft.com/office/drawing/2014/main" id="{A24DB1DE-DEC0-E7E6-3260-A7AA8D967631}"/>
                      </a:ext>
                    </a:extLst>
                  </xdr:cNvPr>
                  <xdr:cNvSpPr/>
                </xdr:nvSpPr>
                <xdr:spPr>
                  <a:xfrm>
                    <a:off x="209551" y="1143000"/>
                    <a:ext cx="1619250" cy="666750"/>
                  </a:xfrm>
                  <a:prstGeom prst="rect">
                    <a:avLst/>
                  </a:prstGeom>
                  <a:grp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aseline="0"/>
                  </a:p>
                </xdr:txBody>
              </xdr:sp>
              <xdr:sp macro="" textlink="">
                <xdr:nvSpPr>
                  <xdr:cNvPr id="14" name="TextBox 13">
                    <a:extLst>
                      <a:ext uri="{FF2B5EF4-FFF2-40B4-BE49-F238E27FC236}">
                        <a16:creationId xmlns:a16="http://schemas.microsoft.com/office/drawing/2014/main" id="{0D04E217-1BB5-36C5-E503-40BCF2FA788E}"/>
                      </a:ext>
                    </a:extLst>
                  </xdr:cNvPr>
                  <xdr:cNvSpPr txBox="1"/>
                </xdr:nvSpPr>
                <xdr:spPr>
                  <a:xfrm>
                    <a:off x="381000" y="1171575"/>
                    <a:ext cx="1257300" cy="304800"/>
                  </a:xfrm>
                  <a:prstGeom prst="rect">
                    <a:avLst/>
                  </a:prstGeom>
                  <a:grpFill/>
                  <a:ln>
                    <a:noFill/>
                  </a:ln>
                  <a:scene3d>
                    <a:camera prst="orthographicFront"/>
                    <a:lightRig rig="threePt" dir="t"/>
                  </a:scene3d>
                  <a:sp3d>
                    <a:bevelT w="114300" prst="artDeco"/>
                  </a:sp3d>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1">
                        <a:solidFill>
                          <a:schemeClr val="bg1"/>
                        </a:solidFill>
                      </a:rPr>
                      <a:t>Total Employees</a:t>
                    </a:r>
                  </a:p>
                  <a:p>
                    <a:endParaRPr lang="en-US" sz="1200">
                      <a:solidFill>
                        <a:schemeClr val="bg1"/>
                      </a:solidFill>
                    </a:endParaRPr>
                  </a:p>
                </xdr:txBody>
              </xdr:sp>
              <xdr:sp macro="" textlink="'Pivot Base'!O3">
                <xdr:nvSpPr>
                  <xdr:cNvPr id="15" name="TextBox 14">
                    <a:extLst>
                      <a:ext uri="{FF2B5EF4-FFF2-40B4-BE49-F238E27FC236}">
                        <a16:creationId xmlns:a16="http://schemas.microsoft.com/office/drawing/2014/main" id="{1099504B-C3BA-44EB-9297-891CFAE78252}"/>
                      </a:ext>
                    </a:extLst>
                  </xdr:cNvPr>
                  <xdr:cNvSpPr txBox="1"/>
                </xdr:nvSpPr>
                <xdr:spPr>
                  <a:xfrm>
                    <a:off x="447676" y="1514475"/>
                    <a:ext cx="1162049" cy="247650"/>
                  </a:xfrm>
                  <a:prstGeom prst="rect">
                    <a:avLst/>
                  </a:prstGeom>
                  <a:grpFill/>
                  <a:ln w="9525" cmpd="sng">
                    <a:noFill/>
                  </a:ln>
                  <a:scene3d>
                    <a:camera prst="orthographicFront"/>
                    <a:lightRig rig="threePt" dir="t"/>
                  </a:scene3d>
                  <a:sp3d>
                    <a:bevelT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7B6C5A4-D7CC-48FD-ADFB-36658AEA30EE}" type="TxLink">
                      <a:rPr lang="en-US" sz="1200" b="1" i="0" u="none" strike="noStrike">
                        <a:solidFill>
                          <a:schemeClr val="bg1"/>
                        </a:solidFill>
                        <a:latin typeface="Calibri"/>
                        <a:ea typeface="Calibri"/>
                        <a:cs typeface="Calibri"/>
                      </a:rPr>
                      <a:pPr algn="ctr"/>
                      <a:t>90</a:t>
                    </a:fld>
                    <a:endParaRPr lang="en-US" sz="1200" b="1">
                      <a:solidFill>
                        <a:schemeClr val="bg1"/>
                      </a:solidFill>
                    </a:endParaRPr>
                  </a:p>
                </xdr:txBody>
              </xdr:sp>
            </xdr:grpSp>
            <xdr:grpSp>
              <xdr:nvGrpSpPr>
                <xdr:cNvPr id="19" name="Group 18">
                  <a:extLst>
                    <a:ext uri="{FF2B5EF4-FFF2-40B4-BE49-F238E27FC236}">
                      <a16:creationId xmlns:a16="http://schemas.microsoft.com/office/drawing/2014/main" id="{46CBD80F-CE1E-435C-92B0-4474A9637071}"/>
                    </a:ext>
                  </a:extLst>
                </xdr:cNvPr>
                <xdr:cNvGrpSpPr/>
              </xdr:nvGrpSpPr>
              <xdr:grpSpPr>
                <a:xfrm>
                  <a:off x="1985588" y="1145462"/>
                  <a:ext cx="1615825" cy="662041"/>
                  <a:chOff x="209551" y="1143000"/>
                  <a:chExt cx="1619250" cy="666750"/>
                </a:xfrm>
                <a:grpFill/>
              </xdr:grpSpPr>
              <xdr:sp macro="" textlink="">
                <xdr:nvSpPr>
                  <xdr:cNvPr id="20" name="Rectangle: Rounded Corners 19">
                    <a:extLst>
                      <a:ext uri="{FF2B5EF4-FFF2-40B4-BE49-F238E27FC236}">
                        <a16:creationId xmlns:a16="http://schemas.microsoft.com/office/drawing/2014/main" id="{D4405574-A2B1-0092-6518-670F17948334}"/>
                      </a:ext>
                    </a:extLst>
                  </xdr:cNvPr>
                  <xdr:cNvSpPr/>
                </xdr:nvSpPr>
                <xdr:spPr>
                  <a:xfrm>
                    <a:off x="209551" y="1143000"/>
                    <a:ext cx="1619250" cy="666750"/>
                  </a:xfrm>
                  <a:prstGeom prst="rect">
                    <a:avLst/>
                  </a:prstGeom>
                  <a:grpFill/>
                  <a:ln w="9525" cmpd="sng">
                    <a:noFill/>
                  </a:ln>
                  <a:scene3d>
                    <a:camera prst="orthographicFront"/>
                    <a:lightRig rig="threePt" dir="t"/>
                  </a:scene3d>
                  <a:sp3d>
                    <a:bevelT w="139700" prst="cross"/>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US" sz="1200" b="1" i="0" u="none" strike="noStrike">
                      <a:solidFill>
                        <a:schemeClr val="bg1"/>
                      </a:solidFill>
                      <a:latin typeface="Calibri"/>
                      <a:ea typeface="Calibri"/>
                      <a:cs typeface="Calibri"/>
                    </a:endParaRPr>
                  </a:p>
                </xdr:txBody>
              </xdr:sp>
              <xdr:sp macro="" textlink="">
                <xdr:nvSpPr>
                  <xdr:cNvPr id="21" name="TextBox 20">
                    <a:extLst>
                      <a:ext uri="{FF2B5EF4-FFF2-40B4-BE49-F238E27FC236}">
                        <a16:creationId xmlns:a16="http://schemas.microsoft.com/office/drawing/2014/main" id="{B92B9F93-924D-A8A3-5346-B05475E0B3DA}"/>
                      </a:ext>
                    </a:extLst>
                  </xdr:cNvPr>
                  <xdr:cNvSpPr txBox="1"/>
                </xdr:nvSpPr>
                <xdr:spPr>
                  <a:xfrm>
                    <a:off x="381000" y="1171575"/>
                    <a:ext cx="1257300" cy="30480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chemeClr val="bg1"/>
                        </a:solidFill>
                        <a:latin typeface="Calibri"/>
                        <a:ea typeface="Calibri"/>
                        <a:cs typeface="Calibri"/>
                      </a:rPr>
                      <a:t>Average Age</a:t>
                    </a:r>
                  </a:p>
                  <a:p>
                    <a:pPr marL="0" indent="0" algn="ctr"/>
                    <a:endParaRPr lang="en-US" sz="1200" b="1" i="0" u="none" strike="noStrike">
                      <a:solidFill>
                        <a:schemeClr val="bg1"/>
                      </a:solidFill>
                      <a:latin typeface="Calibri"/>
                      <a:ea typeface="Calibri"/>
                      <a:cs typeface="Calibri"/>
                    </a:endParaRPr>
                  </a:p>
                </xdr:txBody>
              </xdr:sp>
              <xdr:sp macro="" textlink="'Pivot Base'!O4">
                <xdr:nvSpPr>
                  <xdr:cNvPr id="22" name="TextBox 21">
                    <a:extLst>
                      <a:ext uri="{FF2B5EF4-FFF2-40B4-BE49-F238E27FC236}">
                        <a16:creationId xmlns:a16="http://schemas.microsoft.com/office/drawing/2014/main" id="{0CCC2B07-FA64-81D7-1180-D30DDA571414}"/>
                      </a:ext>
                    </a:extLst>
                  </xdr:cNvPr>
                  <xdr:cNvSpPr txBox="1"/>
                </xdr:nvSpPr>
                <xdr:spPr>
                  <a:xfrm>
                    <a:off x="447676" y="1514475"/>
                    <a:ext cx="1162049" cy="24765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6610DBE-25F5-407C-AEBA-190AC18479E8}" type="TxLink">
                      <a:rPr lang="en-US" sz="1200" b="1" i="0" u="none" strike="noStrike">
                        <a:solidFill>
                          <a:schemeClr val="bg1"/>
                        </a:solidFill>
                        <a:latin typeface="Calibri"/>
                        <a:ea typeface="Calibri"/>
                        <a:cs typeface="Calibri"/>
                      </a:rPr>
                      <a:pPr marL="0" indent="0" algn="ctr"/>
                      <a:t>41.9</a:t>
                    </a:fld>
                    <a:endParaRPr lang="en-US" sz="1200" b="1" i="0" u="none" strike="noStrike">
                      <a:solidFill>
                        <a:schemeClr val="bg1"/>
                      </a:solidFill>
                      <a:latin typeface="Calibri"/>
                      <a:ea typeface="Calibri"/>
                      <a:cs typeface="Calibri"/>
                    </a:endParaRPr>
                  </a:p>
                </xdr:txBody>
              </xdr:sp>
            </xdr:grpSp>
            <xdr:grpSp>
              <xdr:nvGrpSpPr>
                <xdr:cNvPr id="23" name="Group 22">
                  <a:extLst>
                    <a:ext uri="{FF2B5EF4-FFF2-40B4-BE49-F238E27FC236}">
                      <a16:creationId xmlns:a16="http://schemas.microsoft.com/office/drawing/2014/main" id="{B564A0ED-BB1B-4FD1-9547-C9EAC7049D3A}"/>
                    </a:ext>
                  </a:extLst>
                </xdr:cNvPr>
                <xdr:cNvGrpSpPr/>
              </xdr:nvGrpSpPr>
              <xdr:grpSpPr>
                <a:xfrm>
                  <a:off x="3837826" y="1145462"/>
                  <a:ext cx="1615825" cy="662041"/>
                  <a:chOff x="209551" y="1143000"/>
                  <a:chExt cx="1619250" cy="666750"/>
                </a:xfrm>
                <a:grpFill/>
              </xdr:grpSpPr>
              <xdr:sp macro="" textlink="">
                <xdr:nvSpPr>
                  <xdr:cNvPr id="24" name="Rectangle: Rounded Corners 23">
                    <a:extLst>
                      <a:ext uri="{FF2B5EF4-FFF2-40B4-BE49-F238E27FC236}">
                        <a16:creationId xmlns:a16="http://schemas.microsoft.com/office/drawing/2014/main" id="{6F131275-E477-7369-464D-ABBBE9E30DF1}"/>
                      </a:ext>
                    </a:extLst>
                  </xdr:cNvPr>
                  <xdr:cNvSpPr/>
                </xdr:nvSpPr>
                <xdr:spPr>
                  <a:xfrm>
                    <a:off x="209551" y="1143000"/>
                    <a:ext cx="1619250" cy="666750"/>
                  </a:xfrm>
                  <a:prstGeom prst="rect">
                    <a:avLst/>
                  </a:prstGeom>
                  <a:grpFill/>
                  <a:ln w="9525" cmpd="sng">
                    <a:noFill/>
                  </a:ln>
                  <a:scene3d>
                    <a:camera prst="orthographicFront"/>
                    <a:lightRig rig="threePt" dir="t"/>
                  </a:scene3d>
                  <a:sp3d>
                    <a:bevelT w="139700" prst="cross"/>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US" sz="1200" b="1" i="0" u="none" strike="noStrike">
                      <a:solidFill>
                        <a:schemeClr val="bg1"/>
                      </a:solidFill>
                      <a:latin typeface="Calibri"/>
                      <a:ea typeface="Calibri"/>
                      <a:cs typeface="Calibri"/>
                    </a:endParaRPr>
                  </a:p>
                </xdr:txBody>
              </xdr:sp>
              <xdr:sp macro="" textlink="">
                <xdr:nvSpPr>
                  <xdr:cNvPr id="25" name="TextBox 24">
                    <a:extLst>
                      <a:ext uri="{FF2B5EF4-FFF2-40B4-BE49-F238E27FC236}">
                        <a16:creationId xmlns:a16="http://schemas.microsoft.com/office/drawing/2014/main" id="{486EC0C4-D074-684A-01BA-E30F162757A1}"/>
                      </a:ext>
                    </a:extLst>
                  </xdr:cNvPr>
                  <xdr:cNvSpPr txBox="1"/>
                </xdr:nvSpPr>
                <xdr:spPr>
                  <a:xfrm>
                    <a:off x="381000" y="1171575"/>
                    <a:ext cx="1257300" cy="30480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chemeClr val="bg1"/>
                        </a:solidFill>
                        <a:latin typeface="Calibri"/>
                        <a:ea typeface="Calibri"/>
                        <a:cs typeface="Calibri"/>
                      </a:rPr>
                      <a:t>Average Tenure</a:t>
                    </a:r>
                  </a:p>
                  <a:p>
                    <a:pPr marL="0" indent="0" algn="ctr"/>
                    <a:endParaRPr lang="en-US" sz="1200" b="1" i="0" u="none" strike="noStrike">
                      <a:solidFill>
                        <a:schemeClr val="bg1"/>
                      </a:solidFill>
                      <a:latin typeface="Calibri"/>
                      <a:ea typeface="Calibri"/>
                      <a:cs typeface="Calibri"/>
                    </a:endParaRPr>
                  </a:p>
                </xdr:txBody>
              </xdr:sp>
              <xdr:sp macro="" textlink="'Pivot Base'!O5">
                <xdr:nvSpPr>
                  <xdr:cNvPr id="26" name="TextBox 25">
                    <a:extLst>
                      <a:ext uri="{FF2B5EF4-FFF2-40B4-BE49-F238E27FC236}">
                        <a16:creationId xmlns:a16="http://schemas.microsoft.com/office/drawing/2014/main" id="{C3072FBE-C971-351D-3A05-E487C1FD2AA4}"/>
                      </a:ext>
                    </a:extLst>
                  </xdr:cNvPr>
                  <xdr:cNvSpPr txBox="1"/>
                </xdr:nvSpPr>
                <xdr:spPr>
                  <a:xfrm>
                    <a:off x="447676" y="1514475"/>
                    <a:ext cx="1162049" cy="24765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F6A7F5D-3E54-4093-BEF6-E812B377B207}" type="TxLink">
                      <a:rPr lang="en-US" sz="1200" b="1" i="0" u="none" strike="noStrike">
                        <a:solidFill>
                          <a:schemeClr val="bg1"/>
                        </a:solidFill>
                        <a:latin typeface="Calibri"/>
                        <a:ea typeface="Calibri"/>
                        <a:cs typeface="Calibri"/>
                      </a:rPr>
                      <a:pPr marL="0" indent="0" algn="ctr"/>
                      <a:t>6.8</a:t>
                    </a:fld>
                    <a:endParaRPr lang="en-US" sz="1200" b="1" i="0" u="none" strike="noStrike">
                      <a:solidFill>
                        <a:schemeClr val="bg1"/>
                      </a:solidFill>
                      <a:latin typeface="Calibri"/>
                      <a:ea typeface="Calibri"/>
                      <a:cs typeface="Calibri"/>
                    </a:endParaRPr>
                  </a:p>
                </xdr:txBody>
              </xdr:sp>
            </xdr:grpSp>
            <xdr:grpSp>
              <xdr:nvGrpSpPr>
                <xdr:cNvPr id="27" name="Group 26">
                  <a:extLst>
                    <a:ext uri="{FF2B5EF4-FFF2-40B4-BE49-F238E27FC236}">
                      <a16:creationId xmlns:a16="http://schemas.microsoft.com/office/drawing/2014/main" id="{84B683A0-5279-40D4-B020-13715559A3EC}"/>
                    </a:ext>
                  </a:extLst>
                </xdr:cNvPr>
                <xdr:cNvGrpSpPr/>
              </xdr:nvGrpSpPr>
              <xdr:grpSpPr>
                <a:xfrm>
                  <a:off x="5632914" y="1135937"/>
                  <a:ext cx="1615825" cy="662041"/>
                  <a:chOff x="209551" y="1143000"/>
                  <a:chExt cx="1619250" cy="666750"/>
                </a:xfrm>
                <a:grpFill/>
              </xdr:grpSpPr>
              <xdr:sp macro="" textlink="">
                <xdr:nvSpPr>
                  <xdr:cNvPr id="28" name="Rectangle: Rounded Corners 27">
                    <a:extLst>
                      <a:ext uri="{FF2B5EF4-FFF2-40B4-BE49-F238E27FC236}">
                        <a16:creationId xmlns:a16="http://schemas.microsoft.com/office/drawing/2014/main" id="{09B98C4A-DA74-314F-407E-579EFF30F158}"/>
                      </a:ext>
                    </a:extLst>
                  </xdr:cNvPr>
                  <xdr:cNvSpPr/>
                </xdr:nvSpPr>
                <xdr:spPr>
                  <a:xfrm>
                    <a:off x="209551" y="1143000"/>
                    <a:ext cx="1619250" cy="666750"/>
                  </a:xfrm>
                  <a:prstGeom prst="rect">
                    <a:avLst/>
                  </a:prstGeom>
                  <a:grpFill/>
                  <a:ln w="9525" cmpd="sng">
                    <a:noFill/>
                  </a:ln>
                  <a:scene3d>
                    <a:camera prst="orthographicFront"/>
                    <a:lightRig rig="threePt" dir="t"/>
                  </a:scene3d>
                  <a:sp3d>
                    <a:bevelT w="139700" prst="cross"/>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US" sz="1200" b="1" i="0" u="none" strike="noStrike">
                      <a:solidFill>
                        <a:schemeClr val="bg1"/>
                      </a:solidFill>
                      <a:latin typeface="Calibri"/>
                      <a:ea typeface="Calibri"/>
                      <a:cs typeface="Calibri"/>
                    </a:endParaRPr>
                  </a:p>
                </xdr:txBody>
              </xdr:sp>
              <xdr:sp macro="" textlink="">
                <xdr:nvSpPr>
                  <xdr:cNvPr id="29" name="TextBox 28">
                    <a:extLst>
                      <a:ext uri="{FF2B5EF4-FFF2-40B4-BE49-F238E27FC236}">
                        <a16:creationId xmlns:a16="http://schemas.microsoft.com/office/drawing/2014/main" id="{8207BA15-D1F1-8C76-8BC6-827037401539}"/>
                      </a:ext>
                    </a:extLst>
                  </xdr:cNvPr>
                  <xdr:cNvSpPr txBox="1"/>
                </xdr:nvSpPr>
                <xdr:spPr>
                  <a:xfrm>
                    <a:off x="381000" y="1171575"/>
                    <a:ext cx="1257300" cy="30480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chemeClr val="bg1"/>
                        </a:solidFill>
                        <a:latin typeface="Calibri"/>
                        <a:ea typeface="Calibri"/>
                        <a:cs typeface="Calibri"/>
                      </a:rPr>
                      <a:t>Average</a:t>
                    </a:r>
                    <a:r>
                      <a:rPr lang="en-US" sz="1200" b="1" i="0" u="none" strike="noStrike" baseline="0">
                        <a:solidFill>
                          <a:schemeClr val="bg1"/>
                        </a:solidFill>
                        <a:latin typeface="Calibri"/>
                        <a:ea typeface="Calibri"/>
                        <a:cs typeface="Calibri"/>
                      </a:rPr>
                      <a:t> Salary</a:t>
                    </a:r>
                    <a:endParaRPr lang="en-US" sz="1200" b="1" i="0" u="none" strike="noStrike">
                      <a:solidFill>
                        <a:schemeClr val="bg1"/>
                      </a:solidFill>
                      <a:latin typeface="Calibri"/>
                      <a:ea typeface="Calibri"/>
                      <a:cs typeface="Calibri"/>
                    </a:endParaRPr>
                  </a:p>
                  <a:p>
                    <a:pPr marL="0" indent="0" algn="ctr"/>
                    <a:endParaRPr lang="en-US" sz="1200" b="1" i="0" u="none" strike="noStrike">
                      <a:solidFill>
                        <a:schemeClr val="bg1"/>
                      </a:solidFill>
                      <a:latin typeface="Calibri"/>
                      <a:ea typeface="Calibri"/>
                      <a:cs typeface="Calibri"/>
                    </a:endParaRPr>
                  </a:p>
                </xdr:txBody>
              </xdr:sp>
              <xdr:sp macro="" textlink="'Pivot Base'!O6">
                <xdr:nvSpPr>
                  <xdr:cNvPr id="30" name="TextBox 29">
                    <a:extLst>
                      <a:ext uri="{FF2B5EF4-FFF2-40B4-BE49-F238E27FC236}">
                        <a16:creationId xmlns:a16="http://schemas.microsoft.com/office/drawing/2014/main" id="{3A58943E-7729-5686-84BD-0FDFE309A489}"/>
                      </a:ext>
                    </a:extLst>
                  </xdr:cNvPr>
                  <xdr:cNvSpPr txBox="1"/>
                </xdr:nvSpPr>
                <xdr:spPr>
                  <a:xfrm>
                    <a:off x="447676" y="1514475"/>
                    <a:ext cx="1162049" cy="24765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0B67255-D91B-43C7-96A9-FAA52DF19AB5}" type="TxLink">
                      <a:rPr lang="en-US" sz="1200" b="1" i="0" u="none" strike="noStrike">
                        <a:solidFill>
                          <a:schemeClr val="bg1"/>
                        </a:solidFill>
                        <a:latin typeface="Calibri"/>
                        <a:ea typeface="Calibri"/>
                        <a:cs typeface="Calibri"/>
                      </a:rPr>
                      <a:pPr marL="0" indent="0" algn="ctr"/>
                      <a:t>$4,108.70</a:t>
                    </a:fld>
                    <a:endParaRPr lang="en-US" sz="1200" b="1" i="0" u="none" strike="noStrike">
                      <a:solidFill>
                        <a:schemeClr val="bg1"/>
                      </a:solidFill>
                      <a:latin typeface="Calibri"/>
                      <a:ea typeface="Calibri"/>
                      <a:cs typeface="Calibri"/>
                    </a:endParaRPr>
                  </a:p>
                </xdr:txBody>
              </xdr:sp>
            </xdr:grpSp>
            <xdr:grpSp>
              <xdr:nvGrpSpPr>
                <xdr:cNvPr id="31" name="Group 30">
                  <a:extLst>
                    <a:ext uri="{FF2B5EF4-FFF2-40B4-BE49-F238E27FC236}">
                      <a16:creationId xmlns:a16="http://schemas.microsoft.com/office/drawing/2014/main" id="{379B3C84-FD46-49B3-B53E-01199A5E1E50}"/>
                    </a:ext>
                  </a:extLst>
                </xdr:cNvPr>
                <xdr:cNvGrpSpPr/>
              </xdr:nvGrpSpPr>
              <xdr:grpSpPr>
                <a:xfrm>
                  <a:off x="7542302" y="1154987"/>
                  <a:ext cx="1614113" cy="662041"/>
                  <a:chOff x="209551" y="1143000"/>
                  <a:chExt cx="1619250" cy="666750"/>
                </a:xfrm>
                <a:grpFill/>
              </xdr:grpSpPr>
              <xdr:sp macro="" textlink="">
                <xdr:nvSpPr>
                  <xdr:cNvPr id="32" name="Rectangle: Rounded Corners 31">
                    <a:extLst>
                      <a:ext uri="{FF2B5EF4-FFF2-40B4-BE49-F238E27FC236}">
                        <a16:creationId xmlns:a16="http://schemas.microsoft.com/office/drawing/2014/main" id="{9CD92EEC-0FB6-0999-EDF4-3019FC72EF70}"/>
                      </a:ext>
                    </a:extLst>
                  </xdr:cNvPr>
                  <xdr:cNvSpPr/>
                </xdr:nvSpPr>
                <xdr:spPr>
                  <a:xfrm>
                    <a:off x="209551" y="1143000"/>
                    <a:ext cx="1619250" cy="666750"/>
                  </a:xfrm>
                  <a:prstGeom prst="rect">
                    <a:avLst/>
                  </a:prstGeom>
                  <a:grpFill/>
                  <a:ln w="9525" cmpd="sng">
                    <a:noFill/>
                  </a:ln>
                  <a:scene3d>
                    <a:camera prst="orthographicFront"/>
                    <a:lightRig rig="threePt" dir="t"/>
                  </a:scene3d>
                  <a:sp3d>
                    <a:bevelT w="139700" prst="cross"/>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US" sz="1200" b="1" i="0" u="none" strike="noStrike">
                      <a:solidFill>
                        <a:schemeClr val="bg1"/>
                      </a:solidFill>
                      <a:latin typeface="Calibri"/>
                      <a:ea typeface="Calibri"/>
                      <a:cs typeface="Calibri"/>
                    </a:endParaRPr>
                  </a:p>
                </xdr:txBody>
              </xdr:sp>
              <xdr:sp macro="" textlink="">
                <xdr:nvSpPr>
                  <xdr:cNvPr id="33" name="TextBox 32">
                    <a:extLst>
                      <a:ext uri="{FF2B5EF4-FFF2-40B4-BE49-F238E27FC236}">
                        <a16:creationId xmlns:a16="http://schemas.microsoft.com/office/drawing/2014/main" id="{4F7B1CA6-87FF-1295-896D-51E9EABB4B4A}"/>
                      </a:ext>
                    </a:extLst>
                  </xdr:cNvPr>
                  <xdr:cNvSpPr txBox="1"/>
                </xdr:nvSpPr>
                <xdr:spPr>
                  <a:xfrm>
                    <a:off x="381000" y="1171575"/>
                    <a:ext cx="1257300" cy="30480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chemeClr val="bg1"/>
                        </a:solidFill>
                        <a:latin typeface="Calibri"/>
                        <a:ea typeface="Calibri"/>
                        <a:cs typeface="Calibri"/>
                      </a:rPr>
                      <a:t>Terminated</a:t>
                    </a:r>
                  </a:p>
                  <a:p>
                    <a:pPr marL="0" indent="0" algn="ctr"/>
                    <a:endParaRPr lang="en-US" sz="1200" b="1" i="0" u="none" strike="noStrike">
                      <a:solidFill>
                        <a:schemeClr val="bg1"/>
                      </a:solidFill>
                      <a:latin typeface="Calibri"/>
                      <a:ea typeface="Calibri"/>
                      <a:cs typeface="Calibri"/>
                    </a:endParaRPr>
                  </a:p>
                </xdr:txBody>
              </xdr:sp>
              <xdr:sp macro="" textlink="'Pivot Base'!O7">
                <xdr:nvSpPr>
                  <xdr:cNvPr id="34" name="TextBox 33">
                    <a:extLst>
                      <a:ext uri="{FF2B5EF4-FFF2-40B4-BE49-F238E27FC236}">
                        <a16:creationId xmlns:a16="http://schemas.microsoft.com/office/drawing/2014/main" id="{C380013E-2084-77E8-A2F0-EE907B0BF852}"/>
                      </a:ext>
                    </a:extLst>
                  </xdr:cNvPr>
                  <xdr:cNvSpPr txBox="1"/>
                </xdr:nvSpPr>
                <xdr:spPr>
                  <a:xfrm>
                    <a:off x="447676" y="1514475"/>
                    <a:ext cx="1162049" cy="24765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48775FC-5C47-484A-8781-7CA2B85C4D8E}" type="TxLink">
                      <a:rPr lang="en-US" sz="1200" b="1" i="0" u="none" strike="noStrike">
                        <a:solidFill>
                          <a:schemeClr val="bg1"/>
                        </a:solidFill>
                        <a:latin typeface="Calibri"/>
                        <a:ea typeface="Calibri"/>
                        <a:cs typeface="Calibri"/>
                      </a:rPr>
                      <a:pPr marL="0" indent="0" algn="ctr"/>
                      <a:t>26</a:t>
                    </a:fld>
                    <a:endParaRPr lang="en-US" sz="1200" b="1" i="0" u="none" strike="noStrike">
                      <a:solidFill>
                        <a:schemeClr val="bg1"/>
                      </a:solidFill>
                      <a:latin typeface="Calibri"/>
                      <a:ea typeface="Calibri"/>
                      <a:cs typeface="Calibri"/>
                    </a:endParaRPr>
                  </a:p>
                </xdr:txBody>
              </xdr:sp>
            </xdr:grpSp>
            <xdr:grpSp>
              <xdr:nvGrpSpPr>
                <xdr:cNvPr id="35" name="Group 34">
                  <a:extLst>
                    <a:ext uri="{FF2B5EF4-FFF2-40B4-BE49-F238E27FC236}">
                      <a16:creationId xmlns:a16="http://schemas.microsoft.com/office/drawing/2014/main" id="{6CE2DF88-0557-405C-8776-94E3AC4A3D92}"/>
                    </a:ext>
                  </a:extLst>
                </xdr:cNvPr>
                <xdr:cNvGrpSpPr/>
              </xdr:nvGrpSpPr>
              <xdr:grpSpPr>
                <a:xfrm>
                  <a:off x="9356440" y="1164512"/>
                  <a:ext cx="1614113" cy="662041"/>
                  <a:chOff x="209551" y="1143000"/>
                  <a:chExt cx="1619250" cy="666750"/>
                </a:xfrm>
                <a:grpFill/>
              </xdr:grpSpPr>
              <xdr:sp macro="" textlink="">
                <xdr:nvSpPr>
                  <xdr:cNvPr id="36" name="Rectangle: Rounded Corners 35">
                    <a:extLst>
                      <a:ext uri="{FF2B5EF4-FFF2-40B4-BE49-F238E27FC236}">
                        <a16:creationId xmlns:a16="http://schemas.microsoft.com/office/drawing/2014/main" id="{43BAA504-1D51-4D53-DEA6-2255C1C4DEA3}"/>
                      </a:ext>
                    </a:extLst>
                  </xdr:cNvPr>
                  <xdr:cNvSpPr/>
                </xdr:nvSpPr>
                <xdr:spPr>
                  <a:xfrm>
                    <a:off x="209551" y="1143000"/>
                    <a:ext cx="1619250" cy="666750"/>
                  </a:xfrm>
                  <a:prstGeom prst="rect">
                    <a:avLst/>
                  </a:prstGeom>
                  <a:grpFill/>
                  <a:ln w="9525" cmpd="sng">
                    <a:noFill/>
                  </a:ln>
                  <a:scene3d>
                    <a:camera prst="orthographicFront"/>
                    <a:lightRig rig="threePt" dir="t"/>
                  </a:scene3d>
                  <a:sp3d>
                    <a:bevelT w="139700" prst="cross"/>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US" sz="1200" b="1" i="0" u="none" strike="noStrike">
                      <a:solidFill>
                        <a:schemeClr val="bg1"/>
                      </a:solidFill>
                      <a:latin typeface="Calibri"/>
                      <a:ea typeface="Calibri"/>
                      <a:cs typeface="Calibri"/>
                    </a:endParaRPr>
                  </a:p>
                </xdr:txBody>
              </xdr:sp>
              <xdr:sp macro="" textlink="">
                <xdr:nvSpPr>
                  <xdr:cNvPr id="37" name="TextBox 36">
                    <a:extLst>
                      <a:ext uri="{FF2B5EF4-FFF2-40B4-BE49-F238E27FC236}">
                        <a16:creationId xmlns:a16="http://schemas.microsoft.com/office/drawing/2014/main" id="{3D54FA43-75E0-AB49-5560-62260E131724}"/>
                      </a:ext>
                    </a:extLst>
                  </xdr:cNvPr>
                  <xdr:cNvSpPr txBox="1"/>
                </xdr:nvSpPr>
                <xdr:spPr>
                  <a:xfrm>
                    <a:off x="381000" y="1171575"/>
                    <a:ext cx="1257300" cy="30480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chemeClr val="bg1"/>
                        </a:solidFill>
                        <a:latin typeface="Calibri"/>
                        <a:ea typeface="Calibri"/>
                        <a:cs typeface="Calibri"/>
                      </a:rPr>
                      <a:t>Turnover Rate</a:t>
                    </a:r>
                  </a:p>
                  <a:p>
                    <a:pPr marL="0" indent="0" algn="ctr"/>
                    <a:endParaRPr lang="en-US" sz="1200" b="1" i="0" u="none" strike="noStrike">
                      <a:solidFill>
                        <a:schemeClr val="bg1"/>
                      </a:solidFill>
                      <a:latin typeface="Calibri"/>
                      <a:ea typeface="Calibri"/>
                      <a:cs typeface="Calibri"/>
                    </a:endParaRPr>
                  </a:p>
                </xdr:txBody>
              </xdr:sp>
              <xdr:sp macro="" textlink="'Pivot Base'!O8">
                <xdr:nvSpPr>
                  <xdr:cNvPr id="38" name="TextBox 37">
                    <a:extLst>
                      <a:ext uri="{FF2B5EF4-FFF2-40B4-BE49-F238E27FC236}">
                        <a16:creationId xmlns:a16="http://schemas.microsoft.com/office/drawing/2014/main" id="{1A8C288E-F412-B78C-AA78-EBAD5E2F520B}"/>
                      </a:ext>
                    </a:extLst>
                  </xdr:cNvPr>
                  <xdr:cNvSpPr txBox="1"/>
                </xdr:nvSpPr>
                <xdr:spPr>
                  <a:xfrm>
                    <a:off x="447676" y="1514475"/>
                    <a:ext cx="1162049" cy="24765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EFFD123-A477-40E3-856A-4FD6EB78D629}" type="TxLink">
                      <a:rPr lang="en-US" sz="1200" b="1" i="0" u="none" strike="noStrike">
                        <a:solidFill>
                          <a:schemeClr val="bg1"/>
                        </a:solidFill>
                        <a:latin typeface="Calibri"/>
                        <a:ea typeface="Calibri"/>
                        <a:cs typeface="Calibri"/>
                      </a:rPr>
                      <a:pPr marL="0" indent="0" algn="ctr"/>
                      <a:t>28.89%</a:t>
                    </a:fld>
                    <a:endParaRPr lang="en-US" sz="1200" b="1" i="0" u="none" strike="noStrike">
                      <a:solidFill>
                        <a:schemeClr val="bg1"/>
                      </a:solidFill>
                      <a:latin typeface="Calibri"/>
                      <a:ea typeface="Calibri"/>
                      <a:cs typeface="Calibri"/>
                    </a:endParaRPr>
                  </a:p>
                </xdr:txBody>
              </xdr:sp>
            </xdr:grpSp>
            <xdr:grpSp>
              <xdr:nvGrpSpPr>
                <xdr:cNvPr id="40" name="Group 39">
                  <a:extLst>
                    <a:ext uri="{FF2B5EF4-FFF2-40B4-BE49-F238E27FC236}">
                      <a16:creationId xmlns:a16="http://schemas.microsoft.com/office/drawing/2014/main" id="{7E7B722A-682B-4A6D-9A8C-6C9EE3AC8F76}"/>
                    </a:ext>
                  </a:extLst>
                </xdr:cNvPr>
                <xdr:cNvGrpSpPr/>
              </xdr:nvGrpSpPr>
              <xdr:grpSpPr>
                <a:xfrm>
                  <a:off x="11139004" y="1149250"/>
                  <a:ext cx="1749603" cy="662041"/>
                  <a:chOff x="217572" y="1098851"/>
                  <a:chExt cx="1619250" cy="666750"/>
                </a:xfrm>
                <a:grpFill/>
              </xdr:grpSpPr>
              <xdr:sp macro="" textlink="">
                <xdr:nvSpPr>
                  <xdr:cNvPr id="41" name="Rectangle: Rounded Corners 40">
                    <a:extLst>
                      <a:ext uri="{FF2B5EF4-FFF2-40B4-BE49-F238E27FC236}">
                        <a16:creationId xmlns:a16="http://schemas.microsoft.com/office/drawing/2014/main" id="{90F2CC5C-7737-8B1D-7100-4E1D61578631}"/>
                      </a:ext>
                    </a:extLst>
                  </xdr:cNvPr>
                  <xdr:cNvSpPr/>
                </xdr:nvSpPr>
                <xdr:spPr>
                  <a:xfrm>
                    <a:off x="217572" y="1098851"/>
                    <a:ext cx="1619250" cy="666750"/>
                  </a:xfrm>
                  <a:prstGeom prst="rect">
                    <a:avLst/>
                  </a:prstGeom>
                  <a:grpFill/>
                  <a:ln w="9525" cmpd="sng">
                    <a:noFill/>
                  </a:ln>
                  <a:scene3d>
                    <a:camera prst="orthographicFront"/>
                    <a:lightRig rig="threePt" dir="t"/>
                  </a:scene3d>
                  <a:sp3d>
                    <a:bevelT w="139700" prst="cross"/>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US" sz="1200" b="1" i="0" u="none" strike="noStrike">
                      <a:solidFill>
                        <a:schemeClr val="bg1"/>
                      </a:solidFill>
                      <a:latin typeface="Calibri"/>
                      <a:ea typeface="Calibri"/>
                      <a:cs typeface="Calibri"/>
                    </a:endParaRPr>
                  </a:p>
                </xdr:txBody>
              </xdr:sp>
              <xdr:sp macro="" textlink="">
                <xdr:nvSpPr>
                  <xdr:cNvPr id="42" name="TextBox 41">
                    <a:extLst>
                      <a:ext uri="{FF2B5EF4-FFF2-40B4-BE49-F238E27FC236}">
                        <a16:creationId xmlns:a16="http://schemas.microsoft.com/office/drawing/2014/main" id="{4F03F72C-D7B0-9D6B-3E11-483D4EF29CB3}"/>
                      </a:ext>
                    </a:extLst>
                  </xdr:cNvPr>
                  <xdr:cNvSpPr txBox="1"/>
                </xdr:nvSpPr>
                <xdr:spPr>
                  <a:xfrm>
                    <a:off x="322710" y="1171575"/>
                    <a:ext cx="1408605" cy="30480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chemeClr val="bg1"/>
                        </a:solidFill>
                        <a:latin typeface="Calibri"/>
                        <a:ea typeface="Calibri"/>
                        <a:cs typeface="Calibri"/>
                      </a:rPr>
                      <a:t>Vacation Overdue %</a:t>
                    </a:r>
                  </a:p>
                </xdr:txBody>
              </xdr:sp>
              <xdr:sp macro="" textlink="'Pivot Base'!O9">
                <xdr:nvSpPr>
                  <xdr:cNvPr id="43" name="TextBox 42">
                    <a:extLst>
                      <a:ext uri="{FF2B5EF4-FFF2-40B4-BE49-F238E27FC236}">
                        <a16:creationId xmlns:a16="http://schemas.microsoft.com/office/drawing/2014/main" id="{7FF2B960-C43F-C39F-9869-BE4C518D01C0}"/>
                      </a:ext>
                    </a:extLst>
                  </xdr:cNvPr>
                  <xdr:cNvSpPr txBox="1"/>
                </xdr:nvSpPr>
                <xdr:spPr>
                  <a:xfrm>
                    <a:off x="447676" y="1514475"/>
                    <a:ext cx="1162049" cy="247650"/>
                  </a:xfrm>
                  <a:prstGeom prst="rect">
                    <a:avLst/>
                  </a:prstGeom>
                  <a:grp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87E2BE3-4C98-423F-A602-342415AF0EB8}" type="TxLink">
                      <a:rPr lang="en-US" sz="1200" b="1" i="0" u="none" strike="noStrike">
                        <a:solidFill>
                          <a:schemeClr val="bg1"/>
                        </a:solidFill>
                        <a:latin typeface="Calibri"/>
                        <a:ea typeface="Calibri"/>
                        <a:cs typeface="Calibri"/>
                      </a:rPr>
                      <a:pPr marL="0" indent="0" algn="ctr"/>
                      <a:t>15.56%</a:t>
                    </a:fld>
                    <a:endParaRPr lang="en-US" sz="1200" b="1" i="0" u="none" strike="noStrike">
                      <a:solidFill>
                        <a:schemeClr val="bg1"/>
                      </a:solidFill>
                      <a:latin typeface="Calibri"/>
                      <a:ea typeface="Calibri"/>
                      <a:cs typeface="Calibri"/>
                    </a:endParaRPr>
                  </a:p>
                </xdr:txBody>
              </xdr:sp>
            </xdr:grpSp>
            <xdr:sp macro="" textlink="">
              <xdr:nvSpPr>
                <xdr:cNvPr id="44" name="Rectangle: Rounded Corners 43">
                  <a:extLst>
                    <a:ext uri="{FF2B5EF4-FFF2-40B4-BE49-F238E27FC236}">
                      <a16:creationId xmlns:a16="http://schemas.microsoft.com/office/drawing/2014/main" id="{797A87DB-F853-83AB-69DD-F2D12EA56352}"/>
                    </a:ext>
                  </a:extLst>
                </xdr:cNvPr>
                <xdr:cNvSpPr/>
              </xdr:nvSpPr>
              <xdr:spPr>
                <a:xfrm>
                  <a:off x="13082427" y="393844"/>
                  <a:ext cx="2380179" cy="6340510"/>
                </a:xfrm>
                <a:prstGeom prst="rect">
                  <a:avLst/>
                </a:prstGeom>
                <a:gr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45" name="Employment Status 1">
                      <a:extLst>
                        <a:ext uri="{FF2B5EF4-FFF2-40B4-BE49-F238E27FC236}">
                          <a16:creationId xmlns:a16="http://schemas.microsoft.com/office/drawing/2014/main" id="{96435EBE-2998-4CC6-8386-6514F92197FC}"/>
                        </a:ext>
                      </a:extLst>
                    </xdr:cNvPr>
                    <xdr:cNvGraphicFramePr/>
                  </xdr:nvGraphicFramePr>
                  <xdr:xfrm>
                    <a:off x="13313594" y="664073"/>
                    <a:ext cx="1861071" cy="977265"/>
                  </xdr:xfrm>
                  <a:graphic>
                    <a:graphicData uri="http://schemas.microsoft.com/office/drawing/2010/slicer">
                      <sle:slicer xmlns:sle="http://schemas.microsoft.com/office/drawing/2010/slicer" name="Employment Status 1"/>
                    </a:graphicData>
                  </a:graphic>
                </xdr:graphicFrame>
              </mc:Choice>
              <mc:Fallback xmlns="">
                <xdr:sp macro="" textlink="">
                  <xdr:nvSpPr>
                    <xdr:cNvPr id="0" name=""/>
                    <xdr:cNvSpPr>
                      <a:spLocks noTextEdit="1"/>
                    </xdr:cNvSpPr>
                  </xdr:nvSpPr>
                  <xdr:spPr>
                    <a:xfrm>
                      <a:off x="13483839" y="638740"/>
                      <a:ext cx="1888923" cy="944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6" name="Department 1">
                      <a:extLst>
                        <a:ext uri="{FF2B5EF4-FFF2-40B4-BE49-F238E27FC236}">
                          <a16:creationId xmlns:a16="http://schemas.microsoft.com/office/drawing/2014/main" id="{6E6FC71B-04BA-4A3E-AF0A-1CF9E8FAD318}"/>
                        </a:ext>
                      </a:extLst>
                    </xdr:cNvPr>
                    <xdr:cNvGraphicFramePr/>
                  </xdr:nvGraphicFramePr>
                  <xdr:xfrm>
                    <a:off x="13322660" y="1740113"/>
                    <a:ext cx="1874437" cy="2381544"/>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493041" y="1678963"/>
                      <a:ext cx="1902489" cy="2302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aphicFrame macro="">
          <xdr:nvGraphicFramePr>
            <xdr:cNvPr id="13" name="Chart 12">
              <a:extLst>
                <a:ext uri="{FF2B5EF4-FFF2-40B4-BE49-F238E27FC236}">
                  <a16:creationId xmlns:a16="http://schemas.microsoft.com/office/drawing/2014/main" id="{49A894FF-076D-417F-A39B-0B744497E693}"/>
                </a:ext>
              </a:extLst>
            </xdr:cNvPr>
            <xdr:cNvGraphicFramePr>
              <a:graphicFrameLocks/>
            </xdr:cNvGraphicFramePr>
          </xdr:nvGraphicFramePr>
          <xdr:xfrm>
            <a:off x="188890" y="2037971"/>
            <a:ext cx="2970945" cy="301931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F0A30EEC-0816-4EEA-B763-186300838EA6}"/>
                </a:ext>
              </a:extLst>
            </xdr:cNvPr>
            <xdr:cNvGraphicFramePr>
              <a:graphicFrameLocks/>
            </xdr:cNvGraphicFramePr>
          </xdr:nvGraphicFramePr>
          <xdr:xfrm>
            <a:off x="3281662" y="2028967"/>
            <a:ext cx="4917153" cy="302832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9" name="Chart 38">
              <a:extLst>
                <a:ext uri="{FF2B5EF4-FFF2-40B4-BE49-F238E27FC236}">
                  <a16:creationId xmlns:a16="http://schemas.microsoft.com/office/drawing/2014/main" id="{2B95BF46-CA71-4E67-B55F-C93910B5D0B1}"/>
                </a:ext>
              </a:extLst>
            </xdr:cNvPr>
            <xdr:cNvGraphicFramePr>
              <a:graphicFrameLocks/>
            </xdr:cNvGraphicFramePr>
          </xdr:nvGraphicFramePr>
          <xdr:xfrm>
            <a:off x="8256109" y="2056101"/>
            <a:ext cx="4494431" cy="300119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49" name="Chart 48">
              <a:extLst>
                <a:ext uri="{FF2B5EF4-FFF2-40B4-BE49-F238E27FC236}">
                  <a16:creationId xmlns:a16="http://schemas.microsoft.com/office/drawing/2014/main" id="{17E47C6B-64D2-4876-A6B1-6BD5068B5690}"/>
                </a:ext>
              </a:extLst>
            </xdr:cNvPr>
            <xdr:cNvGraphicFramePr>
              <a:graphicFrameLocks/>
            </xdr:cNvGraphicFramePr>
          </xdr:nvGraphicFramePr>
          <xdr:xfrm>
            <a:off x="182576" y="5096946"/>
            <a:ext cx="4072527" cy="27432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50" name="Chart 49">
              <a:extLst>
                <a:ext uri="{FF2B5EF4-FFF2-40B4-BE49-F238E27FC236}">
                  <a16:creationId xmlns:a16="http://schemas.microsoft.com/office/drawing/2014/main" id="{56E93F76-A1BB-4D56-A7D1-E8CAB8860F68}"/>
                </a:ext>
              </a:extLst>
            </xdr:cNvPr>
            <xdr:cNvGraphicFramePr>
              <a:graphicFrameLocks/>
            </xdr:cNvGraphicFramePr>
          </xdr:nvGraphicFramePr>
          <xdr:xfrm>
            <a:off x="4360706" y="5096945"/>
            <a:ext cx="4295134"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51" name="Chart 50">
              <a:extLst>
                <a:ext uri="{FF2B5EF4-FFF2-40B4-BE49-F238E27FC236}">
                  <a16:creationId xmlns:a16="http://schemas.microsoft.com/office/drawing/2014/main" id="{21EF852D-5A31-4BED-9362-03537AB9B833}"/>
                </a:ext>
              </a:extLst>
            </xdr:cNvPr>
            <xdr:cNvGraphicFramePr>
              <a:graphicFrameLocks/>
            </xdr:cNvGraphicFramePr>
          </xdr:nvGraphicFramePr>
          <xdr:xfrm>
            <a:off x="8735752" y="5096945"/>
            <a:ext cx="4010440" cy="2743200"/>
          </xdr:xfrm>
          <a:graphic>
            <a:graphicData uri="http://schemas.openxmlformats.org/drawingml/2006/chart">
              <c:chart xmlns:c="http://schemas.openxmlformats.org/drawingml/2006/chart" xmlns:r="http://schemas.openxmlformats.org/officeDocument/2006/relationships" r:id="rId8"/>
            </a:graphicData>
          </a:graphic>
        </xdr:graphicFrame>
      </xdr:grpSp>
      <mc:AlternateContent xmlns:mc="http://schemas.openxmlformats.org/markup-compatibility/2006" xmlns:a14="http://schemas.microsoft.com/office/drawing/2010/main">
        <mc:Choice Requires="a14">
          <xdr:graphicFrame macro="">
            <xdr:nvGraphicFramePr>
              <xdr:cNvPr id="53" name="Manager 1">
                <a:extLst>
                  <a:ext uri="{FF2B5EF4-FFF2-40B4-BE49-F238E27FC236}">
                    <a16:creationId xmlns:a16="http://schemas.microsoft.com/office/drawing/2014/main" id="{D6CCBEB6-4D8B-4E9D-9518-954790C2AFBA}"/>
                  </a:ext>
                </a:extLst>
              </xdr:cNvPr>
              <xdr:cNvGraphicFramePr/>
            </xdr:nvGraphicFramePr>
            <xdr:xfrm>
              <a:off x="13162364" y="4586375"/>
              <a:ext cx="1828800" cy="1974841"/>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13477916" y="4325347"/>
                <a:ext cx="1876718" cy="1941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xdr:colOff>
      <xdr:row>0</xdr:row>
      <xdr:rowOff>45720</xdr:rowOff>
    </xdr:from>
    <xdr:to>
      <xdr:col>8</xdr:col>
      <xdr:colOff>0</xdr:colOff>
      <xdr:row>3</xdr:row>
      <xdr:rowOff>106680</xdr:rowOff>
    </xdr:to>
    <xdr:grpSp>
      <xdr:nvGrpSpPr>
        <xdr:cNvPr id="6" name="Group 5">
          <a:extLst>
            <a:ext uri="{FF2B5EF4-FFF2-40B4-BE49-F238E27FC236}">
              <a16:creationId xmlns:a16="http://schemas.microsoft.com/office/drawing/2014/main" id="{EA48EB0D-D4E7-4ED2-09EE-7E40E4272905}"/>
            </a:ext>
          </a:extLst>
        </xdr:cNvPr>
        <xdr:cNvGrpSpPr/>
      </xdr:nvGrpSpPr>
      <xdr:grpSpPr>
        <a:xfrm>
          <a:off x="60960" y="45720"/>
          <a:ext cx="8732520" cy="609600"/>
          <a:chOff x="60960" y="45720"/>
          <a:chExt cx="8717280" cy="609600"/>
        </a:xfrm>
      </xdr:grpSpPr>
      <xdr:sp macro="" textlink="">
        <xdr:nvSpPr>
          <xdr:cNvPr id="2" name="Rectangle: Rounded Corners 1">
            <a:extLst>
              <a:ext uri="{FF2B5EF4-FFF2-40B4-BE49-F238E27FC236}">
                <a16:creationId xmlns:a16="http://schemas.microsoft.com/office/drawing/2014/main" id="{E8E2B348-92B9-3CB2-B1B7-6723C2CF9A7C}"/>
              </a:ext>
            </a:extLst>
          </xdr:cNvPr>
          <xdr:cNvSpPr/>
        </xdr:nvSpPr>
        <xdr:spPr>
          <a:xfrm>
            <a:off x="60960" y="45720"/>
            <a:ext cx="8717280" cy="60960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D126BDB7-E6E0-952D-4476-70D68E59FA66}"/>
              </a:ext>
            </a:extLst>
          </xdr:cNvPr>
          <xdr:cNvSpPr/>
        </xdr:nvSpPr>
        <xdr:spPr>
          <a:xfrm>
            <a:off x="205740" y="114300"/>
            <a:ext cx="1158240" cy="441960"/>
          </a:xfrm>
          <a:prstGeom prst="roundRect">
            <a:avLst/>
          </a:prstGeom>
          <a:solidFill>
            <a:srgbClr val="002060"/>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Overview</a:t>
            </a:r>
          </a:p>
        </xdr:txBody>
      </xdr:sp>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ABDB6A58-3D08-4083-8F9A-24EF36842543}"/>
              </a:ext>
            </a:extLst>
          </xdr:cNvPr>
          <xdr:cNvSpPr/>
        </xdr:nvSpPr>
        <xdr:spPr>
          <a:xfrm>
            <a:off x="3383280" y="129540"/>
            <a:ext cx="2103120" cy="441960"/>
          </a:xfrm>
          <a:prstGeom prst="roundRect">
            <a:avLst/>
          </a:prstGeom>
          <a:solidFill>
            <a:srgbClr val="002060"/>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Dashboard</a:t>
            </a:r>
          </a:p>
        </xdr:txBody>
      </xdr:sp>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3B254F61-11E4-4F68-8131-48C351F16C67}"/>
              </a:ext>
            </a:extLst>
          </xdr:cNvPr>
          <xdr:cNvSpPr/>
        </xdr:nvSpPr>
        <xdr:spPr>
          <a:xfrm>
            <a:off x="7741920" y="114300"/>
            <a:ext cx="739140" cy="441960"/>
          </a:xfrm>
          <a:prstGeom prst="roundRect">
            <a:avLst/>
          </a:prstGeom>
          <a:solidFill>
            <a:srgbClr val="002060"/>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Next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411480</xdr:colOff>
      <xdr:row>14</xdr:row>
      <xdr:rowOff>167640</xdr:rowOff>
    </xdr:from>
    <xdr:to>
      <xdr:col>13</xdr:col>
      <xdr:colOff>335280</xdr:colOff>
      <xdr:row>28</xdr:row>
      <xdr:rowOff>74295</xdr:rowOff>
    </xdr:to>
    <mc:AlternateContent xmlns:mc="http://schemas.openxmlformats.org/markup-compatibility/2006" xmlns:a14="http://schemas.microsoft.com/office/drawing/2010/main">
      <mc:Choice Requires="a14">
        <xdr:graphicFrame macro="">
          <xdr:nvGraphicFramePr>
            <xdr:cNvPr id="2" name="Employment Status">
              <a:extLst>
                <a:ext uri="{FF2B5EF4-FFF2-40B4-BE49-F238E27FC236}">
                  <a16:creationId xmlns:a16="http://schemas.microsoft.com/office/drawing/2014/main" id="{70FB311A-1771-28EB-F277-888EC2E9944C}"/>
                </a:ext>
              </a:extLst>
            </xdr:cNvPr>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mlns="">
        <xdr:sp macro="" textlink="">
          <xdr:nvSpPr>
            <xdr:cNvPr id="0" name=""/>
            <xdr:cNvSpPr>
              <a:spLocks noTextEdit="1"/>
            </xdr:cNvSpPr>
          </xdr:nvSpPr>
          <xdr:spPr>
            <a:xfrm>
              <a:off x="12153900" y="2727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487680</xdr:colOff>
      <xdr:row>14</xdr:row>
      <xdr:rowOff>129540</xdr:rowOff>
    </xdr:from>
    <xdr:to>
      <xdr:col>16</xdr:col>
      <xdr:colOff>22860</xdr:colOff>
      <xdr:row>28</xdr:row>
      <xdr:rowOff>36195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9E59B11C-7ECE-4F34-194D-2E70144E1A3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135100" y="2689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891540</xdr:colOff>
      <xdr:row>7</xdr:row>
      <xdr:rowOff>7620</xdr:rowOff>
    </xdr:from>
    <xdr:to>
      <xdr:col>4</xdr:col>
      <xdr:colOff>1165860</xdr:colOff>
      <xdr:row>20</xdr:row>
      <xdr:rowOff>97155</xdr:rowOff>
    </xdr:to>
    <mc:AlternateContent xmlns:mc="http://schemas.openxmlformats.org/markup-compatibility/2006" xmlns:a14="http://schemas.microsoft.com/office/drawing/2010/main">
      <mc:Choice Requires="a14">
        <xdr:graphicFrame macro="">
          <xdr:nvGraphicFramePr>
            <xdr:cNvPr id="11" name="Manager">
              <a:extLst>
                <a:ext uri="{FF2B5EF4-FFF2-40B4-BE49-F238E27FC236}">
                  <a16:creationId xmlns:a16="http://schemas.microsoft.com/office/drawing/2014/main" id="{C045E480-086E-C683-FC0B-EA80F004FC5D}"/>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4632960" y="1287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7.739086226851" backgroundQuery="1" createdVersion="8" refreshedVersion="8" minRefreshableVersion="3" recordCount="0" supportSubquery="1" supportAdvancedDrill="1" xr:uid="{588E07F9-34BE-4726-A76D-DBD2244AC34C}">
  <cacheSource type="external" connectionId="5"/>
  <cacheFields count="3">
    <cacheField name="[HR Database].[Department].[Department]" caption="Department" numFmtId="0" hierarchy="17" level="1">
      <sharedItems count="7">
        <s v="Development"/>
        <s v="Finance / Accounting"/>
        <s v="Legal"/>
        <s v="Marketing"/>
        <s v="Sales"/>
        <s v="Strategy"/>
        <s v="Technology and Equipment"/>
      </sharedItems>
    </cacheField>
    <cacheField name="[Measures].[Count of Department]" caption="Count of Department" numFmtId="0" hierarchy="43" level="32767"/>
    <cacheField name="[Department Bridge].[Manager].[Manager]" caption="Manager" numFmtId="0" hierarchy="1" level="1">
      <sharedItems containsSemiMixedTypes="0" containsNonDate="0" containsString="0"/>
    </cacheField>
  </cacheFields>
  <cacheHierarchies count="44">
    <cacheHierarchy uniqueName="[Department Bridge].[Department]" caption="Department" attribute="1" defaultMemberUniqueName="[Department Bridge].[Department].[All]" allUniqueName="[Department Bridge].[Department].[All]" dimensionUniqueName="[Department Bridge]" displayFolder="" count="0" memberValueDatatype="130" unbalanced="0"/>
    <cacheHierarchy uniqueName="[Department Bridge].[Manager]" caption="Manager" attribute="1" defaultMemberUniqueName="[Department Bridge].[Manager].[All]" allUniqueName="[Department Bridge].[Manager].[All]" dimensionUniqueName="[Department Bridge]" displayFolder="" count="2" memberValueDatatype="130" unbalanced="0">
      <fieldsUsage count="2">
        <fieldUsage x="-1"/>
        <fieldUsage x="2"/>
      </fieldsUsage>
    </cacheHierarchy>
    <cacheHierarchy uniqueName="[Employees].[ID]" caption="ID" attribute="1" defaultMemberUniqueName="[Employees].[ID].[All]" allUniqueName="[Employees].[ID].[All]" dimensionUniqueName="[Employees]" displayFolder="" count="0" memberValueDatatype="20" unbalanced="0"/>
    <cacheHierarchy uniqueName="[Employees].[Performance Review]" caption="Performance Review" attribute="1" defaultMemberUniqueName="[Employees].[Performance Review].[All]" allUniqueName="[Employees].[Performance Review].[All]" dimensionUniqueName="[Employees]" displayFolder="" count="0" memberValueDatatype="20" unbalanced="0"/>
    <cacheHierarchy uniqueName="[Employees].[City]" caption="City" attribute="1" defaultMemberUniqueName="[Employees].[City].[All]" allUniqueName="[Employees].[City].[All]" dimensionUniqueName="[Employees]" displayFolder="" count="0" memberValueDatatype="130"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HR Database].[ID]" caption="ID" attribute="1" defaultMemberUniqueName="[HR Database].[ID].[All]" allUniqueName="[HR Database].[ID].[All]" dimensionUniqueName="[HR Database]" displayFolder="" count="0" memberValueDatatype="20" unbalanced="0"/>
    <cacheHierarchy uniqueName="[HR Database].[Employee]" caption="Employee" attribute="1" defaultMemberUniqueName="[HR Database].[Employee].[All]" allUniqueName="[HR Database].[Employee].[All]" dimensionUniqueName="[HR Database]" displayFolder="" count="0" memberValueDatatype="130" unbalanced="0"/>
    <cacheHierarchy uniqueName="[HR Database].[Gender]" caption="Gender" attribute="1" defaultMemberUniqueName="[HR Database].[Gender].[All]" allUniqueName="[HR Database].[Gender].[All]" dimensionUniqueName="[HR Database]" displayFolder="" count="0" memberValueDatatype="130" unbalanced="0"/>
    <cacheHierarchy uniqueName="[HR Database].[Birth Date]" caption="Birth Date" attribute="1" time="1" defaultMemberUniqueName="[HR Database].[Birth Date].[All]" allUniqueName="[HR Database].[Birth Date].[All]" dimensionUniqueName="[HR Database]" displayFolder="" count="0" memberValueDatatype="7" unbalanced="0"/>
    <cacheHierarchy uniqueName="[HR Database].[Hire Date]" caption="Hire Date" attribute="1" time="1" defaultMemberUniqueName="[HR Database].[Hire Date].[All]" allUniqueName="[HR Database].[Hire Date].[All]" dimensionUniqueName="[HR Database]" displayFolder="" count="0" memberValueDatatype="7" unbalanced="0"/>
    <cacheHierarchy uniqueName="[HR Database].[Termination Date]" caption="Termination Date" attribute="1" time="1" defaultMemberUniqueName="[HR Database].[Termination Date].[All]" allUniqueName="[HR Database].[Termination Date].[All]" dimensionUniqueName="[HR Database]" displayFolder="" count="0" memberValueDatatype="7" unbalanced="0"/>
    <cacheHierarchy uniqueName="[HR Database].[Termination Reason]" caption="Termination Reason" attribute="1" defaultMemberUniqueName="[HR Database].[Termination Reason].[All]" allUniqueName="[HR Database].[Termination Reason].[All]" dimensionUniqueName="[HR Database]" displayFolder="" count="0" memberValueDatatype="130" unbalanced="0"/>
    <cacheHierarchy uniqueName="[HR Database].[Education]" caption="Education" attribute="1" defaultMemberUniqueName="[HR Database].[Education].[All]" allUniqueName="[HR Database].[Education].[All]" dimensionUniqueName="[HR Database]" displayFolder="" count="0" memberValueDatatype="130" unbalanced="0"/>
    <cacheHierarchy uniqueName="[HR Database].[Position]" caption="Position" attribute="1" defaultMemberUniqueName="[HR Database].[Position].[All]" allUniqueName="[HR Database].[Position].[All]" dimensionUniqueName="[HR Database]" displayFolder="" count="0" memberValueDatatype="130" unbalanced="0"/>
    <cacheHierarchy uniqueName="[HR Database].[Department]" caption="Department" attribute="1" defaultMemberUniqueName="[HR Database].[Department].[All]" allUniqueName="[HR Database].[Department].[All]" dimensionUniqueName="[HR Database]" displayFolder="" count="2" memberValueDatatype="130" unbalanced="0">
      <fieldsUsage count="2">
        <fieldUsage x="-1"/>
        <fieldUsage x="0"/>
      </fieldsUsage>
    </cacheHierarchy>
    <cacheHierarchy uniqueName="[HR Database].[Age]" caption="Age" attribute="1" defaultMemberUniqueName="[HR Database].[Age].[All]" allUniqueName="[HR Database].[Age].[All]" dimensionUniqueName="[HR Database]" displayFolder="" count="0" memberValueDatatype="20" unbalanced="0"/>
    <cacheHierarchy uniqueName="[HR Database].[Tenure]" caption="Tenure" attribute="1" defaultMemberUniqueName="[HR Database].[Tenure].[All]" allUniqueName="[HR Database].[Tenure].[All]" dimensionUniqueName="[HR Database]" displayFolder="" count="0" memberValueDatatype="20" unbalanced="0"/>
    <cacheHierarchy uniqueName="[HR Database].[EduOrder]" caption="EduOrder" attribute="1" defaultMemberUniqueName="[HR Database].[EduOrder].[All]" allUniqueName="[HR Database].[EduOrder].[All]" dimensionUniqueName="[HR Database]" displayFolder="" count="0" memberValueDatatype="20" unbalanced="0"/>
    <cacheHierarchy uniqueName="[HR Database].[EduLabel]" caption="EduLabel" attribute="1" defaultMemberUniqueName="[HR Database].[EduLabel].[All]" allUniqueName="[HR Database].[EduLabel].[All]" dimensionUniqueName="[HR Database]" displayFolder="" count="0" memberValueDatatype="130" unbalanced="0"/>
    <cacheHierarchy uniqueName="[HR Database].[Employment Status]" caption="Employment Status" attribute="1" defaultMemberUniqueName="[HR Database].[Employment Status].[All]" allUniqueName="[HR Database].[Employment Status].[All]" dimensionUniqueName="[HR Database]" displayFolder="" count="0" memberValueDatatype="130" unbalanced="0"/>
    <cacheHierarchy uniqueName="[Measures].[HeadCount]" caption="HeadCount" measure="1" displayFolder="" measureGroup="HR Database" count="0"/>
    <cacheHierarchy uniqueName="[Measures].[Overdue Vacation %]" caption="Overdue Vacation %" measure="1" displayFolder="" measureGroup="HR Database" count="0"/>
    <cacheHierarchy uniqueName="[Measures].[Terminated]" caption="Terminated" measure="1" displayFolder="" measureGroup="HR Database" count="0"/>
    <cacheHierarchy uniqueName="[Measures].[Turnover %]" caption="Turnover %" measure="1" displayFolder="" measureGroup="HR Database" count="0"/>
    <cacheHierarchy uniqueName="[Measures].[__XL_Count Department Bridge]" caption="__XL_Count Department Bridge" measure="1" displayFolder="" measureGroup="Department Bridge" count="0" hidden="1"/>
    <cacheHierarchy uniqueName="[Measures].[__XL_Count Employees]" caption="__XL_Count Employees" measure="1" displayFolder="" measureGroup="Employees" count="0" hidden="1"/>
    <cacheHierarchy uniqueName="[Measures].[__XL_Count HR Database]" caption="__XL_Count HR Database" measure="1" displayFolder="" measureGroup="HR Database" count="0" hidden="1"/>
    <cacheHierarchy uniqueName="[Measures].[__No measures defined]" caption="__No measures defined" measure="1" displayFolder="" count="0" hidden="1"/>
    <cacheHierarchy uniqueName="[Measures].[Sum of Age]" caption="Sum of Age" measure="1" displayFolder="" measureGroup="HR Database" count="0" hidden="1">
      <extLst>
        <ext xmlns:x15="http://schemas.microsoft.com/office/spreadsheetml/2010/11/main" uri="{B97F6D7D-B522-45F9-BDA1-12C45D357490}">
          <x15:cacheHierarchy aggregatedColumn="18"/>
        </ext>
      </extLst>
    </cacheHierarchy>
    <cacheHierarchy uniqueName="[Measures].[Average of Age]" caption="Average of Age" measure="1" displayFolder="" measureGroup="HR Database" count="0" hidden="1">
      <extLst>
        <ext xmlns:x15="http://schemas.microsoft.com/office/spreadsheetml/2010/11/main" uri="{B97F6D7D-B522-45F9-BDA1-12C45D357490}">
          <x15:cacheHierarchy aggregatedColumn="18"/>
        </ext>
      </extLst>
    </cacheHierarchy>
    <cacheHierarchy uniqueName="[Measures].[Sum of Tenure]" caption="Sum of Tenure" measure="1" displayFolder="" measureGroup="HR Database" count="0" hidden="1">
      <extLst>
        <ext xmlns:x15="http://schemas.microsoft.com/office/spreadsheetml/2010/11/main" uri="{B97F6D7D-B522-45F9-BDA1-12C45D357490}">
          <x15:cacheHierarchy aggregatedColumn="19"/>
        </ext>
      </extLst>
    </cacheHierarchy>
    <cacheHierarchy uniqueName="[Measures].[Average of Tenure]" caption="Average of Tenure" measure="1" displayFolder="" measureGroup="HR Database"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Employees"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HR Database" count="0" hidden="1">
      <extLst>
        <ext xmlns:x15="http://schemas.microsoft.com/office/spreadsheetml/2010/11/main" uri="{B97F6D7D-B522-45F9-BDA1-12C45D357490}">
          <x15:cacheHierarchy aggregatedColumn="10"/>
        </ext>
      </extLst>
    </cacheHierarchy>
    <cacheHierarchy uniqueName="[Measures].[Count of Education]" caption="Count of Education" measure="1" displayFolder="" measureGroup="HR Database" count="0" hidden="1">
      <extLst>
        <ext xmlns:x15="http://schemas.microsoft.com/office/spreadsheetml/2010/11/main" uri="{B97F6D7D-B522-45F9-BDA1-12C45D357490}">
          <x15:cacheHierarchy aggregatedColumn="15"/>
        </ext>
      </extLst>
    </cacheHierarchy>
    <cacheHierarchy uniqueName="[Measures].[Sum of Performance Review]" caption="Sum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Performance Review]" caption="Count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Overdue Vacation?]" caption="Count of Overdue Vacation?" measure="1" displayFolder="" measureGroup="Employees" count="0" hidden="1">
      <extLst>
        <ext xmlns:x15="http://schemas.microsoft.com/office/spreadsheetml/2010/11/main" uri="{B97F6D7D-B522-45F9-BDA1-12C45D357490}">
          <x15:cacheHierarchy aggregatedColumn="7"/>
        </ext>
      </extLst>
    </cacheHierarchy>
    <cacheHierarchy uniqueName="[Measures].[Count of Termination Reason]" caption="Count of Termination Reason" measure="1" displayFolder="" measureGroup="HR Database" count="0" hidden="1">
      <extLst>
        <ext xmlns:x15="http://schemas.microsoft.com/office/spreadsheetml/2010/11/main" uri="{B97F6D7D-B522-45F9-BDA1-12C45D357490}">
          <x15:cacheHierarchy aggregatedColumn="14"/>
        </ext>
      </extLst>
    </cacheHierarchy>
    <cacheHierarchy uniqueName="[Measures].[Count of Department]" caption="Count of Department" measure="1" displayFolder="" measureGroup="HR Database"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4">
    <dimension name="Department Bridge" uniqueName="[Department Bridge]" caption="Department Bridge"/>
    <dimension name="Employees" uniqueName="[Employees]" caption="Employees"/>
    <dimension name="HR Database" uniqueName="[HR Database]" caption="HR Database"/>
    <dimension measure="1" name="Measures" uniqueName="[Measures]" caption="Measures"/>
  </dimensions>
  <measureGroups count="3">
    <measureGroup name="Department Bridge" caption="Department Bridge"/>
    <measureGroup name="Employees" caption="Employees"/>
    <measureGroup name="HR Database" caption="HR Database"/>
  </measureGroups>
  <maps count="6">
    <map measureGroup="0" dimension="0"/>
    <map measureGroup="1" dimension="0"/>
    <map measureGroup="1" dimension="1"/>
    <map measureGroup="1" dimension="2"/>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7.562664583333" backgroundQuery="1" createdVersion="3" refreshedVersion="8" minRefreshableVersion="3" recordCount="0" supportSubquery="1" supportAdvancedDrill="1" xr:uid="{200CA77F-248C-4158-BF65-C78691CCED22}">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Department Bridge].[Department]" caption="Department" attribute="1" defaultMemberUniqueName="[Department Bridge].[Department].[All]" allUniqueName="[Department Bridge].[Department].[All]" dimensionUniqueName="[Department Bridge]" displayFolder="" count="0" memberValueDatatype="130" unbalanced="0"/>
    <cacheHierarchy uniqueName="[Department Bridge].[Manager]" caption="Manager" attribute="1" defaultMemberUniqueName="[Department Bridge].[Manager].[All]" allUniqueName="[Department Bridge].[Manager].[All]" dimensionUniqueName="[Department Bridge]" displayFolder="" count="2" memberValueDatatype="130" unbalanced="0"/>
    <cacheHierarchy uniqueName="[Employees].[ID]" caption="ID" attribute="1" defaultMemberUniqueName="[Employees].[ID].[All]" allUniqueName="[Employees].[ID].[All]" dimensionUniqueName="[Employees]" displayFolder="" count="0" memberValueDatatype="20" unbalanced="0"/>
    <cacheHierarchy uniqueName="[Employees].[Performance Review]" caption="Performance Review" attribute="1" defaultMemberUniqueName="[Employees].[Performance Review].[All]" allUniqueName="[Employees].[Performance Review].[All]" dimensionUniqueName="[Employees]" displayFolder="" count="0" memberValueDatatype="20" unbalanced="0"/>
    <cacheHierarchy uniqueName="[Employees].[City]" caption="City" attribute="1" defaultMemberUniqueName="[Employees].[City].[All]" allUniqueName="[Employees].[City].[All]" dimensionUniqueName="[Employees]" displayFolder="" count="0" memberValueDatatype="130"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HR Database].[ID]" caption="ID" attribute="1" defaultMemberUniqueName="[HR Database].[ID].[All]" allUniqueName="[HR Database].[ID].[All]" dimensionUniqueName="[HR Database]" displayFolder="" count="0" memberValueDatatype="20" unbalanced="0"/>
    <cacheHierarchy uniqueName="[HR Database].[Employee]" caption="Employee" attribute="1" defaultMemberUniqueName="[HR Database].[Employee].[All]" allUniqueName="[HR Database].[Employee].[All]" dimensionUniqueName="[HR Database]" displayFolder="" count="0" memberValueDatatype="130" unbalanced="0"/>
    <cacheHierarchy uniqueName="[HR Database].[Gender]" caption="Gender" attribute="1" defaultMemberUniqueName="[HR Database].[Gender].[All]" allUniqueName="[HR Database].[Gender].[All]" dimensionUniqueName="[HR Database]" displayFolder="" count="0" memberValueDatatype="130" unbalanced="0"/>
    <cacheHierarchy uniqueName="[HR Database].[Birth Date]" caption="Birth Date" attribute="1" time="1" defaultMemberUniqueName="[HR Database].[Birth Date].[All]" allUniqueName="[HR Database].[Birth Date].[All]" dimensionUniqueName="[HR Database]" displayFolder="" count="0" memberValueDatatype="7" unbalanced="0"/>
    <cacheHierarchy uniqueName="[HR Database].[Hire Date]" caption="Hire Date" attribute="1" time="1" defaultMemberUniqueName="[HR Database].[Hire Date].[All]" allUniqueName="[HR Database].[Hire Date].[All]" dimensionUniqueName="[HR Database]" displayFolder="" count="0" memberValueDatatype="7" unbalanced="0"/>
    <cacheHierarchy uniqueName="[HR Database].[Termination Date]" caption="Termination Date" attribute="1" time="1" defaultMemberUniqueName="[HR Database].[Termination Date].[All]" allUniqueName="[HR Database].[Termination Date].[All]" dimensionUniqueName="[HR Database]" displayFolder="" count="0" memberValueDatatype="7" unbalanced="0"/>
    <cacheHierarchy uniqueName="[HR Database].[Termination Reason]" caption="Termination Reason" attribute="1" defaultMemberUniqueName="[HR Database].[Termination Reason].[All]" allUniqueName="[HR Database].[Termination Reason].[All]" dimensionUniqueName="[HR Database]" displayFolder="" count="0" memberValueDatatype="130" unbalanced="0"/>
    <cacheHierarchy uniqueName="[HR Database].[Education]" caption="Education" attribute="1" defaultMemberUniqueName="[HR Database].[Education].[All]" allUniqueName="[HR Database].[Education].[All]" dimensionUniqueName="[HR Database]" displayFolder="" count="0" memberValueDatatype="130" unbalanced="0"/>
    <cacheHierarchy uniqueName="[HR Database].[Position]" caption="Position" attribute="1" defaultMemberUniqueName="[HR Database].[Position].[All]" allUniqueName="[HR Database].[Position].[All]" dimensionUniqueName="[HR Database]" displayFolder="" count="0" memberValueDatatype="130" unbalanced="0"/>
    <cacheHierarchy uniqueName="[HR Database].[Department]" caption="Department" attribute="1" defaultMemberUniqueName="[HR Database].[Department].[All]" allUniqueName="[HR Database].[Department].[All]" dimensionUniqueName="[HR Database]" displayFolder="" count="0" memberValueDatatype="130" unbalanced="0"/>
    <cacheHierarchy uniqueName="[HR Database].[Age]" caption="Age" attribute="1" defaultMemberUniqueName="[HR Database].[Age].[All]" allUniqueName="[HR Database].[Age].[All]" dimensionUniqueName="[HR Database]" displayFolder="" count="0" memberValueDatatype="20" unbalanced="0"/>
    <cacheHierarchy uniqueName="[HR Database].[Tenure]" caption="Tenure" attribute="1" defaultMemberUniqueName="[HR Database].[Tenure].[All]" allUniqueName="[HR Database].[Tenure].[All]" dimensionUniqueName="[HR Database]" displayFolder="" count="0" memberValueDatatype="20" unbalanced="0"/>
    <cacheHierarchy uniqueName="[HR Database].[EduOrder]" caption="EduOrder" attribute="1" defaultMemberUniqueName="[HR Database].[EduOrder].[All]" allUniqueName="[HR Database].[EduOrder].[All]" dimensionUniqueName="[HR Database]" displayFolder="" count="0" memberValueDatatype="20" unbalanced="0"/>
    <cacheHierarchy uniqueName="[HR Database].[EduLabel]" caption="EduLabel" attribute="1" defaultMemberUniqueName="[HR Database].[EduLabel].[All]" allUniqueName="[HR Database].[EduLabel].[All]" dimensionUniqueName="[HR Database]" displayFolder="" count="0" memberValueDatatype="130" unbalanced="0"/>
    <cacheHierarchy uniqueName="[HR Database].[Employment Status]" caption="Employment Status" attribute="1" defaultMemberUniqueName="[HR Database].[Employment Status].[All]" allUniqueName="[HR Database].[Employment Status].[All]" dimensionUniqueName="[HR Database]" displayFolder="" count="0" memberValueDatatype="130" unbalanced="0"/>
    <cacheHierarchy uniqueName="[Measures].[HeadCount]" caption="HeadCount" measure="1" displayFolder="" measureGroup="HR Database" count="0"/>
    <cacheHierarchy uniqueName="[Measures].[Overdue Vacation %]" caption="Overdue Vacation %" measure="1" displayFolder="" measureGroup="HR Database" count="0"/>
    <cacheHierarchy uniqueName="[Measures].[Terminated]" caption="Terminated" measure="1" displayFolder="" measureGroup="HR Database" count="0"/>
    <cacheHierarchy uniqueName="[Measures].[Turnover %]" caption="Turnover %" measure="1" displayFolder="" measureGroup="HR Database" count="0"/>
    <cacheHierarchy uniqueName="[Measures].[__XL_Count Department Bridge]" caption="__XL_Count Department Bridge" measure="1" displayFolder="" measureGroup="Department Bridge" count="0" hidden="1"/>
    <cacheHierarchy uniqueName="[Measures].[__XL_Count Employees]" caption="__XL_Count Employees" measure="1" displayFolder="" measureGroup="Employees" count="0" hidden="1"/>
    <cacheHierarchy uniqueName="[Measures].[__XL_Count HR Database]" caption="__XL_Count HR Database" measure="1" displayFolder="" measureGroup="HR Database" count="0" hidden="1"/>
    <cacheHierarchy uniqueName="[Measures].[__No measures defined]" caption="__No measures defined" measure="1" displayFolder="" count="0" hidden="1"/>
    <cacheHierarchy uniqueName="[Measures].[Sum of Age]" caption="Sum of Age" measure="1" displayFolder="" measureGroup="HR Database" count="0" hidden="1">
      <extLst>
        <ext xmlns:x15="http://schemas.microsoft.com/office/spreadsheetml/2010/11/main" uri="{B97F6D7D-B522-45F9-BDA1-12C45D357490}">
          <x15:cacheHierarchy aggregatedColumn="18"/>
        </ext>
      </extLst>
    </cacheHierarchy>
    <cacheHierarchy uniqueName="[Measures].[Average of Age]" caption="Average of Age" measure="1" displayFolder="" measureGroup="HR Database" count="0" hidden="1">
      <extLst>
        <ext xmlns:x15="http://schemas.microsoft.com/office/spreadsheetml/2010/11/main" uri="{B97F6D7D-B522-45F9-BDA1-12C45D357490}">
          <x15:cacheHierarchy aggregatedColumn="18"/>
        </ext>
      </extLst>
    </cacheHierarchy>
    <cacheHierarchy uniqueName="[Measures].[Sum of Tenure]" caption="Sum of Tenure" measure="1" displayFolder="" measureGroup="HR Database" count="0" hidden="1">
      <extLst>
        <ext xmlns:x15="http://schemas.microsoft.com/office/spreadsheetml/2010/11/main" uri="{B97F6D7D-B522-45F9-BDA1-12C45D357490}">
          <x15:cacheHierarchy aggregatedColumn="19"/>
        </ext>
      </extLst>
    </cacheHierarchy>
    <cacheHierarchy uniqueName="[Measures].[Average of Tenure]" caption="Average of Tenure" measure="1" displayFolder="" measureGroup="HR Database"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Employees"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HR Database" count="0" hidden="1">
      <extLst>
        <ext xmlns:x15="http://schemas.microsoft.com/office/spreadsheetml/2010/11/main" uri="{B97F6D7D-B522-45F9-BDA1-12C45D357490}">
          <x15:cacheHierarchy aggregatedColumn="10"/>
        </ext>
      </extLst>
    </cacheHierarchy>
    <cacheHierarchy uniqueName="[Measures].[Count of Education]" caption="Count of Education" measure="1" displayFolder="" measureGroup="HR Database" count="0" hidden="1">
      <extLst>
        <ext xmlns:x15="http://schemas.microsoft.com/office/spreadsheetml/2010/11/main" uri="{B97F6D7D-B522-45F9-BDA1-12C45D357490}">
          <x15:cacheHierarchy aggregatedColumn="15"/>
        </ext>
      </extLst>
    </cacheHierarchy>
    <cacheHierarchy uniqueName="[Measures].[Sum of Performance Review]" caption="Sum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Performance Review]" caption="Count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Overdue Vacation?]" caption="Count of Overdue Vacation?" measure="1" displayFolder="" measureGroup="Employees" count="0" hidden="1">
      <extLst>
        <ext xmlns:x15="http://schemas.microsoft.com/office/spreadsheetml/2010/11/main" uri="{B97F6D7D-B522-45F9-BDA1-12C45D357490}">
          <x15:cacheHierarchy aggregatedColumn="7"/>
        </ext>
      </extLst>
    </cacheHierarchy>
    <cacheHierarchy uniqueName="[Measures].[Count of Termination Reason]" caption="Count of Termination Reason" measure="1" displayFolder="" measureGroup="HR Database" count="0" hidden="1">
      <extLst>
        <ext xmlns:x15="http://schemas.microsoft.com/office/spreadsheetml/2010/11/main" uri="{B97F6D7D-B522-45F9-BDA1-12C45D357490}">
          <x15:cacheHierarchy aggregatedColumn="14"/>
        </ext>
      </extLst>
    </cacheHierarchy>
    <cacheHierarchy uniqueName="[Measures].[Count of Department]" caption="Count of Department" measure="1" displayFolder="" measureGroup="HR Database"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0926700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463817476855" backgroundQuery="1" createdVersion="8" refreshedVersion="8" minRefreshableVersion="3" recordCount="0" supportSubquery="1" supportAdvancedDrill="1" xr:uid="{94683853-163E-4482-B279-B2473ADF97C8}">
  <cacheSource type="external" connectionId="5"/>
  <cacheFields count="8">
    <cacheField name="[Measures].[HeadCount]" caption="HeadCount" numFmtId="0" hierarchy="23" level="32767"/>
    <cacheField name="[Measures].[Average of Tenure]" caption="Average of Tenure" numFmtId="0" hierarchy="34" level="32767"/>
    <cacheField name="[Measures].[Average of Salary]" caption="Average of Salary" numFmtId="0" hierarchy="36" level="32767"/>
    <cacheField name="[Measures].[Terminated]" caption="Terminated" numFmtId="0" hierarchy="25" level="32767"/>
    <cacheField name="[Measures].[Turnover %]" caption="Turnover %" numFmtId="0" hierarchy="26" level="32767"/>
    <cacheField name="[Measures].[Overdue Vacation %]" caption="Overdue Vacation %" numFmtId="0" hierarchy="24" level="32767"/>
    <cacheField name="[Measures].[Average of Age]" caption="Average of Age" numFmtId="0" hierarchy="32" level="32767"/>
    <cacheField name="[HR Database].[Employment Status].[Employment Status]" caption="Employment Status" numFmtId="0" hierarchy="22" level="1">
      <sharedItems containsSemiMixedTypes="0" containsNonDate="0" containsString="0"/>
    </cacheField>
  </cacheFields>
  <cacheHierarchies count="44">
    <cacheHierarchy uniqueName="[Department Bridge].[Department]" caption="Department" attribute="1" defaultMemberUniqueName="[Department Bridge].[Department].[All]" allUniqueName="[Department Bridge].[Department].[All]" dimensionUniqueName="[Department Bridge]" displayFolder="" count="2" memberValueDatatype="130" unbalanced="0"/>
    <cacheHierarchy uniqueName="[Department Bridge].[Manager]" caption="Manager" attribute="1" defaultMemberUniqueName="[Department Bridge].[Manager].[All]" allUniqueName="[Department Bridge].[Manager].[All]" dimensionUniqueName="[Department Bridge]" displayFolder="" count="2" memberValueDatatype="130" unbalanced="0"/>
    <cacheHierarchy uniqueName="[Employees].[ID]" caption="ID" attribute="1" defaultMemberUniqueName="[Employees].[ID].[All]" allUniqueName="[Employees].[ID].[All]" dimensionUniqueName="[Employees]" displayFolder="" count="2" memberValueDatatype="20" unbalanced="0"/>
    <cacheHierarchy uniqueName="[Employees].[Performance Review]" caption="Performance Review" attribute="1" defaultMemberUniqueName="[Employees].[Performance Review].[All]" allUniqueName="[Employees].[Performance Review].[All]" dimensionUniqueName="[Employees]" displayFolder="" count="2" memberValueDatatype="20" unbalanced="0"/>
    <cacheHierarchy uniqueName="[Employees].[City]" caption="City" attribute="1" defaultMemberUniqueName="[Employees].[City].[All]" allUniqueName="[Employees].[City].[All]" dimensionUniqueName="[Employees]" displayFolder="" count="2" memberValueDatatype="130" unbalanced="0"/>
    <cacheHierarchy uniqueName="[Employees].[Last Promotion Date]" caption="Last Promotion Date" attribute="1" time="1" defaultMemberUniqueName="[Employees].[Last Promotion Date].[All]" allUniqueName="[Employees].[Last Promotion Date].[All]" dimensionUniqueName="[Employees]" displayFolder="" count="2" memberValueDatatype="7" unbalanced="0"/>
    <cacheHierarchy uniqueName="[Employees].[Salary]" caption="Salary" attribute="1" defaultMemberUniqueName="[Employees].[Salary].[All]" allUniqueName="[Employees].[Salary].[All]" dimensionUniqueName="[Employees]" displayFolder="" count="2" memberValueDatatype="20" unbalanced="0"/>
    <cacheHierarchy uniqueName="[Employees].[Overdue Vacation?]" caption="Overdue Vacation?" attribute="1" defaultMemberUniqueName="[Employees].[Overdue Vacation?].[All]" allUniqueName="[Employees].[Overdue Vacation?].[All]" dimensionUniqueName="[Employees]" displayFolder="" count="2" memberValueDatatype="130" unbalanced="0"/>
    <cacheHierarchy uniqueName="[HR Database].[ID]" caption="ID" attribute="1" defaultMemberUniqueName="[HR Database].[ID].[All]" allUniqueName="[HR Database].[ID].[All]" dimensionUniqueName="[HR Database]" displayFolder="" count="2" memberValueDatatype="20" unbalanced="0"/>
    <cacheHierarchy uniqueName="[HR Database].[Employee]" caption="Employee" attribute="1" defaultMemberUniqueName="[HR Database].[Employee].[All]" allUniqueName="[HR Database].[Employee].[All]" dimensionUniqueName="[HR Database]" displayFolder="" count="2" memberValueDatatype="130" unbalanced="0"/>
    <cacheHierarchy uniqueName="[HR Database].[Gender]" caption="Gender" attribute="1" defaultMemberUniqueName="[HR Database].[Gender].[All]" allUniqueName="[HR Database].[Gender].[All]" dimensionUniqueName="[HR Database]" displayFolder="" count="2" memberValueDatatype="130" unbalanced="0"/>
    <cacheHierarchy uniqueName="[HR Database].[Birth Date]" caption="Birth Date" attribute="1" time="1" defaultMemberUniqueName="[HR Database].[Birth Date].[All]" allUniqueName="[HR Database].[Birth Date].[All]" dimensionUniqueName="[HR Database]" displayFolder="" count="2" memberValueDatatype="7" unbalanced="0"/>
    <cacheHierarchy uniqueName="[HR Database].[Hire Date]" caption="Hire Date" attribute="1" time="1" defaultMemberUniqueName="[HR Database].[Hire Date].[All]" allUniqueName="[HR Database].[Hire Date].[All]" dimensionUniqueName="[HR Database]" displayFolder="" count="2" memberValueDatatype="7" unbalanced="0"/>
    <cacheHierarchy uniqueName="[HR Database].[Termination Date]" caption="Termination Date" attribute="1" time="1" defaultMemberUniqueName="[HR Database].[Termination Date].[All]" allUniqueName="[HR Database].[Termination Date].[All]" dimensionUniqueName="[HR Database]" displayFolder="" count="2" memberValueDatatype="7" unbalanced="0"/>
    <cacheHierarchy uniqueName="[HR Database].[Termination Reason]" caption="Termination Reason" attribute="1" defaultMemberUniqueName="[HR Database].[Termination Reason].[All]" allUniqueName="[HR Database].[Termination Reason].[All]" dimensionUniqueName="[HR Database]" displayFolder="" count="2" memberValueDatatype="130" unbalanced="0"/>
    <cacheHierarchy uniqueName="[HR Database].[Education]" caption="Education" attribute="1" defaultMemberUniqueName="[HR Database].[Education].[All]" allUniqueName="[HR Database].[Education].[All]" dimensionUniqueName="[HR Database]" displayFolder="" count="2" memberValueDatatype="130" unbalanced="0"/>
    <cacheHierarchy uniqueName="[HR Database].[Position]" caption="Position" attribute="1" defaultMemberUniqueName="[HR Database].[Position].[All]" allUniqueName="[HR Database].[Position].[All]" dimensionUniqueName="[HR Database]" displayFolder="" count="2" memberValueDatatype="130" unbalanced="0"/>
    <cacheHierarchy uniqueName="[HR Database].[Department]" caption="Department" attribute="1" defaultMemberUniqueName="[HR Database].[Department].[All]" allUniqueName="[HR Database].[Department].[All]" dimensionUniqueName="[HR Database]" displayFolder="" count="2" memberValueDatatype="130" unbalanced="0"/>
    <cacheHierarchy uniqueName="[HR Database].[Age]" caption="Age" attribute="1" defaultMemberUniqueName="[HR Database].[Age].[All]" allUniqueName="[HR Database].[Age].[All]" dimensionUniqueName="[HR Database]" displayFolder="" count="2" memberValueDatatype="20" unbalanced="0"/>
    <cacheHierarchy uniqueName="[HR Database].[Tenure]" caption="Tenure" attribute="1" defaultMemberUniqueName="[HR Database].[Tenure].[All]" allUniqueName="[HR Database].[Tenure].[All]" dimensionUniqueName="[HR Database]" displayFolder="" count="2" memberValueDatatype="20" unbalanced="0"/>
    <cacheHierarchy uniqueName="[HR Database].[EduOrder]" caption="EduOrder" attribute="1" defaultMemberUniqueName="[HR Database].[EduOrder].[All]" allUniqueName="[HR Database].[EduOrder].[All]" dimensionUniqueName="[HR Database]" displayFolder="" count="2" memberValueDatatype="20" unbalanced="0"/>
    <cacheHierarchy uniqueName="[HR Database].[EduLabel]" caption="EduLabel" attribute="1" defaultMemberUniqueName="[HR Database].[EduLabel].[All]" allUniqueName="[HR Database].[EduLabel].[All]" dimensionUniqueName="[HR Database]" displayFolder="" count="2" memberValueDatatype="130" unbalanced="0"/>
    <cacheHierarchy uniqueName="[HR Database].[Employment Status]" caption="Employment Status" attribute="1" defaultMemberUniqueName="[HR Database].[Employment Status].[All]" allUniqueName="[HR Database].[Employment Status].[All]" dimensionUniqueName="[HR Database]" displayFolder="" count="2" memberValueDatatype="130" unbalanced="0">
      <fieldsUsage count="2">
        <fieldUsage x="-1"/>
        <fieldUsage x="7"/>
      </fieldsUsage>
    </cacheHierarchy>
    <cacheHierarchy uniqueName="[Measures].[HeadCount]" caption="HeadCount" measure="1" displayFolder="" measureGroup="HR Database" count="0" oneField="1">
      <fieldsUsage count="1">
        <fieldUsage x="0"/>
      </fieldsUsage>
    </cacheHierarchy>
    <cacheHierarchy uniqueName="[Measures].[Overdue Vacation %]" caption="Overdue Vacation %" measure="1" displayFolder="" measureGroup="HR Database" count="0" oneField="1">
      <fieldsUsage count="1">
        <fieldUsage x="5"/>
      </fieldsUsage>
    </cacheHierarchy>
    <cacheHierarchy uniqueName="[Measures].[Terminated]" caption="Terminated" measure="1" displayFolder="" measureGroup="HR Database" count="0" oneField="1">
      <fieldsUsage count="1">
        <fieldUsage x="3"/>
      </fieldsUsage>
    </cacheHierarchy>
    <cacheHierarchy uniqueName="[Measures].[Turnover %]" caption="Turnover %" measure="1" displayFolder="" measureGroup="HR Database" count="0" oneField="1">
      <fieldsUsage count="1">
        <fieldUsage x="4"/>
      </fieldsUsage>
    </cacheHierarchy>
    <cacheHierarchy uniqueName="[Measures].[__XL_Count Department Bridge]" caption="__XL_Count Department Bridge" measure="1" displayFolder="" measureGroup="Department Bridge" count="0" hidden="1"/>
    <cacheHierarchy uniqueName="[Measures].[__XL_Count Employees]" caption="__XL_Count Employees" measure="1" displayFolder="" measureGroup="Employees" count="0" hidden="1"/>
    <cacheHierarchy uniqueName="[Measures].[__XL_Count HR Database]" caption="__XL_Count HR Database" measure="1" displayFolder="" measureGroup="HR Database" count="0" hidden="1"/>
    <cacheHierarchy uniqueName="[Measures].[__No measures defined]" caption="__No measures defined" measure="1" displayFolder="" count="0" hidden="1"/>
    <cacheHierarchy uniqueName="[Measures].[Sum of Age]" caption="Sum of Age" measure="1" displayFolder="" measureGroup="HR Database" count="0" hidden="1">
      <extLst>
        <ext xmlns:x15="http://schemas.microsoft.com/office/spreadsheetml/2010/11/main" uri="{B97F6D7D-B522-45F9-BDA1-12C45D357490}">
          <x15:cacheHierarchy aggregatedColumn="18"/>
        </ext>
      </extLst>
    </cacheHierarchy>
    <cacheHierarchy uniqueName="[Measures].[Average of Age]" caption="Average of Age" measure="1" displayFolder="" measureGroup="HR Database" count="0" oneField="1" hidden="1">
      <fieldsUsage count="1">
        <fieldUsage x="6"/>
      </fieldsUsage>
      <extLst>
        <ext xmlns:x15="http://schemas.microsoft.com/office/spreadsheetml/2010/11/main" uri="{B97F6D7D-B522-45F9-BDA1-12C45D357490}">
          <x15:cacheHierarchy aggregatedColumn="18"/>
        </ext>
      </extLst>
    </cacheHierarchy>
    <cacheHierarchy uniqueName="[Measures].[Sum of Tenure]" caption="Sum of Tenure" measure="1" displayFolder="" measureGroup="HR Database" count="0" hidden="1">
      <extLst>
        <ext xmlns:x15="http://schemas.microsoft.com/office/spreadsheetml/2010/11/main" uri="{B97F6D7D-B522-45F9-BDA1-12C45D357490}">
          <x15:cacheHierarchy aggregatedColumn="19"/>
        </ext>
      </extLst>
    </cacheHierarchy>
    <cacheHierarchy uniqueName="[Measures].[Average of Tenure]" caption="Average of Tenure" measure="1" displayFolder="" measureGroup="HR Database"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Salary]" caption="Sum of Salary" measure="1" displayFolder="" measureGroup="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Employees"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Gender]" caption="Count of Gender" measure="1" displayFolder="" measureGroup="HR Database" count="0" hidden="1">
      <extLst>
        <ext xmlns:x15="http://schemas.microsoft.com/office/spreadsheetml/2010/11/main" uri="{B97F6D7D-B522-45F9-BDA1-12C45D357490}">
          <x15:cacheHierarchy aggregatedColumn="10"/>
        </ext>
      </extLst>
    </cacheHierarchy>
    <cacheHierarchy uniqueName="[Measures].[Count of Education]" caption="Count of Education" measure="1" displayFolder="" measureGroup="HR Database" count="0" hidden="1">
      <extLst>
        <ext xmlns:x15="http://schemas.microsoft.com/office/spreadsheetml/2010/11/main" uri="{B97F6D7D-B522-45F9-BDA1-12C45D357490}">
          <x15:cacheHierarchy aggregatedColumn="15"/>
        </ext>
      </extLst>
    </cacheHierarchy>
    <cacheHierarchy uniqueName="[Measures].[Sum of Performance Review]" caption="Sum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Performance Review]" caption="Count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Overdue Vacation?]" caption="Count of Overdue Vacation?" measure="1" displayFolder="" measureGroup="Employees" count="0" hidden="1">
      <extLst>
        <ext xmlns:x15="http://schemas.microsoft.com/office/spreadsheetml/2010/11/main" uri="{B97F6D7D-B522-45F9-BDA1-12C45D357490}">
          <x15:cacheHierarchy aggregatedColumn="7"/>
        </ext>
      </extLst>
    </cacheHierarchy>
    <cacheHierarchy uniqueName="[Measures].[Count of Termination Reason]" caption="Count of Termination Reason" measure="1" displayFolder="" measureGroup="HR Database" count="0" hidden="1">
      <extLst>
        <ext xmlns:x15="http://schemas.microsoft.com/office/spreadsheetml/2010/11/main" uri="{B97F6D7D-B522-45F9-BDA1-12C45D357490}">
          <x15:cacheHierarchy aggregatedColumn="14"/>
        </ext>
      </extLst>
    </cacheHierarchy>
    <cacheHierarchy uniqueName="[Measures].[Count of Department]" caption="Count of Department" measure="1" displayFolder="" measureGroup="HR Database" count="0" hidden="1">
      <extLst>
        <ext xmlns:x15="http://schemas.microsoft.com/office/spreadsheetml/2010/11/main" uri="{B97F6D7D-B522-45F9-BDA1-12C45D357490}">
          <x15:cacheHierarchy aggregatedColumn="17"/>
        </ext>
      </extLst>
    </cacheHierarchy>
  </cacheHierarchies>
  <kpis count="0"/>
  <dimensions count="4">
    <dimension name="Department Bridge" uniqueName="[Department Bridge]" caption="Department Bridge"/>
    <dimension name="Employees" uniqueName="[Employees]" caption="Employees"/>
    <dimension name="HR Database" uniqueName="[HR Database]" caption="HR Database"/>
    <dimension measure="1" name="Measures" uniqueName="[Measures]" caption="Measures"/>
  </dimensions>
  <measureGroups count="3">
    <measureGroup name="Department Bridge" caption="Department Bridge"/>
    <measureGroup name="Employees" caption="Employees"/>
    <measureGroup name="HR Database" caption="HR Database"/>
  </measureGroups>
  <maps count="6">
    <map measureGroup="0" dimension="0"/>
    <map measureGroup="1" dimension="0"/>
    <map measureGroup="1" dimension="1"/>
    <map measureGroup="1" dimension="2"/>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463817824071" backgroundQuery="1" createdVersion="8" refreshedVersion="8" minRefreshableVersion="3" recordCount="0" supportSubquery="1" supportAdvancedDrill="1" xr:uid="{C573F343-3D2B-4EBA-8593-FFACF24C83A8}">
  <cacheSource type="external" connectionId="5"/>
  <cacheFields count="3">
    <cacheField name="[HR Database].[Gender].[Gender]" caption="Gender" numFmtId="0" hierarchy="10" level="1">
      <sharedItems count="2">
        <s v="Female"/>
        <s v="Male"/>
      </sharedItems>
    </cacheField>
    <cacheField name="[Measures].[Count of Gender]" caption="Count of Gender" numFmtId="0" hierarchy="37" level="32767"/>
    <cacheField name="[HR Database].[Employment Status].[Employment Status]" caption="Employment Status" numFmtId="0" hierarchy="22" level="1">
      <sharedItems containsSemiMixedTypes="0" containsNonDate="0" containsString="0"/>
    </cacheField>
  </cacheFields>
  <cacheHierarchies count="44">
    <cacheHierarchy uniqueName="[Department Bridge].[Department]" caption="Department" attribute="1" defaultMemberUniqueName="[Department Bridge].[Department].[All]" allUniqueName="[Department Bridge].[Department].[All]" dimensionUniqueName="[Department Bridge]" displayFolder="" count="0" memberValueDatatype="130" unbalanced="0"/>
    <cacheHierarchy uniqueName="[Department Bridge].[Manager]" caption="Manager" attribute="1" defaultMemberUniqueName="[Department Bridge].[Manager].[All]" allUniqueName="[Department Bridge].[Manager].[All]" dimensionUniqueName="[Department Bridge]" displayFolder="" count="2" memberValueDatatype="130" unbalanced="0"/>
    <cacheHierarchy uniqueName="[Employees].[ID]" caption="ID" attribute="1" defaultMemberUniqueName="[Employees].[ID].[All]" allUniqueName="[Employees].[ID].[All]" dimensionUniqueName="[Employees]" displayFolder="" count="0" memberValueDatatype="20" unbalanced="0"/>
    <cacheHierarchy uniqueName="[Employees].[Performance Review]" caption="Performance Review" attribute="1" defaultMemberUniqueName="[Employees].[Performance Review].[All]" allUniqueName="[Employees].[Performance Review].[All]" dimensionUniqueName="[Employees]" displayFolder="" count="0" memberValueDatatype="20" unbalanced="0"/>
    <cacheHierarchy uniqueName="[Employees].[City]" caption="City" attribute="1" defaultMemberUniqueName="[Employees].[City].[All]" allUniqueName="[Employees].[City].[All]" dimensionUniqueName="[Employees]" displayFolder="" count="0" memberValueDatatype="130"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HR Database].[ID]" caption="ID" attribute="1" defaultMemberUniqueName="[HR Database].[ID].[All]" allUniqueName="[HR Database].[ID].[All]" dimensionUniqueName="[HR Database]" displayFolder="" count="0" memberValueDatatype="20" unbalanced="0"/>
    <cacheHierarchy uniqueName="[HR Database].[Employee]" caption="Employee" attribute="1" defaultMemberUniqueName="[HR Database].[Employee].[All]" allUniqueName="[HR Database].[Employee].[All]" dimensionUniqueName="[HR Database]" displayFolder="" count="0" memberValueDatatype="130" unbalanced="0"/>
    <cacheHierarchy uniqueName="[HR Database].[Gender]" caption="Gender" attribute="1" defaultMemberUniqueName="[HR Database].[Gender].[All]" allUniqueName="[HR Database].[Gender].[All]" dimensionUniqueName="[HR Database]" displayFolder="" count="2" memberValueDatatype="130" unbalanced="0">
      <fieldsUsage count="2">
        <fieldUsage x="-1"/>
        <fieldUsage x="0"/>
      </fieldsUsage>
    </cacheHierarchy>
    <cacheHierarchy uniqueName="[HR Database].[Birth Date]" caption="Birth Date" attribute="1" time="1" defaultMemberUniqueName="[HR Database].[Birth Date].[All]" allUniqueName="[HR Database].[Birth Date].[All]" dimensionUniqueName="[HR Database]" displayFolder="" count="0" memberValueDatatype="7" unbalanced="0"/>
    <cacheHierarchy uniqueName="[HR Database].[Hire Date]" caption="Hire Date" attribute="1" time="1" defaultMemberUniqueName="[HR Database].[Hire Date].[All]" allUniqueName="[HR Database].[Hire Date].[All]" dimensionUniqueName="[HR Database]" displayFolder="" count="0" memberValueDatatype="7" unbalanced="0"/>
    <cacheHierarchy uniqueName="[HR Database].[Termination Date]" caption="Termination Date" attribute="1" time="1" defaultMemberUniqueName="[HR Database].[Termination Date].[All]" allUniqueName="[HR Database].[Termination Date].[All]" dimensionUniqueName="[HR Database]" displayFolder="" count="0" memberValueDatatype="7" unbalanced="0"/>
    <cacheHierarchy uniqueName="[HR Database].[Termination Reason]" caption="Termination Reason" attribute="1" defaultMemberUniqueName="[HR Database].[Termination Reason].[All]" allUniqueName="[HR Database].[Termination Reason].[All]" dimensionUniqueName="[HR Database]" displayFolder="" count="0" memberValueDatatype="130" unbalanced="0"/>
    <cacheHierarchy uniqueName="[HR Database].[Education]" caption="Education" attribute="1" defaultMemberUniqueName="[HR Database].[Education].[All]" allUniqueName="[HR Database].[Education].[All]" dimensionUniqueName="[HR Database]" displayFolder="" count="0" memberValueDatatype="130" unbalanced="0"/>
    <cacheHierarchy uniqueName="[HR Database].[Position]" caption="Position" attribute="1" defaultMemberUniqueName="[HR Database].[Position].[All]" allUniqueName="[HR Database].[Position].[All]" dimensionUniqueName="[HR Database]" displayFolder="" count="0" memberValueDatatype="130" unbalanced="0"/>
    <cacheHierarchy uniqueName="[HR Database].[Department]" caption="Department" attribute="1" defaultMemberUniqueName="[HR Database].[Department].[All]" allUniqueName="[HR Database].[Department].[All]" dimensionUniqueName="[HR Database]" displayFolder="" count="2" memberValueDatatype="130" unbalanced="0"/>
    <cacheHierarchy uniqueName="[HR Database].[Age]" caption="Age" attribute="1" defaultMemberUniqueName="[HR Database].[Age].[All]" allUniqueName="[HR Database].[Age].[All]" dimensionUniqueName="[HR Database]" displayFolder="" count="0" memberValueDatatype="20" unbalanced="0"/>
    <cacheHierarchy uniqueName="[HR Database].[Tenure]" caption="Tenure" attribute="1" defaultMemberUniqueName="[HR Database].[Tenure].[All]" allUniqueName="[HR Database].[Tenure].[All]" dimensionUniqueName="[HR Database]" displayFolder="" count="0" memberValueDatatype="20" unbalanced="0"/>
    <cacheHierarchy uniqueName="[HR Database].[EduOrder]" caption="EduOrder" attribute="1" defaultMemberUniqueName="[HR Database].[EduOrder].[All]" allUniqueName="[HR Database].[EduOrder].[All]" dimensionUniqueName="[HR Database]" displayFolder="" count="0" memberValueDatatype="20" unbalanced="0"/>
    <cacheHierarchy uniqueName="[HR Database].[EduLabel]" caption="EduLabel" attribute="1" defaultMemberUniqueName="[HR Database].[EduLabel].[All]" allUniqueName="[HR Database].[EduLabel].[All]" dimensionUniqueName="[HR Database]" displayFolder="" count="0" memberValueDatatype="130" unbalanced="0"/>
    <cacheHierarchy uniqueName="[HR Database].[Employment Status]" caption="Employment Status" attribute="1" defaultMemberUniqueName="[HR Database].[Employment Status].[All]" allUniqueName="[HR Database].[Employment Status].[All]" dimensionUniqueName="[HR Database]" displayFolder="" count="2" memberValueDatatype="130" unbalanced="0">
      <fieldsUsage count="2">
        <fieldUsage x="-1"/>
        <fieldUsage x="2"/>
      </fieldsUsage>
    </cacheHierarchy>
    <cacheHierarchy uniqueName="[Measures].[HeadCount]" caption="HeadCount" measure="1" displayFolder="" measureGroup="HR Database" count="0"/>
    <cacheHierarchy uniqueName="[Measures].[Overdue Vacation %]" caption="Overdue Vacation %" measure="1" displayFolder="" measureGroup="HR Database" count="0"/>
    <cacheHierarchy uniqueName="[Measures].[Terminated]" caption="Terminated" measure="1" displayFolder="" measureGroup="HR Database" count="0"/>
    <cacheHierarchy uniqueName="[Measures].[Turnover %]" caption="Turnover %" measure="1" displayFolder="" measureGroup="HR Database" count="0"/>
    <cacheHierarchy uniqueName="[Measures].[__XL_Count Department Bridge]" caption="__XL_Count Department Bridge" measure="1" displayFolder="" measureGroup="Department Bridge" count="0" hidden="1"/>
    <cacheHierarchy uniqueName="[Measures].[__XL_Count Employees]" caption="__XL_Count Employees" measure="1" displayFolder="" measureGroup="Employees" count="0" hidden="1"/>
    <cacheHierarchy uniqueName="[Measures].[__XL_Count HR Database]" caption="__XL_Count HR Database" measure="1" displayFolder="" measureGroup="HR Database" count="0" hidden="1"/>
    <cacheHierarchy uniqueName="[Measures].[__No measures defined]" caption="__No measures defined" measure="1" displayFolder="" count="0" hidden="1"/>
    <cacheHierarchy uniqueName="[Measures].[Sum of Age]" caption="Sum of Age" measure="1" displayFolder="" measureGroup="HR Database" count="0" hidden="1">
      <extLst>
        <ext xmlns:x15="http://schemas.microsoft.com/office/spreadsheetml/2010/11/main" uri="{B97F6D7D-B522-45F9-BDA1-12C45D357490}">
          <x15:cacheHierarchy aggregatedColumn="18"/>
        </ext>
      </extLst>
    </cacheHierarchy>
    <cacheHierarchy uniqueName="[Measures].[Average of Age]" caption="Average of Age" measure="1" displayFolder="" measureGroup="HR Database" count="0" hidden="1">
      <extLst>
        <ext xmlns:x15="http://schemas.microsoft.com/office/spreadsheetml/2010/11/main" uri="{B97F6D7D-B522-45F9-BDA1-12C45D357490}">
          <x15:cacheHierarchy aggregatedColumn="18"/>
        </ext>
      </extLst>
    </cacheHierarchy>
    <cacheHierarchy uniqueName="[Measures].[Sum of Tenure]" caption="Sum of Tenure" measure="1" displayFolder="" measureGroup="HR Database" count="0" hidden="1">
      <extLst>
        <ext xmlns:x15="http://schemas.microsoft.com/office/spreadsheetml/2010/11/main" uri="{B97F6D7D-B522-45F9-BDA1-12C45D357490}">
          <x15:cacheHierarchy aggregatedColumn="19"/>
        </ext>
      </extLst>
    </cacheHierarchy>
    <cacheHierarchy uniqueName="[Measures].[Average of Tenure]" caption="Average of Tenure" measure="1" displayFolder="" measureGroup="HR Database"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Employees"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HR Database"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Education]" caption="Count of Education" measure="1" displayFolder="" measureGroup="HR Database" count="0" hidden="1">
      <extLst>
        <ext xmlns:x15="http://schemas.microsoft.com/office/spreadsheetml/2010/11/main" uri="{B97F6D7D-B522-45F9-BDA1-12C45D357490}">
          <x15:cacheHierarchy aggregatedColumn="15"/>
        </ext>
      </extLst>
    </cacheHierarchy>
    <cacheHierarchy uniqueName="[Measures].[Sum of Performance Review]" caption="Sum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Performance Review]" caption="Count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Overdue Vacation?]" caption="Count of Overdue Vacation?" measure="1" displayFolder="" measureGroup="Employees" count="0" hidden="1">
      <extLst>
        <ext xmlns:x15="http://schemas.microsoft.com/office/spreadsheetml/2010/11/main" uri="{B97F6D7D-B522-45F9-BDA1-12C45D357490}">
          <x15:cacheHierarchy aggregatedColumn="7"/>
        </ext>
      </extLst>
    </cacheHierarchy>
    <cacheHierarchy uniqueName="[Measures].[Count of Termination Reason]" caption="Count of Termination Reason" measure="1" displayFolder="" measureGroup="HR Database" count="0" hidden="1">
      <extLst>
        <ext xmlns:x15="http://schemas.microsoft.com/office/spreadsheetml/2010/11/main" uri="{B97F6D7D-B522-45F9-BDA1-12C45D357490}">
          <x15:cacheHierarchy aggregatedColumn="14"/>
        </ext>
      </extLst>
    </cacheHierarchy>
    <cacheHierarchy uniqueName="[Measures].[Count of Department]" caption="Count of Department" measure="1" displayFolder="" measureGroup="HR Database" count="0" hidden="1">
      <extLst>
        <ext xmlns:x15="http://schemas.microsoft.com/office/spreadsheetml/2010/11/main" uri="{B97F6D7D-B522-45F9-BDA1-12C45D357490}">
          <x15:cacheHierarchy aggregatedColumn="17"/>
        </ext>
      </extLst>
    </cacheHierarchy>
  </cacheHierarchies>
  <kpis count="0"/>
  <dimensions count="4">
    <dimension name="Department Bridge" uniqueName="[Department Bridge]" caption="Department Bridge"/>
    <dimension name="Employees" uniqueName="[Employees]" caption="Employees"/>
    <dimension name="HR Database" uniqueName="[HR Database]" caption="HR Database"/>
    <dimension measure="1" name="Measures" uniqueName="[Measures]" caption="Measures"/>
  </dimensions>
  <measureGroups count="3">
    <measureGroup name="Department Bridge" caption="Department Bridge"/>
    <measureGroup name="Employees" caption="Employees"/>
    <measureGroup name="HR Database" caption="HR Database"/>
  </measureGroups>
  <maps count="6">
    <map measureGroup="0" dimension="0"/>
    <map measureGroup="1" dimension="0"/>
    <map measureGroup="1" dimension="1"/>
    <map measureGroup="1" dimension="2"/>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46381828704" backgroundQuery="1" createdVersion="8" refreshedVersion="8" minRefreshableVersion="3" recordCount="0" supportSubquery="1" supportAdvancedDrill="1" xr:uid="{2704D66D-9BBE-492A-AEBD-8218FD715F8E}">
  <cacheSource type="external" connectionId="5"/>
  <cacheFields count="4">
    <cacheField name="[HR Database].[Department].[Department]" caption="Department" numFmtId="0" hierarchy="17" level="1">
      <sharedItems count="7">
        <s v="Development"/>
        <s v="Finance / Accounting"/>
        <s v="Legal"/>
        <s v="Marketing"/>
        <s v="Sales"/>
        <s v="Strategy"/>
        <s v="Technology and Equipment"/>
      </sharedItems>
    </cacheField>
    <cacheField name="[Measures].[Count of Education]" caption="Count of Education" numFmtId="0" hierarchy="38" level="32767"/>
    <cacheField name="[HR Database].[EduLabel].[EduLabel]" caption="EduLabel" numFmtId="0" hierarchy="21" level="1">
      <sharedItems count="7">
        <s v="Higher Certificate"/>
        <s v="Bachelor's Incompleted"/>
        <s v="Bachelor's Completed"/>
        <s v="Major's"/>
        <s v="Postgraduate"/>
        <s v="Master's"/>
        <s v="Doctoral"/>
      </sharedItems>
    </cacheField>
    <cacheField name="[HR Database].[Employment Status].[Employment Status]" caption="Employment Status" numFmtId="0" hierarchy="22" level="1">
      <sharedItems containsSemiMixedTypes="0" containsNonDate="0" containsString="0"/>
    </cacheField>
  </cacheFields>
  <cacheHierarchies count="44">
    <cacheHierarchy uniqueName="[Department Bridge].[Department]" caption="Department" attribute="1" defaultMemberUniqueName="[Department Bridge].[Department].[All]" allUniqueName="[Department Bridge].[Department].[All]" dimensionUniqueName="[Department Bridge]" displayFolder="" count="0" memberValueDatatype="130" unbalanced="0"/>
    <cacheHierarchy uniqueName="[Department Bridge].[Manager]" caption="Manager" attribute="1" defaultMemberUniqueName="[Department Bridge].[Manager].[All]" allUniqueName="[Department Bridge].[Manager].[All]" dimensionUniqueName="[Department Bridge]" displayFolder="" count="2" memberValueDatatype="130" unbalanced="0"/>
    <cacheHierarchy uniqueName="[Employees].[ID]" caption="ID" attribute="1" defaultMemberUniqueName="[Employees].[ID].[All]" allUniqueName="[Employees].[ID].[All]" dimensionUniqueName="[Employees]" displayFolder="" count="0" memberValueDatatype="20" unbalanced="0"/>
    <cacheHierarchy uniqueName="[Employees].[Performance Review]" caption="Performance Review" attribute="1" defaultMemberUniqueName="[Employees].[Performance Review].[All]" allUniqueName="[Employees].[Performance Review].[All]" dimensionUniqueName="[Employees]" displayFolder="" count="0" memberValueDatatype="20" unbalanced="0"/>
    <cacheHierarchy uniqueName="[Employees].[City]" caption="City" attribute="1" defaultMemberUniqueName="[Employees].[City].[All]" allUniqueName="[Employees].[City].[All]" dimensionUniqueName="[Employees]" displayFolder="" count="0" memberValueDatatype="130"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HR Database].[ID]" caption="ID" attribute="1" defaultMemberUniqueName="[HR Database].[ID].[All]" allUniqueName="[HR Database].[ID].[All]" dimensionUniqueName="[HR Database]" displayFolder="" count="0" memberValueDatatype="20" unbalanced="0"/>
    <cacheHierarchy uniqueName="[HR Database].[Employee]" caption="Employee" attribute="1" defaultMemberUniqueName="[HR Database].[Employee].[All]" allUniqueName="[HR Database].[Employee].[All]" dimensionUniqueName="[HR Database]" displayFolder="" count="0" memberValueDatatype="130" unbalanced="0"/>
    <cacheHierarchy uniqueName="[HR Database].[Gender]" caption="Gender" attribute="1" defaultMemberUniqueName="[HR Database].[Gender].[All]" allUniqueName="[HR Database].[Gender].[All]" dimensionUniqueName="[HR Database]" displayFolder="" count="0" memberValueDatatype="130" unbalanced="0"/>
    <cacheHierarchy uniqueName="[HR Database].[Birth Date]" caption="Birth Date" attribute="1" time="1" defaultMemberUniqueName="[HR Database].[Birth Date].[All]" allUniqueName="[HR Database].[Birth Date].[All]" dimensionUniqueName="[HR Database]" displayFolder="" count="0" memberValueDatatype="7" unbalanced="0"/>
    <cacheHierarchy uniqueName="[HR Database].[Hire Date]" caption="Hire Date" attribute="1" time="1" defaultMemberUniqueName="[HR Database].[Hire Date].[All]" allUniqueName="[HR Database].[Hire Date].[All]" dimensionUniqueName="[HR Database]" displayFolder="" count="0" memberValueDatatype="7" unbalanced="0"/>
    <cacheHierarchy uniqueName="[HR Database].[Termination Date]" caption="Termination Date" attribute="1" time="1" defaultMemberUniqueName="[HR Database].[Termination Date].[All]" allUniqueName="[HR Database].[Termination Date].[All]" dimensionUniqueName="[HR Database]" displayFolder="" count="0" memberValueDatatype="7" unbalanced="0"/>
    <cacheHierarchy uniqueName="[HR Database].[Termination Reason]" caption="Termination Reason" attribute="1" defaultMemberUniqueName="[HR Database].[Termination Reason].[All]" allUniqueName="[HR Database].[Termination Reason].[All]" dimensionUniqueName="[HR Database]" displayFolder="" count="0" memberValueDatatype="130" unbalanced="0"/>
    <cacheHierarchy uniqueName="[HR Database].[Education]" caption="Education" attribute="1" defaultMemberUniqueName="[HR Database].[Education].[All]" allUniqueName="[HR Database].[Education].[All]" dimensionUniqueName="[HR Database]" displayFolder="" count="0" memberValueDatatype="130" unbalanced="0"/>
    <cacheHierarchy uniqueName="[HR Database].[Position]" caption="Position" attribute="1" defaultMemberUniqueName="[HR Database].[Position].[All]" allUniqueName="[HR Database].[Position].[All]" dimensionUniqueName="[HR Database]" displayFolder="" count="0" memberValueDatatype="130" unbalanced="0"/>
    <cacheHierarchy uniqueName="[HR Database].[Department]" caption="Department" attribute="1" defaultMemberUniqueName="[HR Database].[Department].[All]" allUniqueName="[HR Database].[Department].[All]" dimensionUniqueName="[HR Database]" displayFolder="" count="2" memberValueDatatype="130" unbalanced="0">
      <fieldsUsage count="2">
        <fieldUsage x="-1"/>
        <fieldUsage x="0"/>
      </fieldsUsage>
    </cacheHierarchy>
    <cacheHierarchy uniqueName="[HR Database].[Age]" caption="Age" attribute="1" defaultMemberUniqueName="[HR Database].[Age].[All]" allUniqueName="[HR Database].[Age].[All]" dimensionUniqueName="[HR Database]" displayFolder="" count="0" memberValueDatatype="20" unbalanced="0"/>
    <cacheHierarchy uniqueName="[HR Database].[Tenure]" caption="Tenure" attribute="1" defaultMemberUniqueName="[HR Database].[Tenure].[All]" allUniqueName="[HR Database].[Tenure].[All]" dimensionUniqueName="[HR Database]" displayFolder="" count="0" memberValueDatatype="20" unbalanced="0"/>
    <cacheHierarchy uniqueName="[HR Database].[EduOrder]" caption="EduOrder" attribute="1" defaultMemberUniqueName="[HR Database].[EduOrder].[All]" allUniqueName="[HR Database].[EduOrder].[All]" dimensionUniqueName="[HR Database]" displayFolder="" count="0" memberValueDatatype="20" unbalanced="0"/>
    <cacheHierarchy uniqueName="[HR Database].[EduLabel]" caption="EduLabel" attribute="1" defaultMemberUniqueName="[HR Database].[EduLabel].[All]" allUniqueName="[HR Database].[EduLabel].[All]" dimensionUniqueName="[HR Database]" displayFolder="" count="2" memberValueDatatype="130" unbalanced="0">
      <fieldsUsage count="2">
        <fieldUsage x="-1"/>
        <fieldUsage x="2"/>
      </fieldsUsage>
    </cacheHierarchy>
    <cacheHierarchy uniqueName="[HR Database].[Employment Status]" caption="Employment Status" attribute="1" defaultMemberUniqueName="[HR Database].[Employment Status].[All]" allUniqueName="[HR Database].[Employment Status].[All]" dimensionUniqueName="[HR Database]" displayFolder="" count="2" memberValueDatatype="130" unbalanced="0">
      <fieldsUsage count="2">
        <fieldUsage x="-1"/>
        <fieldUsage x="3"/>
      </fieldsUsage>
    </cacheHierarchy>
    <cacheHierarchy uniqueName="[Measures].[HeadCount]" caption="HeadCount" measure="1" displayFolder="" measureGroup="HR Database" count="0"/>
    <cacheHierarchy uniqueName="[Measures].[Overdue Vacation %]" caption="Overdue Vacation %" measure="1" displayFolder="" measureGroup="HR Database" count="0"/>
    <cacheHierarchy uniqueName="[Measures].[Terminated]" caption="Terminated" measure="1" displayFolder="" measureGroup="HR Database" count="0"/>
    <cacheHierarchy uniqueName="[Measures].[Turnover %]" caption="Turnover %" measure="1" displayFolder="" measureGroup="HR Database" count="0"/>
    <cacheHierarchy uniqueName="[Measures].[__XL_Count Department Bridge]" caption="__XL_Count Department Bridge" measure="1" displayFolder="" measureGroup="Department Bridge" count="0" hidden="1"/>
    <cacheHierarchy uniqueName="[Measures].[__XL_Count Employees]" caption="__XL_Count Employees" measure="1" displayFolder="" measureGroup="Employees" count="0" hidden="1"/>
    <cacheHierarchy uniqueName="[Measures].[__XL_Count HR Database]" caption="__XL_Count HR Database" measure="1" displayFolder="" measureGroup="HR Database" count="0" hidden="1"/>
    <cacheHierarchy uniqueName="[Measures].[__No measures defined]" caption="__No measures defined" measure="1" displayFolder="" count="0" hidden="1"/>
    <cacheHierarchy uniqueName="[Measures].[Sum of Age]" caption="Sum of Age" measure="1" displayFolder="" measureGroup="HR Database" count="0" hidden="1">
      <extLst>
        <ext xmlns:x15="http://schemas.microsoft.com/office/spreadsheetml/2010/11/main" uri="{B97F6D7D-B522-45F9-BDA1-12C45D357490}">
          <x15:cacheHierarchy aggregatedColumn="18"/>
        </ext>
      </extLst>
    </cacheHierarchy>
    <cacheHierarchy uniqueName="[Measures].[Average of Age]" caption="Average of Age" measure="1" displayFolder="" measureGroup="HR Database" count="0" hidden="1">
      <extLst>
        <ext xmlns:x15="http://schemas.microsoft.com/office/spreadsheetml/2010/11/main" uri="{B97F6D7D-B522-45F9-BDA1-12C45D357490}">
          <x15:cacheHierarchy aggregatedColumn="18"/>
        </ext>
      </extLst>
    </cacheHierarchy>
    <cacheHierarchy uniqueName="[Measures].[Sum of Tenure]" caption="Sum of Tenure" measure="1" displayFolder="" measureGroup="HR Database" count="0" hidden="1">
      <extLst>
        <ext xmlns:x15="http://schemas.microsoft.com/office/spreadsheetml/2010/11/main" uri="{B97F6D7D-B522-45F9-BDA1-12C45D357490}">
          <x15:cacheHierarchy aggregatedColumn="19"/>
        </ext>
      </extLst>
    </cacheHierarchy>
    <cacheHierarchy uniqueName="[Measures].[Average of Tenure]" caption="Average of Tenure" measure="1" displayFolder="" measureGroup="HR Database"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Employees"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HR Database" count="0" hidden="1">
      <extLst>
        <ext xmlns:x15="http://schemas.microsoft.com/office/spreadsheetml/2010/11/main" uri="{B97F6D7D-B522-45F9-BDA1-12C45D357490}">
          <x15:cacheHierarchy aggregatedColumn="10"/>
        </ext>
      </extLst>
    </cacheHierarchy>
    <cacheHierarchy uniqueName="[Measures].[Count of Education]" caption="Count of Education" measure="1" displayFolder="" measureGroup="HR Databas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erformance Review]" caption="Sum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Performance Review]" caption="Count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Overdue Vacation?]" caption="Count of Overdue Vacation?" measure="1" displayFolder="" measureGroup="Employees" count="0" hidden="1">
      <extLst>
        <ext xmlns:x15="http://schemas.microsoft.com/office/spreadsheetml/2010/11/main" uri="{B97F6D7D-B522-45F9-BDA1-12C45D357490}">
          <x15:cacheHierarchy aggregatedColumn="7"/>
        </ext>
      </extLst>
    </cacheHierarchy>
    <cacheHierarchy uniqueName="[Measures].[Count of Termination Reason]" caption="Count of Termination Reason" measure="1" displayFolder="" measureGroup="HR Database" count="0" hidden="1">
      <extLst>
        <ext xmlns:x15="http://schemas.microsoft.com/office/spreadsheetml/2010/11/main" uri="{B97F6D7D-B522-45F9-BDA1-12C45D357490}">
          <x15:cacheHierarchy aggregatedColumn="14"/>
        </ext>
      </extLst>
    </cacheHierarchy>
    <cacheHierarchy uniqueName="[Measures].[Count of Department]" caption="Count of Department" measure="1" displayFolder="" measureGroup="HR Database" count="0" hidden="1">
      <extLst>
        <ext xmlns:x15="http://schemas.microsoft.com/office/spreadsheetml/2010/11/main" uri="{B97F6D7D-B522-45F9-BDA1-12C45D357490}">
          <x15:cacheHierarchy aggregatedColumn="17"/>
        </ext>
      </extLst>
    </cacheHierarchy>
  </cacheHierarchies>
  <kpis count="0"/>
  <dimensions count="4">
    <dimension name="Department Bridge" uniqueName="[Department Bridge]" caption="Department Bridge"/>
    <dimension name="Employees" uniqueName="[Employees]" caption="Employees"/>
    <dimension name="HR Database" uniqueName="[HR Database]" caption="HR Database"/>
    <dimension measure="1" name="Measures" uniqueName="[Measures]" caption="Measures"/>
  </dimensions>
  <measureGroups count="3">
    <measureGroup name="Department Bridge" caption="Department Bridge"/>
    <measureGroup name="Employees" caption="Employees"/>
    <measureGroup name="HR Database" caption="HR Database"/>
  </measureGroups>
  <maps count="6">
    <map measureGroup="0" dimension="0"/>
    <map measureGroup="1" dimension="0"/>
    <map measureGroup="1" dimension="1"/>
    <map measureGroup="1" dimension="2"/>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463818634256" backgroundQuery="1" createdVersion="8" refreshedVersion="8" minRefreshableVersion="3" recordCount="0" supportSubquery="1" supportAdvancedDrill="1" xr:uid="{EA06989E-7BC9-4557-B5B2-AC3E0B81BC04}">
  <cacheSource type="external" connectionId="5"/>
  <cacheFields count="3">
    <cacheField name="[Measures].[Average of Salary]" caption="Average of Salary" numFmtId="0" hierarchy="36" level="32767"/>
    <cacheField name="[HR Database].[Department].[Department]" caption="Department" numFmtId="0" hierarchy="17" level="1">
      <sharedItems count="7">
        <s v="Development"/>
        <s v="Finance / Accounting"/>
        <s v="Legal"/>
        <s v="Marketing"/>
        <s v="Sales"/>
        <s v="Strategy"/>
        <s v="Technology and Equipment"/>
      </sharedItems>
    </cacheField>
    <cacheField name="[HR Database].[Employment Status].[Employment Status]" caption="Employment Status" numFmtId="0" hierarchy="22" level="1">
      <sharedItems containsSemiMixedTypes="0" containsNonDate="0" containsString="0"/>
    </cacheField>
  </cacheFields>
  <cacheHierarchies count="44">
    <cacheHierarchy uniqueName="[Department Bridge].[Department]" caption="Department" attribute="1" defaultMemberUniqueName="[Department Bridge].[Department].[All]" allUniqueName="[Department Bridge].[Department].[All]" dimensionUniqueName="[Department Bridge]" displayFolder="" count="0" memberValueDatatype="130" unbalanced="0"/>
    <cacheHierarchy uniqueName="[Department Bridge].[Manager]" caption="Manager" attribute="1" defaultMemberUniqueName="[Department Bridge].[Manager].[All]" allUniqueName="[Department Bridge].[Manager].[All]" dimensionUniqueName="[Department Bridge]" displayFolder="" count="2" memberValueDatatype="130" unbalanced="0"/>
    <cacheHierarchy uniqueName="[Employees].[ID]" caption="ID" attribute="1" defaultMemberUniqueName="[Employees].[ID].[All]" allUniqueName="[Employees].[ID].[All]" dimensionUniqueName="[Employees]" displayFolder="" count="0" memberValueDatatype="20" unbalanced="0"/>
    <cacheHierarchy uniqueName="[Employees].[Performance Review]" caption="Performance Review" attribute="1" defaultMemberUniqueName="[Employees].[Performance Review].[All]" allUniqueName="[Employees].[Performance Review].[All]" dimensionUniqueName="[Employees]" displayFolder="" count="0" memberValueDatatype="20" unbalanced="0"/>
    <cacheHierarchy uniqueName="[Employees].[City]" caption="City" attribute="1" defaultMemberUniqueName="[Employees].[City].[All]" allUniqueName="[Employees].[City].[All]" dimensionUniqueName="[Employees]" displayFolder="" count="0" memberValueDatatype="130"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HR Database].[ID]" caption="ID" attribute="1" defaultMemberUniqueName="[HR Database].[ID].[All]" allUniqueName="[HR Database].[ID].[All]" dimensionUniqueName="[HR Database]" displayFolder="" count="0" memberValueDatatype="20" unbalanced="0"/>
    <cacheHierarchy uniqueName="[HR Database].[Employee]" caption="Employee" attribute="1" defaultMemberUniqueName="[HR Database].[Employee].[All]" allUniqueName="[HR Database].[Employee].[All]" dimensionUniqueName="[HR Database]" displayFolder="" count="0" memberValueDatatype="130" unbalanced="0"/>
    <cacheHierarchy uniqueName="[HR Database].[Gender]" caption="Gender" attribute="1" defaultMemberUniqueName="[HR Database].[Gender].[All]" allUniqueName="[HR Database].[Gender].[All]" dimensionUniqueName="[HR Database]" displayFolder="" count="0" memberValueDatatype="130" unbalanced="0"/>
    <cacheHierarchy uniqueName="[HR Database].[Birth Date]" caption="Birth Date" attribute="1" time="1" defaultMemberUniqueName="[HR Database].[Birth Date].[All]" allUniqueName="[HR Database].[Birth Date].[All]" dimensionUniqueName="[HR Database]" displayFolder="" count="0" memberValueDatatype="7" unbalanced="0"/>
    <cacheHierarchy uniqueName="[HR Database].[Hire Date]" caption="Hire Date" attribute="1" time="1" defaultMemberUniqueName="[HR Database].[Hire Date].[All]" allUniqueName="[HR Database].[Hire Date].[All]" dimensionUniqueName="[HR Database]" displayFolder="" count="0" memberValueDatatype="7" unbalanced="0"/>
    <cacheHierarchy uniqueName="[HR Database].[Termination Date]" caption="Termination Date" attribute="1" time="1" defaultMemberUniqueName="[HR Database].[Termination Date].[All]" allUniqueName="[HR Database].[Termination Date].[All]" dimensionUniqueName="[HR Database]" displayFolder="" count="0" memberValueDatatype="7" unbalanced="0"/>
    <cacheHierarchy uniqueName="[HR Database].[Termination Reason]" caption="Termination Reason" attribute="1" defaultMemberUniqueName="[HR Database].[Termination Reason].[All]" allUniqueName="[HR Database].[Termination Reason].[All]" dimensionUniqueName="[HR Database]" displayFolder="" count="0" memberValueDatatype="130" unbalanced="0"/>
    <cacheHierarchy uniqueName="[HR Database].[Education]" caption="Education" attribute="1" defaultMemberUniqueName="[HR Database].[Education].[All]" allUniqueName="[HR Database].[Education].[All]" dimensionUniqueName="[HR Database]" displayFolder="" count="0" memberValueDatatype="130" unbalanced="0"/>
    <cacheHierarchy uniqueName="[HR Database].[Position]" caption="Position" attribute="1" defaultMemberUniqueName="[HR Database].[Position].[All]" allUniqueName="[HR Database].[Position].[All]" dimensionUniqueName="[HR Database]" displayFolder="" count="0" memberValueDatatype="130" unbalanced="0"/>
    <cacheHierarchy uniqueName="[HR Database].[Department]" caption="Department" attribute="1" defaultMemberUniqueName="[HR Database].[Department].[All]" allUniqueName="[HR Database].[Department].[All]" dimensionUniqueName="[HR Database]" displayFolder="" count="2" memberValueDatatype="130" unbalanced="0">
      <fieldsUsage count="2">
        <fieldUsage x="-1"/>
        <fieldUsage x="1"/>
      </fieldsUsage>
    </cacheHierarchy>
    <cacheHierarchy uniqueName="[HR Database].[Age]" caption="Age" attribute="1" defaultMemberUniqueName="[HR Database].[Age].[All]" allUniqueName="[HR Database].[Age].[All]" dimensionUniqueName="[HR Database]" displayFolder="" count="0" memberValueDatatype="20" unbalanced="0"/>
    <cacheHierarchy uniqueName="[HR Database].[Tenure]" caption="Tenure" attribute="1" defaultMemberUniqueName="[HR Database].[Tenure].[All]" allUniqueName="[HR Database].[Tenure].[All]" dimensionUniqueName="[HR Database]" displayFolder="" count="0" memberValueDatatype="20" unbalanced="0"/>
    <cacheHierarchy uniqueName="[HR Database].[EduOrder]" caption="EduOrder" attribute="1" defaultMemberUniqueName="[HR Database].[EduOrder].[All]" allUniqueName="[HR Database].[EduOrder].[All]" dimensionUniqueName="[HR Database]" displayFolder="" count="0" memberValueDatatype="20" unbalanced="0"/>
    <cacheHierarchy uniqueName="[HR Database].[EduLabel]" caption="EduLabel" attribute="1" defaultMemberUniqueName="[HR Database].[EduLabel].[All]" allUniqueName="[HR Database].[EduLabel].[All]" dimensionUniqueName="[HR Database]" displayFolder="" count="0" memberValueDatatype="130" unbalanced="0"/>
    <cacheHierarchy uniqueName="[HR Database].[Employment Status]" caption="Employment Status" attribute="1" defaultMemberUniqueName="[HR Database].[Employment Status].[All]" allUniqueName="[HR Database].[Employment Status].[All]" dimensionUniqueName="[HR Database]" displayFolder="" count="2" memberValueDatatype="130" unbalanced="0">
      <fieldsUsage count="2">
        <fieldUsage x="-1"/>
        <fieldUsage x="2"/>
      </fieldsUsage>
    </cacheHierarchy>
    <cacheHierarchy uniqueName="[Measures].[HeadCount]" caption="HeadCount" measure="1" displayFolder="" measureGroup="HR Database" count="0"/>
    <cacheHierarchy uniqueName="[Measures].[Overdue Vacation %]" caption="Overdue Vacation %" measure="1" displayFolder="" measureGroup="HR Database" count="0"/>
    <cacheHierarchy uniqueName="[Measures].[Terminated]" caption="Terminated" measure="1" displayFolder="" measureGroup="HR Database" count="0"/>
    <cacheHierarchy uniqueName="[Measures].[Turnover %]" caption="Turnover %" measure="1" displayFolder="" measureGroup="HR Database" count="0"/>
    <cacheHierarchy uniqueName="[Measures].[__XL_Count Department Bridge]" caption="__XL_Count Department Bridge" measure="1" displayFolder="" measureGroup="Department Bridge" count="0" hidden="1"/>
    <cacheHierarchy uniqueName="[Measures].[__XL_Count Employees]" caption="__XL_Count Employees" measure="1" displayFolder="" measureGroup="Employees" count="0" hidden="1"/>
    <cacheHierarchy uniqueName="[Measures].[__XL_Count HR Database]" caption="__XL_Count HR Database" measure="1" displayFolder="" measureGroup="HR Database" count="0" hidden="1"/>
    <cacheHierarchy uniqueName="[Measures].[__No measures defined]" caption="__No measures defined" measure="1" displayFolder="" count="0" hidden="1"/>
    <cacheHierarchy uniqueName="[Measures].[Sum of Age]" caption="Sum of Age" measure="1" displayFolder="" measureGroup="HR Database" count="0" hidden="1">
      <extLst>
        <ext xmlns:x15="http://schemas.microsoft.com/office/spreadsheetml/2010/11/main" uri="{B97F6D7D-B522-45F9-BDA1-12C45D357490}">
          <x15:cacheHierarchy aggregatedColumn="18"/>
        </ext>
      </extLst>
    </cacheHierarchy>
    <cacheHierarchy uniqueName="[Measures].[Average of Age]" caption="Average of Age" measure="1" displayFolder="" measureGroup="HR Database" count="0" hidden="1">
      <extLst>
        <ext xmlns:x15="http://schemas.microsoft.com/office/spreadsheetml/2010/11/main" uri="{B97F6D7D-B522-45F9-BDA1-12C45D357490}">
          <x15:cacheHierarchy aggregatedColumn="18"/>
        </ext>
      </extLst>
    </cacheHierarchy>
    <cacheHierarchy uniqueName="[Measures].[Sum of Tenure]" caption="Sum of Tenure" measure="1" displayFolder="" measureGroup="HR Database" count="0" hidden="1">
      <extLst>
        <ext xmlns:x15="http://schemas.microsoft.com/office/spreadsheetml/2010/11/main" uri="{B97F6D7D-B522-45F9-BDA1-12C45D357490}">
          <x15:cacheHierarchy aggregatedColumn="19"/>
        </ext>
      </extLst>
    </cacheHierarchy>
    <cacheHierarchy uniqueName="[Measures].[Average of Tenure]" caption="Average of Tenure" measure="1" displayFolder="" measureGroup="HR Database"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Employee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Gender]" caption="Count of Gender" measure="1" displayFolder="" measureGroup="HR Database" count="0" hidden="1">
      <extLst>
        <ext xmlns:x15="http://schemas.microsoft.com/office/spreadsheetml/2010/11/main" uri="{B97F6D7D-B522-45F9-BDA1-12C45D357490}">
          <x15:cacheHierarchy aggregatedColumn="10"/>
        </ext>
      </extLst>
    </cacheHierarchy>
    <cacheHierarchy uniqueName="[Measures].[Count of Education]" caption="Count of Education" measure="1" displayFolder="" measureGroup="HR Database" count="0" hidden="1">
      <extLst>
        <ext xmlns:x15="http://schemas.microsoft.com/office/spreadsheetml/2010/11/main" uri="{B97F6D7D-B522-45F9-BDA1-12C45D357490}">
          <x15:cacheHierarchy aggregatedColumn="15"/>
        </ext>
      </extLst>
    </cacheHierarchy>
    <cacheHierarchy uniqueName="[Measures].[Sum of Performance Review]" caption="Sum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Performance Review]" caption="Count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Overdue Vacation?]" caption="Count of Overdue Vacation?" measure="1" displayFolder="" measureGroup="Employees" count="0" hidden="1">
      <extLst>
        <ext xmlns:x15="http://schemas.microsoft.com/office/spreadsheetml/2010/11/main" uri="{B97F6D7D-B522-45F9-BDA1-12C45D357490}">
          <x15:cacheHierarchy aggregatedColumn="7"/>
        </ext>
      </extLst>
    </cacheHierarchy>
    <cacheHierarchy uniqueName="[Measures].[Count of Termination Reason]" caption="Count of Termination Reason" measure="1" displayFolder="" measureGroup="HR Database" count="0" hidden="1">
      <extLst>
        <ext xmlns:x15="http://schemas.microsoft.com/office/spreadsheetml/2010/11/main" uri="{B97F6D7D-B522-45F9-BDA1-12C45D357490}">
          <x15:cacheHierarchy aggregatedColumn="14"/>
        </ext>
      </extLst>
    </cacheHierarchy>
    <cacheHierarchy uniqueName="[Measures].[Count of Department]" caption="Count of Department" measure="1" displayFolder="" measureGroup="HR Database" count="0" hidden="1">
      <extLst>
        <ext xmlns:x15="http://schemas.microsoft.com/office/spreadsheetml/2010/11/main" uri="{B97F6D7D-B522-45F9-BDA1-12C45D357490}">
          <x15:cacheHierarchy aggregatedColumn="17"/>
        </ext>
      </extLst>
    </cacheHierarchy>
  </cacheHierarchies>
  <kpis count="0"/>
  <dimensions count="4">
    <dimension name="Department Bridge" uniqueName="[Department Bridge]" caption="Department Bridge"/>
    <dimension name="Employees" uniqueName="[Employees]" caption="Employees"/>
    <dimension name="HR Database" uniqueName="[HR Database]" caption="HR Database"/>
    <dimension measure="1" name="Measures" uniqueName="[Measures]" caption="Measures"/>
  </dimensions>
  <measureGroups count="3">
    <measureGroup name="Department Bridge" caption="Department Bridge"/>
    <measureGroup name="Employees" caption="Employees"/>
    <measureGroup name="HR Database" caption="HR Database"/>
  </measureGroups>
  <maps count="6">
    <map measureGroup="0" dimension="0"/>
    <map measureGroup="1" dimension="0"/>
    <map measureGroup="1" dimension="1"/>
    <map measureGroup="1" dimension="2"/>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46381898148" backgroundQuery="1" createdVersion="8" refreshedVersion="8" minRefreshableVersion="3" recordCount="0" supportSubquery="1" supportAdvancedDrill="1" xr:uid="{1564EE1E-6341-49B4-8288-42C38C59CE65}">
  <cacheSource type="external" connectionId="5"/>
  <cacheFields count="3">
    <cacheField name="[Employees].[Performance Review].[Performance Review]" caption="Performance Review" numFmtId="0" hierarchy="3" level="1">
      <sharedItems containsSemiMixedTypes="0" containsString="0" containsNumber="1" containsInteger="1" minValue="5" maxValue="10" count="6">
        <n v="5"/>
        <n v="6"/>
        <n v="7"/>
        <n v="8"/>
        <n v="9"/>
        <n v="10"/>
      </sharedItems>
      <extLst>
        <ext xmlns:x15="http://schemas.microsoft.com/office/spreadsheetml/2010/11/main" uri="{4F2E5C28-24EA-4eb8-9CBF-B6C8F9C3D259}">
          <x15:cachedUniqueNames>
            <x15:cachedUniqueName index="0" name="[Employees].[Performance Review].&amp;[5]"/>
            <x15:cachedUniqueName index="1" name="[Employees].[Performance Review].&amp;[6]"/>
            <x15:cachedUniqueName index="2" name="[Employees].[Performance Review].&amp;[7]"/>
            <x15:cachedUniqueName index="3" name="[Employees].[Performance Review].&amp;[8]"/>
            <x15:cachedUniqueName index="4" name="[Employees].[Performance Review].&amp;[9]"/>
            <x15:cachedUniqueName index="5" name="[Employees].[Performance Review].&amp;[10]"/>
          </x15:cachedUniqueNames>
        </ext>
      </extLst>
    </cacheField>
    <cacheField name="[Measures].[Count of Performance Review]" caption="Count of Performance Review" numFmtId="0" hierarchy="40" level="32767"/>
    <cacheField name="[HR Database].[Employment Status].[Employment Status]" caption="Employment Status" numFmtId="0" hierarchy="22" level="1">
      <sharedItems containsSemiMixedTypes="0" containsNonDate="0" containsString="0"/>
    </cacheField>
  </cacheFields>
  <cacheHierarchies count="44">
    <cacheHierarchy uniqueName="[Department Bridge].[Department]" caption="Department" attribute="1" defaultMemberUniqueName="[Department Bridge].[Department].[All]" allUniqueName="[Department Bridge].[Department].[All]" dimensionUniqueName="[Department Bridge]" displayFolder="" count="0" memberValueDatatype="130" unbalanced="0"/>
    <cacheHierarchy uniqueName="[Department Bridge].[Manager]" caption="Manager" attribute="1" defaultMemberUniqueName="[Department Bridge].[Manager].[All]" allUniqueName="[Department Bridge].[Manager].[All]" dimensionUniqueName="[Department Bridge]" displayFolder="" count="2" memberValueDatatype="130" unbalanced="0"/>
    <cacheHierarchy uniqueName="[Employees].[ID]" caption="ID" attribute="1" defaultMemberUniqueName="[Employees].[ID].[All]" allUniqueName="[Employees].[ID].[All]" dimensionUniqueName="[Employees]" displayFolder="" count="0" memberValueDatatype="20" unbalanced="0"/>
    <cacheHierarchy uniqueName="[Employees].[Performance Review]" caption="Performance Review" attribute="1" defaultMemberUniqueName="[Employees].[Performance Review].[All]" allUniqueName="[Employees].[Performance Review].[All]" dimensionUniqueName="[Employees]" displayFolder="" count="2" memberValueDatatype="20" unbalanced="0">
      <fieldsUsage count="2">
        <fieldUsage x="-1"/>
        <fieldUsage x="0"/>
      </fieldsUsage>
    </cacheHierarchy>
    <cacheHierarchy uniqueName="[Employees].[City]" caption="City" attribute="1" defaultMemberUniqueName="[Employees].[City].[All]" allUniqueName="[Employees].[City].[All]" dimensionUniqueName="[Employees]" displayFolder="" count="0" memberValueDatatype="130"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HR Database].[ID]" caption="ID" attribute="1" defaultMemberUniqueName="[HR Database].[ID].[All]" allUniqueName="[HR Database].[ID].[All]" dimensionUniqueName="[HR Database]" displayFolder="" count="0" memberValueDatatype="20" unbalanced="0"/>
    <cacheHierarchy uniqueName="[HR Database].[Employee]" caption="Employee" attribute="1" defaultMemberUniqueName="[HR Database].[Employee].[All]" allUniqueName="[HR Database].[Employee].[All]" dimensionUniqueName="[HR Database]" displayFolder="" count="0" memberValueDatatype="130" unbalanced="0"/>
    <cacheHierarchy uniqueName="[HR Database].[Gender]" caption="Gender" attribute="1" defaultMemberUniqueName="[HR Database].[Gender].[All]" allUniqueName="[HR Database].[Gender].[All]" dimensionUniqueName="[HR Database]" displayFolder="" count="0" memberValueDatatype="130" unbalanced="0"/>
    <cacheHierarchy uniqueName="[HR Database].[Birth Date]" caption="Birth Date" attribute="1" time="1" defaultMemberUniqueName="[HR Database].[Birth Date].[All]" allUniqueName="[HR Database].[Birth Date].[All]" dimensionUniqueName="[HR Database]" displayFolder="" count="0" memberValueDatatype="7" unbalanced="0"/>
    <cacheHierarchy uniqueName="[HR Database].[Hire Date]" caption="Hire Date" attribute="1" time="1" defaultMemberUniqueName="[HR Database].[Hire Date].[All]" allUniqueName="[HR Database].[Hire Date].[All]" dimensionUniqueName="[HR Database]" displayFolder="" count="0" memberValueDatatype="7" unbalanced="0"/>
    <cacheHierarchy uniqueName="[HR Database].[Termination Date]" caption="Termination Date" attribute="1" time="1" defaultMemberUniqueName="[HR Database].[Termination Date].[All]" allUniqueName="[HR Database].[Termination Date].[All]" dimensionUniqueName="[HR Database]" displayFolder="" count="0" memberValueDatatype="7" unbalanced="0"/>
    <cacheHierarchy uniqueName="[HR Database].[Termination Reason]" caption="Termination Reason" attribute="1" defaultMemberUniqueName="[HR Database].[Termination Reason].[All]" allUniqueName="[HR Database].[Termination Reason].[All]" dimensionUniqueName="[HR Database]" displayFolder="" count="0" memberValueDatatype="130" unbalanced="0"/>
    <cacheHierarchy uniqueName="[HR Database].[Education]" caption="Education" attribute="1" defaultMemberUniqueName="[HR Database].[Education].[All]" allUniqueName="[HR Database].[Education].[All]" dimensionUniqueName="[HR Database]" displayFolder="" count="0" memberValueDatatype="130" unbalanced="0"/>
    <cacheHierarchy uniqueName="[HR Database].[Position]" caption="Position" attribute="1" defaultMemberUniqueName="[HR Database].[Position].[All]" allUniqueName="[HR Database].[Position].[All]" dimensionUniqueName="[HR Database]" displayFolder="" count="0" memberValueDatatype="130" unbalanced="0"/>
    <cacheHierarchy uniqueName="[HR Database].[Department]" caption="Department" attribute="1" defaultMemberUniqueName="[HR Database].[Department].[All]" allUniqueName="[HR Database].[Department].[All]" dimensionUniqueName="[HR Database]" displayFolder="" count="2" memberValueDatatype="130" unbalanced="0"/>
    <cacheHierarchy uniqueName="[HR Database].[Age]" caption="Age" attribute="1" defaultMemberUniqueName="[HR Database].[Age].[All]" allUniqueName="[HR Database].[Age].[All]" dimensionUniqueName="[HR Database]" displayFolder="" count="0" memberValueDatatype="20" unbalanced="0"/>
    <cacheHierarchy uniqueName="[HR Database].[Tenure]" caption="Tenure" attribute="1" defaultMemberUniqueName="[HR Database].[Tenure].[All]" allUniqueName="[HR Database].[Tenure].[All]" dimensionUniqueName="[HR Database]" displayFolder="" count="0" memberValueDatatype="20" unbalanced="0"/>
    <cacheHierarchy uniqueName="[HR Database].[EduOrder]" caption="EduOrder" attribute="1" defaultMemberUniqueName="[HR Database].[EduOrder].[All]" allUniqueName="[HR Database].[EduOrder].[All]" dimensionUniqueName="[HR Database]" displayFolder="" count="0" memberValueDatatype="20" unbalanced="0"/>
    <cacheHierarchy uniqueName="[HR Database].[EduLabel]" caption="EduLabel" attribute="1" defaultMemberUniqueName="[HR Database].[EduLabel].[All]" allUniqueName="[HR Database].[EduLabel].[All]" dimensionUniqueName="[HR Database]" displayFolder="" count="0" memberValueDatatype="130" unbalanced="0"/>
    <cacheHierarchy uniqueName="[HR Database].[Employment Status]" caption="Employment Status" attribute="1" defaultMemberUniqueName="[HR Database].[Employment Status].[All]" allUniqueName="[HR Database].[Employment Status].[All]" dimensionUniqueName="[HR Database]" displayFolder="" count="2" memberValueDatatype="130" unbalanced="0">
      <fieldsUsage count="2">
        <fieldUsage x="-1"/>
        <fieldUsage x="2"/>
      </fieldsUsage>
    </cacheHierarchy>
    <cacheHierarchy uniqueName="[Measures].[HeadCount]" caption="HeadCount" measure="1" displayFolder="" measureGroup="HR Database" count="0"/>
    <cacheHierarchy uniqueName="[Measures].[Overdue Vacation %]" caption="Overdue Vacation %" measure="1" displayFolder="" measureGroup="HR Database" count="0"/>
    <cacheHierarchy uniqueName="[Measures].[Terminated]" caption="Terminated" measure="1" displayFolder="" measureGroup="HR Database" count="0"/>
    <cacheHierarchy uniqueName="[Measures].[Turnover %]" caption="Turnover %" measure="1" displayFolder="" measureGroup="HR Database" count="0"/>
    <cacheHierarchy uniqueName="[Measures].[__XL_Count Department Bridge]" caption="__XL_Count Department Bridge" measure="1" displayFolder="" measureGroup="Department Bridge" count="0" hidden="1"/>
    <cacheHierarchy uniqueName="[Measures].[__XL_Count Employees]" caption="__XL_Count Employees" measure="1" displayFolder="" measureGroup="Employees" count="0" hidden="1"/>
    <cacheHierarchy uniqueName="[Measures].[__XL_Count HR Database]" caption="__XL_Count HR Database" measure="1" displayFolder="" measureGroup="HR Database" count="0" hidden="1"/>
    <cacheHierarchy uniqueName="[Measures].[__No measures defined]" caption="__No measures defined" measure="1" displayFolder="" count="0" hidden="1"/>
    <cacheHierarchy uniqueName="[Measures].[Sum of Age]" caption="Sum of Age" measure="1" displayFolder="" measureGroup="HR Database" count="0" hidden="1">
      <extLst>
        <ext xmlns:x15="http://schemas.microsoft.com/office/spreadsheetml/2010/11/main" uri="{B97F6D7D-B522-45F9-BDA1-12C45D357490}">
          <x15:cacheHierarchy aggregatedColumn="18"/>
        </ext>
      </extLst>
    </cacheHierarchy>
    <cacheHierarchy uniqueName="[Measures].[Average of Age]" caption="Average of Age" measure="1" displayFolder="" measureGroup="HR Database" count="0" hidden="1">
      <extLst>
        <ext xmlns:x15="http://schemas.microsoft.com/office/spreadsheetml/2010/11/main" uri="{B97F6D7D-B522-45F9-BDA1-12C45D357490}">
          <x15:cacheHierarchy aggregatedColumn="18"/>
        </ext>
      </extLst>
    </cacheHierarchy>
    <cacheHierarchy uniqueName="[Measures].[Sum of Tenure]" caption="Sum of Tenure" measure="1" displayFolder="" measureGroup="HR Database" count="0" hidden="1">
      <extLst>
        <ext xmlns:x15="http://schemas.microsoft.com/office/spreadsheetml/2010/11/main" uri="{B97F6D7D-B522-45F9-BDA1-12C45D357490}">
          <x15:cacheHierarchy aggregatedColumn="19"/>
        </ext>
      </extLst>
    </cacheHierarchy>
    <cacheHierarchy uniqueName="[Measures].[Average of Tenure]" caption="Average of Tenure" measure="1" displayFolder="" measureGroup="HR Database"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Employees"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HR Database" count="0" hidden="1">
      <extLst>
        <ext xmlns:x15="http://schemas.microsoft.com/office/spreadsheetml/2010/11/main" uri="{B97F6D7D-B522-45F9-BDA1-12C45D357490}">
          <x15:cacheHierarchy aggregatedColumn="10"/>
        </ext>
      </extLst>
    </cacheHierarchy>
    <cacheHierarchy uniqueName="[Measures].[Count of Education]" caption="Count of Education" measure="1" displayFolder="" measureGroup="HR Database" count="0" hidden="1">
      <extLst>
        <ext xmlns:x15="http://schemas.microsoft.com/office/spreadsheetml/2010/11/main" uri="{B97F6D7D-B522-45F9-BDA1-12C45D357490}">
          <x15:cacheHierarchy aggregatedColumn="15"/>
        </ext>
      </extLst>
    </cacheHierarchy>
    <cacheHierarchy uniqueName="[Measures].[Sum of Performance Review]" caption="Sum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Performance Review]" caption="Count of Performance Review" measure="1" displayFolder="" measureGroup="Employee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Overdue Vacation?]" caption="Count of Overdue Vacation?" measure="1" displayFolder="" measureGroup="Employees" count="0" hidden="1">
      <extLst>
        <ext xmlns:x15="http://schemas.microsoft.com/office/spreadsheetml/2010/11/main" uri="{B97F6D7D-B522-45F9-BDA1-12C45D357490}">
          <x15:cacheHierarchy aggregatedColumn="7"/>
        </ext>
      </extLst>
    </cacheHierarchy>
    <cacheHierarchy uniqueName="[Measures].[Count of Termination Reason]" caption="Count of Termination Reason" measure="1" displayFolder="" measureGroup="HR Database" count="0" hidden="1">
      <extLst>
        <ext xmlns:x15="http://schemas.microsoft.com/office/spreadsheetml/2010/11/main" uri="{B97F6D7D-B522-45F9-BDA1-12C45D357490}">
          <x15:cacheHierarchy aggregatedColumn="14"/>
        </ext>
      </extLst>
    </cacheHierarchy>
    <cacheHierarchy uniqueName="[Measures].[Count of Department]" caption="Count of Department" measure="1" displayFolder="" measureGroup="HR Database" count="0" hidden="1">
      <extLst>
        <ext xmlns:x15="http://schemas.microsoft.com/office/spreadsheetml/2010/11/main" uri="{B97F6D7D-B522-45F9-BDA1-12C45D357490}">
          <x15:cacheHierarchy aggregatedColumn="17"/>
        </ext>
      </extLst>
    </cacheHierarchy>
  </cacheHierarchies>
  <kpis count="0"/>
  <dimensions count="4">
    <dimension name="Department Bridge" uniqueName="[Department Bridge]" caption="Department Bridge"/>
    <dimension name="Employees" uniqueName="[Employees]" caption="Employees"/>
    <dimension name="HR Database" uniqueName="[HR Database]" caption="HR Database"/>
    <dimension measure="1" name="Measures" uniqueName="[Measures]" caption="Measures"/>
  </dimensions>
  <measureGroups count="3">
    <measureGroup name="Department Bridge" caption="Department Bridge"/>
    <measureGroup name="Employees" caption="Employees"/>
    <measureGroup name="HR Database" caption="HR Database"/>
  </measureGroups>
  <maps count="6">
    <map measureGroup="0" dimension="0"/>
    <map measureGroup="1" dimension="0"/>
    <map measureGroup="1" dimension="1"/>
    <map measureGroup="1" dimension="2"/>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463819444441" backgroundQuery="1" createdVersion="8" refreshedVersion="8" minRefreshableVersion="3" recordCount="0" supportSubquery="1" supportAdvancedDrill="1" xr:uid="{0A8D01C2-93D2-4BD2-8CE2-ED9D29A37508}">
  <cacheSource type="external" connectionId="5"/>
  <cacheFields count="3">
    <cacheField name="[HR Database].[Department].[Department]" caption="Department" numFmtId="0" hierarchy="17" level="1">
      <sharedItems count="6">
        <s v="Development"/>
        <s v="Finance / Accounting"/>
        <s v="Legal"/>
        <s v="Marketing"/>
        <s v="Sales"/>
        <s v="Strategy"/>
      </sharedItems>
    </cacheField>
    <cacheField name="[Measures].[Overdue Vacation %]" caption="Overdue Vacation %" numFmtId="0" hierarchy="24" level="32767"/>
    <cacheField name="[HR Database].[Employment Status].[Employment Status]" caption="Employment Status" numFmtId="0" hierarchy="22" level="1">
      <sharedItems containsSemiMixedTypes="0" containsNonDate="0" containsString="0"/>
    </cacheField>
  </cacheFields>
  <cacheHierarchies count="44">
    <cacheHierarchy uniqueName="[Department Bridge].[Department]" caption="Department" attribute="1" defaultMemberUniqueName="[Department Bridge].[Department].[All]" allUniqueName="[Department Bridge].[Department].[All]" dimensionUniqueName="[Department Bridge]" displayFolder="" count="0" memberValueDatatype="130" unbalanced="0"/>
    <cacheHierarchy uniqueName="[Department Bridge].[Manager]" caption="Manager" attribute="1" defaultMemberUniqueName="[Department Bridge].[Manager].[All]" allUniqueName="[Department Bridge].[Manager].[All]" dimensionUniqueName="[Department Bridge]" displayFolder="" count="2" memberValueDatatype="130" unbalanced="0"/>
    <cacheHierarchy uniqueName="[Employees].[ID]" caption="ID" attribute="1" defaultMemberUniqueName="[Employees].[ID].[All]" allUniqueName="[Employees].[ID].[All]" dimensionUniqueName="[Employees]" displayFolder="" count="0" memberValueDatatype="20" unbalanced="0"/>
    <cacheHierarchy uniqueName="[Employees].[Performance Review]" caption="Performance Review" attribute="1" defaultMemberUniqueName="[Employees].[Performance Review].[All]" allUniqueName="[Employees].[Performance Review].[All]" dimensionUniqueName="[Employees]" displayFolder="" count="0" memberValueDatatype="20" unbalanced="0"/>
    <cacheHierarchy uniqueName="[Employees].[City]" caption="City" attribute="1" defaultMemberUniqueName="[Employees].[City].[All]" allUniqueName="[Employees].[City].[All]" dimensionUniqueName="[Employees]" displayFolder="" count="0" memberValueDatatype="130"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HR Database].[ID]" caption="ID" attribute="1" defaultMemberUniqueName="[HR Database].[ID].[All]" allUniqueName="[HR Database].[ID].[All]" dimensionUniqueName="[HR Database]" displayFolder="" count="0" memberValueDatatype="20" unbalanced="0"/>
    <cacheHierarchy uniqueName="[HR Database].[Employee]" caption="Employee" attribute="1" defaultMemberUniqueName="[HR Database].[Employee].[All]" allUniqueName="[HR Database].[Employee].[All]" dimensionUniqueName="[HR Database]" displayFolder="" count="0" memberValueDatatype="130" unbalanced="0"/>
    <cacheHierarchy uniqueName="[HR Database].[Gender]" caption="Gender" attribute="1" defaultMemberUniqueName="[HR Database].[Gender].[All]" allUniqueName="[HR Database].[Gender].[All]" dimensionUniqueName="[HR Database]" displayFolder="" count="0" memberValueDatatype="130" unbalanced="0"/>
    <cacheHierarchy uniqueName="[HR Database].[Birth Date]" caption="Birth Date" attribute="1" time="1" defaultMemberUniqueName="[HR Database].[Birth Date].[All]" allUniqueName="[HR Database].[Birth Date].[All]" dimensionUniqueName="[HR Database]" displayFolder="" count="0" memberValueDatatype="7" unbalanced="0"/>
    <cacheHierarchy uniqueName="[HR Database].[Hire Date]" caption="Hire Date" attribute="1" time="1" defaultMemberUniqueName="[HR Database].[Hire Date].[All]" allUniqueName="[HR Database].[Hire Date].[All]" dimensionUniqueName="[HR Database]" displayFolder="" count="0" memberValueDatatype="7" unbalanced="0"/>
    <cacheHierarchy uniqueName="[HR Database].[Termination Date]" caption="Termination Date" attribute="1" time="1" defaultMemberUniqueName="[HR Database].[Termination Date].[All]" allUniqueName="[HR Database].[Termination Date].[All]" dimensionUniqueName="[HR Database]" displayFolder="" count="0" memberValueDatatype="7" unbalanced="0"/>
    <cacheHierarchy uniqueName="[HR Database].[Termination Reason]" caption="Termination Reason" attribute="1" defaultMemberUniqueName="[HR Database].[Termination Reason].[All]" allUniqueName="[HR Database].[Termination Reason].[All]" dimensionUniqueName="[HR Database]" displayFolder="" count="0" memberValueDatatype="130" unbalanced="0"/>
    <cacheHierarchy uniqueName="[HR Database].[Education]" caption="Education" attribute="1" defaultMemberUniqueName="[HR Database].[Education].[All]" allUniqueName="[HR Database].[Education].[All]" dimensionUniqueName="[HR Database]" displayFolder="" count="0" memberValueDatatype="130" unbalanced="0"/>
    <cacheHierarchy uniqueName="[HR Database].[Position]" caption="Position" attribute="1" defaultMemberUniqueName="[HR Database].[Position].[All]" allUniqueName="[HR Database].[Position].[All]" dimensionUniqueName="[HR Database]" displayFolder="" count="0" memberValueDatatype="130" unbalanced="0"/>
    <cacheHierarchy uniqueName="[HR Database].[Department]" caption="Department" attribute="1" defaultMemberUniqueName="[HR Database].[Department].[All]" allUniqueName="[HR Database].[Department].[All]" dimensionUniqueName="[HR Database]" displayFolder="" count="2" memberValueDatatype="130" unbalanced="0">
      <fieldsUsage count="2">
        <fieldUsage x="-1"/>
        <fieldUsage x="0"/>
      </fieldsUsage>
    </cacheHierarchy>
    <cacheHierarchy uniqueName="[HR Database].[Age]" caption="Age" attribute="1" defaultMemberUniqueName="[HR Database].[Age].[All]" allUniqueName="[HR Database].[Age].[All]" dimensionUniqueName="[HR Database]" displayFolder="" count="0" memberValueDatatype="20" unbalanced="0"/>
    <cacheHierarchy uniqueName="[HR Database].[Tenure]" caption="Tenure" attribute="1" defaultMemberUniqueName="[HR Database].[Tenure].[All]" allUniqueName="[HR Database].[Tenure].[All]" dimensionUniqueName="[HR Database]" displayFolder="" count="0" memberValueDatatype="20" unbalanced="0"/>
    <cacheHierarchy uniqueName="[HR Database].[EduOrder]" caption="EduOrder" attribute="1" defaultMemberUniqueName="[HR Database].[EduOrder].[All]" allUniqueName="[HR Database].[EduOrder].[All]" dimensionUniqueName="[HR Database]" displayFolder="" count="0" memberValueDatatype="20" unbalanced="0"/>
    <cacheHierarchy uniqueName="[HR Database].[EduLabel]" caption="EduLabel" attribute="1" defaultMemberUniqueName="[HR Database].[EduLabel].[All]" allUniqueName="[HR Database].[EduLabel].[All]" dimensionUniqueName="[HR Database]" displayFolder="" count="0" memberValueDatatype="130" unbalanced="0"/>
    <cacheHierarchy uniqueName="[HR Database].[Employment Status]" caption="Employment Status" attribute="1" defaultMemberUniqueName="[HR Database].[Employment Status].[All]" allUniqueName="[HR Database].[Employment Status].[All]" dimensionUniqueName="[HR Database]" displayFolder="" count="2" memberValueDatatype="130" unbalanced="0">
      <fieldsUsage count="2">
        <fieldUsage x="-1"/>
        <fieldUsage x="2"/>
      </fieldsUsage>
    </cacheHierarchy>
    <cacheHierarchy uniqueName="[Measures].[HeadCount]" caption="HeadCount" measure="1" displayFolder="" measureGroup="HR Database" count="0"/>
    <cacheHierarchy uniqueName="[Measures].[Overdue Vacation %]" caption="Overdue Vacation %" measure="1" displayFolder="" measureGroup="HR Database" count="0" oneField="1">
      <fieldsUsage count="1">
        <fieldUsage x="1"/>
      </fieldsUsage>
    </cacheHierarchy>
    <cacheHierarchy uniqueName="[Measures].[Terminated]" caption="Terminated" measure="1" displayFolder="" measureGroup="HR Database" count="0"/>
    <cacheHierarchy uniqueName="[Measures].[Turnover %]" caption="Turnover %" measure="1" displayFolder="" measureGroup="HR Database" count="0"/>
    <cacheHierarchy uniqueName="[Measures].[__XL_Count Department Bridge]" caption="__XL_Count Department Bridge" measure="1" displayFolder="" measureGroup="Department Bridge" count="0" hidden="1"/>
    <cacheHierarchy uniqueName="[Measures].[__XL_Count Employees]" caption="__XL_Count Employees" measure="1" displayFolder="" measureGroup="Employees" count="0" hidden="1"/>
    <cacheHierarchy uniqueName="[Measures].[__XL_Count HR Database]" caption="__XL_Count HR Database" measure="1" displayFolder="" measureGroup="HR Database" count="0" hidden="1"/>
    <cacheHierarchy uniqueName="[Measures].[__No measures defined]" caption="__No measures defined" measure="1" displayFolder="" count="0" hidden="1"/>
    <cacheHierarchy uniqueName="[Measures].[Sum of Age]" caption="Sum of Age" measure="1" displayFolder="" measureGroup="HR Database" count="0" hidden="1">
      <extLst>
        <ext xmlns:x15="http://schemas.microsoft.com/office/spreadsheetml/2010/11/main" uri="{B97F6D7D-B522-45F9-BDA1-12C45D357490}">
          <x15:cacheHierarchy aggregatedColumn="18"/>
        </ext>
      </extLst>
    </cacheHierarchy>
    <cacheHierarchy uniqueName="[Measures].[Average of Age]" caption="Average of Age" measure="1" displayFolder="" measureGroup="HR Database" count="0" hidden="1">
      <extLst>
        <ext xmlns:x15="http://schemas.microsoft.com/office/spreadsheetml/2010/11/main" uri="{B97F6D7D-B522-45F9-BDA1-12C45D357490}">
          <x15:cacheHierarchy aggregatedColumn="18"/>
        </ext>
      </extLst>
    </cacheHierarchy>
    <cacheHierarchy uniqueName="[Measures].[Sum of Tenure]" caption="Sum of Tenure" measure="1" displayFolder="" measureGroup="HR Database" count="0" hidden="1">
      <extLst>
        <ext xmlns:x15="http://schemas.microsoft.com/office/spreadsheetml/2010/11/main" uri="{B97F6D7D-B522-45F9-BDA1-12C45D357490}">
          <x15:cacheHierarchy aggregatedColumn="19"/>
        </ext>
      </extLst>
    </cacheHierarchy>
    <cacheHierarchy uniqueName="[Measures].[Average of Tenure]" caption="Average of Tenure" measure="1" displayFolder="" measureGroup="HR Database"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Employees"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HR Database" count="0" hidden="1">
      <extLst>
        <ext xmlns:x15="http://schemas.microsoft.com/office/spreadsheetml/2010/11/main" uri="{B97F6D7D-B522-45F9-BDA1-12C45D357490}">
          <x15:cacheHierarchy aggregatedColumn="10"/>
        </ext>
      </extLst>
    </cacheHierarchy>
    <cacheHierarchy uniqueName="[Measures].[Count of Education]" caption="Count of Education" measure="1" displayFolder="" measureGroup="HR Database" count="0" hidden="1">
      <extLst>
        <ext xmlns:x15="http://schemas.microsoft.com/office/spreadsheetml/2010/11/main" uri="{B97F6D7D-B522-45F9-BDA1-12C45D357490}">
          <x15:cacheHierarchy aggregatedColumn="15"/>
        </ext>
      </extLst>
    </cacheHierarchy>
    <cacheHierarchy uniqueName="[Measures].[Sum of Performance Review]" caption="Sum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Performance Review]" caption="Count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Overdue Vacation?]" caption="Count of Overdue Vacation?" measure="1" displayFolder="" measureGroup="Employees" count="0" hidden="1">
      <extLst>
        <ext xmlns:x15="http://schemas.microsoft.com/office/spreadsheetml/2010/11/main" uri="{B97F6D7D-B522-45F9-BDA1-12C45D357490}">
          <x15:cacheHierarchy aggregatedColumn="7"/>
        </ext>
      </extLst>
    </cacheHierarchy>
    <cacheHierarchy uniqueName="[Measures].[Count of Termination Reason]" caption="Count of Termination Reason" measure="1" displayFolder="" measureGroup="HR Database" count="0" hidden="1">
      <extLst>
        <ext xmlns:x15="http://schemas.microsoft.com/office/spreadsheetml/2010/11/main" uri="{B97F6D7D-B522-45F9-BDA1-12C45D357490}">
          <x15:cacheHierarchy aggregatedColumn="14"/>
        </ext>
      </extLst>
    </cacheHierarchy>
    <cacheHierarchy uniqueName="[Measures].[Count of Department]" caption="Count of Department" measure="1" displayFolder="" measureGroup="HR Database" count="0" hidden="1">
      <extLst>
        <ext xmlns:x15="http://schemas.microsoft.com/office/spreadsheetml/2010/11/main" uri="{B97F6D7D-B522-45F9-BDA1-12C45D357490}">
          <x15:cacheHierarchy aggregatedColumn="17"/>
        </ext>
      </extLst>
    </cacheHierarchy>
  </cacheHierarchies>
  <kpis count="0"/>
  <dimensions count="4">
    <dimension name="Department Bridge" uniqueName="[Department Bridge]" caption="Department Bridge"/>
    <dimension name="Employees" uniqueName="[Employees]" caption="Employees"/>
    <dimension name="HR Database" uniqueName="[HR Database]" caption="HR Database"/>
    <dimension measure="1" name="Measures" uniqueName="[Measures]" caption="Measures"/>
  </dimensions>
  <measureGroups count="3">
    <measureGroup name="Department Bridge" caption="Department Bridge"/>
    <measureGroup name="Employees" caption="Employees"/>
    <measureGroup name="HR Database" caption="HR Database"/>
  </measureGroups>
  <maps count="6">
    <map measureGroup="0" dimension="0"/>
    <map measureGroup="1" dimension="0"/>
    <map measureGroup="1" dimension="1"/>
    <map measureGroup="1" dimension="2"/>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8.463819791665" backgroundQuery="1" createdVersion="8" refreshedVersion="8" minRefreshableVersion="3" recordCount="0" supportSubquery="1" supportAdvancedDrill="1" xr:uid="{F0421582-6D5F-41CD-8BC8-DB5D4EA0E1E6}">
  <cacheSource type="external" connectionId="5"/>
  <cacheFields count="3">
    <cacheField name="[HR Database].[Termination Reason].[Termination Reason]" caption="Termination Reason" numFmtId="0" hierarchy="14" level="1">
      <sharedItems count="5">
        <s v="Dismissal"/>
        <s v="End of Internishp Contract"/>
        <s v="Mutual Agreement"/>
        <s v="Resignation"/>
        <s v="Unfair Dismissal"/>
      </sharedItems>
    </cacheField>
    <cacheField name="[Measures].[Count of Termination Reason]" caption="Count of Termination Reason" numFmtId="0" hierarchy="42" level="32767"/>
    <cacheField name="[HR Database].[Employment Status].[Employment Status]" caption="Employment Status" numFmtId="0" hierarchy="22" level="1">
      <sharedItems containsSemiMixedTypes="0" containsNonDate="0" containsString="0"/>
    </cacheField>
  </cacheFields>
  <cacheHierarchies count="44">
    <cacheHierarchy uniqueName="[Department Bridge].[Department]" caption="Department" attribute="1" defaultMemberUniqueName="[Department Bridge].[Department].[All]" allUniqueName="[Department Bridge].[Department].[All]" dimensionUniqueName="[Department Bridge]" displayFolder="" count="0" memberValueDatatype="130" unbalanced="0"/>
    <cacheHierarchy uniqueName="[Department Bridge].[Manager]" caption="Manager" attribute="1" defaultMemberUniqueName="[Department Bridge].[Manager].[All]" allUniqueName="[Department Bridge].[Manager].[All]" dimensionUniqueName="[Department Bridge]" displayFolder="" count="2" memberValueDatatype="130" unbalanced="0"/>
    <cacheHierarchy uniqueName="[Employees].[ID]" caption="ID" attribute="1" defaultMemberUniqueName="[Employees].[ID].[All]" allUniqueName="[Employees].[ID].[All]" dimensionUniqueName="[Employees]" displayFolder="" count="0" memberValueDatatype="20" unbalanced="0"/>
    <cacheHierarchy uniqueName="[Employees].[Performance Review]" caption="Performance Review" attribute="1" defaultMemberUniqueName="[Employees].[Performance Review].[All]" allUniqueName="[Employees].[Performance Review].[All]" dimensionUniqueName="[Employees]" displayFolder="" count="0" memberValueDatatype="20" unbalanced="0"/>
    <cacheHierarchy uniqueName="[Employees].[City]" caption="City" attribute="1" defaultMemberUniqueName="[Employees].[City].[All]" allUniqueName="[Employees].[City].[All]" dimensionUniqueName="[Employees]" displayFolder="" count="0" memberValueDatatype="130"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HR Database].[ID]" caption="ID" attribute="1" defaultMemberUniqueName="[HR Database].[ID].[All]" allUniqueName="[HR Database].[ID].[All]" dimensionUniqueName="[HR Database]" displayFolder="" count="0" memberValueDatatype="20" unbalanced="0"/>
    <cacheHierarchy uniqueName="[HR Database].[Employee]" caption="Employee" attribute="1" defaultMemberUniqueName="[HR Database].[Employee].[All]" allUniqueName="[HR Database].[Employee].[All]" dimensionUniqueName="[HR Database]" displayFolder="" count="0" memberValueDatatype="130" unbalanced="0"/>
    <cacheHierarchy uniqueName="[HR Database].[Gender]" caption="Gender" attribute="1" defaultMemberUniqueName="[HR Database].[Gender].[All]" allUniqueName="[HR Database].[Gender].[All]" dimensionUniqueName="[HR Database]" displayFolder="" count="0" memberValueDatatype="130" unbalanced="0"/>
    <cacheHierarchy uniqueName="[HR Database].[Birth Date]" caption="Birth Date" attribute="1" time="1" defaultMemberUniqueName="[HR Database].[Birth Date].[All]" allUniqueName="[HR Database].[Birth Date].[All]" dimensionUniqueName="[HR Database]" displayFolder="" count="0" memberValueDatatype="7" unbalanced="0"/>
    <cacheHierarchy uniqueName="[HR Database].[Hire Date]" caption="Hire Date" attribute="1" time="1" defaultMemberUniqueName="[HR Database].[Hire Date].[All]" allUniqueName="[HR Database].[Hire Date].[All]" dimensionUniqueName="[HR Database]" displayFolder="" count="0" memberValueDatatype="7" unbalanced="0"/>
    <cacheHierarchy uniqueName="[HR Database].[Termination Date]" caption="Termination Date" attribute="1" time="1" defaultMemberUniqueName="[HR Database].[Termination Date].[All]" allUniqueName="[HR Database].[Termination Date].[All]" dimensionUniqueName="[HR Database]" displayFolder="" count="0" memberValueDatatype="7" unbalanced="0"/>
    <cacheHierarchy uniqueName="[HR Database].[Termination Reason]" caption="Termination Reason" attribute="1" defaultMemberUniqueName="[HR Database].[Termination Reason].[All]" allUniqueName="[HR Database].[Termination Reason].[All]" dimensionUniqueName="[HR Database]" displayFolder="" count="2" memberValueDatatype="130" unbalanced="0">
      <fieldsUsage count="2">
        <fieldUsage x="-1"/>
        <fieldUsage x="0"/>
      </fieldsUsage>
    </cacheHierarchy>
    <cacheHierarchy uniqueName="[HR Database].[Education]" caption="Education" attribute="1" defaultMemberUniqueName="[HR Database].[Education].[All]" allUniqueName="[HR Database].[Education].[All]" dimensionUniqueName="[HR Database]" displayFolder="" count="0" memberValueDatatype="130" unbalanced="0"/>
    <cacheHierarchy uniqueName="[HR Database].[Position]" caption="Position" attribute="1" defaultMemberUniqueName="[HR Database].[Position].[All]" allUniqueName="[HR Database].[Position].[All]" dimensionUniqueName="[HR Database]" displayFolder="" count="0" memberValueDatatype="130" unbalanced="0"/>
    <cacheHierarchy uniqueName="[HR Database].[Department]" caption="Department" attribute="1" defaultMemberUniqueName="[HR Database].[Department].[All]" allUniqueName="[HR Database].[Department].[All]" dimensionUniqueName="[HR Database]" displayFolder="" count="2" memberValueDatatype="130" unbalanced="0"/>
    <cacheHierarchy uniqueName="[HR Database].[Age]" caption="Age" attribute="1" defaultMemberUniqueName="[HR Database].[Age].[All]" allUniqueName="[HR Database].[Age].[All]" dimensionUniqueName="[HR Database]" displayFolder="" count="0" memberValueDatatype="20" unbalanced="0"/>
    <cacheHierarchy uniqueName="[HR Database].[Tenure]" caption="Tenure" attribute="1" defaultMemberUniqueName="[HR Database].[Tenure].[All]" allUniqueName="[HR Database].[Tenure].[All]" dimensionUniqueName="[HR Database]" displayFolder="" count="0" memberValueDatatype="20" unbalanced="0"/>
    <cacheHierarchy uniqueName="[HR Database].[EduOrder]" caption="EduOrder" attribute="1" defaultMemberUniqueName="[HR Database].[EduOrder].[All]" allUniqueName="[HR Database].[EduOrder].[All]" dimensionUniqueName="[HR Database]" displayFolder="" count="0" memberValueDatatype="20" unbalanced="0"/>
    <cacheHierarchy uniqueName="[HR Database].[EduLabel]" caption="EduLabel" attribute="1" defaultMemberUniqueName="[HR Database].[EduLabel].[All]" allUniqueName="[HR Database].[EduLabel].[All]" dimensionUniqueName="[HR Database]" displayFolder="" count="0" memberValueDatatype="130" unbalanced="0"/>
    <cacheHierarchy uniqueName="[HR Database].[Employment Status]" caption="Employment Status" attribute="1" defaultMemberUniqueName="[HR Database].[Employment Status].[All]" allUniqueName="[HR Database].[Employment Status].[All]" dimensionUniqueName="[HR Database]" displayFolder="" count="2" memberValueDatatype="130" unbalanced="0">
      <fieldsUsage count="2">
        <fieldUsage x="-1"/>
        <fieldUsage x="2"/>
      </fieldsUsage>
    </cacheHierarchy>
    <cacheHierarchy uniqueName="[Measures].[HeadCount]" caption="HeadCount" measure="1" displayFolder="" measureGroup="HR Database" count="0"/>
    <cacheHierarchy uniqueName="[Measures].[Overdue Vacation %]" caption="Overdue Vacation %" measure="1" displayFolder="" measureGroup="HR Database" count="0"/>
    <cacheHierarchy uniqueName="[Measures].[Terminated]" caption="Terminated" measure="1" displayFolder="" measureGroup="HR Database" count="0"/>
    <cacheHierarchy uniqueName="[Measures].[Turnover %]" caption="Turnover %" measure="1" displayFolder="" measureGroup="HR Database" count="0"/>
    <cacheHierarchy uniqueName="[Measures].[__XL_Count Department Bridge]" caption="__XL_Count Department Bridge" measure="1" displayFolder="" measureGroup="Department Bridge" count="0" hidden="1"/>
    <cacheHierarchy uniqueName="[Measures].[__XL_Count Employees]" caption="__XL_Count Employees" measure="1" displayFolder="" measureGroup="Employees" count="0" hidden="1"/>
    <cacheHierarchy uniqueName="[Measures].[__XL_Count HR Database]" caption="__XL_Count HR Database" measure="1" displayFolder="" measureGroup="HR Database" count="0" hidden="1"/>
    <cacheHierarchy uniqueName="[Measures].[__No measures defined]" caption="__No measures defined" measure="1" displayFolder="" count="0" hidden="1"/>
    <cacheHierarchy uniqueName="[Measures].[Sum of Age]" caption="Sum of Age" measure="1" displayFolder="" measureGroup="HR Database" count="0" hidden="1">
      <extLst>
        <ext xmlns:x15="http://schemas.microsoft.com/office/spreadsheetml/2010/11/main" uri="{B97F6D7D-B522-45F9-BDA1-12C45D357490}">
          <x15:cacheHierarchy aggregatedColumn="18"/>
        </ext>
      </extLst>
    </cacheHierarchy>
    <cacheHierarchy uniqueName="[Measures].[Average of Age]" caption="Average of Age" measure="1" displayFolder="" measureGroup="HR Database" count="0" hidden="1">
      <extLst>
        <ext xmlns:x15="http://schemas.microsoft.com/office/spreadsheetml/2010/11/main" uri="{B97F6D7D-B522-45F9-BDA1-12C45D357490}">
          <x15:cacheHierarchy aggregatedColumn="18"/>
        </ext>
      </extLst>
    </cacheHierarchy>
    <cacheHierarchy uniqueName="[Measures].[Sum of Tenure]" caption="Sum of Tenure" measure="1" displayFolder="" measureGroup="HR Database" count="0" hidden="1">
      <extLst>
        <ext xmlns:x15="http://schemas.microsoft.com/office/spreadsheetml/2010/11/main" uri="{B97F6D7D-B522-45F9-BDA1-12C45D357490}">
          <x15:cacheHierarchy aggregatedColumn="19"/>
        </ext>
      </extLst>
    </cacheHierarchy>
    <cacheHierarchy uniqueName="[Measures].[Average of Tenure]" caption="Average of Tenure" measure="1" displayFolder="" measureGroup="HR Database"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Employees"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HR Database" count="0" hidden="1">
      <extLst>
        <ext xmlns:x15="http://schemas.microsoft.com/office/spreadsheetml/2010/11/main" uri="{B97F6D7D-B522-45F9-BDA1-12C45D357490}">
          <x15:cacheHierarchy aggregatedColumn="10"/>
        </ext>
      </extLst>
    </cacheHierarchy>
    <cacheHierarchy uniqueName="[Measures].[Count of Education]" caption="Count of Education" measure="1" displayFolder="" measureGroup="HR Database" count="0" hidden="1">
      <extLst>
        <ext xmlns:x15="http://schemas.microsoft.com/office/spreadsheetml/2010/11/main" uri="{B97F6D7D-B522-45F9-BDA1-12C45D357490}">
          <x15:cacheHierarchy aggregatedColumn="15"/>
        </ext>
      </extLst>
    </cacheHierarchy>
    <cacheHierarchy uniqueName="[Measures].[Sum of Performance Review]" caption="Sum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Performance Review]" caption="Count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Overdue Vacation?]" caption="Count of Overdue Vacation?" measure="1" displayFolder="" measureGroup="Employees" count="0" hidden="1">
      <extLst>
        <ext xmlns:x15="http://schemas.microsoft.com/office/spreadsheetml/2010/11/main" uri="{B97F6D7D-B522-45F9-BDA1-12C45D357490}">
          <x15:cacheHierarchy aggregatedColumn="7"/>
        </ext>
      </extLst>
    </cacheHierarchy>
    <cacheHierarchy uniqueName="[Measures].[Count of Termination Reason]" caption="Count of Termination Reason" measure="1" displayFolder="" measureGroup="HR Database"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epartment]" caption="Count of Department" measure="1" displayFolder="" measureGroup="HR Database" count="0" hidden="1">
      <extLst>
        <ext xmlns:x15="http://schemas.microsoft.com/office/spreadsheetml/2010/11/main" uri="{B97F6D7D-B522-45F9-BDA1-12C45D357490}">
          <x15:cacheHierarchy aggregatedColumn="17"/>
        </ext>
      </extLst>
    </cacheHierarchy>
  </cacheHierarchies>
  <kpis count="0"/>
  <dimensions count="4">
    <dimension name="Department Bridge" uniqueName="[Department Bridge]" caption="Department Bridge"/>
    <dimension name="Employees" uniqueName="[Employees]" caption="Employees"/>
    <dimension name="HR Database" uniqueName="[HR Database]" caption="HR Database"/>
    <dimension measure="1" name="Measures" uniqueName="[Measures]" caption="Measures"/>
  </dimensions>
  <measureGroups count="3">
    <measureGroup name="Department Bridge" caption="Department Bridge"/>
    <measureGroup name="Employees" caption="Employees"/>
    <measureGroup name="HR Database" caption="HR Database"/>
  </measureGroups>
  <maps count="6">
    <map measureGroup="0" dimension="0"/>
    <map measureGroup="1" dimension="0"/>
    <map measureGroup="1" dimension="1"/>
    <map measureGroup="1" dimension="2"/>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7.497236226853" backgroundQuery="1" createdVersion="3" refreshedVersion="8" minRefreshableVersion="3" recordCount="0" supportSubquery="1" supportAdvancedDrill="1" xr:uid="{560F6061-04B7-49C3-AAE7-282F321C5E1C}">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Department Bridge].[Department]" caption="Department" attribute="1" defaultMemberUniqueName="[Department Bridge].[Department].[All]" allUniqueName="[Department Bridge].[Department].[All]" dimensionUniqueName="[Department Bridge]" displayFolder="" count="0" memberValueDatatype="130" unbalanced="0"/>
    <cacheHierarchy uniqueName="[Department Bridge].[Manager]" caption="Manager" attribute="1" defaultMemberUniqueName="[Department Bridge].[Manager].[All]" allUniqueName="[Department Bridge].[Manager].[All]" dimensionUniqueName="[Department Bridge]" displayFolder="" count="0" memberValueDatatype="130" unbalanced="0"/>
    <cacheHierarchy uniqueName="[Employees].[ID]" caption="ID" attribute="1" defaultMemberUniqueName="[Employees].[ID].[All]" allUniqueName="[Employees].[ID].[All]" dimensionUniqueName="[Employees]" displayFolder="" count="0" memberValueDatatype="20" unbalanced="0"/>
    <cacheHierarchy uniqueName="[Employees].[Performance Review]" caption="Performance Review" attribute="1" defaultMemberUniqueName="[Employees].[Performance Review].[All]" allUniqueName="[Employees].[Performance Review].[All]" dimensionUniqueName="[Employees]" displayFolder="" count="0" memberValueDatatype="20" unbalanced="0"/>
    <cacheHierarchy uniqueName="[Employees].[City]" caption="City" attribute="1" defaultMemberUniqueName="[Employees].[City].[All]" allUniqueName="[Employees].[City].[All]" dimensionUniqueName="[Employees]" displayFolder="" count="0" memberValueDatatype="130" unbalanced="0"/>
    <cacheHierarchy uniqueName="[Employees].[Last Promotion Date]" caption="Last Promotion Date" attribute="1" time="1" defaultMemberUniqueName="[Employees].[Last Promotion Date].[All]" allUniqueName="[Employees].[Last Promotion Date].[All]" dimensionUniqueName="[Employees]" displayFolder="" count="0" memberValueDatatype="7" unbalanced="0"/>
    <cacheHierarchy uniqueName="[Employees].[Salary]" caption="Salary" attribute="1" defaultMemberUniqueName="[Employees].[Salary].[All]" allUniqueName="[Employees].[Salary].[All]" dimensionUniqueName="[Employees]" displayFolder="" count="0" memberValueDatatype="20" unbalanced="0"/>
    <cacheHierarchy uniqueName="[Employees].[Overdue Vacation?]" caption="Overdue Vacation?" attribute="1" defaultMemberUniqueName="[Employees].[Overdue Vacation?].[All]" allUniqueName="[Employees].[Overdue Vacation?].[All]" dimensionUniqueName="[Employees]" displayFolder="" count="0" memberValueDatatype="130" unbalanced="0"/>
    <cacheHierarchy uniqueName="[HR Database].[ID]" caption="ID" attribute="1" defaultMemberUniqueName="[HR Database].[ID].[All]" allUniqueName="[HR Database].[ID].[All]" dimensionUniqueName="[HR Database]" displayFolder="" count="0" memberValueDatatype="20" unbalanced="0"/>
    <cacheHierarchy uniqueName="[HR Database].[Employee]" caption="Employee" attribute="1" defaultMemberUniqueName="[HR Database].[Employee].[All]" allUniqueName="[HR Database].[Employee].[All]" dimensionUniqueName="[HR Database]" displayFolder="" count="0" memberValueDatatype="130" unbalanced="0"/>
    <cacheHierarchy uniqueName="[HR Database].[Gender]" caption="Gender" attribute="1" defaultMemberUniqueName="[HR Database].[Gender].[All]" allUniqueName="[HR Database].[Gender].[All]" dimensionUniqueName="[HR Database]" displayFolder="" count="0" memberValueDatatype="130" unbalanced="0"/>
    <cacheHierarchy uniqueName="[HR Database].[Birth Date]" caption="Birth Date" attribute="1" time="1" defaultMemberUniqueName="[HR Database].[Birth Date].[All]" allUniqueName="[HR Database].[Birth Date].[All]" dimensionUniqueName="[HR Database]" displayFolder="" count="0" memberValueDatatype="7" unbalanced="0"/>
    <cacheHierarchy uniqueName="[HR Database].[Hire Date]" caption="Hire Date" attribute="1" time="1" defaultMemberUniqueName="[HR Database].[Hire Date].[All]" allUniqueName="[HR Database].[Hire Date].[All]" dimensionUniqueName="[HR Database]" displayFolder="" count="0" memberValueDatatype="7" unbalanced="0"/>
    <cacheHierarchy uniqueName="[HR Database].[Termination Date]" caption="Termination Date" attribute="1" time="1" defaultMemberUniqueName="[HR Database].[Termination Date].[All]" allUniqueName="[HR Database].[Termination Date].[All]" dimensionUniqueName="[HR Database]" displayFolder="" count="0" memberValueDatatype="7" unbalanced="0"/>
    <cacheHierarchy uniqueName="[HR Database].[Termination Reason]" caption="Termination Reason" attribute="1" defaultMemberUniqueName="[HR Database].[Termination Reason].[All]" allUniqueName="[HR Database].[Termination Reason].[All]" dimensionUniqueName="[HR Database]" displayFolder="" count="0" memberValueDatatype="130" unbalanced="0"/>
    <cacheHierarchy uniqueName="[HR Database].[Education]" caption="Education" attribute="1" defaultMemberUniqueName="[HR Database].[Education].[All]" allUniqueName="[HR Database].[Education].[All]" dimensionUniqueName="[HR Database]" displayFolder="" count="0" memberValueDatatype="130" unbalanced="0"/>
    <cacheHierarchy uniqueName="[HR Database].[Position]" caption="Position" attribute="1" defaultMemberUniqueName="[HR Database].[Position].[All]" allUniqueName="[HR Database].[Position].[All]" dimensionUniqueName="[HR Database]" displayFolder="" count="0" memberValueDatatype="130" unbalanced="0"/>
    <cacheHierarchy uniqueName="[HR Database].[Department]" caption="Department" attribute="1" defaultMemberUniqueName="[HR Database].[Department].[All]" allUniqueName="[HR Database].[Department].[All]" dimensionUniqueName="[HR Database]" displayFolder="" count="2" memberValueDatatype="130" unbalanced="0"/>
    <cacheHierarchy uniqueName="[HR Database].[Age]" caption="Age" attribute="1" defaultMemberUniqueName="[HR Database].[Age].[All]" allUniqueName="[HR Database].[Age].[All]" dimensionUniqueName="[HR Database]" displayFolder="" count="0" memberValueDatatype="20" unbalanced="0"/>
    <cacheHierarchy uniqueName="[HR Database].[Tenure]" caption="Tenure" attribute="1" defaultMemberUniqueName="[HR Database].[Tenure].[All]" allUniqueName="[HR Database].[Tenure].[All]" dimensionUniqueName="[HR Database]" displayFolder="" count="0" memberValueDatatype="20" unbalanced="0"/>
    <cacheHierarchy uniqueName="[HR Database].[EduOrder]" caption="EduOrder" attribute="1" defaultMemberUniqueName="[HR Database].[EduOrder].[All]" allUniqueName="[HR Database].[EduOrder].[All]" dimensionUniqueName="[HR Database]" displayFolder="" count="0" memberValueDatatype="20" unbalanced="0"/>
    <cacheHierarchy uniqueName="[HR Database].[EduLabel]" caption="EduLabel" attribute="1" defaultMemberUniqueName="[HR Database].[EduLabel].[All]" allUniqueName="[HR Database].[EduLabel].[All]" dimensionUniqueName="[HR Database]" displayFolder="" count="0" memberValueDatatype="130" unbalanced="0"/>
    <cacheHierarchy uniqueName="[HR Database].[Employment Status]" caption="Employment Status" attribute="1" defaultMemberUniqueName="[HR Database].[Employment Status].[All]" allUniqueName="[HR Database].[Employment Status].[All]" dimensionUniqueName="[HR Database]" displayFolder="" count="2" memberValueDatatype="130" unbalanced="0"/>
    <cacheHierarchy uniqueName="[Measures].[HeadCount]" caption="HeadCount" measure="1" displayFolder="" measureGroup="HR Database" count="0"/>
    <cacheHierarchy uniqueName="[Measures].[Overdue Vacation %]" caption="Overdue Vacation %" measure="1" displayFolder="" measureGroup="HR Database" count="0"/>
    <cacheHierarchy uniqueName="[Measures].[Terminated]" caption="Terminated" measure="1" displayFolder="" measureGroup="HR Database" count="0"/>
    <cacheHierarchy uniqueName="[Measures].[Turnover %]" caption="Turnover %" measure="1" displayFolder="" measureGroup="HR Database" count="0"/>
    <cacheHierarchy uniqueName="[Measures].[__XL_Count Department Bridge]" caption="__XL_Count Department Bridge" measure="1" displayFolder="" measureGroup="Department Bridge" count="0" hidden="1"/>
    <cacheHierarchy uniqueName="[Measures].[__XL_Count Employees]" caption="__XL_Count Employees" measure="1" displayFolder="" measureGroup="Employees" count="0" hidden="1"/>
    <cacheHierarchy uniqueName="[Measures].[__XL_Count HR Database]" caption="__XL_Count HR Database" measure="1" displayFolder="" measureGroup="HR Database" count="0" hidden="1"/>
    <cacheHierarchy uniqueName="[Measures].[__No measures defined]" caption="__No measures defined" measure="1" displayFolder="" count="0" hidden="1"/>
    <cacheHierarchy uniqueName="[Measures].[Sum of Age]" caption="Sum of Age" measure="1" displayFolder="" measureGroup="HR Database" count="0" hidden="1">
      <extLst>
        <ext xmlns:x15="http://schemas.microsoft.com/office/spreadsheetml/2010/11/main" uri="{B97F6D7D-B522-45F9-BDA1-12C45D357490}">
          <x15:cacheHierarchy aggregatedColumn="18"/>
        </ext>
      </extLst>
    </cacheHierarchy>
    <cacheHierarchy uniqueName="[Measures].[Average of Age]" caption="Average of Age" measure="1" displayFolder="" measureGroup="HR Database" count="0" hidden="1">
      <extLst>
        <ext xmlns:x15="http://schemas.microsoft.com/office/spreadsheetml/2010/11/main" uri="{B97F6D7D-B522-45F9-BDA1-12C45D357490}">
          <x15:cacheHierarchy aggregatedColumn="18"/>
        </ext>
      </extLst>
    </cacheHierarchy>
    <cacheHierarchy uniqueName="[Measures].[Sum of Tenure]" caption="Sum of Tenure" measure="1" displayFolder="" measureGroup="HR Database" count="0" hidden="1">
      <extLst>
        <ext xmlns:x15="http://schemas.microsoft.com/office/spreadsheetml/2010/11/main" uri="{B97F6D7D-B522-45F9-BDA1-12C45D357490}">
          <x15:cacheHierarchy aggregatedColumn="19"/>
        </ext>
      </extLst>
    </cacheHierarchy>
    <cacheHierarchy uniqueName="[Measures].[Average of Tenure]" caption="Average of Tenure" measure="1" displayFolder="" measureGroup="HR Database" count="0" hidden="1">
      <extLst>
        <ext xmlns:x15="http://schemas.microsoft.com/office/spreadsheetml/2010/11/main" uri="{B97F6D7D-B522-45F9-BDA1-12C45D357490}">
          <x15:cacheHierarchy aggregatedColumn="19"/>
        </ext>
      </extLst>
    </cacheHierarchy>
    <cacheHierarchy uniqueName="[Measures].[Sum of Salary]" caption="Sum of Salary" measure="1" displayFolder="" measureGroup="Employees"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Employees"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HR Database" count="0" hidden="1">
      <extLst>
        <ext xmlns:x15="http://schemas.microsoft.com/office/spreadsheetml/2010/11/main" uri="{B97F6D7D-B522-45F9-BDA1-12C45D357490}">
          <x15:cacheHierarchy aggregatedColumn="10"/>
        </ext>
      </extLst>
    </cacheHierarchy>
    <cacheHierarchy uniqueName="[Measures].[Count of Education]" caption="Count of Education" measure="1" displayFolder="" measureGroup="HR Database" count="0" hidden="1">
      <extLst>
        <ext xmlns:x15="http://schemas.microsoft.com/office/spreadsheetml/2010/11/main" uri="{B97F6D7D-B522-45F9-BDA1-12C45D357490}">
          <x15:cacheHierarchy aggregatedColumn="15"/>
        </ext>
      </extLst>
    </cacheHierarchy>
    <cacheHierarchy uniqueName="[Measures].[Sum of Performance Review]" caption="Sum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Performance Review]" caption="Count of Performance Review" measure="1" displayFolder="" measureGroup="Employees" count="0" hidden="1">
      <extLst>
        <ext xmlns:x15="http://schemas.microsoft.com/office/spreadsheetml/2010/11/main" uri="{B97F6D7D-B522-45F9-BDA1-12C45D357490}">
          <x15:cacheHierarchy aggregatedColumn="3"/>
        </ext>
      </extLst>
    </cacheHierarchy>
    <cacheHierarchy uniqueName="[Measures].[Count of Overdue Vacation?]" caption="Count of Overdue Vacation?" measure="1" displayFolder="" measureGroup="Employees" count="0" hidden="1">
      <extLst>
        <ext xmlns:x15="http://schemas.microsoft.com/office/spreadsheetml/2010/11/main" uri="{B97F6D7D-B522-45F9-BDA1-12C45D357490}">
          <x15:cacheHierarchy aggregatedColumn="7"/>
        </ext>
      </extLst>
    </cacheHierarchy>
    <cacheHierarchy uniqueName="[Measures].[Count of Termination Reason]" caption="Count of Termination Reason" measure="1" displayFolder="" measureGroup="HR Database" count="0" hidden="1">
      <extLst>
        <ext xmlns:x15="http://schemas.microsoft.com/office/spreadsheetml/2010/11/main" uri="{B97F6D7D-B522-45F9-BDA1-12C45D357490}">
          <x15:cacheHierarchy aggregatedColumn="14"/>
        </ext>
      </extLst>
    </cacheHierarchy>
    <cacheHierarchy uniqueName="[Measures].[Count of Department]" caption="Count of Department" measure="1" displayFolder="" measureGroup="HR Database"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996916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A35CD-C4F2-40BB-9379-4645B04D6AE9}" name="PivotTable5" cacheId="66" applyNumberFormats="0" applyBorderFormats="0" applyFontFormats="0" applyPatternFormats="0" applyAlignmentFormats="0" applyWidthHeightFormats="1" dataCaption="Values" tag="b30ac342-8c20-4a1b-befa-defd801597c6" updatedVersion="8" minRefreshableVersion="3" useAutoFormatting="1" subtotalHiddenItems="1" itemPrintTitles="1" createdVersion="8" indent="0" outline="1" outlineData="1" multipleFieldFilters="0" chartFormat="4">
  <location ref="D18:E25"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Performance Review" fld="1" subtotal="count" showDataAs="percentOfTotal" baseField="0" baseItem="0" numFmtId="1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erformance Review"/>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832667-F745-44E6-A6A6-A51CC4922B36}" name="PivotTable8"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18:H2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Department" fld="1" subtotal="count" showDataAs="percentOfTotal" baseField="0" baseItem="0" numFmtId="1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E77E4-A768-4F77-AA99-4440967E9E8E}" name="PivotTable7" cacheId="72" applyNumberFormats="0" applyBorderFormats="0" applyFontFormats="0" applyPatternFormats="0" applyAlignmentFormats="0" applyWidthHeightFormats="1" dataCaption="Values" tag="3f29befd-11cf-4555-b6d4-637c903f2c73" updatedVersion="8" minRefreshableVersion="3" useAutoFormatting="1" subtotalHiddenItems="1" itemPrintTitles="1" createdVersion="8" indent="0" outline="1" outlineData="1" multipleFieldFilters="0" chartFormat="7">
  <location ref="D30:E36" firstHeaderRow="1" firstDataRow="1" firstDataCol="1"/>
  <pivotFields count="3">
    <pivotField axis="axisRow" allDrilled="1" subtotalTop="0" showAll="0" sortType="ascending" defaultSubtotal="0" defaultAttributeDrillState="1">
      <items count="5">
        <item s="1" x="0"/>
        <item s="1" x="1"/>
        <item s="1" x="2"/>
        <item s="1" x="3"/>
        <item s="1"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i>
    <i>
      <x v="1"/>
    </i>
    <i>
      <x v="4"/>
    </i>
    <i>
      <x v="3"/>
    </i>
    <i t="grand">
      <x/>
    </i>
  </rowItems>
  <colItems count="1">
    <i/>
  </colItems>
  <dataFields count="1">
    <dataField name="Count of Termination Reason" fld="1" subtotal="count" showDataAs="percentOfTotal" baseField="0" baseItem="0" numFmtId="1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78DD38-8F06-4972-89C2-68750DF0955C}" name="PivotTable2" cacheId="57" applyNumberFormats="0" applyBorderFormats="0" applyFontFormats="0" applyPatternFormats="0" applyAlignmentFormats="0" applyWidthHeightFormats="1" dataCaption="Values" tag="d8b7a23d-1eed-461e-9be1-b01acc1d05dc" updatedVersion="8" minRefreshableVersion="3" useAutoFormatting="1" subtotalHiddenItems="1" itemPrintTitles="1" createdVersion="8" indent="0" outline="1" outlineData="1" multipleFieldFilters="0" chartFormat="10">
  <location ref="A5:B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Gender" fld="1" subtotal="count"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base]"/>
        <x15:activeTabTopLevelEntity name="[Department 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60D628-6FB3-4919-B6DF-5B7B88422BBC}" name="PivotTable6" cacheId="69" applyNumberFormats="0" applyBorderFormats="0" applyFontFormats="0" applyPatternFormats="0" applyAlignmentFormats="0" applyWidthHeightFormats="1" dataCaption="Values" tag="4ffa351c-837c-4f95-ad1f-6261fb202266" updatedVersion="8" minRefreshableVersion="3" useAutoFormatting="1" subtotalHiddenItems="1" itemPrintTitles="1" createdVersion="8" indent="0" outline="1" outlineData="1" multipleFieldFilters="0" chartFormat="5">
  <location ref="A30:B37"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2"/>
    </i>
    <i>
      <x v="3"/>
    </i>
    <i>
      <x v="1"/>
    </i>
    <i>
      <x/>
    </i>
    <i>
      <x v="4"/>
    </i>
    <i>
      <x v="5"/>
    </i>
    <i t="grand">
      <x/>
    </i>
  </rowItems>
  <colItems count="1">
    <i/>
  </colItems>
  <dataFields count="1">
    <dataField fld="1"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HR 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FC8E96-0E80-4523-A3E9-F6C04B6ABF36}" name="PivotTable3" cacheId="60" applyNumberFormats="0" applyBorderFormats="0" applyFontFormats="0" applyPatternFormats="0" applyAlignmentFormats="0" applyWidthHeightFormats="1" dataCaption="Values" tag="c54477c1-b34d-4c9b-97be-78187930550e" updatedVersion="8" minRefreshableVersion="3" useAutoFormatting="1" subtotalHiddenItems="1" itemPrintTitles="1" createdVersion="8" indent="0" outline="1" outlineData="1" multipleFieldFilters="0" chartFormat="16">
  <location ref="D5:L14"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8">
    <i>
      <x/>
    </i>
    <i>
      <x v="1"/>
    </i>
    <i>
      <x v="2"/>
    </i>
    <i>
      <x v="3"/>
    </i>
    <i>
      <x v="4"/>
    </i>
    <i>
      <x v="5"/>
    </i>
    <i>
      <x v="6"/>
    </i>
    <i t="grand">
      <x/>
    </i>
  </colItems>
  <dataFields count="1">
    <dataField name="Count of Education" fld="1" subtotal="count" showDataAs="percentOfRow" baseField="0" baseItem="0" numFmtId="167"/>
  </dataFields>
  <chartFormats count="7">
    <chartFormat chart="7" format="14" series="1">
      <pivotArea type="data" outline="0" fieldPosition="0">
        <references count="2">
          <reference field="4294967294" count="1" selected="0">
            <x v="0"/>
          </reference>
          <reference field="2" count="1" selected="0">
            <x v="0"/>
          </reference>
        </references>
      </pivotArea>
    </chartFormat>
    <chartFormat chart="7" format="15" series="1">
      <pivotArea type="data" outline="0" fieldPosition="0">
        <references count="2">
          <reference field="4294967294" count="1" selected="0">
            <x v="0"/>
          </reference>
          <reference field="2" count="1" selected="0">
            <x v="1"/>
          </reference>
        </references>
      </pivotArea>
    </chartFormat>
    <chartFormat chart="7" format="16" series="1">
      <pivotArea type="data" outline="0" fieldPosition="0">
        <references count="2">
          <reference field="4294967294" count="1" selected="0">
            <x v="0"/>
          </reference>
          <reference field="2" count="1" selected="0">
            <x v="2"/>
          </reference>
        </references>
      </pivotArea>
    </chartFormat>
    <chartFormat chart="7" format="17" series="1">
      <pivotArea type="data" outline="0" fieldPosition="0">
        <references count="2">
          <reference field="4294967294" count="1" selected="0">
            <x v="0"/>
          </reference>
          <reference field="2" count="1" selected="0">
            <x v="3"/>
          </reference>
        </references>
      </pivotArea>
    </chartFormat>
    <chartFormat chart="7" format="18" series="1">
      <pivotArea type="data" outline="0" fieldPosition="0">
        <references count="2">
          <reference field="4294967294" count="1" selected="0">
            <x v="0"/>
          </reference>
          <reference field="2" count="1" selected="0">
            <x v="4"/>
          </reference>
        </references>
      </pivotArea>
    </chartFormat>
    <chartFormat chart="7" format="19" series="1">
      <pivotArea type="data" outline="0" fieldPosition="0">
        <references count="2">
          <reference field="4294967294" count="1" selected="0">
            <x v="0"/>
          </reference>
          <reference field="2" count="1" selected="0">
            <x v="5"/>
          </reference>
        </references>
      </pivotArea>
    </chartFormat>
    <chartFormat chart="7" format="20" series="1">
      <pivotArea type="data" outline="0" fieldPosition="0">
        <references count="2">
          <reference field="4294967294" count="1" selected="0">
            <x v="0"/>
          </reference>
          <reference field="2" count="1" selected="0">
            <x v="6"/>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3AF1A4-433D-4574-96F6-DCC79F31177C}" name="PivotTable4" cacheId="63" applyNumberFormats="0" applyBorderFormats="0" applyFontFormats="0" applyPatternFormats="0" applyAlignmentFormats="0" applyWidthHeightFormats="1" dataCaption="Values" tag="a1c9ffec-889c-413a-bc30-70cbb3ccd407" updatedVersion="8" minRefreshableVersion="3" useAutoFormatting="1" subtotalHiddenItems="1" itemPrintTitles="1" createdVersion="8" indent="0" outline="1" outlineData="1" multipleFieldFilters="0" chartFormat="6">
  <location ref="A18:B26" firstHeaderRow="1" firstDataRow="1" firstDataCol="1"/>
  <pivotFields count="3">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2"/>
    </i>
    <i>
      <x v="6"/>
    </i>
    <i>
      <x v="5"/>
    </i>
    <i>
      <x v="4"/>
    </i>
    <i>
      <x/>
    </i>
    <i>
      <x v="1"/>
    </i>
    <i>
      <x v="3"/>
    </i>
    <i t="grand">
      <x/>
    </i>
  </rowItems>
  <colItems count="1">
    <i/>
  </colItems>
  <dataFields count="1">
    <dataField name="Average of Salary" fld="0" subtotal="average" baseField="0" baseItem="0" numFmtId="2"/>
  </dataFields>
  <chartFormats count="1">
    <chartFormat chart="4" format="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partment Bridge]"/>
        <x15:activeTabTopLevelEntity name="[Employees]"/>
        <x15:activeTabTopLevelEntity name="[HR 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B332AC-F899-4714-BE58-6B4244BA3A35}" name="PivotTable1" cacheId="54" applyNumberFormats="0" applyBorderFormats="0" applyFontFormats="0" applyPatternFormats="0" applyAlignmentFormats="0" applyWidthHeightFormats="1" dataCaption="Values" tag="a1c101a2-d793-49f5-8f8a-e9c6fec70972" updatedVersion="8" minRefreshableVersion="3" useAutoFormatting="1" subtotalHiddenItems="1" itemPrintTitles="1" createdVersion="8" indent="0" outline="1" outlineData="1" multipleFieldFilters="0">
  <location ref="A1:G2"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name="Total Employees" fld="0" subtotal="count" baseField="0" baseItem="0"/>
    <dataField name="Average of Age" fld="6" subtotal="average" baseField="0" baseItem="1" numFmtId="164"/>
    <dataField name="Average Tenure(Yrs)" fld="1" subtotal="average" baseField="0" baseItem="1" numFmtId="164"/>
    <dataField name="Average of Salary" fld="2" subtotal="average" baseField="0" baseItem="2" numFmtId="165"/>
    <dataField fld="3" subtotal="count" baseField="0" baseItem="0"/>
    <dataField fld="4" subtotal="count" baseField="0" baseItem="0"/>
    <dataField fld="5" subtotal="count" baseField="0" baseItem="0"/>
  </dataFields>
  <formats count="3">
    <format dxfId="14">
      <pivotArea outline="0" collapsedLevelsAreSubtotals="1" fieldPosition="0">
        <references count="1">
          <reference field="4294967294" count="1" selected="0">
            <x v="2"/>
          </reference>
        </references>
      </pivotArea>
    </format>
    <format dxfId="13">
      <pivotArea outline="0" collapsedLevelsAreSubtotals="1" fieldPosition="0">
        <references count="1">
          <reference field="4294967294" count="1" selected="0">
            <x v="3"/>
          </reference>
        </references>
      </pivotArea>
    </format>
    <format dxfId="12">
      <pivotArea outline="0" collapsedLevelsAreSubtotals="1" fieldPosition="0">
        <references count="1">
          <reference field="4294967294" count="1" selected="0">
            <x v="1"/>
          </reference>
        </references>
      </pivotArea>
    </format>
  </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caption="Total Employe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Average Tenure(Yrs)"/>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base]"/>
        <x15:activeTabTopLevelEntity name="[Employees]"/>
        <x15:activeTabTopLevelEntity name="[Department Brid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C9E60A1-A60C-4DED-90C9-0276D3558B20}" autoFormatId="16" applyNumberFormats="0" applyBorderFormats="0" applyFontFormats="0" applyPatternFormats="0" applyAlignmentFormats="0" applyWidthHeightFormats="0">
  <queryTableRefresh nextId="16">
    <queryTableFields count="15">
      <queryTableField id="1" name="HR Database[ID]" tableColumnId="1"/>
      <queryTableField id="2" name="HR Database[Employee]" tableColumnId="2"/>
      <queryTableField id="3" name="HR Database[Gender]" tableColumnId="3"/>
      <queryTableField id="4" name="HR Database[Birth Date]" tableColumnId="4"/>
      <queryTableField id="5" name="HR Database[Hire Date]" tableColumnId="5"/>
      <queryTableField id="6" name="HR Database[Termination Date]" tableColumnId="6"/>
      <queryTableField id="7" name="HR Database[Termination Reason]" tableColumnId="7"/>
      <queryTableField id="8" name="HR Database[Education]" tableColumnId="8"/>
      <queryTableField id="9" name="HR Database[Position]" tableColumnId="9"/>
      <queryTableField id="10" name="HR Database[Department]" tableColumnId="10"/>
      <queryTableField id="11" name="HR Database[Age]" tableColumnId="11"/>
      <queryTableField id="12" name="HR Database[Tenure]" tableColumnId="12"/>
      <queryTableField id="13" name="HR Database[EduOrder]" tableColumnId="13"/>
      <queryTableField id="14" name="HR Database[EduLabel]" tableColumnId="14"/>
      <queryTableField id="15" name="HR Database[Employment Status]" tableColumnId="1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872ABDBB-3EFE-4E01-AFF2-EC32B94C0A8E}" sourceName="[HR Database].[Employment Status]">
  <pivotTables>
    <pivotTable tabId="1" name="PivotTable1"/>
    <pivotTable tabId="1" name="PivotTable2"/>
    <pivotTable tabId="1" name="PivotTable3"/>
    <pivotTable tabId="1" name="PivotTable4"/>
    <pivotTable tabId="1" name="PivotTable5"/>
    <pivotTable tabId="1" name="PivotTable6"/>
    <pivotTable tabId="1" name="PivotTable7"/>
  </pivotTables>
  <data>
    <olap pivotCacheId="199691666">
      <levels count="2">
        <level uniqueName="[HR Database].[Employment Status].[(All)]" sourceCaption="(All)" count="0"/>
        <level uniqueName="[HR Database].[Employment Status].[Employment Status]" sourceCaption="Employment Status" count="2">
          <ranges>
            <range startItem="0">
              <i n="[HR Database].[Employment Status].&amp;[Active]" c="Active"/>
              <i n="[HR Database].[Employment Status].&amp;[Terminated]" c="Terminated"/>
            </range>
          </ranges>
        </level>
      </levels>
      <selections count="1">
        <selection n="[HR Database].[Employment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D16646A-405D-4D5F-B31D-6BC54F0BFE72}" sourceName="[HR Database].[Department]">
  <pivotTables>
    <pivotTable tabId="1" name="PivotTable1"/>
    <pivotTable tabId="1" name="PivotTable2"/>
    <pivotTable tabId="1" name="PivotTable3"/>
    <pivotTable tabId="1" name="PivotTable4"/>
    <pivotTable tabId="1" name="PivotTable5"/>
    <pivotTable tabId="1" name="PivotTable6"/>
    <pivotTable tabId="1" name="PivotTable7"/>
  </pivotTables>
  <data>
    <olap pivotCacheId="199691666">
      <levels count="2">
        <level uniqueName="[HR Database].[Department].[(All)]" sourceCaption="(All)" count="0"/>
        <level uniqueName="[HR Database].[Department].[Department]" sourceCaption="Department" count="7">
          <ranges>
            <range startItem="0">
              <i n="[HR Database].[Department].&amp;[Development]" c="Development"/>
              <i n="[HR Database].[Department].&amp;[Finance / Accounting]" c="Finance / Accounting"/>
              <i n="[HR Database].[Department].&amp;[Legal]" c="Legal"/>
              <i n="[HR Database].[Department].&amp;[Marketing]" c="Marketing"/>
              <i n="[HR Database].[Department].&amp;[Sales]" c="Sales"/>
              <i n="[HR Database].[Department].&amp;[Strategy]" c="Strategy"/>
              <i n="[HR Database].[Department].&amp;[Technology and Equipment]" c="Technology and Equipment"/>
            </range>
          </ranges>
        </level>
      </levels>
      <selections count="1">
        <selection n="[HR Database].[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0DA0B66F-0B4B-4F05-AF03-274622FCFA5D}" sourceName="[Department Bridge].[Manager]">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2092670073">
      <levels count="2">
        <level uniqueName="[Department Bridge].[Manager].[(All)]" sourceCaption="(All)" count="0"/>
        <level uniqueName="[Department Bridge].[Manager].[Manager]" sourceCaption="Manager" count="6">
          <ranges>
            <range startItem="0">
              <i n="[Department Bridge].[Manager].&amp;[Anna]" c="Anna"/>
              <i n="[Department Bridge].[Manager].&amp;[Antonella]" c="Antonella"/>
              <i n="[Department Bridge].[Manager].&amp;[Gabriela]" c="Gabriela"/>
              <i n="[Department Bridge].[Manager].&amp;[Leyla]" c="Leyla"/>
              <i n="[Department Bridge].[Manager].&amp;[Phelipp]" c="Phelipp"/>
              <i n="[Department Bridge].[Manager].&amp;[Sidney]" c="Sidney"/>
            </range>
          </ranges>
        </level>
      </levels>
      <selections count="1">
        <selection n="[Department Bridge].[Manag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 Status 1" xr10:uid="{816CAE5A-B44D-4224-9AD1-D2D08E75A532}" cache="Slicer_Employment_Status" caption="Employment Status" level="1" rowHeight="234950"/>
  <slicer name="Department 1" xr10:uid="{B23570E6-1BD7-45F0-84F0-E3AF01B8651C}" cache="Slicer_Department" caption="Department" level="1" rowHeight="234950"/>
  <slicer name="Manager 1" xr10:uid="{8611C521-3701-4D4D-94B6-98748196263D}" cache="Slicer_Manager" caption="Manage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 Status" xr10:uid="{2268CAA0-00B0-4309-B8AC-A13B953E8910}" cache="Slicer_Employment_Status" caption="Employment Status" level="1" rowHeight="234950"/>
  <slicer name="Department" xr10:uid="{9F9EAAB4-0F00-44CA-9617-3CBE20E4037F}" cache="Slicer_Department" caption="Department" level="1" rowHeight="234950"/>
  <slicer name="Manager" xr10:uid="{9ADEAEA7-9F81-4CC4-813A-12898D56EA26}" cache="Slicer_Manager" caption="Manager"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634665-ECA1-4827-B18F-3BD5994DD446}" name="Table1" displayName="Table1" ref="A5:H95" totalsRowCount="1">
  <autoFilter ref="A5:H94" xr:uid="{BB634665-ECA1-4827-B18F-3BD5994DD446}"/>
  <tableColumns count="8">
    <tableColumn id="1" xr3:uid="{C46DB533-CE64-4BC4-AC14-22D641DD8D80}" name="Employee" totalsRowLabel="Total">
      <calculatedColumnFormula>'HR Database'!B2</calculatedColumnFormula>
    </tableColumn>
    <tableColumn id="2" xr3:uid="{290B6070-B50F-495E-AF55-D991F4BF30F6}" name="ID">
      <calculatedColumnFormula>'HR Database'!A2</calculatedColumnFormula>
    </tableColumn>
    <tableColumn id="3" xr3:uid="{11321233-2D93-4963-8018-09CA104CE54B}" name="Gender">
      <calculatedColumnFormula>'HR Database'!C2</calculatedColumnFormula>
    </tableColumn>
    <tableColumn id="4" xr3:uid="{0690AF38-F0BE-41E7-9979-3022A1F65C37}" name="Employee Age" totalsRowFunction="average" dataDxfId="22" totalsRowDxfId="21">
      <calculatedColumnFormula>YEAR(TODAY())-YEAR('HR Database'!D2)</calculatedColumnFormula>
    </tableColumn>
    <tableColumn id="5" xr3:uid="{37BE6AAE-74DB-4B15-9667-4B66D056ED60}" name="Department" dataDxfId="20">
      <calculatedColumnFormula>'HR Database'!J2</calculatedColumnFormula>
    </tableColumn>
    <tableColumn id="6" xr3:uid="{0F543B77-B83E-4EBB-B708-8006654BF686}" name="Tenure (Years)" totalsRowFunction="average" totalsRowDxfId="19">
      <calculatedColumnFormula>IF(ISBLANK('HR Database'!F2),YEAR(TODAY())-YEAR('HR Database'!E2),YEAR('HR Database'!F2)-YEAR('HR Database'!E2))</calculatedColumnFormula>
    </tableColumn>
    <tableColumn id="7" xr3:uid="{459718F9-0251-4943-A6A2-65AE920A2F9F}" name="Perfomance Review" totalsRowFunction="average" totalsRowDxfId="18">
      <calculatedColumnFormula>'Employees Information'!B2</calculatedColumnFormula>
    </tableColumn>
    <tableColumn id="8" xr3:uid="{F20C032C-2CFE-4C9B-AAAC-58FA15BFCD31}" name="Salary" totalsRowFunction="average" dataDxfId="0">
      <calculatedColumnFormula>'Employees Information'!E2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3ADE6B-ECF3-4AD3-AE22-A71DB4202FF3}" name="Table_ExternalData_1" displayName="Table_ExternalData_1" ref="A3:O37" tableType="queryTable" totalsRowShown="0">
  <autoFilter ref="A3:O37" xr:uid="{CC3ADE6B-ECF3-4AD3-AE22-A71DB4202FF3}"/>
  <tableColumns count="15">
    <tableColumn id="1" xr3:uid="{112C531F-D74E-4F0F-AF85-AE7D88245064}" uniqueName="1" name="HR Database[ID]" queryTableFieldId="1"/>
    <tableColumn id="2" xr3:uid="{ED83E208-DF19-4E0B-BCB8-1F1FA5316789}" uniqueName="2" name="HR Database[Employee]" queryTableFieldId="2"/>
    <tableColumn id="3" xr3:uid="{410E9F44-98CD-4FAC-AA56-FFA91CBDC0B7}" uniqueName="3" name="HR Database[Gender]" queryTableFieldId="3"/>
    <tableColumn id="4" xr3:uid="{BF6D5A8F-E4DD-41FA-885B-C847E5D3E28F}" uniqueName="4" name="HR Database[Birth Date]" queryTableFieldId="4" dataDxfId="17"/>
    <tableColumn id="5" xr3:uid="{729C2DFF-32F2-432E-9E53-AAD1873BA94F}" uniqueName="5" name="HR Database[Hire Date]" queryTableFieldId="5" dataDxfId="16"/>
    <tableColumn id="6" xr3:uid="{D069CBA3-0B8A-433B-8765-EB6AF201D8B9}" uniqueName="6" name="HR Database[Termination Date]" queryTableFieldId="6" dataDxfId="15"/>
    <tableColumn id="7" xr3:uid="{0E8C1E68-0C08-44EB-AE37-1D72730D414D}" uniqueName="7" name="HR Database[Termination Reason]" queryTableFieldId="7"/>
    <tableColumn id="8" xr3:uid="{7BC34DD9-3AD6-4C89-B814-A9D48EC7CA44}" uniqueName="8" name="HR Database[Education]" queryTableFieldId="8"/>
    <tableColumn id="9" xr3:uid="{E3819A32-9D6C-473D-AD3F-583CEC4CB583}" uniqueName="9" name="HR Database[Position]" queryTableFieldId="9"/>
    <tableColumn id="10" xr3:uid="{13F79B3A-0A2C-4611-A92E-506BC1F3BDD5}" uniqueName="10" name="HR Database[Department]" queryTableFieldId="10"/>
    <tableColumn id="11" xr3:uid="{A746B136-37FA-4E7E-AC68-C956BF22E118}" uniqueName="11" name="HR Database[Age]" queryTableFieldId="11"/>
    <tableColumn id="12" xr3:uid="{35273FCF-70D0-49D2-A713-0520025CA1E6}" uniqueName="12" name="HR Database[Tenure]" queryTableFieldId="12"/>
    <tableColumn id="13" xr3:uid="{695AEE20-00B6-476D-95D6-157C832614B6}" uniqueName="13" name="HR Database[EduOrder]" queryTableFieldId="13"/>
    <tableColumn id="14" xr3:uid="{CFAE0555-C70A-4C28-B7D6-EF2125C5B466}" uniqueName="14" name="HR Database[EduLabel]" queryTableFieldId="14"/>
    <tableColumn id="15" xr3:uid="{8AAD865A-4307-4C06-AF1E-1C0E7FD3BA64}" uniqueName="15" name="HR Database[Employment Status]"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169-2BBF-4393-9F80-8B5D1A5141ED}">
  <sheetPr>
    <tabColor rgb="FF00B050"/>
  </sheetPr>
  <dimension ref="A1"/>
  <sheetViews>
    <sheetView showGridLines="0" showRowColHeaders="0" tabSelected="1" topLeftCell="A6" workbookViewId="0">
      <selection activeCell="L36" sqref="L36"/>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BB596-D16F-48EB-8CE7-7307AAD0BE1C}">
  <sheetPr>
    <tabColor rgb="FF002060"/>
  </sheetPr>
  <dimension ref="A1"/>
  <sheetViews>
    <sheetView showGridLines="0" zoomScale="89" zoomScaleNormal="89"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D7F4-2E97-44E6-9A0F-A5205BC75DC3}">
  <sheetPr>
    <tabColor rgb="FF92D050"/>
  </sheetPr>
  <dimension ref="A5:K95"/>
  <sheetViews>
    <sheetView workbookViewId="0">
      <selection activeCell="J10" sqref="J10"/>
    </sheetView>
  </sheetViews>
  <sheetFormatPr defaultRowHeight="14.4" x14ac:dyDescent="0.3"/>
  <cols>
    <col min="1" max="1" width="17.44140625" customWidth="1"/>
    <col min="3" max="3" width="18.88671875" bestFit="1" customWidth="1"/>
    <col min="4" max="4" width="15.33203125" bestFit="1" customWidth="1"/>
    <col min="5" max="5" width="23.21875" bestFit="1" customWidth="1"/>
    <col min="6" max="6" width="14.5546875" customWidth="1"/>
    <col min="7" max="7" width="20.77734375" bestFit="1" customWidth="1"/>
    <col min="8" max="8" width="9.109375" bestFit="1" customWidth="1"/>
  </cols>
  <sheetData>
    <row r="5" spans="1:11" x14ac:dyDescent="0.3">
      <c r="A5" t="s">
        <v>1</v>
      </c>
      <c r="B5" t="s">
        <v>0</v>
      </c>
      <c r="C5" t="s">
        <v>2</v>
      </c>
      <c r="D5" t="s">
        <v>185</v>
      </c>
      <c r="E5" t="s">
        <v>9</v>
      </c>
      <c r="F5" t="s">
        <v>187</v>
      </c>
      <c r="G5" t="s">
        <v>188</v>
      </c>
      <c r="H5" s="19" t="s">
        <v>147</v>
      </c>
    </row>
    <row r="6" spans="1:11" x14ac:dyDescent="0.3">
      <c r="A6" t="str">
        <f>'HR Database'!B2</f>
        <v>Harley Matthews</v>
      </c>
      <c r="B6">
        <f>'HR Database'!A2</f>
        <v>1</v>
      </c>
      <c r="C6" t="str">
        <f>'HR Database'!C2</f>
        <v>Female</v>
      </c>
      <c r="D6" s="16">
        <f ca="1">YEAR(TODAY())-YEAR('HR Database'!D2)</f>
        <v>36</v>
      </c>
      <c r="E6" s="17" t="str">
        <f>'HR Database'!J2</f>
        <v>Finance / Accounting</v>
      </c>
      <c r="F6">
        <f ca="1">IF(ISBLANK('HR Database'!F2),YEAR(TODAY())-YEAR('HR Database'!E2),YEAR('HR Database'!F2)-YEAR('HR Database'!E2))</f>
        <v>14</v>
      </c>
      <c r="G6">
        <f>'Employees Information'!B2</f>
        <v>10</v>
      </c>
      <c r="H6" s="28">
        <f>'Employees Information'!E2</f>
        <v>4539</v>
      </c>
    </row>
    <row r="7" spans="1:11" x14ac:dyDescent="0.3">
      <c r="A7" t="str">
        <f>'HR Database'!B3</f>
        <v>Aliyah Thomas</v>
      </c>
      <c r="B7">
        <f>'HR Database'!A3</f>
        <v>2</v>
      </c>
      <c r="C7" t="str">
        <f>'HR Database'!C3</f>
        <v>Female</v>
      </c>
      <c r="D7" s="16">
        <f ca="1">YEAR(TODAY())-YEAR('HR Database'!D3)</f>
        <v>37</v>
      </c>
      <c r="E7" s="17" t="str">
        <f>'HR Database'!J3</f>
        <v>Legal</v>
      </c>
      <c r="F7">
        <f ca="1">IF(ISBLANK('HR Database'!F3),YEAR(TODAY())-YEAR('HR Database'!E3),YEAR('HR Database'!F3)-YEAR('HR Database'!E3))</f>
        <v>3</v>
      </c>
      <c r="G7">
        <f>'Employees Information'!B3</f>
        <v>10</v>
      </c>
      <c r="H7" s="28">
        <f>'Employees Information'!E3</f>
        <v>3698</v>
      </c>
      <c r="K7" s="27" t="s">
        <v>214</v>
      </c>
    </row>
    <row r="8" spans="1:11" x14ac:dyDescent="0.3">
      <c r="A8" t="str">
        <f>'HR Database'!B4</f>
        <v>Madeleine Bradley</v>
      </c>
      <c r="B8">
        <f>'HR Database'!A4</f>
        <v>3</v>
      </c>
      <c r="C8" t="str">
        <f>'HR Database'!C4</f>
        <v>Female</v>
      </c>
      <c r="D8" s="16">
        <f ca="1">YEAR(TODAY())-YEAR('HR Database'!D4)</f>
        <v>44</v>
      </c>
      <c r="E8" s="17" t="str">
        <f>'HR Database'!J4</f>
        <v>Finance / Accounting</v>
      </c>
      <c r="F8">
        <f ca="1">IF(ISBLANK('HR Database'!F4),YEAR(TODAY())-YEAR('HR Database'!E4),YEAR('HR Database'!F4)-YEAR('HR Database'!E4))</f>
        <v>4</v>
      </c>
      <c r="G8">
        <f>'Employees Information'!B4</f>
        <v>8</v>
      </c>
      <c r="H8" s="28">
        <f>'Employees Information'!E4</f>
        <v>4157</v>
      </c>
    </row>
    <row r="9" spans="1:11" x14ac:dyDescent="0.3">
      <c r="A9" t="str">
        <f>'HR Database'!B5</f>
        <v>Gabrielle Gardner</v>
      </c>
      <c r="B9">
        <f>'HR Database'!A5</f>
        <v>4</v>
      </c>
      <c r="C9" t="str">
        <f>'HR Database'!C5</f>
        <v>Female</v>
      </c>
      <c r="D9" s="16">
        <f ca="1">YEAR(TODAY())-YEAR('HR Database'!D5)</f>
        <v>23</v>
      </c>
      <c r="E9" s="17" t="str">
        <f>'HR Database'!J5</f>
        <v>Finance / Accounting</v>
      </c>
      <c r="F9">
        <f ca="1">IF(ISBLANK('HR Database'!F5),YEAR(TODAY())-YEAR('HR Database'!E5),YEAR('HR Database'!F5)-YEAR('HR Database'!E5))</f>
        <v>13</v>
      </c>
      <c r="G9">
        <f>'Employees Information'!B5</f>
        <v>10</v>
      </c>
      <c r="H9" s="28">
        <f>'Employees Information'!E5</f>
        <v>4360</v>
      </c>
    </row>
    <row r="10" spans="1:11" x14ac:dyDescent="0.3">
      <c r="A10" t="str">
        <f>'HR Database'!B6</f>
        <v>Molly Owen</v>
      </c>
      <c r="B10">
        <f>'HR Database'!A6</f>
        <v>5</v>
      </c>
      <c r="C10" t="str">
        <f>'HR Database'!C6</f>
        <v>Female</v>
      </c>
      <c r="D10" s="16">
        <f ca="1">YEAR(TODAY())-YEAR('HR Database'!D6)</f>
        <v>46</v>
      </c>
      <c r="E10" s="17" t="str">
        <f>'HR Database'!J6</f>
        <v>Strategy</v>
      </c>
      <c r="F10">
        <f ca="1">IF(ISBLANK('HR Database'!F6),YEAR(TODAY())-YEAR('HR Database'!E6),YEAR('HR Database'!F6)-YEAR('HR Database'!E6))</f>
        <v>12</v>
      </c>
      <c r="G10">
        <f>'Employees Information'!B6</f>
        <v>7</v>
      </c>
      <c r="H10" s="28">
        <f>'Employees Information'!E6</f>
        <v>4144</v>
      </c>
    </row>
    <row r="11" spans="1:11" x14ac:dyDescent="0.3">
      <c r="A11" t="str">
        <f>'HR Database'!B7</f>
        <v>Lilah Gill</v>
      </c>
      <c r="B11">
        <f>'HR Database'!A7</f>
        <v>6</v>
      </c>
      <c r="C11" t="str">
        <f>'HR Database'!C7</f>
        <v>Female</v>
      </c>
      <c r="D11" s="16">
        <f ca="1">YEAR(TODAY())-YEAR('HR Database'!D7)</f>
        <v>45</v>
      </c>
      <c r="E11" s="17" t="str">
        <f>'HR Database'!J7</f>
        <v>Strategy</v>
      </c>
      <c r="F11">
        <f ca="1">IF(ISBLANK('HR Database'!F7),YEAR(TODAY())-YEAR('HR Database'!E7),YEAR('HR Database'!F7)-YEAR('HR Database'!E7))</f>
        <v>3</v>
      </c>
      <c r="G11">
        <f>'Employees Information'!B7</f>
        <v>5</v>
      </c>
      <c r="H11" s="28">
        <f>'Employees Information'!E7</f>
        <v>4257</v>
      </c>
    </row>
    <row r="12" spans="1:11" x14ac:dyDescent="0.3">
      <c r="A12" t="str">
        <f>'HR Database'!B8</f>
        <v>Winnie May</v>
      </c>
      <c r="B12">
        <f>'HR Database'!A8</f>
        <v>7</v>
      </c>
      <c r="C12" t="str">
        <f>'HR Database'!C8</f>
        <v>Female</v>
      </c>
      <c r="D12" s="16">
        <f ca="1">YEAR(TODAY())-YEAR('HR Database'!D8)</f>
        <v>33</v>
      </c>
      <c r="E12" s="17" t="str">
        <f>'HR Database'!J8</f>
        <v>Marketing</v>
      </c>
      <c r="F12">
        <f ca="1">IF(ISBLANK('HR Database'!F8),YEAR(TODAY())-YEAR('HR Database'!E8),YEAR('HR Database'!F8)-YEAR('HR Database'!E8))</f>
        <v>3</v>
      </c>
      <c r="G12">
        <f>'Employees Information'!B8</f>
        <v>8</v>
      </c>
      <c r="H12" s="28">
        <f>'Employees Information'!E8</f>
        <v>4534</v>
      </c>
    </row>
    <row r="13" spans="1:11" x14ac:dyDescent="0.3">
      <c r="A13" t="str">
        <f>'HR Database'!B9</f>
        <v>Blossom Howard</v>
      </c>
      <c r="B13">
        <f>'HR Database'!A9</f>
        <v>8</v>
      </c>
      <c r="C13" t="str">
        <f>'HR Database'!C9</f>
        <v>Female</v>
      </c>
      <c r="D13" s="16">
        <f ca="1">YEAR(TODAY())-YEAR('HR Database'!D9)</f>
        <v>29</v>
      </c>
      <c r="E13" s="17" t="str">
        <f>'HR Database'!J9</f>
        <v>Finance / Accounting</v>
      </c>
      <c r="F13">
        <f ca="1">IF(ISBLANK('HR Database'!F9),YEAR(TODAY())-YEAR('HR Database'!E9),YEAR('HR Database'!F9)-YEAR('HR Database'!E9))</f>
        <v>11</v>
      </c>
      <c r="G13">
        <f>'Employees Information'!B9</f>
        <v>9</v>
      </c>
      <c r="H13" s="28">
        <f>'Employees Information'!E9</f>
        <v>4094</v>
      </c>
    </row>
    <row r="14" spans="1:11" x14ac:dyDescent="0.3">
      <c r="A14" t="str">
        <f>'HR Database'!B10</f>
        <v>Anayah Armstrong</v>
      </c>
      <c r="B14">
        <f>'HR Database'!A10</f>
        <v>9</v>
      </c>
      <c r="C14" t="str">
        <f>'HR Database'!C10</f>
        <v>Female</v>
      </c>
      <c r="D14" s="16">
        <f ca="1">YEAR(TODAY())-YEAR('HR Database'!D10)</f>
        <v>50</v>
      </c>
      <c r="E14" s="17" t="str">
        <f>'HR Database'!J10</f>
        <v>Marketing</v>
      </c>
      <c r="F14">
        <f ca="1">IF(ISBLANK('HR Database'!F10),YEAR(TODAY())-YEAR('HR Database'!E10),YEAR('HR Database'!F10)-YEAR('HR Database'!E10))</f>
        <v>11</v>
      </c>
      <c r="G14">
        <f>'Employees Information'!B10</f>
        <v>9</v>
      </c>
      <c r="H14" s="28">
        <f>'Employees Information'!E10</f>
        <v>4289</v>
      </c>
    </row>
    <row r="15" spans="1:11" x14ac:dyDescent="0.3">
      <c r="A15" t="str">
        <f>'HR Database'!B11</f>
        <v>Isabel Wood</v>
      </c>
      <c r="B15">
        <f>'HR Database'!A11</f>
        <v>10</v>
      </c>
      <c r="C15" t="str">
        <f>'HR Database'!C11</f>
        <v>Female</v>
      </c>
      <c r="D15" s="16">
        <f ca="1">YEAR(TODAY())-YEAR('HR Database'!D11)</f>
        <v>51</v>
      </c>
      <c r="E15" s="17" t="str">
        <f>'HR Database'!J11</f>
        <v>Development</v>
      </c>
      <c r="F15">
        <f ca="1">IF(ISBLANK('HR Database'!F11),YEAR(TODAY())-YEAR('HR Database'!E11),YEAR('HR Database'!F11)-YEAR('HR Database'!E11))</f>
        <v>11</v>
      </c>
      <c r="G15">
        <f>'Employees Information'!B11</f>
        <v>9</v>
      </c>
      <c r="H15" s="28">
        <f>'Employees Information'!E11</f>
        <v>3834</v>
      </c>
    </row>
    <row r="16" spans="1:11" x14ac:dyDescent="0.3">
      <c r="A16" t="str">
        <f>'HR Database'!B12</f>
        <v>Nia Moore</v>
      </c>
      <c r="B16">
        <f>'HR Database'!A12</f>
        <v>11</v>
      </c>
      <c r="C16" t="str">
        <f>'HR Database'!C12</f>
        <v>Female</v>
      </c>
      <c r="D16" s="16">
        <f ca="1">YEAR(TODAY())-YEAR('HR Database'!D12)</f>
        <v>46</v>
      </c>
      <c r="E16" s="17" t="str">
        <f>'HR Database'!J12</f>
        <v>Sales</v>
      </c>
      <c r="F16">
        <f ca="1">IF(ISBLANK('HR Database'!F12),YEAR(TODAY())-YEAR('HR Database'!E12),YEAR('HR Database'!F12)-YEAR('HR Database'!E12))</f>
        <v>11</v>
      </c>
      <c r="G16">
        <f>'Employees Information'!B12</f>
        <v>5</v>
      </c>
      <c r="H16" s="28">
        <f>'Employees Information'!E12</f>
        <v>3917</v>
      </c>
    </row>
    <row r="17" spans="1:8" x14ac:dyDescent="0.3">
      <c r="A17" t="str">
        <f>'HR Database'!B13</f>
        <v>Olivia-Rose Houghton</v>
      </c>
      <c r="B17">
        <f>'HR Database'!A13</f>
        <v>12</v>
      </c>
      <c r="C17" t="str">
        <f>'HR Database'!C13</f>
        <v>Female</v>
      </c>
      <c r="D17" s="16">
        <f ca="1">YEAR(TODAY())-YEAR('HR Database'!D13)</f>
        <v>39</v>
      </c>
      <c r="E17" s="17" t="str">
        <f>'HR Database'!J13</f>
        <v>Sales</v>
      </c>
      <c r="F17">
        <f ca="1">IF(ISBLANK('HR Database'!F13),YEAR(TODAY())-YEAR('HR Database'!E13),YEAR('HR Database'!F13)-YEAR('HR Database'!E13))</f>
        <v>0</v>
      </c>
      <c r="G17">
        <f>'Employees Information'!B13</f>
        <v>9</v>
      </c>
      <c r="H17" s="28">
        <f>'Employees Information'!E13</f>
        <v>3625</v>
      </c>
    </row>
    <row r="18" spans="1:8" x14ac:dyDescent="0.3">
      <c r="A18" t="str">
        <f>'HR Database'!B14</f>
        <v>Aurelia Allen</v>
      </c>
      <c r="B18">
        <f>'HR Database'!A14</f>
        <v>13</v>
      </c>
      <c r="C18" t="str">
        <f>'HR Database'!C14</f>
        <v>Female</v>
      </c>
      <c r="D18" s="16">
        <f ca="1">YEAR(TODAY())-YEAR('HR Database'!D14)</f>
        <v>56</v>
      </c>
      <c r="E18" s="17" t="str">
        <f>'HR Database'!J14</f>
        <v>Technology and Equipment</v>
      </c>
      <c r="F18">
        <f ca="1">IF(ISBLANK('HR Database'!F14),YEAR(TODAY())-YEAR('HR Database'!E14),YEAR('HR Database'!F14)-YEAR('HR Database'!E14))</f>
        <v>10</v>
      </c>
      <c r="G18">
        <f>'Employees Information'!B14</f>
        <v>6</v>
      </c>
      <c r="H18" s="28">
        <f>'Employees Information'!E14</f>
        <v>4157</v>
      </c>
    </row>
    <row r="19" spans="1:8" x14ac:dyDescent="0.3">
      <c r="A19" t="str">
        <f>'HR Database'!B15</f>
        <v>Alexandra Fraser</v>
      </c>
      <c r="B19">
        <f>'HR Database'!A15</f>
        <v>14</v>
      </c>
      <c r="C19" t="str">
        <f>'HR Database'!C15</f>
        <v>Female</v>
      </c>
      <c r="D19" s="16">
        <f ca="1">YEAR(TODAY())-YEAR('HR Database'!D15)</f>
        <v>41</v>
      </c>
      <c r="E19" s="17" t="str">
        <f>'HR Database'!J15</f>
        <v>Development</v>
      </c>
      <c r="F19">
        <f ca="1">IF(ISBLANK('HR Database'!F15),YEAR(TODAY())-YEAR('HR Database'!E15),YEAR('HR Database'!F15)-YEAR('HR Database'!E15))</f>
        <v>10</v>
      </c>
      <c r="G19">
        <f>'Employees Information'!B15</f>
        <v>5</v>
      </c>
      <c r="H19" s="28">
        <f>'Employees Information'!E15</f>
        <v>4307</v>
      </c>
    </row>
    <row r="20" spans="1:8" x14ac:dyDescent="0.3">
      <c r="A20" t="str">
        <f>'HR Database'!B16</f>
        <v>Ruby Wilson</v>
      </c>
      <c r="B20">
        <f>'HR Database'!A16</f>
        <v>15</v>
      </c>
      <c r="C20" t="str">
        <f>'HR Database'!C16</f>
        <v>Female</v>
      </c>
      <c r="D20" s="16">
        <f ca="1">YEAR(TODAY())-YEAR('HR Database'!D16)</f>
        <v>33</v>
      </c>
      <c r="E20" s="17" t="str">
        <f>'HR Database'!J16</f>
        <v>Development</v>
      </c>
      <c r="F20">
        <f ca="1">IF(ISBLANK('HR Database'!F16),YEAR(TODAY())-YEAR('HR Database'!E16),YEAR('HR Database'!F16)-YEAR('HR Database'!E16))</f>
        <v>10</v>
      </c>
      <c r="G20">
        <f>'Employees Information'!B16</f>
        <v>8</v>
      </c>
      <c r="H20" s="28">
        <f>'Employees Information'!E16</f>
        <v>4008</v>
      </c>
    </row>
    <row r="21" spans="1:8" x14ac:dyDescent="0.3">
      <c r="A21" t="str">
        <f>'HR Database'!B17</f>
        <v>Betty Lewis</v>
      </c>
      <c r="B21">
        <f>'HR Database'!A17</f>
        <v>16</v>
      </c>
      <c r="C21" t="str">
        <f>'HR Database'!C17</f>
        <v>Female</v>
      </c>
      <c r="D21" s="16">
        <f ca="1">YEAR(TODAY())-YEAR('HR Database'!D17)</f>
        <v>35</v>
      </c>
      <c r="E21" s="17" t="str">
        <f>'HR Database'!J17</f>
        <v>Finance / Accounting</v>
      </c>
      <c r="F21">
        <f ca="1">IF(ISBLANK('HR Database'!F17),YEAR(TODAY())-YEAR('HR Database'!E17),YEAR('HR Database'!F17)-YEAR('HR Database'!E17))</f>
        <v>10</v>
      </c>
      <c r="G21">
        <f>'Employees Information'!B17</f>
        <v>6</v>
      </c>
      <c r="H21" s="28">
        <f>'Employees Information'!E17</f>
        <v>4529</v>
      </c>
    </row>
    <row r="22" spans="1:8" x14ac:dyDescent="0.3">
      <c r="A22" t="str">
        <f>'HR Database'!B18</f>
        <v>Aya Perry</v>
      </c>
      <c r="B22">
        <f>'HR Database'!A18</f>
        <v>17</v>
      </c>
      <c r="C22" t="str">
        <f>'HR Database'!C18</f>
        <v>Female</v>
      </c>
      <c r="D22" s="16">
        <f ca="1">YEAR(TODAY())-YEAR('HR Database'!D18)</f>
        <v>35</v>
      </c>
      <c r="E22" s="17" t="str">
        <f>'HR Database'!J18</f>
        <v>Development</v>
      </c>
      <c r="F22">
        <f ca="1">IF(ISBLANK('HR Database'!F18),YEAR(TODAY())-YEAR('HR Database'!E18),YEAR('HR Database'!F18)-YEAR('HR Database'!E18))</f>
        <v>0</v>
      </c>
      <c r="G22">
        <f>'Employees Information'!B18</f>
        <v>5</v>
      </c>
      <c r="H22" s="28">
        <f>'Employees Information'!E18</f>
        <v>3625</v>
      </c>
    </row>
    <row r="23" spans="1:8" x14ac:dyDescent="0.3">
      <c r="A23" t="str">
        <f>'HR Database'!B19</f>
        <v>Karina Mcdonald</v>
      </c>
      <c r="B23">
        <f>'HR Database'!A19</f>
        <v>18</v>
      </c>
      <c r="C23" t="str">
        <f>'HR Database'!C19</f>
        <v>Female</v>
      </c>
      <c r="D23" s="16">
        <f ca="1">YEAR(TODAY())-YEAR('HR Database'!D19)</f>
        <v>33</v>
      </c>
      <c r="E23" s="17" t="str">
        <f>'HR Database'!J19</f>
        <v>Finance / Accounting</v>
      </c>
      <c r="F23">
        <f ca="1">IF(ISBLANK('HR Database'!F19),YEAR(TODAY())-YEAR('HR Database'!E19),YEAR('HR Database'!F19)-YEAR('HR Database'!E19))</f>
        <v>0</v>
      </c>
      <c r="G23">
        <f>'Employees Information'!B19</f>
        <v>6</v>
      </c>
      <c r="H23" s="28">
        <f>'Employees Information'!E19</f>
        <v>4047</v>
      </c>
    </row>
    <row r="24" spans="1:8" x14ac:dyDescent="0.3">
      <c r="A24" t="str">
        <f>'HR Database'!B20</f>
        <v>Ela Moss</v>
      </c>
      <c r="B24">
        <f>'HR Database'!A20</f>
        <v>19</v>
      </c>
      <c r="C24" t="str">
        <f>'HR Database'!C20</f>
        <v>Female</v>
      </c>
      <c r="D24" s="16">
        <f ca="1">YEAR(TODAY())-YEAR('HR Database'!D20)</f>
        <v>39</v>
      </c>
      <c r="E24" s="17" t="str">
        <f>'HR Database'!J20</f>
        <v>Sales</v>
      </c>
      <c r="F24">
        <f ca="1">IF(ISBLANK('HR Database'!F20),YEAR(TODAY())-YEAR('HR Database'!E20),YEAR('HR Database'!F20)-YEAR('HR Database'!E20))</f>
        <v>9</v>
      </c>
      <c r="G24">
        <f>'Employees Information'!B20</f>
        <v>7</v>
      </c>
      <c r="H24" s="28">
        <f>'Employees Information'!E20</f>
        <v>4493</v>
      </c>
    </row>
    <row r="25" spans="1:8" x14ac:dyDescent="0.3">
      <c r="A25" t="str">
        <f>'HR Database'!B21</f>
        <v>Emmie Hall</v>
      </c>
      <c r="B25">
        <f>'HR Database'!A21</f>
        <v>20</v>
      </c>
      <c r="C25" t="str">
        <f>'HR Database'!C21</f>
        <v>Female</v>
      </c>
      <c r="D25" s="16">
        <f ca="1">YEAR(TODAY())-YEAR('HR Database'!D21)</f>
        <v>31</v>
      </c>
      <c r="E25" s="17" t="str">
        <f>'HR Database'!J21</f>
        <v>Development</v>
      </c>
      <c r="F25">
        <f ca="1">IF(ISBLANK('HR Database'!F21),YEAR(TODAY())-YEAR('HR Database'!E21),YEAR('HR Database'!F21)-YEAR('HR Database'!E21))</f>
        <v>9</v>
      </c>
      <c r="G25">
        <f>'Employees Information'!B21</f>
        <v>9</v>
      </c>
      <c r="H25" s="28">
        <f>'Employees Information'!E21</f>
        <v>4257</v>
      </c>
    </row>
    <row r="26" spans="1:8" x14ac:dyDescent="0.3">
      <c r="A26" t="str">
        <f>'HR Database'!B22</f>
        <v>Harriet Knight</v>
      </c>
      <c r="B26">
        <f>'HR Database'!A22</f>
        <v>21</v>
      </c>
      <c r="C26" t="str">
        <f>'HR Database'!C22</f>
        <v>Female</v>
      </c>
      <c r="D26" s="16">
        <f ca="1">YEAR(TODAY())-YEAR('HR Database'!D22)</f>
        <v>35</v>
      </c>
      <c r="E26" s="17" t="str">
        <f>'HR Database'!J22</f>
        <v>Development</v>
      </c>
      <c r="F26">
        <f ca="1">IF(ISBLANK('HR Database'!F22),YEAR(TODAY())-YEAR('HR Database'!E22),YEAR('HR Database'!F22)-YEAR('HR Database'!E22))</f>
        <v>9</v>
      </c>
      <c r="G26">
        <f>'Employees Information'!B22</f>
        <v>7</v>
      </c>
      <c r="H26" s="28">
        <f>'Employees Information'!E22</f>
        <v>4534</v>
      </c>
    </row>
    <row r="27" spans="1:8" x14ac:dyDescent="0.3">
      <c r="A27" t="str">
        <f>'HR Database'!B23</f>
        <v>Flora Parry</v>
      </c>
      <c r="B27">
        <f>'HR Database'!A23</f>
        <v>22</v>
      </c>
      <c r="C27" t="str">
        <f>'HR Database'!C23</f>
        <v>Female</v>
      </c>
      <c r="D27" s="16">
        <f ca="1">YEAR(TODAY())-YEAR('HR Database'!D23)</f>
        <v>42</v>
      </c>
      <c r="E27" s="17" t="str">
        <f>'HR Database'!J23</f>
        <v>Strategy</v>
      </c>
      <c r="F27">
        <f ca="1">IF(ISBLANK('HR Database'!F23),YEAR(TODAY())-YEAR('HR Database'!E23),YEAR('HR Database'!F23)-YEAR('HR Database'!E23))</f>
        <v>2</v>
      </c>
      <c r="G27">
        <f>'Employees Information'!B23</f>
        <v>7</v>
      </c>
      <c r="H27" s="28">
        <f>'Employees Information'!E23</f>
        <v>4047</v>
      </c>
    </row>
    <row r="28" spans="1:8" x14ac:dyDescent="0.3">
      <c r="A28" t="str">
        <f>'HR Database'!B24</f>
        <v>Anayah Lee</v>
      </c>
      <c r="B28">
        <f>'HR Database'!A24</f>
        <v>23</v>
      </c>
      <c r="C28" t="str">
        <f>'HR Database'!C24</f>
        <v>Female</v>
      </c>
      <c r="D28" s="16">
        <f ca="1">YEAR(TODAY())-YEAR('HR Database'!D24)</f>
        <v>46</v>
      </c>
      <c r="E28" s="17" t="str">
        <f>'HR Database'!J24</f>
        <v>Strategy</v>
      </c>
      <c r="F28">
        <f ca="1">IF(ISBLANK('HR Database'!F24),YEAR(TODAY())-YEAR('HR Database'!E24),YEAR('HR Database'!F24)-YEAR('HR Database'!E24))</f>
        <v>8</v>
      </c>
      <c r="G28">
        <f>'Employees Information'!B24</f>
        <v>10</v>
      </c>
      <c r="H28" s="28">
        <f>'Employees Information'!E24</f>
        <v>4493</v>
      </c>
    </row>
    <row r="29" spans="1:8" x14ac:dyDescent="0.3">
      <c r="A29" t="str">
        <f>'HR Database'!B25</f>
        <v>Polly George</v>
      </c>
      <c r="B29">
        <f>'HR Database'!A25</f>
        <v>24</v>
      </c>
      <c r="C29" t="str">
        <f>'HR Database'!C25</f>
        <v>Female</v>
      </c>
      <c r="D29" s="16">
        <f ca="1">YEAR(TODAY())-YEAR('HR Database'!D25)</f>
        <v>48</v>
      </c>
      <c r="E29" s="17" t="str">
        <f>'HR Database'!J25</f>
        <v>Development</v>
      </c>
      <c r="F29">
        <f ca="1">IF(ISBLANK('HR Database'!F25),YEAR(TODAY())-YEAR('HR Database'!E25),YEAR('HR Database'!F25)-YEAR('HR Database'!E25))</f>
        <v>8</v>
      </c>
      <c r="G29">
        <f>'Employees Information'!B25</f>
        <v>9</v>
      </c>
      <c r="H29" s="28">
        <f>'Employees Information'!E25</f>
        <v>4257</v>
      </c>
    </row>
    <row r="30" spans="1:8" x14ac:dyDescent="0.3">
      <c r="A30" t="str">
        <f>'HR Database'!B26</f>
        <v>Madeline Powell</v>
      </c>
      <c r="B30">
        <f>'HR Database'!A26</f>
        <v>25</v>
      </c>
      <c r="C30" t="str">
        <f>'HR Database'!C26</f>
        <v>Female</v>
      </c>
      <c r="D30" s="16">
        <f ca="1">YEAR(TODAY())-YEAR('HR Database'!D26)</f>
        <v>50</v>
      </c>
      <c r="E30" s="17" t="str">
        <f>'HR Database'!J26</f>
        <v>Development</v>
      </c>
      <c r="F30">
        <f ca="1">IF(ISBLANK('HR Database'!F26),YEAR(TODAY())-YEAR('HR Database'!E26),YEAR('HR Database'!F26)-YEAR('HR Database'!E26))</f>
        <v>7</v>
      </c>
      <c r="G30">
        <f>'Employees Information'!B26</f>
        <v>7</v>
      </c>
      <c r="H30" s="28">
        <f>'Employees Information'!E26</f>
        <v>4529</v>
      </c>
    </row>
    <row r="31" spans="1:8" x14ac:dyDescent="0.3">
      <c r="A31" t="str">
        <f>'HR Database'!B27</f>
        <v>Hallie Lawson</v>
      </c>
      <c r="B31">
        <f>'HR Database'!A27</f>
        <v>26</v>
      </c>
      <c r="C31" t="str">
        <f>'HR Database'!C27</f>
        <v>Female</v>
      </c>
      <c r="D31" s="16">
        <f ca="1">YEAR(TODAY())-YEAR('HR Database'!D27)</f>
        <v>34</v>
      </c>
      <c r="E31" s="17" t="str">
        <f>'HR Database'!J27</f>
        <v>Development</v>
      </c>
      <c r="F31">
        <f ca="1">IF(ISBLANK('HR Database'!F27),YEAR(TODAY())-YEAR('HR Database'!E27),YEAR('HR Database'!F27)-YEAR('HR Database'!E27))</f>
        <v>7</v>
      </c>
      <c r="G31">
        <f>'Employees Information'!B27</f>
        <v>5</v>
      </c>
      <c r="H31" s="28">
        <f>'Employees Information'!E27</f>
        <v>4047</v>
      </c>
    </row>
    <row r="32" spans="1:8" x14ac:dyDescent="0.3">
      <c r="A32" t="str">
        <f>'HR Database'!B28</f>
        <v>Melody Francis</v>
      </c>
      <c r="B32">
        <f>'HR Database'!A28</f>
        <v>27</v>
      </c>
      <c r="C32" t="str">
        <f>'HR Database'!C28</f>
        <v>Female</v>
      </c>
      <c r="D32" s="16">
        <f ca="1">YEAR(TODAY())-YEAR('HR Database'!D28)</f>
        <v>59</v>
      </c>
      <c r="E32" s="17" t="str">
        <f>'HR Database'!J28</f>
        <v>Development</v>
      </c>
      <c r="F32">
        <f ca="1">IF(ISBLANK('HR Database'!F28),YEAR(TODAY())-YEAR('HR Database'!E28),YEAR('HR Database'!F28)-YEAR('HR Database'!E28))</f>
        <v>1</v>
      </c>
      <c r="G32">
        <f>'Employees Information'!B28</f>
        <v>6</v>
      </c>
      <c r="H32" s="28">
        <f>'Employees Information'!E28</f>
        <v>3754</v>
      </c>
    </row>
    <row r="33" spans="1:8" x14ac:dyDescent="0.3">
      <c r="A33" t="str">
        <f>'HR Database'!B29</f>
        <v>Victoria Reid</v>
      </c>
      <c r="B33">
        <f>'HR Database'!A29</f>
        <v>28</v>
      </c>
      <c r="C33" t="str">
        <f>'HR Database'!C29</f>
        <v>Female</v>
      </c>
      <c r="D33" s="16">
        <f ca="1">YEAR(TODAY())-YEAR('HR Database'!D29)</f>
        <v>29</v>
      </c>
      <c r="E33" s="17" t="str">
        <f>'HR Database'!J29</f>
        <v>Development</v>
      </c>
      <c r="F33">
        <f ca="1">IF(ISBLANK('HR Database'!F29),YEAR(TODAY())-YEAR('HR Database'!E29),YEAR('HR Database'!F29)-YEAR('HR Database'!E29))</f>
        <v>6</v>
      </c>
      <c r="G33">
        <f>'Employees Information'!B29</f>
        <v>10</v>
      </c>
      <c r="H33" s="28">
        <f>'Employees Information'!E29</f>
        <v>4529</v>
      </c>
    </row>
    <row r="34" spans="1:8" x14ac:dyDescent="0.3">
      <c r="A34" t="str">
        <f>'HR Database'!B30</f>
        <v>Hanna Booth</v>
      </c>
      <c r="B34">
        <f>'HR Database'!A30</f>
        <v>29</v>
      </c>
      <c r="C34" t="str">
        <f>'HR Database'!C30</f>
        <v>Female</v>
      </c>
      <c r="D34" s="16">
        <f ca="1">YEAR(TODAY())-YEAR('HR Database'!D30)</f>
        <v>64</v>
      </c>
      <c r="E34" s="17" t="str">
        <f>'HR Database'!J30</f>
        <v>Development</v>
      </c>
      <c r="F34">
        <f ca="1">IF(ISBLANK('HR Database'!F30),YEAR(TODAY())-YEAR('HR Database'!E30),YEAR('HR Database'!F30)-YEAR('HR Database'!E30))</f>
        <v>6</v>
      </c>
      <c r="G34">
        <f>'Employees Information'!B30</f>
        <v>10</v>
      </c>
      <c r="H34" s="28">
        <f>'Employees Information'!E30</f>
        <v>3625</v>
      </c>
    </row>
    <row r="35" spans="1:8" x14ac:dyDescent="0.3">
      <c r="A35" t="str">
        <f>'HR Database'!B31</f>
        <v>Esme Lloyd</v>
      </c>
      <c r="B35">
        <f>'HR Database'!A31</f>
        <v>30</v>
      </c>
      <c r="C35" t="str">
        <f>'HR Database'!C31</f>
        <v>Female</v>
      </c>
      <c r="D35" s="16">
        <f ca="1">YEAR(TODAY())-YEAR('HR Database'!D31)</f>
        <v>56</v>
      </c>
      <c r="E35" s="17" t="str">
        <f>'HR Database'!J31</f>
        <v>Development</v>
      </c>
      <c r="F35">
        <f ca="1">IF(ISBLANK('HR Database'!F31),YEAR(TODAY())-YEAR('HR Database'!E31),YEAR('HR Database'!F31)-YEAR('HR Database'!E31))</f>
        <v>0</v>
      </c>
      <c r="G35">
        <f>'Employees Information'!B31</f>
        <v>5</v>
      </c>
      <c r="H35" s="28">
        <f>'Employees Information'!E31</f>
        <v>3754</v>
      </c>
    </row>
    <row r="36" spans="1:8" x14ac:dyDescent="0.3">
      <c r="A36" t="str">
        <f>'HR Database'!B32</f>
        <v>Clara White</v>
      </c>
      <c r="B36">
        <f>'HR Database'!A32</f>
        <v>31</v>
      </c>
      <c r="C36" t="str">
        <f>'HR Database'!C32</f>
        <v>Female</v>
      </c>
      <c r="D36" s="16">
        <f ca="1">YEAR(TODAY())-YEAR('HR Database'!D32)</f>
        <v>35</v>
      </c>
      <c r="E36" s="17" t="str">
        <f>'HR Database'!J32</f>
        <v>Development</v>
      </c>
      <c r="F36">
        <f ca="1">IF(ISBLANK('HR Database'!F32),YEAR(TODAY())-YEAR('HR Database'!E32),YEAR('HR Database'!F32)-YEAR('HR Database'!E32))</f>
        <v>6</v>
      </c>
      <c r="G36">
        <f>'Employees Information'!B32</f>
        <v>7</v>
      </c>
      <c r="H36" s="28">
        <f>'Employees Information'!E32</f>
        <v>4211</v>
      </c>
    </row>
    <row r="37" spans="1:8" x14ac:dyDescent="0.3">
      <c r="A37" t="str">
        <f>'HR Database'!B33</f>
        <v>Nancy Hudson</v>
      </c>
      <c r="B37">
        <f>'HR Database'!A33</f>
        <v>32</v>
      </c>
      <c r="C37" t="str">
        <f>'HR Database'!C33</f>
        <v>Female</v>
      </c>
      <c r="D37" s="16">
        <f ca="1">YEAR(TODAY())-YEAR('HR Database'!D33)</f>
        <v>29</v>
      </c>
      <c r="E37" s="17" t="str">
        <f>'HR Database'!J33</f>
        <v>Technology and Equipment</v>
      </c>
      <c r="F37">
        <f ca="1">IF(ISBLANK('HR Database'!F33),YEAR(TODAY())-YEAR('HR Database'!E33),YEAR('HR Database'!F33)-YEAR('HR Database'!E33))</f>
        <v>6</v>
      </c>
      <c r="G37">
        <f>'Employees Information'!B33</f>
        <v>8</v>
      </c>
      <c r="H37" s="28">
        <f>'Employees Information'!E33</f>
        <v>4211</v>
      </c>
    </row>
    <row r="38" spans="1:8" x14ac:dyDescent="0.3">
      <c r="A38" t="str">
        <f>'HR Database'!B34</f>
        <v>Kara Chapman</v>
      </c>
      <c r="B38">
        <f>'HR Database'!A34</f>
        <v>33</v>
      </c>
      <c r="C38" t="str">
        <f>'HR Database'!C34</f>
        <v>Female</v>
      </c>
      <c r="D38" s="16">
        <f ca="1">YEAR(TODAY())-YEAR('HR Database'!D34)</f>
        <v>34</v>
      </c>
      <c r="E38" s="17" t="str">
        <f>'HR Database'!J34</f>
        <v>Development</v>
      </c>
      <c r="F38">
        <f ca="1">IF(ISBLANK('HR Database'!F34),YEAR(TODAY())-YEAR('HR Database'!E34),YEAR('HR Database'!F34)-YEAR('HR Database'!E34))</f>
        <v>6</v>
      </c>
      <c r="G38">
        <f>'Employees Information'!B34</f>
        <v>10</v>
      </c>
      <c r="H38" s="28">
        <f>'Employees Information'!E34</f>
        <v>3625</v>
      </c>
    </row>
    <row r="39" spans="1:8" x14ac:dyDescent="0.3">
      <c r="A39" t="str">
        <f>'HR Database'!B35</f>
        <v>Betsy Booth</v>
      </c>
      <c r="B39">
        <f>'HR Database'!A35</f>
        <v>34</v>
      </c>
      <c r="C39" t="str">
        <f>'HR Database'!C35</f>
        <v>Female</v>
      </c>
      <c r="D39" s="16">
        <f ca="1">YEAR(TODAY())-YEAR('HR Database'!D35)</f>
        <v>33</v>
      </c>
      <c r="E39" s="17" t="str">
        <f>'HR Database'!J35</f>
        <v>Technology and Equipment</v>
      </c>
      <c r="F39">
        <f ca="1">IF(ISBLANK('HR Database'!F35),YEAR(TODAY())-YEAR('HR Database'!E35),YEAR('HR Database'!F35)-YEAR('HR Database'!E35))</f>
        <v>6</v>
      </c>
      <c r="G39">
        <f>'Employees Information'!B35</f>
        <v>9</v>
      </c>
      <c r="H39" s="28">
        <f>'Employees Information'!E35</f>
        <v>3754</v>
      </c>
    </row>
    <row r="40" spans="1:8" x14ac:dyDescent="0.3">
      <c r="A40" t="str">
        <f>'HR Database'!B36</f>
        <v>James Barker</v>
      </c>
      <c r="B40">
        <f>'HR Database'!A36</f>
        <v>35</v>
      </c>
      <c r="C40" t="str">
        <f>'HR Database'!C36</f>
        <v>Male</v>
      </c>
      <c r="D40" s="16">
        <f ca="1">YEAR(TODAY())-YEAR('HR Database'!D36)</f>
        <v>35</v>
      </c>
      <c r="E40" s="17" t="str">
        <f>'HR Database'!J36</f>
        <v>Development</v>
      </c>
      <c r="F40">
        <f ca="1">IF(ISBLANK('HR Database'!F36),YEAR(TODAY())-YEAR('HR Database'!E36),YEAR('HR Database'!F36)-YEAR('HR Database'!E36))</f>
        <v>14</v>
      </c>
      <c r="G40">
        <f>'Employees Information'!B36</f>
        <v>9</v>
      </c>
      <c r="H40" s="28">
        <f>'Employees Information'!E36</f>
        <v>4064</v>
      </c>
    </row>
    <row r="41" spans="1:8" x14ac:dyDescent="0.3">
      <c r="A41" t="str">
        <f>'HR Database'!B37</f>
        <v>Jude Dixon</v>
      </c>
      <c r="B41">
        <f>'HR Database'!A37</f>
        <v>36</v>
      </c>
      <c r="C41" t="str">
        <f>'HR Database'!C37</f>
        <v>Male</v>
      </c>
      <c r="D41" s="16">
        <f ca="1">YEAR(TODAY())-YEAR('HR Database'!D37)</f>
        <v>45</v>
      </c>
      <c r="E41" s="17" t="str">
        <f>'HR Database'!J37</f>
        <v>Finance / Accounting</v>
      </c>
      <c r="F41">
        <f ca="1">IF(ISBLANK('HR Database'!F37),YEAR(TODAY())-YEAR('HR Database'!E37),YEAR('HR Database'!F37)-YEAR('HR Database'!E37))</f>
        <v>4</v>
      </c>
      <c r="G41">
        <f>'Employees Information'!B37</f>
        <v>7</v>
      </c>
      <c r="H41" s="28">
        <f>'Employees Information'!E37</f>
        <v>4576</v>
      </c>
    </row>
    <row r="42" spans="1:8" x14ac:dyDescent="0.3">
      <c r="A42" t="str">
        <f>'HR Database'!B38</f>
        <v>Matteo Hawkins</v>
      </c>
      <c r="B42">
        <f>'HR Database'!A38</f>
        <v>37</v>
      </c>
      <c r="C42" t="str">
        <f>'HR Database'!C38</f>
        <v>Male</v>
      </c>
      <c r="D42" s="16">
        <f ca="1">YEAR(TODAY())-YEAR('HR Database'!D38)</f>
        <v>32</v>
      </c>
      <c r="E42" s="17" t="str">
        <f>'HR Database'!J38</f>
        <v>Development</v>
      </c>
      <c r="F42">
        <f ca="1">IF(ISBLANK('HR Database'!F38),YEAR(TODAY())-YEAR('HR Database'!E38),YEAR('HR Database'!F38)-YEAR('HR Database'!E38))</f>
        <v>4</v>
      </c>
      <c r="G42">
        <f>'Employees Information'!B38</f>
        <v>5</v>
      </c>
      <c r="H42" s="28">
        <f>'Employees Information'!E38</f>
        <v>3909</v>
      </c>
    </row>
    <row r="43" spans="1:8" x14ac:dyDescent="0.3">
      <c r="A43" t="str">
        <f>'HR Database'!B39</f>
        <v>Asher Morris</v>
      </c>
      <c r="B43">
        <f>'HR Database'!A39</f>
        <v>38</v>
      </c>
      <c r="C43" t="str">
        <f>'HR Database'!C39</f>
        <v>Male</v>
      </c>
      <c r="D43" s="16">
        <f ca="1">YEAR(TODAY())-YEAR('HR Database'!D39)</f>
        <v>35</v>
      </c>
      <c r="E43" s="17" t="str">
        <f>'HR Database'!J39</f>
        <v>Development</v>
      </c>
      <c r="F43">
        <f ca="1">IF(ISBLANK('HR Database'!F39),YEAR(TODAY())-YEAR('HR Database'!E39),YEAR('HR Database'!F39)-YEAR('HR Database'!E39))</f>
        <v>13</v>
      </c>
      <c r="G43">
        <f>'Employees Information'!B39</f>
        <v>8</v>
      </c>
      <c r="H43" s="28">
        <f>'Employees Information'!E39</f>
        <v>4233</v>
      </c>
    </row>
    <row r="44" spans="1:8" x14ac:dyDescent="0.3">
      <c r="A44" t="str">
        <f>'HR Database'!B40</f>
        <v>Jonah Thompson</v>
      </c>
      <c r="B44">
        <f>'HR Database'!A40</f>
        <v>39</v>
      </c>
      <c r="C44" t="str">
        <f>'HR Database'!C40</f>
        <v>Male</v>
      </c>
      <c r="D44" s="16">
        <f ca="1">YEAR(TODAY())-YEAR('HR Database'!D40)</f>
        <v>30</v>
      </c>
      <c r="E44" s="17" t="str">
        <f>'HR Database'!J40</f>
        <v>Finance / Accounting</v>
      </c>
      <c r="F44">
        <f ca="1">IF(ISBLANK('HR Database'!F40),YEAR(TODAY())-YEAR('HR Database'!E40),YEAR('HR Database'!F40)-YEAR('HR Database'!E40))</f>
        <v>5</v>
      </c>
      <c r="G44">
        <f>'Employees Information'!B40</f>
        <v>9</v>
      </c>
      <c r="H44" s="28">
        <f>'Employees Information'!E40</f>
        <v>3958</v>
      </c>
    </row>
    <row r="45" spans="1:8" x14ac:dyDescent="0.3">
      <c r="A45" t="str">
        <f>'HR Database'!B41</f>
        <v>Ethan Fisher</v>
      </c>
      <c r="B45">
        <f>'HR Database'!A41</f>
        <v>40</v>
      </c>
      <c r="C45" t="str">
        <f>'HR Database'!C41</f>
        <v>Male</v>
      </c>
      <c r="D45" s="16">
        <f ca="1">YEAR(TODAY())-YEAR('HR Database'!D41)</f>
        <v>45</v>
      </c>
      <c r="E45" s="17" t="str">
        <f>'HR Database'!J41</f>
        <v>Development</v>
      </c>
      <c r="F45">
        <f ca="1">IF(ISBLANK('HR Database'!F41),YEAR(TODAY())-YEAR('HR Database'!E41),YEAR('HR Database'!F41)-YEAR('HR Database'!E41))</f>
        <v>5</v>
      </c>
      <c r="G45">
        <f>'Employees Information'!B41</f>
        <v>9</v>
      </c>
      <c r="H45" s="28">
        <f>'Employees Information'!E41</f>
        <v>4383</v>
      </c>
    </row>
    <row r="46" spans="1:8" x14ac:dyDescent="0.3">
      <c r="A46" t="str">
        <f>'HR Database'!B42</f>
        <v>Fraser Kelly</v>
      </c>
      <c r="B46">
        <f>'HR Database'!A42</f>
        <v>41</v>
      </c>
      <c r="C46" t="str">
        <f>'HR Database'!C42</f>
        <v>Male</v>
      </c>
      <c r="D46" s="16">
        <f ca="1">YEAR(TODAY())-YEAR('HR Database'!D42)</f>
        <v>42</v>
      </c>
      <c r="E46" s="17" t="str">
        <f>'HR Database'!J42</f>
        <v>Finance / Accounting</v>
      </c>
      <c r="F46">
        <f ca="1">IF(ISBLANK('HR Database'!F42),YEAR(TODAY())-YEAR('HR Database'!E42),YEAR('HR Database'!F42)-YEAR('HR Database'!E42))</f>
        <v>12</v>
      </c>
      <c r="G46">
        <f>'Employees Information'!B42</f>
        <v>10</v>
      </c>
      <c r="H46" s="28">
        <f>'Employees Information'!E42</f>
        <v>4493</v>
      </c>
    </row>
    <row r="47" spans="1:8" x14ac:dyDescent="0.3">
      <c r="A47" t="str">
        <f>'HR Database'!B43</f>
        <v>Marcel Parry</v>
      </c>
      <c r="B47">
        <f>'HR Database'!A43</f>
        <v>42</v>
      </c>
      <c r="C47" t="str">
        <f>'HR Database'!C43</f>
        <v>Male</v>
      </c>
      <c r="D47" s="16">
        <f ca="1">YEAR(TODAY())-YEAR('HR Database'!D43)</f>
        <v>34</v>
      </c>
      <c r="E47" s="17" t="str">
        <f>'HR Database'!J43</f>
        <v>Finance / Accounting</v>
      </c>
      <c r="F47">
        <f ca="1">IF(ISBLANK('HR Database'!F43),YEAR(TODAY())-YEAR('HR Database'!E43),YEAR('HR Database'!F43)-YEAR('HR Database'!E43))</f>
        <v>11</v>
      </c>
      <c r="G47">
        <f>'Employees Information'!B43</f>
        <v>9</v>
      </c>
      <c r="H47" s="28">
        <f>'Employees Information'!E43</f>
        <v>4006</v>
      </c>
    </row>
    <row r="48" spans="1:8" x14ac:dyDescent="0.3">
      <c r="A48" t="str">
        <f>'HR Database'!B44</f>
        <v>Rowan Jordan</v>
      </c>
      <c r="B48">
        <f>'HR Database'!A44</f>
        <v>43</v>
      </c>
      <c r="C48" t="str">
        <f>'HR Database'!C44</f>
        <v>Male</v>
      </c>
      <c r="D48" s="16">
        <f ca="1">YEAR(TODAY())-YEAR('HR Database'!D44)</f>
        <v>50</v>
      </c>
      <c r="E48" s="17" t="str">
        <f>'HR Database'!J44</f>
        <v>Strategy</v>
      </c>
      <c r="F48">
        <f ca="1">IF(ISBLANK('HR Database'!F44),YEAR(TODAY())-YEAR('HR Database'!E44),YEAR('HR Database'!F44)-YEAR('HR Database'!E44))</f>
        <v>1</v>
      </c>
      <c r="G48">
        <f>'Employees Information'!B44</f>
        <v>8</v>
      </c>
      <c r="H48" s="28">
        <f>'Employees Information'!E44</f>
        <v>3754</v>
      </c>
    </row>
    <row r="49" spans="1:8" x14ac:dyDescent="0.3">
      <c r="A49" t="str">
        <f>'HR Database'!B45</f>
        <v>Jackson Cunningham</v>
      </c>
      <c r="B49">
        <f>'HR Database'!A45</f>
        <v>44</v>
      </c>
      <c r="C49" t="str">
        <f>'HR Database'!C45</f>
        <v>Male</v>
      </c>
      <c r="D49" s="16">
        <f ca="1">YEAR(TODAY())-YEAR('HR Database'!D45)</f>
        <v>41</v>
      </c>
      <c r="E49" s="17" t="str">
        <f>'HR Database'!J45</f>
        <v>Strategy</v>
      </c>
      <c r="F49">
        <f ca="1">IF(ISBLANK('HR Database'!F45),YEAR(TODAY())-YEAR('HR Database'!E45),YEAR('HR Database'!F45)-YEAR('HR Database'!E45))</f>
        <v>11</v>
      </c>
      <c r="G49">
        <f>'Employees Information'!B45</f>
        <v>10</v>
      </c>
      <c r="H49" s="28">
        <f>'Employees Information'!E45</f>
        <v>4325</v>
      </c>
    </row>
    <row r="50" spans="1:8" x14ac:dyDescent="0.3">
      <c r="A50" t="str">
        <f>'HR Database'!B46</f>
        <v>Seth Watts</v>
      </c>
      <c r="B50">
        <f>'HR Database'!A46</f>
        <v>45</v>
      </c>
      <c r="C50" t="str">
        <f>'HR Database'!C46</f>
        <v>Male</v>
      </c>
      <c r="D50" s="16">
        <f ca="1">YEAR(TODAY())-YEAR('HR Database'!D46)</f>
        <v>24</v>
      </c>
      <c r="E50" s="17" t="str">
        <f>'HR Database'!J46</f>
        <v>Marketing</v>
      </c>
      <c r="F50">
        <f ca="1">IF(ISBLANK('HR Database'!F46),YEAR(TODAY())-YEAR('HR Database'!E46),YEAR('HR Database'!F46)-YEAR('HR Database'!E46))</f>
        <v>10</v>
      </c>
      <c r="G50">
        <f>'Employees Information'!B46</f>
        <v>9</v>
      </c>
      <c r="H50" s="28">
        <f>'Employees Information'!E46</f>
        <v>4133</v>
      </c>
    </row>
    <row r="51" spans="1:8" x14ac:dyDescent="0.3">
      <c r="A51" t="str">
        <f>'HR Database'!B47</f>
        <v>Levi Spencer</v>
      </c>
      <c r="B51">
        <f>'HR Database'!A47</f>
        <v>46</v>
      </c>
      <c r="C51" t="str">
        <f>'HR Database'!C47</f>
        <v>Male</v>
      </c>
      <c r="D51" s="16">
        <f ca="1">YEAR(TODAY())-YEAR('HR Database'!D47)</f>
        <v>43</v>
      </c>
      <c r="E51" s="17" t="str">
        <f>'HR Database'!J47</f>
        <v>Finance / Accounting</v>
      </c>
      <c r="F51">
        <f ca="1">IF(ISBLANK('HR Database'!F47),YEAR(TODAY())-YEAR('HR Database'!E47),YEAR('HR Database'!F47)-YEAR('HR Database'!E47))</f>
        <v>10</v>
      </c>
      <c r="G51">
        <f>'Employees Information'!B47</f>
        <v>7</v>
      </c>
      <c r="H51" s="28">
        <f>'Employees Information'!E47</f>
        <v>4034</v>
      </c>
    </row>
    <row r="52" spans="1:8" x14ac:dyDescent="0.3">
      <c r="A52" t="str">
        <f>'HR Database'!B48</f>
        <v>Ralphy Griffiths</v>
      </c>
      <c r="B52">
        <f>'HR Database'!A48</f>
        <v>47</v>
      </c>
      <c r="C52" t="str">
        <f>'HR Database'!C48</f>
        <v>Male</v>
      </c>
      <c r="D52" s="16">
        <f ca="1">YEAR(TODAY())-YEAR('HR Database'!D48)</f>
        <v>50</v>
      </c>
      <c r="E52" s="17" t="str">
        <f>'HR Database'!J48</f>
        <v>Marketing</v>
      </c>
      <c r="F52">
        <f ca="1">IF(ISBLANK('HR Database'!F48),YEAR(TODAY())-YEAR('HR Database'!E48),YEAR('HR Database'!F48)-YEAR('HR Database'!E48))</f>
        <v>10</v>
      </c>
      <c r="G52">
        <f>'Employees Information'!B48</f>
        <v>5</v>
      </c>
      <c r="H52" s="28">
        <f>'Employees Information'!E48</f>
        <v>4299</v>
      </c>
    </row>
    <row r="53" spans="1:8" x14ac:dyDescent="0.3">
      <c r="A53" t="str">
        <f>'HR Database'!B49</f>
        <v>Callum Lane</v>
      </c>
      <c r="B53">
        <f>'HR Database'!A49</f>
        <v>48</v>
      </c>
      <c r="C53" t="str">
        <f>'HR Database'!C49</f>
        <v>Male</v>
      </c>
      <c r="D53" s="16">
        <f ca="1">YEAR(TODAY())-YEAR('HR Database'!D49)</f>
        <v>26</v>
      </c>
      <c r="E53" s="17" t="str">
        <f>'HR Database'!J49</f>
        <v>Development</v>
      </c>
      <c r="F53" s="16">
        <f ca="1">IF(ISBLANK('HR Database'!F49),YEAR(TODAY())-YEAR('HR Database'!E49),YEAR('HR Database'!F49)-YEAR('HR Database'!E49))</f>
        <v>0</v>
      </c>
      <c r="G53">
        <f>'Employees Information'!B49</f>
        <v>7</v>
      </c>
      <c r="H53" s="28">
        <f>'Employees Information'!E49</f>
        <v>3944</v>
      </c>
    </row>
    <row r="54" spans="1:8" x14ac:dyDescent="0.3">
      <c r="A54" t="str">
        <f>'HR Database'!B50</f>
        <v>Spencer Ellis</v>
      </c>
      <c r="B54">
        <f>'HR Database'!A50</f>
        <v>49</v>
      </c>
      <c r="C54" t="str">
        <f>'HR Database'!C50</f>
        <v>Male</v>
      </c>
      <c r="D54" s="16">
        <f ca="1">YEAR(TODAY())-YEAR('HR Database'!D50)</f>
        <v>29</v>
      </c>
      <c r="E54" s="17" t="str">
        <f>'HR Database'!J50</f>
        <v>Sales</v>
      </c>
      <c r="F54">
        <f ca="1">IF(ISBLANK('HR Database'!F50),YEAR(TODAY())-YEAR('HR Database'!E50),YEAR('HR Database'!F50)-YEAR('HR Database'!E50))</f>
        <v>2</v>
      </c>
      <c r="G54">
        <f>'Employees Information'!B50</f>
        <v>5</v>
      </c>
      <c r="H54" s="28">
        <f>'Employees Information'!E50</f>
        <v>3617</v>
      </c>
    </row>
    <row r="55" spans="1:8" x14ac:dyDescent="0.3">
      <c r="A55" t="str">
        <f>'HR Database'!B51</f>
        <v>Kian Byrne</v>
      </c>
      <c r="B55">
        <f>'HR Database'!A51</f>
        <v>50</v>
      </c>
      <c r="C55" t="str">
        <f>'HR Database'!C51</f>
        <v>Male</v>
      </c>
      <c r="D55" s="16">
        <f ca="1">YEAR(TODAY())-YEAR('HR Database'!D51)</f>
        <v>30</v>
      </c>
      <c r="E55" s="17" t="str">
        <f>'HR Database'!J51</f>
        <v>Development</v>
      </c>
      <c r="F55">
        <f ca="1">IF(ISBLANK('HR Database'!F51),YEAR(TODAY())-YEAR('HR Database'!E51),YEAR('HR Database'!F51)-YEAR('HR Database'!E51))</f>
        <v>10</v>
      </c>
      <c r="G55">
        <f>'Employees Information'!B51</f>
        <v>10</v>
      </c>
      <c r="H55" s="28">
        <f>'Employees Information'!E51</f>
        <v>3917</v>
      </c>
    </row>
    <row r="56" spans="1:8" x14ac:dyDescent="0.3">
      <c r="A56" t="str">
        <f>'HR Database'!B52</f>
        <v>Nicolas Matthews</v>
      </c>
      <c r="B56">
        <f>'HR Database'!A52</f>
        <v>51</v>
      </c>
      <c r="C56" t="str">
        <f>'HR Database'!C52</f>
        <v>Male</v>
      </c>
      <c r="D56" s="16">
        <f ca="1">YEAR(TODAY())-YEAR('HR Database'!D52)</f>
        <v>30</v>
      </c>
      <c r="E56" s="17" t="str">
        <f>'HR Database'!J52</f>
        <v>Technology and Equipment</v>
      </c>
      <c r="F56">
        <f ca="1">IF(ISBLANK('HR Database'!F52),YEAR(TODAY())-YEAR('HR Database'!E52),YEAR('HR Database'!F52)-YEAR('HR Database'!E52))</f>
        <v>10</v>
      </c>
      <c r="G56">
        <f>'Employees Information'!B52</f>
        <v>6</v>
      </c>
      <c r="H56" s="28">
        <f>'Employees Information'!E52</f>
        <v>3985</v>
      </c>
    </row>
    <row r="57" spans="1:8" x14ac:dyDescent="0.3">
      <c r="A57" t="str">
        <f>'HR Database'!B53</f>
        <v>Liam Hunt</v>
      </c>
      <c r="B57">
        <f>'HR Database'!A53</f>
        <v>52</v>
      </c>
      <c r="C57" t="str">
        <f>'HR Database'!C53</f>
        <v>Male</v>
      </c>
      <c r="D57" s="16">
        <f ca="1">YEAR(TODAY())-YEAR('HR Database'!D53)</f>
        <v>55</v>
      </c>
      <c r="E57" s="17" t="str">
        <f>'HR Database'!J53</f>
        <v>Development</v>
      </c>
      <c r="F57">
        <f ca="1">IF(ISBLANK('HR Database'!F53),YEAR(TODAY())-YEAR('HR Database'!E53),YEAR('HR Database'!F53)-YEAR('HR Database'!E53))</f>
        <v>10</v>
      </c>
      <c r="G57">
        <f>'Employees Information'!B53</f>
        <v>10</v>
      </c>
      <c r="H57" s="28">
        <f>'Employees Information'!E53</f>
        <v>3750</v>
      </c>
    </row>
    <row r="58" spans="1:8" x14ac:dyDescent="0.3">
      <c r="A58" t="str">
        <f>'HR Database'!B54</f>
        <v>Kane Cunningham</v>
      </c>
      <c r="B58">
        <f>'HR Database'!A54</f>
        <v>53</v>
      </c>
      <c r="C58" t="str">
        <f>'HR Database'!C54</f>
        <v>Male</v>
      </c>
      <c r="D58" s="16">
        <f ca="1">YEAR(TODAY())-YEAR('HR Database'!D54)</f>
        <v>31</v>
      </c>
      <c r="E58" s="17" t="str">
        <f>'HR Database'!J54</f>
        <v>Development</v>
      </c>
      <c r="F58">
        <f ca="1">IF(ISBLANK('HR Database'!F54),YEAR(TODAY())-YEAR('HR Database'!E54),YEAR('HR Database'!F54)-YEAR('HR Database'!E54))</f>
        <v>1</v>
      </c>
      <c r="G58">
        <f>'Employees Information'!B54</f>
        <v>7</v>
      </c>
      <c r="H58" s="28">
        <f>'Employees Information'!E54</f>
        <v>3609</v>
      </c>
    </row>
    <row r="59" spans="1:8" x14ac:dyDescent="0.3">
      <c r="A59" t="str">
        <f>'HR Database'!B55</f>
        <v>George Porter</v>
      </c>
      <c r="B59">
        <f>'HR Database'!A55</f>
        <v>54</v>
      </c>
      <c r="C59" t="str">
        <f>'HR Database'!C55</f>
        <v>Male</v>
      </c>
      <c r="D59" s="16">
        <f ca="1">YEAR(TODAY())-YEAR('HR Database'!D55)</f>
        <v>32</v>
      </c>
      <c r="E59" s="17" t="str">
        <f>'HR Database'!J55</f>
        <v>Finance / Accounting</v>
      </c>
      <c r="F59">
        <f ca="1">IF(ISBLANK('HR Database'!F55),YEAR(TODAY())-YEAR('HR Database'!E55),YEAR('HR Database'!F55)-YEAR('HR Database'!E55))</f>
        <v>9</v>
      </c>
      <c r="G59">
        <f>'Employees Information'!B55</f>
        <v>7</v>
      </c>
      <c r="H59" s="28">
        <f>'Employees Information'!E55</f>
        <v>4079</v>
      </c>
    </row>
    <row r="60" spans="1:8" x14ac:dyDescent="0.3">
      <c r="A60" t="str">
        <f>'HR Database'!B56</f>
        <v>Brody Thomas</v>
      </c>
      <c r="B60">
        <f>'HR Database'!A56</f>
        <v>55</v>
      </c>
      <c r="C60" t="str">
        <f>'HR Database'!C56</f>
        <v>Male</v>
      </c>
      <c r="D60" s="16">
        <f ca="1">YEAR(TODAY())-YEAR('HR Database'!D56)</f>
        <v>34</v>
      </c>
      <c r="E60" s="17" t="str">
        <f>'HR Database'!J56</f>
        <v>Development</v>
      </c>
      <c r="F60">
        <f ca="1">IF(ISBLANK('HR Database'!F56),YEAR(TODAY())-YEAR('HR Database'!E56),YEAR('HR Database'!F56)-YEAR('HR Database'!E56))</f>
        <v>0</v>
      </c>
      <c r="G60">
        <f>'Employees Information'!B56</f>
        <v>7</v>
      </c>
      <c r="H60" s="28">
        <f>'Employees Information'!E56</f>
        <v>3793</v>
      </c>
    </row>
    <row r="61" spans="1:8" x14ac:dyDescent="0.3">
      <c r="A61" t="str">
        <f>'HR Database'!B57</f>
        <v>Albi Simpson</v>
      </c>
      <c r="B61">
        <f>'HR Database'!A57</f>
        <v>56</v>
      </c>
      <c r="C61" t="str">
        <f>'HR Database'!C57</f>
        <v>Male</v>
      </c>
      <c r="D61" s="16">
        <f ca="1">YEAR(TODAY())-YEAR('HR Database'!D57)</f>
        <v>34</v>
      </c>
      <c r="E61" s="17" t="str">
        <f>'HR Database'!J57</f>
        <v>Finance / Accounting</v>
      </c>
      <c r="F61">
        <f ca="1">IF(ISBLANK('HR Database'!F57),YEAR(TODAY())-YEAR('HR Database'!E57),YEAR('HR Database'!F57)-YEAR('HR Database'!E57))</f>
        <v>9</v>
      </c>
      <c r="G61">
        <f>'Employees Information'!B57</f>
        <v>5</v>
      </c>
      <c r="H61" s="28">
        <f>'Employees Information'!E57</f>
        <v>4355</v>
      </c>
    </row>
    <row r="62" spans="1:8" x14ac:dyDescent="0.3">
      <c r="A62" t="str">
        <f>'HR Database'!B58</f>
        <v>Spencer Chambers</v>
      </c>
      <c r="B62">
        <f>'HR Database'!A58</f>
        <v>57</v>
      </c>
      <c r="C62" t="str">
        <f>'HR Database'!C58</f>
        <v>Male</v>
      </c>
      <c r="D62" s="16">
        <f ca="1">YEAR(TODAY())-YEAR('HR Database'!D58)</f>
        <v>36</v>
      </c>
      <c r="E62" s="17" t="str">
        <f>'HR Database'!J58</f>
        <v>Development</v>
      </c>
      <c r="F62">
        <f ca="1">IF(ISBLANK('HR Database'!F58),YEAR(TODAY())-YEAR('HR Database'!E58),YEAR('HR Database'!F58)-YEAR('HR Database'!E58))</f>
        <v>9</v>
      </c>
      <c r="G62">
        <f>'Employees Information'!B58</f>
        <v>8</v>
      </c>
      <c r="H62" s="28">
        <f>'Employees Information'!E58</f>
        <v>4324</v>
      </c>
    </row>
    <row r="63" spans="1:8" x14ac:dyDescent="0.3">
      <c r="A63" t="str">
        <f>'HR Database'!B59</f>
        <v>Samuel Wilson</v>
      </c>
      <c r="B63">
        <f>'HR Database'!A59</f>
        <v>58</v>
      </c>
      <c r="C63" t="str">
        <f>'HR Database'!C59</f>
        <v>Male</v>
      </c>
      <c r="D63" s="16">
        <f ca="1">YEAR(TODAY())-YEAR('HR Database'!D59)</f>
        <v>37</v>
      </c>
      <c r="E63" s="17" t="str">
        <f>'HR Database'!J59</f>
        <v>Development</v>
      </c>
      <c r="F63">
        <f ca="1">IF(ISBLANK('HR Database'!F59),YEAR(TODAY())-YEAR('HR Database'!E59),YEAR('HR Database'!F59)-YEAR('HR Database'!E59))</f>
        <v>9</v>
      </c>
      <c r="G63">
        <f>'Employees Information'!B59</f>
        <v>5</v>
      </c>
      <c r="H63" s="28">
        <f>'Employees Information'!E59</f>
        <v>4152</v>
      </c>
    </row>
    <row r="64" spans="1:8" x14ac:dyDescent="0.3">
      <c r="A64" t="str">
        <f>'HR Database'!B60</f>
        <v>Ayan Walker</v>
      </c>
      <c r="B64">
        <f>'HR Database'!A60</f>
        <v>59</v>
      </c>
      <c r="C64" t="str">
        <f>'HR Database'!C60</f>
        <v>Male</v>
      </c>
      <c r="D64" s="16">
        <f ca="1">YEAR(TODAY())-YEAR('HR Database'!D60)</f>
        <v>38</v>
      </c>
      <c r="E64" s="17" t="str">
        <f>'HR Database'!J60</f>
        <v>Development</v>
      </c>
      <c r="F64">
        <f ca="1">IF(ISBLANK('HR Database'!F60),YEAR(TODAY())-YEAR('HR Database'!E60),YEAR('HR Database'!F60)-YEAR('HR Database'!E60))</f>
        <v>9</v>
      </c>
      <c r="G64">
        <f>'Employees Information'!B60</f>
        <v>8</v>
      </c>
      <c r="H64" s="28">
        <f>'Employees Information'!E60</f>
        <v>3689</v>
      </c>
    </row>
    <row r="65" spans="1:8" x14ac:dyDescent="0.3">
      <c r="A65" t="str">
        <f>'HR Database'!B61</f>
        <v>Kit Bradley</v>
      </c>
      <c r="B65">
        <f>'HR Database'!A61</f>
        <v>60</v>
      </c>
      <c r="C65" t="str">
        <f>'HR Database'!C61</f>
        <v>Male</v>
      </c>
      <c r="D65" s="16">
        <f ca="1">YEAR(TODAY())-YEAR('HR Database'!D61)</f>
        <v>38</v>
      </c>
      <c r="E65" s="17" t="str">
        <f>'HR Database'!J61</f>
        <v>Strategy</v>
      </c>
      <c r="F65">
        <f ca="1">IF(ISBLANK('HR Database'!F61),YEAR(TODAY())-YEAR('HR Database'!E61),YEAR('HR Database'!F61)-YEAR('HR Database'!E61))</f>
        <v>9</v>
      </c>
      <c r="G65">
        <f>'Employees Information'!B61</f>
        <v>8</v>
      </c>
      <c r="H65" s="28">
        <f>'Employees Information'!E61</f>
        <v>4028</v>
      </c>
    </row>
    <row r="66" spans="1:8" x14ac:dyDescent="0.3">
      <c r="A66" t="str">
        <f>'HR Database'!B62</f>
        <v>Otis Chambers</v>
      </c>
      <c r="B66">
        <f>'HR Database'!A62</f>
        <v>61</v>
      </c>
      <c r="C66" t="str">
        <f>'HR Database'!C62</f>
        <v>Male</v>
      </c>
      <c r="D66" s="16">
        <f ca="1">YEAR(TODAY())-YEAR('HR Database'!D62)</f>
        <v>39</v>
      </c>
      <c r="E66" s="17" t="str">
        <f>'HR Database'!J62</f>
        <v>Strategy</v>
      </c>
      <c r="F66">
        <f ca="1">IF(ISBLANK('HR Database'!F62),YEAR(TODAY())-YEAR('HR Database'!E62),YEAR('HR Database'!F62)-YEAR('HR Database'!E62))</f>
        <v>1</v>
      </c>
      <c r="G66">
        <f>'Employees Information'!B62</f>
        <v>8</v>
      </c>
      <c r="H66" s="28">
        <f>'Employees Information'!E62</f>
        <v>3859</v>
      </c>
    </row>
    <row r="67" spans="1:8" x14ac:dyDescent="0.3">
      <c r="A67" t="str">
        <f>'HR Database'!B63</f>
        <v>Simon Anderson</v>
      </c>
      <c r="B67">
        <f>'HR Database'!A63</f>
        <v>62</v>
      </c>
      <c r="C67" t="str">
        <f>'HR Database'!C63</f>
        <v>Male</v>
      </c>
      <c r="D67" s="16">
        <f ca="1">YEAR(TODAY())-YEAR('HR Database'!D63)</f>
        <v>40</v>
      </c>
      <c r="E67" s="17" t="str">
        <f>'HR Database'!J63</f>
        <v>Development</v>
      </c>
      <c r="F67">
        <f ca="1">IF(ISBLANK('HR Database'!F63),YEAR(TODAY())-YEAR('HR Database'!E63),YEAR('HR Database'!F63)-YEAR('HR Database'!E63))</f>
        <v>9</v>
      </c>
      <c r="G67">
        <f>'Employees Information'!B63</f>
        <v>7</v>
      </c>
      <c r="H67" s="28">
        <f>'Employees Information'!E63</f>
        <v>4492</v>
      </c>
    </row>
    <row r="68" spans="1:8" x14ac:dyDescent="0.3">
      <c r="A68" t="str">
        <f>'HR Database'!B64</f>
        <v>Oskar Saunders</v>
      </c>
      <c r="B68">
        <f>'HR Database'!A64</f>
        <v>63</v>
      </c>
      <c r="C68" t="str">
        <f>'HR Database'!C64</f>
        <v>Male</v>
      </c>
      <c r="D68" s="16">
        <f ca="1">YEAR(TODAY())-YEAR('HR Database'!D64)</f>
        <v>41</v>
      </c>
      <c r="E68" s="17" t="str">
        <f>'HR Database'!J64</f>
        <v>Development</v>
      </c>
      <c r="F68">
        <f ca="1">IF(ISBLANK('HR Database'!F64),YEAR(TODAY())-YEAR('HR Database'!E64),YEAR('HR Database'!F64)-YEAR('HR Database'!E64))</f>
        <v>9</v>
      </c>
      <c r="G68">
        <f>'Employees Information'!B64</f>
        <v>6</v>
      </c>
      <c r="H68" s="28">
        <f>'Employees Information'!E64</f>
        <v>4047</v>
      </c>
    </row>
    <row r="69" spans="1:8" x14ac:dyDescent="0.3">
      <c r="A69" t="str">
        <f>'HR Database'!B65</f>
        <v>Roman Morris</v>
      </c>
      <c r="B69">
        <f>'HR Database'!A65</f>
        <v>64</v>
      </c>
      <c r="C69" t="str">
        <f>'HR Database'!C65</f>
        <v>Male</v>
      </c>
      <c r="D69" s="16">
        <f ca="1">YEAR(TODAY())-YEAR('HR Database'!D65)</f>
        <v>29</v>
      </c>
      <c r="E69" s="17" t="str">
        <f>'HR Database'!J65</f>
        <v>Development</v>
      </c>
      <c r="F69">
        <f ca="1">IF(ISBLANK('HR Database'!F65),YEAR(TODAY())-YEAR('HR Database'!E65),YEAR('HR Database'!F65)-YEAR('HR Database'!E65))</f>
        <v>9</v>
      </c>
      <c r="G69">
        <f>'Employees Information'!B65</f>
        <v>10</v>
      </c>
      <c r="H69" s="28">
        <f>'Employees Information'!E65</f>
        <v>4263</v>
      </c>
    </row>
    <row r="70" spans="1:8" x14ac:dyDescent="0.3">
      <c r="A70" t="str">
        <f>'HR Database'!B66</f>
        <v>Benjamin Bradley</v>
      </c>
      <c r="B70">
        <f>'HR Database'!A66</f>
        <v>65</v>
      </c>
      <c r="C70" t="str">
        <f>'HR Database'!C66</f>
        <v>Male</v>
      </c>
      <c r="D70" s="16">
        <f ca="1">YEAR(TODAY())-YEAR('HR Database'!D66)</f>
        <v>57</v>
      </c>
      <c r="E70" s="17" t="str">
        <f>'HR Database'!J66</f>
        <v>Development</v>
      </c>
      <c r="F70">
        <f ca="1">IF(ISBLANK('HR Database'!F66),YEAR(TODAY())-YEAR('HR Database'!E66),YEAR('HR Database'!F66)-YEAR('HR Database'!E66))</f>
        <v>9</v>
      </c>
      <c r="G70">
        <f>'Employees Information'!B66</f>
        <v>5</v>
      </c>
      <c r="H70" s="28">
        <f>'Employees Information'!E66</f>
        <v>4150</v>
      </c>
    </row>
    <row r="71" spans="1:8" x14ac:dyDescent="0.3">
      <c r="A71" t="str">
        <f>'HR Database'!B67</f>
        <v>Ashley Ross</v>
      </c>
      <c r="B71">
        <f>'HR Database'!A67</f>
        <v>66</v>
      </c>
      <c r="C71" t="str">
        <f>'HR Database'!C67</f>
        <v>Male</v>
      </c>
      <c r="D71" s="16">
        <f ca="1">YEAR(TODAY())-YEAR('HR Database'!D67)</f>
        <v>57</v>
      </c>
      <c r="E71" s="17" t="str">
        <f>'HR Database'!J67</f>
        <v>Development</v>
      </c>
      <c r="F71">
        <f ca="1">IF(ISBLANK('HR Database'!F67),YEAR(TODAY())-YEAR('HR Database'!E67),YEAR('HR Database'!F67)-YEAR('HR Database'!E67))</f>
        <v>9</v>
      </c>
      <c r="G71">
        <f>'Employees Information'!B67</f>
        <v>5</v>
      </c>
      <c r="H71" s="28">
        <f>'Employees Information'!E67</f>
        <v>4208</v>
      </c>
    </row>
    <row r="72" spans="1:8" x14ac:dyDescent="0.3">
      <c r="A72" t="str">
        <f>'HR Database'!B68</f>
        <v>Tobias John</v>
      </c>
      <c r="B72">
        <f>'HR Database'!A68</f>
        <v>67</v>
      </c>
      <c r="C72" t="str">
        <f>'HR Database'!C68</f>
        <v>Male</v>
      </c>
      <c r="D72" s="16">
        <f ca="1">YEAR(TODAY())-YEAR('HR Database'!D68)</f>
        <v>42</v>
      </c>
      <c r="E72" s="17" t="str">
        <f>'HR Database'!J68</f>
        <v>Development</v>
      </c>
      <c r="F72">
        <f ca="1">IF(ISBLANK('HR Database'!F68),YEAR(TODAY())-YEAR('HR Database'!E68),YEAR('HR Database'!F68)-YEAR('HR Database'!E68))</f>
        <v>2</v>
      </c>
      <c r="G72">
        <f>'Employees Information'!B68</f>
        <v>9</v>
      </c>
      <c r="H72" s="28">
        <f>'Employees Information'!E68</f>
        <v>4275</v>
      </c>
    </row>
    <row r="73" spans="1:8" x14ac:dyDescent="0.3">
      <c r="A73" t="str">
        <f>'HR Database'!B69</f>
        <v>Maximus Howard</v>
      </c>
      <c r="B73">
        <f>'HR Database'!A69</f>
        <v>68</v>
      </c>
      <c r="C73" t="str">
        <f>'HR Database'!C69</f>
        <v>Male</v>
      </c>
      <c r="D73" s="16">
        <f ca="1">YEAR(TODAY())-YEAR('HR Database'!D69)</f>
        <v>43</v>
      </c>
      <c r="E73" s="17" t="str">
        <f>'HR Database'!J69</f>
        <v>Technology and Equipment</v>
      </c>
      <c r="F73">
        <f ca="1">IF(ISBLANK('HR Database'!F69),YEAR(TODAY())-YEAR('HR Database'!E69),YEAR('HR Database'!F69)-YEAR('HR Database'!E69))</f>
        <v>8</v>
      </c>
      <c r="G73">
        <f>'Employees Information'!B69</f>
        <v>9</v>
      </c>
      <c r="H73" s="28">
        <f>'Employees Information'!E69</f>
        <v>3922</v>
      </c>
    </row>
    <row r="74" spans="1:8" x14ac:dyDescent="0.3">
      <c r="A74" t="str">
        <f>'HR Database'!B70</f>
        <v>Vinnie Davidson</v>
      </c>
      <c r="B74">
        <f>'HR Database'!A70</f>
        <v>69</v>
      </c>
      <c r="C74" t="str">
        <f>'HR Database'!C70</f>
        <v>Male</v>
      </c>
      <c r="D74" s="16">
        <f ca="1">YEAR(TODAY())-YEAR('HR Database'!D70)</f>
        <v>44</v>
      </c>
      <c r="E74" s="17" t="str">
        <f>'HR Database'!J70</f>
        <v>Development</v>
      </c>
      <c r="F74">
        <f ca="1">IF(ISBLANK('HR Database'!F70),YEAR(TODAY())-YEAR('HR Database'!E70),YEAR('HR Database'!F70)-YEAR('HR Database'!E70))</f>
        <v>8</v>
      </c>
      <c r="G74">
        <f>'Employees Information'!B70</f>
        <v>9</v>
      </c>
      <c r="H74" s="28">
        <f>'Employees Information'!E70</f>
        <v>4003</v>
      </c>
    </row>
    <row r="75" spans="1:8" x14ac:dyDescent="0.3">
      <c r="A75" t="str">
        <f>'HR Database'!B71</f>
        <v>Asher Watson</v>
      </c>
      <c r="B75">
        <f>'HR Database'!A71</f>
        <v>70</v>
      </c>
      <c r="C75" t="str">
        <f>'HR Database'!C71</f>
        <v>Male</v>
      </c>
      <c r="D75" s="16">
        <f ca="1">YEAR(TODAY())-YEAR('HR Database'!D71)</f>
        <v>45</v>
      </c>
      <c r="E75" s="17" t="str">
        <f>'HR Database'!J71</f>
        <v>Technology and Equipment</v>
      </c>
      <c r="F75">
        <f ca="1">IF(ISBLANK('HR Database'!F71),YEAR(TODAY())-YEAR('HR Database'!E71),YEAR('HR Database'!F71)-YEAR('HR Database'!E71))</f>
        <v>8</v>
      </c>
      <c r="G75">
        <f>'Employees Information'!B71</f>
        <v>7</v>
      </c>
      <c r="H75" s="28">
        <f>'Employees Information'!E71</f>
        <v>3901</v>
      </c>
    </row>
    <row r="76" spans="1:8" x14ac:dyDescent="0.3">
      <c r="A76" t="str">
        <f>'HR Database'!B72</f>
        <v>Fletcher Carter</v>
      </c>
      <c r="B76">
        <f>'HR Database'!A72</f>
        <v>71</v>
      </c>
      <c r="C76" t="str">
        <f>'HR Database'!C72</f>
        <v>Male</v>
      </c>
      <c r="D76" s="16">
        <f ca="1">YEAR(TODAY())-YEAR('HR Database'!D72)</f>
        <v>46</v>
      </c>
      <c r="E76" s="17" t="str">
        <f>'HR Database'!J72</f>
        <v>Development</v>
      </c>
      <c r="F76">
        <f ca="1">IF(ISBLANK('HR Database'!F72),YEAR(TODAY())-YEAR('HR Database'!E72),YEAR('HR Database'!F72)-YEAR('HR Database'!E72))</f>
        <v>8</v>
      </c>
      <c r="G76">
        <f>'Employees Information'!B72</f>
        <v>5</v>
      </c>
      <c r="H76" s="28">
        <f>'Employees Information'!E72</f>
        <v>3952</v>
      </c>
    </row>
    <row r="77" spans="1:8" x14ac:dyDescent="0.3">
      <c r="A77" t="str">
        <f>'HR Database'!B73</f>
        <v>Jasper Richards</v>
      </c>
      <c r="B77">
        <f>'HR Database'!A73</f>
        <v>72</v>
      </c>
      <c r="C77" t="str">
        <f>'HR Database'!C73</f>
        <v>Male</v>
      </c>
      <c r="D77" s="16">
        <f ca="1">YEAR(TODAY())-YEAR('HR Database'!D73)</f>
        <v>47</v>
      </c>
      <c r="E77" s="17" t="str">
        <f>'HR Database'!J73</f>
        <v>Technology and Equipment</v>
      </c>
      <c r="F77">
        <f ca="1">IF(ISBLANK('HR Database'!F73),YEAR(TODAY())-YEAR('HR Database'!E73),YEAR('HR Database'!F73)-YEAR('HR Database'!E73))</f>
        <v>2</v>
      </c>
      <c r="G77">
        <f>'Employees Information'!B73</f>
        <v>10</v>
      </c>
      <c r="H77" s="28">
        <f>'Employees Information'!E73</f>
        <v>4161</v>
      </c>
    </row>
    <row r="78" spans="1:8" x14ac:dyDescent="0.3">
      <c r="A78" t="str">
        <f>'HR Database'!B74</f>
        <v>Kairo Mccarthy</v>
      </c>
      <c r="B78">
        <f>'HR Database'!A74</f>
        <v>73</v>
      </c>
      <c r="C78" t="str">
        <f>'HR Database'!C74</f>
        <v>Male</v>
      </c>
      <c r="D78" s="16">
        <f ca="1">YEAR(TODAY())-YEAR('HR Database'!D74)</f>
        <v>49</v>
      </c>
      <c r="E78" s="17" t="str">
        <f>'HR Database'!J74</f>
        <v>Development</v>
      </c>
      <c r="F78">
        <f ca="1">IF(ISBLANK('HR Database'!F74),YEAR(TODAY())-YEAR('HR Database'!E74),YEAR('HR Database'!F74)-YEAR('HR Database'!E74))</f>
        <v>8</v>
      </c>
      <c r="G78">
        <f>'Employees Information'!B74</f>
        <v>7</v>
      </c>
      <c r="H78" s="28">
        <f>'Employees Information'!E74</f>
        <v>3643</v>
      </c>
    </row>
    <row r="79" spans="1:8" x14ac:dyDescent="0.3">
      <c r="A79" t="str">
        <f>'HR Database'!B75</f>
        <v>Zain Fraser</v>
      </c>
      <c r="B79">
        <f>'HR Database'!A75</f>
        <v>74</v>
      </c>
      <c r="C79" t="str">
        <f>'HR Database'!C75</f>
        <v>Male</v>
      </c>
      <c r="D79" s="16">
        <f ca="1">YEAR(TODAY())-YEAR('HR Database'!D75)</f>
        <v>50</v>
      </c>
      <c r="E79" s="17" t="str">
        <f>'HR Database'!J75</f>
        <v>Sales</v>
      </c>
      <c r="F79">
        <f ca="1">IF(ISBLANK('HR Database'!F75),YEAR(TODAY())-YEAR('HR Database'!E75),YEAR('HR Database'!F75)-YEAR('HR Database'!E75))</f>
        <v>0</v>
      </c>
      <c r="G79">
        <f>'Employees Information'!B75</f>
        <v>6</v>
      </c>
      <c r="H79" s="28">
        <f>'Employees Information'!E75</f>
        <v>4252</v>
      </c>
    </row>
    <row r="80" spans="1:8" x14ac:dyDescent="0.3">
      <c r="A80" t="str">
        <f>'HR Database'!B76</f>
        <v>Damian Moss</v>
      </c>
      <c r="B80">
        <f>'HR Database'!A76</f>
        <v>75</v>
      </c>
      <c r="C80" t="str">
        <f>'HR Database'!C76</f>
        <v>Male</v>
      </c>
      <c r="D80" s="16">
        <f ca="1">YEAR(TODAY())-YEAR('HR Database'!D76)</f>
        <v>51</v>
      </c>
      <c r="E80" s="17" t="str">
        <f>'HR Database'!J76</f>
        <v>Development</v>
      </c>
      <c r="F80">
        <f ca="1">IF(ISBLANK('HR Database'!F76),YEAR(TODAY())-YEAR('HR Database'!E76),YEAR('HR Database'!F76)-YEAR('HR Database'!E76))</f>
        <v>7</v>
      </c>
      <c r="G80">
        <f>'Employees Information'!B76</f>
        <v>7</v>
      </c>
      <c r="H80" s="28">
        <f>'Employees Information'!E76</f>
        <v>4063</v>
      </c>
    </row>
    <row r="81" spans="1:8" x14ac:dyDescent="0.3">
      <c r="A81" t="str">
        <f>'HR Database'!B77</f>
        <v>Richard Wilkinson</v>
      </c>
      <c r="B81">
        <f>'HR Database'!A77</f>
        <v>76</v>
      </c>
      <c r="C81" t="str">
        <f>'HR Database'!C77</f>
        <v>Male</v>
      </c>
      <c r="D81" s="16">
        <f ca="1">YEAR(TODAY())-YEAR('HR Database'!D77)</f>
        <v>42</v>
      </c>
      <c r="E81" s="17" t="str">
        <f>'HR Database'!J77</f>
        <v>Development</v>
      </c>
      <c r="F81">
        <f ca="1">IF(ISBLANK('HR Database'!F77),YEAR(TODAY())-YEAR('HR Database'!E77),YEAR('HR Database'!F77)-YEAR('HR Database'!E77))</f>
        <v>0</v>
      </c>
      <c r="G81">
        <f>'Employees Information'!B77</f>
        <v>6</v>
      </c>
      <c r="H81" s="28">
        <f>'Employees Information'!E77</f>
        <v>4434</v>
      </c>
    </row>
    <row r="82" spans="1:8" x14ac:dyDescent="0.3">
      <c r="A82" t="str">
        <f>'HR Database'!B78</f>
        <v>Bradley Wright</v>
      </c>
      <c r="B82">
        <f>'HR Database'!A78</f>
        <v>77</v>
      </c>
      <c r="C82" t="str">
        <f>'HR Database'!C78</f>
        <v>Male</v>
      </c>
      <c r="D82" s="16">
        <f ca="1">YEAR(TODAY())-YEAR('HR Database'!D78)</f>
        <v>52</v>
      </c>
      <c r="E82" s="17" t="str">
        <f>'HR Database'!J78</f>
        <v>Sales</v>
      </c>
      <c r="F82">
        <f ca="1">IF(ISBLANK('HR Database'!F78),YEAR(TODAY())-YEAR('HR Database'!E78),YEAR('HR Database'!F78)-YEAR('HR Database'!E78))</f>
        <v>7</v>
      </c>
      <c r="G82">
        <f>'Employees Information'!B78</f>
        <v>8</v>
      </c>
      <c r="H82" s="28">
        <f>'Employees Information'!E78</f>
        <v>4403</v>
      </c>
    </row>
    <row r="83" spans="1:8" x14ac:dyDescent="0.3">
      <c r="A83" t="str">
        <f>'HR Database'!B79</f>
        <v>Denis Webb</v>
      </c>
      <c r="B83">
        <f>'HR Database'!A79</f>
        <v>78</v>
      </c>
      <c r="C83" t="str">
        <f>'HR Database'!C79</f>
        <v>Male</v>
      </c>
      <c r="D83" s="16">
        <f ca="1">YEAR(TODAY())-YEAR('HR Database'!D79)</f>
        <v>53</v>
      </c>
      <c r="E83" s="17" t="str">
        <f>'HR Database'!J79</f>
        <v>Development</v>
      </c>
      <c r="F83">
        <f ca="1">IF(ISBLANK('HR Database'!F79),YEAR(TODAY())-YEAR('HR Database'!E79),YEAR('HR Database'!F79)-YEAR('HR Database'!E79))</f>
        <v>7</v>
      </c>
      <c r="G83">
        <f>'Employees Information'!B79</f>
        <v>8</v>
      </c>
      <c r="H83" s="28">
        <f>'Employees Information'!E79</f>
        <v>4425</v>
      </c>
    </row>
    <row r="84" spans="1:8" x14ac:dyDescent="0.3">
      <c r="A84" t="str">
        <f>'HR Database'!B80</f>
        <v>Martin Cox</v>
      </c>
      <c r="B84">
        <f>'HR Database'!A80</f>
        <v>79</v>
      </c>
      <c r="C84" t="str">
        <f>'HR Database'!C80</f>
        <v>Male</v>
      </c>
      <c r="D84" s="16">
        <f ca="1">YEAR(TODAY())-YEAR('HR Database'!D80)</f>
        <v>25</v>
      </c>
      <c r="E84" s="17" t="str">
        <f>'HR Database'!J80</f>
        <v>Development</v>
      </c>
      <c r="F84">
        <f ca="1">IF(ISBLANK('HR Database'!F80),YEAR(TODAY())-YEAR('HR Database'!E80),YEAR('HR Database'!F80)-YEAR('HR Database'!E80))</f>
        <v>1</v>
      </c>
      <c r="G84">
        <f>'Employees Information'!B80</f>
        <v>10</v>
      </c>
      <c r="H84" s="28">
        <f>'Employees Information'!E80</f>
        <v>4005</v>
      </c>
    </row>
    <row r="85" spans="1:8" x14ac:dyDescent="0.3">
      <c r="A85" t="str">
        <f>'HR Database'!B81</f>
        <v>Thomas Davis</v>
      </c>
      <c r="B85">
        <f>'HR Database'!A81</f>
        <v>80</v>
      </c>
      <c r="C85" t="str">
        <f>'HR Database'!C81</f>
        <v>Male</v>
      </c>
      <c r="D85" s="16">
        <f ca="1">YEAR(TODAY())-YEAR('HR Database'!D81)</f>
        <v>54</v>
      </c>
      <c r="E85" s="17" t="str">
        <f>'HR Database'!J81</f>
        <v>Strategy</v>
      </c>
      <c r="F85">
        <f ca="1">IF(ISBLANK('HR Database'!F81),YEAR(TODAY())-YEAR('HR Database'!E81),YEAR('HR Database'!F81)-YEAR('HR Database'!E81))</f>
        <v>7</v>
      </c>
      <c r="G85">
        <f>'Employees Information'!B81</f>
        <v>7</v>
      </c>
      <c r="H85" s="28">
        <f>'Employees Information'!E81</f>
        <v>3769</v>
      </c>
    </row>
    <row r="86" spans="1:8" x14ac:dyDescent="0.3">
      <c r="A86" t="str">
        <f>'HR Database'!B82</f>
        <v>Rudy Rees</v>
      </c>
      <c r="B86">
        <f>'HR Database'!A82</f>
        <v>81</v>
      </c>
      <c r="C86" t="str">
        <f>'HR Database'!C82</f>
        <v>Male</v>
      </c>
      <c r="D86" s="16">
        <f ca="1">YEAR(TODAY())-YEAR('HR Database'!D82)</f>
        <v>55</v>
      </c>
      <c r="E86" s="17" t="str">
        <f>'HR Database'!J82</f>
        <v>Development</v>
      </c>
      <c r="F86">
        <f ca="1">IF(ISBLANK('HR Database'!F82),YEAR(TODAY())-YEAR('HR Database'!E82),YEAR('HR Database'!F82)-YEAR('HR Database'!E82))</f>
        <v>7</v>
      </c>
      <c r="G86">
        <f>'Employees Information'!B82</f>
        <v>9</v>
      </c>
      <c r="H86" s="28">
        <f>'Employees Information'!E82</f>
        <v>4500</v>
      </c>
    </row>
    <row r="87" spans="1:8" x14ac:dyDescent="0.3">
      <c r="A87" t="str">
        <f>'HR Database'!B83</f>
        <v>Fabian Spencer</v>
      </c>
      <c r="B87">
        <f>'HR Database'!A83</f>
        <v>82</v>
      </c>
      <c r="C87" t="str">
        <f>'HR Database'!C83</f>
        <v>Male</v>
      </c>
      <c r="D87" s="16">
        <f ca="1">YEAR(TODAY())-YEAR('HR Database'!D83)</f>
        <v>58</v>
      </c>
      <c r="E87" s="17" t="str">
        <f>'HR Database'!J83</f>
        <v>Development</v>
      </c>
      <c r="F87">
        <f ca="1">IF(ISBLANK('HR Database'!F83),YEAR(TODAY())-YEAR('HR Database'!E83),YEAR('HR Database'!F83)-YEAR('HR Database'!E83))</f>
        <v>7</v>
      </c>
      <c r="G87">
        <f>'Employees Information'!B83</f>
        <v>5</v>
      </c>
      <c r="H87" s="28">
        <f>'Employees Information'!E83</f>
        <v>3906</v>
      </c>
    </row>
    <row r="88" spans="1:8" x14ac:dyDescent="0.3">
      <c r="A88" t="str">
        <f>'HR Database'!B84</f>
        <v>Zakariya Mills</v>
      </c>
      <c r="B88">
        <f>'HR Database'!A84</f>
        <v>83</v>
      </c>
      <c r="C88" t="str">
        <f>'HR Database'!C84</f>
        <v>Male</v>
      </c>
      <c r="D88" s="16">
        <f ca="1">YEAR(TODAY())-YEAR('HR Database'!D84)</f>
        <v>58</v>
      </c>
      <c r="E88" s="17" t="str">
        <f>'HR Database'!J84</f>
        <v>Development</v>
      </c>
      <c r="F88">
        <f ca="1">IF(ISBLANK('HR Database'!F84),YEAR(TODAY())-YEAR('HR Database'!E84),YEAR('HR Database'!F84)-YEAR('HR Database'!E84))</f>
        <v>7</v>
      </c>
      <c r="G88">
        <f>'Employees Information'!B84</f>
        <v>7</v>
      </c>
      <c r="H88" s="28">
        <f>'Employees Information'!E84</f>
        <v>4211</v>
      </c>
    </row>
    <row r="89" spans="1:8" x14ac:dyDescent="0.3">
      <c r="A89" t="str">
        <f>'HR Database'!B85</f>
        <v>Ralphy Palmer</v>
      </c>
      <c r="B89">
        <f>'HR Database'!A85</f>
        <v>84</v>
      </c>
      <c r="C89" t="str">
        <f>'HR Database'!C85</f>
        <v>Male</v>
      </c>
      <c r="D89" s="16">
        <f ca="1">YEAR(TODAY())-YEAR('HR Database'!D85)</f>
        <v>60</v>
      </c>
      <c r="E89" s="17" t="str">
        <f>'HR Database'!J85</f>
        <v>Technology and Equipment</v>
      </c>
      <c r="F89">
        <f ca="1">IF(ISBLANK('HR Database'!F85),YEAR(TODAY())-YEAR('HR Database'!E85),YEAR('HR Database'!F85)-YEAR('HR Database'!E85))</f>
        <v>7</v>
      </c>
      <c r="G89">
        <f>'Employees Information'!B85</f>
        <v>8</v>
      </c>
      <c r="H89" s="28">
        <f>'Employees Information'!E85</f>
        <v>3904</v>
      </c>
    </row>
    <row r="90" spans="1:8" x14ac:dyDescent="0.3">
      <c r="A90" t="str">
        <f>'HR Database'!B86</f>
        <v>Alby Foster</v>
      </c>
      <c r="B90">
        <f>'HR Database'!A86</f>
        <v>85</v>
      </c>
      <c r="C90" t="str">
        <f>'HR Database'!C86</f>
        <v>Male</v>
      </c>
      <c r="D90" s="16">
        <f ca="1">YEAR(TODAY())-YEAR('HR Database'!D86)</f>
        <v>61</v>
      </c>
      <c r="E90" s="17" t="str">
        <f>'HR Database'!J86</f>
        <v>Development</v>
      </c>
      <c r="F90">
        <f ca="1">IF(ISBLANK('HR Database'!F86),YEAR(TODAY())-YEAR('HR Database'!E86),YEAR('HR Database'!F86)-YEAR('HR Database'!E86))</f>
        <v>7</v>
      </c>
      <c r="G90">
        <f>'Employees Information'!B86</f>
        <v>9</v>
      </c>
      <c r="H90" s="28">
        <f>'Employees Information'!E86</f>
        <v>4543</v>
      </c>
    </row>
    <row r="91" spans="1:8" x14ac:dyDescent="0.3">
      <c r="A91" t="str">
        <f>'HR Database'!B87</f>
        <v>Aryan Reynolds</v>
      </c>
      <c r="B91">
        <f>'HR Database'!A87</f>
        <v>86</v>
      </c>
      <c r="C91" t="str">
        <f>'HR Database'!C87</f>
        <v>Male</v>
      </c>
      <c r="D91" s="16">
        <f ca="1">YEAR(TODAY())-YEAR('HR Database'!D87)</f>
        <v>62</v>
      </c>
      <c r="E91" s="17" t="str">
        <f>'HR Database'!J87</f>
        <v>Sales</v>
      </c>
      <c r="F91">
        <f ca="1">IF(ISBLANK('HR Database'!F87),YEAR(TODAY())-YEAR('HR Database'!E87),YEAR('HR Database'!F87)-YEAR('HR Database'!E87))</f>
        <v>1</v>
      </c>
      <c r="G91">
        <f>'Employees Information'!B87</f>
        <v>10</v>
      </c>
      <c r="H91" s="28">
        <f>'Employees Information'!E87</f>
        <v>4430</v>
      </c>
    </row>
    <row r="92" spans="1:8" x14ac:dyDescent="0.3">
      <c r="A92" t="str">
        <f>'HR Database'!B88</f>
        <v>Grayson Lowe</v>
      </c>
      <c r="B92">
        <f>'HR Database'!A88</f>
        <v>87</v>
      </c>
      <c r="C92" t="str">
        <f>'HR Database'!C88</f>
        <v>Male</v>
      </c>
      <c r="D92" s="16">
        <f ca="1">YEAR(TODAY())-YEAR('HR Database'!D88)</f>
        <v>39</v>
      </c>
      <c r="E92" s="17" t="str">
        <f>'HR Database'!J88</f>
        <v>Development</v>
      </c>
      <c r="F92">
        <f ca="1">IF(ISBLANK('HR Database'!F88),YEAR(TODAY())-YEAR('HR Database'!E88),YEAR('HR Database'!F88)-YEAR('HR Database'!E88))</f>
        <v>6</v>
      </c>
      <c r="G92">
        <f>'Employees Information'!B88</f>
        <v>9</v>
      </c>
      <c r="H92" s="28">
        <f>'Employees Information'!E88</f>
        <v>4183</v>
      </c>
    </row>
    <row r="93" spans="1:8" x14ac:dyDescent="0.3">
      <c r="A93" t="str">
        <f>'HR Database'!B89</f>
        <v>Antonio Ball</v>
      </c>
      <c r="B93">
        <f>'HR Database'!A89</f>
        <v>88</v>
      </c>
      <c r="C93" t="str">
        <f>'HR Database'!C89</f>
        <v>Male</v>
      </c>
      <c r="D93" s="16">
        <f ca="1">YEAR(TODAY())-YEAR('HR Database'!D89)</f>
        <v>41</v>
      </c>
      <c r="E93" s="17" t="str">
        <f>'HR Database'!J89</f>
        <v>Development</v>
      </c>
      <c r="F93">
        <f ca="1">IF(ISBLANK('HR Database'!F89),YEAR(TODAY())-YEAR('HR Database'!E89),YEAR('HR Database'!F89)-YEAR('HR Database'!E89))</f>
        <v>6</v>
      </c>
      <c r="G93">
        <f>'Employees Information'!B89</f>
        <v>10</v>
      </c>
      <c r="H93" s="28">
        <f>'Employees Information'!E89</f>
        <v>4308</v>
      </c>
    </row>
    <row r="94" spans="1:8" x14ac:dyDescent="0.3">
      <c r="A94" t="str">
        <f>'HR Database'!B90</f>
        <v>Ethan Simpson</v>
      </c>
      <c r="B94">
        <f>'HR Database'!A90</f>
        <v>89</v>
      </c>
      <c r="C94" t="str">
        <f>'HR Database'!C90</f>
        <v>Male</v>
      </c>
      <c r="D94" s="16">
        <f ca="1">YEAR(TODAY())-YEAR('HR Database'!D90)</f>
        <v>56</v>
      </c>
      <c r="E94" s="17" t="str">
        <f>'HR Database'!J90</f>
        <v>Sales</v>
      </c>
      <c r="F94">
        <f ca="1">IF(ISBLANK('HR Database'!F90),YEAR(TODAY())-YEAR('HR Database'!E90),YEAR('HR Database'!F90)-YEAR('HR Database'!E90))</f>
        <v>6</v>
      </c>
      <c r="G94">
        <f>'Employees Information'!B90</f>
        <v>7</v>
      </c>
      <c r="H94" s="28">
        <f>'Employees Information'!E90</f>
        <v>3920</v>
      </c>
    </row>
    <row r="95" spans="1:8" x14ac:dyDescent="0.3">
      <c r="A95" t="s">
        <v>189</v>
      </c>
      <c r="D95" s="16">
        <f ca="1">SUBTOTAL(101,Table1[Employee Age])</f>
        <v>41.887640449438202</v>
      </c>
      <c r="F95" s="18">
        <f ca="1">SUBTOTAL(101,Table1[Tenure (Years)])</f>
        <v>6.7640449438202248</v>
      </c>
      <c r="G95" s="18">
        <f>SUBTOTAL(101,Table1[Perfomance Review])</f>
        <v>7.6629213483146064</v>
      </c>
      <c r="H95" s="28">
        <f>SUBTOTAL(101,Table1[Salary])</f>
        <v>4109.9101123595501</v>
      </c>
    </row>
  </sheetData>
  <conditionalFormatting sqref="G6:G94">
    <cfRule type="iconSet" priority="2">
      <iconSet iconSet="3Flags">
        <cfvo type="percent" val="0"/>
        <cfvo type="percent" val="33"/>
        <cfvo type="percent" val="67"/>
      </iconSet>
    </cfRule>
  </conditionalFormatting>
  <conditionalFormatting sqref="H6:H94">
    <cfRule type="aboveAverage" dxfId="11" priority="1" aboveAverage="0"/>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3E05-B7DD-428A-8E34-AB49DB51D357}">
  <dimension ref="A1:O37"/>
  <sheetViews>
    <sheetView topLeftCell="H1" workbookViewId="0">
      <selection activeCell="O4" sqref="O4"/>
    </sheetView>
  </sheetViews>
  <sheetFormatPr defaultRowHeight="14.4" x14ac:dyDescent="0.3"/>
  <cols>
    <col min="1" max="1" width="17" bestFit="1" customWidth="1"/>
    <col min="2" max="2" width="23.77734375" bestFit="1" customWidth="1"/>
    <col min="3" max="3" width="21.44140625" bestFit="1" customWidth="1"/>
    <col min="4" max="4" width="23.77734375" bestFit="1" customWidth="1"/>
    <col min="5" max="5" width="23" bestFit="1" customWidth="1"/>
    <col min="6" max="6" width="30.109375" bestFit="1" customWidth="1"/>
    <col min="7" max="7" width="32.44140625" bestFit="1" customWidth="1"/>
    <col min="8" max="8" width="23.88671875" bestFit="1" customWidth="1"/>
    <col min="9" max="9" width="24.33203125" bestFit="1" customWidth="1"/>
    <col min="10" max="10" width="25.5546875" bestFit="1" customWidth="1"/>
    <col min="11" max="11" width="18.44140625" bestFit="1" customWidth="1"/>
    <col min="12" max="12" width="21.21875" bestFit="1" customWidth="1"/>
    <col min="13" max="13" width="23.33203125" bestFit="1" customWidth="1"/>
    <col min="14" max="14" width="23" bestFit="1" customWidth="1"/>
    <col min="15" max="15" width="32.109375" bestFit="1" customWidth="1"/>
  </cols>
  <sheetData>
    <row r="1" spans="1:15" x14ac:dyDescent="0.3">
      <c r="A1" s="26" t="s">
        <v>212</v>
      </c>
    </row>
    <row r="3" spans="1:15" x14ac:dyDescent="0.3">
      <c r="A3" t="s">
        <v>196</v>
      </c>
      <c r="B3" t="s">
        <v>197</v>
      </c>
      <c r="C3" t="s">
        <v>198</v>
      </c>
      <c r="D3" t="s">
        <v>199</v>
      </c>
      <c r="E3" t="s">
        <v>200</v>
      </c>
      <c r="F3" t="s">
        <v>201</v>
      </c>
      <c r="G3" t="s">
        <v>202</v>
      </c>
      <c r="H3" t="s">
        <v>203</v>
      </c>
      <c r="I3" t="s">
        <v>204</v>
      </c>
      <c r="J3" t="s">
        <v>205</v>
      </c>
      <c r="K3" t="s">
        <v>206</v>
      </c>
      <c r="L3" t="s">
        <v>207</v>
      </c>
      <c r="M3" t="s">
        <v>208</v>
      </c>
      <c r="N3" t="s">
        <v>209</v>
      </c>
      <c r="O3" t="s">
        <v>210</v>
      </c>
    </row>
    <row r="4" spans="1:15" x14ac:dyDescent="0.3">
      <c r="A4">
        <v>1</v>
      </c>
      <c r="B4" t="s">
        <v>10</v>
      </c>
      <c r="C4" t="s">
        <v>11</v>
      </c>
      <c r="D4" s="25">
        <v>32737</v>
      </c>
      <c r="E4" s="25">
        <v>40818</v>
      </c>
      <c r="F4" s="25"/>
      <c r="G4" t="s">
        <v>12</v>
      </c>
      <c r="H4" t="s">
        <v>13</v>
      </c>
      <c r="I4" t="s">
        <v>14</v>
      </c>
      <c r="J4" t="s">
        <v>15</v>
      </c>
      <c r="K4">
        <v>36</v>
      </c>
      <c r="L4">
        <v>14</v>
      </c>
      <c r="M4">
        <v>1</v>
      </c>
      <c r="N4" t="s">
        <v>13</v>
      </c>
      <c r="O4" t="s">
        <v>211</v>
      </c>
    </row>
    <row r="5" spans="1:15" x14ac:dyDescent="0.3">
      <c r="A5">
        <v>4</v>
      </c>
      <c r="B5" t="s">
        <v>24</v>
      </c>
      <c r="C5" t="s">
        <v>11</v>
      </c>
      <c r="D5" s="25">
        <v>37560</v>
      </c>
      <c r="E5" s="25">
        <v>41225</v>
      </c>
      <c r="F5" s="25"/>
      <c r="G5" t="s">
        <v>12</v>
      </c>
      <c r="H5" t="s">
        <v>25</v>
      </c>
      <c r="I5" t="s">
        <v>26</v>
      </c>
      <c r="J5" t="s">
        <v>15</v>
      </c>
      <c r="K5">
        <v>23</v>
      </c>
      <c r="L5">
        <v>13</v>
      </c>
      <c r="M5">
        <v>3</v>
      </c>
      <c r="N5" t="s">
        <v>25</v>
      </c>
      <c r="O5" t="s">
        <v>211</v>
      </c>
    </row>
    <row r="6" spans="1:15" x14ac:dyDescent="0.3">
      <c r="A6">
        <v>5</v>
      </c>
      <c r="B6" t="s">
        <v>27</v>
      </c>
      <c r="C6" t="s">
        <v>11</v>
      </c>
      <c r="D6" s="25">
        <v>29150</v>
      </c>
      <c r="E6" s="25">
        <v>41535</v>
      </c>
      <c r="F6" s="25"/>
      <c r="G6" t="s">
        <v>12</v>
      </c>
      <c r="H6" t="s">
        <v>25</v>
      </c>
      <c r="I6" t="s">
        <v>28</v>
      </c>
      <c r="J6" t="s">
        <v>29</v>
      </c>
      <c r="K6">
        <v>46</v>
      </c>
      <c r="L6">
        <v>12</v>
      </c>
      <c r="M6">
        <v>3</v>
      </c>
      <c r="N6" t="s">
        <v>25</v>
      </c>
      <c r="O6" t="s">
        <v>211</v>
      </c>
    </row>
    <row r="7" spans="1:15" x14ac:dyDescent="0.3">
      <c r="A7">
        <v>8</v>
      </c>
      <c r="B7" t="s">
        <v>35</v>
      </c>
      <c r="C7" t="s">
        <v>11</v>
      </c>
      <c r="D7" s="25">
        <v>35328</v>
      </c>
      <c r="E7" s="25">
        <v>41767</v>
      </c>
      <c r="F7" s="25"/>
      <c r="G7" t="s">
        <v>12</v>
      </c>
      <c r="H7" t="s">
        <v>36</v>
      </c>
      <c r="I7" t="s">
        <v>37</v>
      </c>
      <c r="J7" t="s">
        <v>15</v>
      </c>
      <c r="K7">
        <v>29</v>
      </c>
      <c r="L7">
        <v>11</v>
      </c>
      <c r="M7">
        <v>4</v>
      </c>
      <c r="N7" t="s">
        <v>36</v>
      </c>
      <c r="O7" t="s">
        <v>211</v>
      </c>
    </row>
    <row r="8" spans="1:15" x14ac:dyDescent="0.3">
      <c r="A8">
        <v>9</v>
      </c>
      <c r="B8" t="s">
        <v>38</v>
      </c>
      <c r="C8" t="s">
        <v>11</v>
      </c>
      <c r="D8" s="25">
        <v>27454</v>
      </c>
      <c r="E8" s="25">
        <v>41805</v>
      </c>
      <c r="F8" s="25"/>
      <c r="G8" t="s">
        <v>12</v>
      </c>
      <c r="H8" t="s">
        <v>36</v>
      </c>
      <c r="I8" t="s">
        <v>39</v>
      </c>
      <c r="J8" t="s">
        <v>34</v>
      </c>
      <c r="K8">
        <v>50</v>
      </c>
      <c r="L8">
        <v>11</v>
      </c>
      <c r="M8">
        <v>4</v>
      </c>
      <c r="N8" t="s">
        <v>36</v>
      </c>
      <c r="O8" t="s">
        <v>211</v>
      </c>
    </row>
    <row r="9" spans="1:15" x14ac:dyDescent="0.3">
      <c r="A9">
        <v>10</v>
      </c>
      <c r="B9" t="s">
        <v>40</v>
      </c>
      <c r="C9" t="s">
        <v>11</v>
      </c>
      <c r="D9" s="25">
        <v>27315</v>
      </c>
      <c r="E9" s="25">
        <v>41973</v>
      </c>
      <c r="F9" s="25"/>
      <c r="G9" t="s">
        <v>12</v>
      </c>
      <c r="H9" t="s">
        <v>36</v>
      </c>
      <c r="I9" t="s">
        <v>41</v>
      </c>
      <c r="J9" t="s">
        <v>42</v>
      </c>
      <c r="K9">
        <v>51</v>
      </c>
      <c r="L9">
        <v>11</v>
      </c>
      <c r="M9">
        <v>4</v>
      </c>
      <c r="N9" t="s">
        <v>36</v>
      </c>
      <c r="O9" t="s">
        <v>211</v>
      </c>
    </row>
    <row r="10" spans="1:15" x14ac:dyDescent="0.3">
      <c r="A10">
        <v>11</v>
      </c>
      <c r="B10" t="s">
        <v>43</v>
      </c>
      <c r="C10" t="s">
        <v>11</v>
      </c>
      <c r="D10" s="25">
        <v>28979</v>
      </c>
      <c r="E10" s="25">
        <v>41990</v>
      </c>
      <c r="F10" s="25"/>
      <c r="G10" t="s">
        <v>12</v>
      </c>
      <c r="H10" t="s">
        <v>44</v>
      </c>
      <c r="I10" t="s">
        <v>45</v>
      </c>
      <c r="J10" t="s">
        <v>46</v>
      </c>
      <c r="K10">
        <v>46</v>
      </c>
      <c r="L10">
        <v>11</v>
      </c>
      <c r="M10">
        <v>5</v>
      </c>
      <c r="N10" t="s">
        <v>44</v>
      </c>
      <c r="O10" t="s">
        <v>211</v>
      </c>
    </row>
    <row r="11" spans="1:15" x14ac:dyDescent="0.3">
      <c r="A11">
        <v>13</v>
      </c>
      <c r="B11" t="s">
        <v>50</v>
      </c>
      <c r="C11" t="s">
        <v>11</v>
      </c>
      <c r="D11" s="25">
        <v>25380</v>
      </c>
      <c r="E11" s="25">
        <v>42040</v>
      </c>
      <c r="F11" s="25"/>
      <c r="G11" t="s">
        <v>12</v>
      </c>
      <c r="H11" t="s">
        <v>51</v>
      </c>
      <c r="I11" t="s">
        <v>52</v>
      </c>
      <c r="J11" t="s">
        <v>53</v>
      </c>
      <c r="K11">
        <v>56</v>
      </c>
      <c r="L11">
        <v>10</v>
      </c>
      <c r="M11">
        <v>6</v>
      </c>
      <c r="N11" t="s">
        <v>51</v>
      </c>
      <c r="O11" t="s">
        <v>211</v>
      </c>
    </row>
    <row r="12" spans="1:15" x14ac:dyDescent="0.3">
      <c r="A12">
        <v>14</v>
      </c>
      <c r="B12" t="s">
        <v>54</v>
      </c>
      <c r="C12" t="s">
        <v>11</v>
      </c>
      <c r="D12" s="25">
        <v>30779</v>
      </c>
      <c r="E12" s="25">
        <v>42125</v>
      </c>
      <c r="F12" s="25"/>
      <c r="G12" t="s">
        <v>12</v>
      </c>
      <c r="H12" t="s">
        <v>55</v>
      </c>
      <c r="I12" t="s">
        <v>56</v>
      </c>
      <c r="J12" t="s">
        <v>42</v>
      </c>
      <c r="K12">
        <v>41</v>
      </c>
      <c r="L12">
        <v>10</v>
      </c>
      <c r="M12">
        <v>7</v>
      </c>
      <c r="N12" t="s">
        <v>55</v>
      </c>
      <c r="O12" t="s">
        <v>211</v>
      </c>
    </row>
    <row r="13" spans="1:15" x14ac:dyDescent="0.3">
      <c r="A13">
        <v>15</v>
      </c>
      <c r="B13" t="s">
        <v>57</v>
      </c>
      <c r="C13" t="s">
        <v>11</v>
      </c>
      <c r="D13" s="25">
        <v>33905</v>
      </c>
      <c r="E13" s="25">
        <v>42125</v>
      </c>
      <c r="F13" s="25"/>
      <c r="G13" t="s">
        <v>12</v>
      </c>
      <c r="H13" t="s">
        <v>13</v>
      </c>
      <c r="I13" t="s">
        <v>58</v>
      </c>
      <c r="J13" t="s">
        <v>42</v>
      </c>
      <c r="K13">
        <v>33</v>
      </c>
      <c r="L13">
        <v>10</v>
      </c>
      <c r="M13">
        <v>1</v>
      </c>
      <c r="N13" t="s">
        <v>13</v>
      </c>
      <c r="O13" t="s">
        <v>211</v>
      </c>
    </row>
    <row r="14" spans="1:15" x14ac:dyDescent="0.3">
      <c r="A14">
        <v>16</v>
      </c>
      <c r="B14" t="s">
        <v>59</v>
      </c>
      <c r="C14" t="s">
        <v>11</v>
      </c>
      <c r="D14" s="25">
        <v>33043</v>
      </c>
      <c r="E14" s="25">
        <v>42145</v>
      </c>
      <c r="F14" s="25"/>
      <c r="G14" t="s">
        <v>12</v>
      </c>
      <c r="H14" t="s">
        <v>13</v>
      </c>
      <c r="I14" t="s">
        <v>60</v>
      </c>
      <c r="J14" t="s">
        <v>15</v>
      </c>
      <c r="K14">
        <v>35</v>
      </c>
      <c r="L14">
        <v>10</v>
      </c>
      <c r="M14">
        <v>1</v>
      </c>
      <c r="N14" t="s">
        <v>13</v>
      </c>
      <c r="O14" t="s">
        <v>211</v>
      </c>
    </row>
    <row r="15" spans="1:15" x14ac:dyDescent="0.3">
      <c r="A15">
        <v>19</v>
      </c>
      <c r="B15" t="s">
        <v>66</v>
      </c>
      <c r="C15" t="s">
        <v>11</v>
      </c>
      <c r="D15" s="25">
        <v>31592</v>
      </c>
      <c r="E15" s="25">
        <v>42402</v>
      </c>
      <c r="F15" s="25"/>
      <c r="G15" t="s">
        <v>12</v>
      </c>
      <c r="H15" t="s">
        <v>25</v>
      </c>
      <c r="I15" t="s">
        <v>49</v>
      </c>
      <c r="J15" t="s">
        <v>46</v>
      </c>
      <c r="K15">
        <v>39</v>
      </c>
      <c r="L15">
        <v>9</v>
      </c>
      <c r="M15">
        <v>3</v>
      </c>
      <c r="N15" t="s">
        <v>25</v>
      </c>
      <c r="O15" t="s">
        <v>211</v>
      </c>
    </row>
    <row r="16" spans="1:15" x14ac:dyDescent="0.3">
      <c r="A16">
        <v>20</v>
      </c>
      <c r="B16" t="s">
        <v>67</v>
      </c>
      <c r="C16" t="s">
        <v>11</v>
      </c>
      <c r="D16" s="25">
        <v>34489</v>
      </c>
      <c r="E16" s="25">
        <v>42455</v>
      </c>
      <c r="F16" s="25"/>
      <c r="G16" t="s">
        <v>12</v>
      </c>
      <c r="H16" t="s">
        <v>25</v>
      </c>
      <c r="I16" t="s">
        <v>68</v>
      </c>
      <c r="J16" t="s">
        <v>42</v>
      </c>
      <c r="K16">
        <v>31</v>
      </c>
      <c r="L16">
        <v>9</v>
      </c>
      <c r="M16">
        <v>3</v>
      </c>
      <c r="N16" t="s">
        <v>25</v>
      </c>
      <c r="O16" t="s">
        <v>211</v>
      </c>
    </row>
    <row r="17" spans="1:15" x14ac:dyDescent="0.3">
      <c r="A17">
        <v>21</v>
      </c>
      <c r="B17" t="s">
        <v>69</v>
      </c>
      <c r="C17" t="s">
        <v>11</v>
      </c>
      <c r="D17" s="25">
        <v>33029</v>
      </c>
      <c r="E17" s="25">
        <v>42555</v>
      </c>
      <c r="F17" s="25"/>
      <c r="G17" t="s">
        <v>12</v>
      </c>
      <c r="H17" t="s">
        <v>25</v>
      </c>
      <c r="I17" t="s">
        <v>68</v>
      </c>
      <c r="J17" t="s">
        <v>42</v>
      </c>
      <c r="K17">
        <v>35</v>
      </c>
      <c r="L17">
        <v>9</v>
      </c>
      <c r="M17">
        <v>3</v>
      </c>
      <c r="N17" t="s">
        <v>25</v>
      </c>
      <c r="O17" t="s">
        <v>211</v>
      </c>
    </row>
    <row r="18" spans="1:15" x14ac:dyDescent="0.3">
      <c r="A18">
        <v>23</v>
      </c>
      <c r="B18" t="s">
        <v>71</v>
      </c>
      <c r="C18" t="s">
        <v>11</v>
      </c>
      <c r="D18" s="25">
        <v>28884</v>
      </c>
      <c r="E18" s="25">
        <v>42974</v>
      </c>
      <c r="F18" s="25"/>
      <c r="G18" t="s">
        <v>12</v>
      </c>
      <c r="H18" t="s">
        <v>36</v>
      </c>
      <c r="I18" t="s">
        <v>31</v>
      </c>
      <c r="J18" t="s">
        <v>29</v>
      </c>
      <c r="K18">
        <v>46</v>
      </c>
      <c r="L18">
        <v>8</v>
      </c>
      <c r="M18">
        <v>4</v>
      </c>
      <c r="N18" t="s">
        <v>36</v>
      </c>
      <c r="O18" t="s">
        <v>211</v>
      </c>
    </row>
    <row r="19" spans="1:15" x14ac:dyDescent="0.3">
      <c r="A19">
        <v>24</v>
      </c>
      <c r="B19" t="s">
        <v>72</v>
      </c>
      <c r="C19" t="s">
        <v>11</v>
      </c>
      <c r="D19" s="25">
        <v>28300</v>
      </c>
      <c r="E19" s="25">
        <v>43025</v>
      </c>
      <c r="F19" s="25"/>
      <c r="G19" t="s">
        <v>12</v>
      </c>
      <c r="H19" t="s">
        <v>36</v>
      </c>
      <c r="I19" t="s">
        <v>68</v>
      </c>
      <c r="J19" t="s">
        <v>42</v>
      </c>
      <c r="K19">
        <v>48</v>
      </c>
      <c r="L19">
        <v>8</v>
      </c>
      <c r="M19">
        <v>4</v>
      </c>
      <c r="N19" t="s">
        <v>36</v>
      </c>
      <c r="O19" t="s">
        <v>211</v>
      </c>
    </row>
    <row r="20" spans="1:15" x14ac:dyDescent="0.3">
      <c r="A20">
        <v>25</v>
      </c>
      <c r="B20" t="s">
        <v>73</v>
      </c>
      <c r="C20" t="s">
        <v>11</v>
      </c>
      <c r="D20" s="25">
        <v>27716</v>
      </c>
      <c r="E20" s="25">
        <v>43125</v>
      </c>
      <c r="F20" s="25"/>
      <c r="G20" t="s">
        <v>12</v>
      </c>
      <c r="H20" t="s">
        <v>44</v>
      </c>
      <c r="I20" t="s">
        <v>68</v>
      </c>
      <c r="J20" t="s">
        <v>42</v>
      </c>
      <c r="K20">
        <v>50</v>
      </c>
      <c r="L20">
        <v>7</v>
      </c>
      <c r="M20">
        <v>5</v>
      </c>
      <c r="N20" t="s">
        <v>44</v>
      </c>
      <c r="O20" t="s">
        <v>211</v>
      </c>
    </row>
    <row r="21" spans="1:15" x14ac:dyDescent="0.3">
      <c r="A21">
        <v>26</v>
      </c>
      <c r="B21" t="s">
        <v>74</v>
      </c>
      <c r="C21" t="s">
        <v>11</v>
      </c>
      <c r="D21" s="25">
        <v>33321</v>
      </c>
      <c r="E21" s="25">
        <v>43373</v>
      </c>
      <c r="F21" s="25"/>
      <c r="G21" t="s">
        <v>12</v>
      </c>
      <c r="H21" t="s">
        <v>44</v>
      </c>
      <c r="I21" t="s">
        <v>68</v>
      </c>
      <c r="J21" t="s">
        <v>42</v>
      </c>
      <c r="K21">
        <v>34</v>
      </c>
      <c r="L21">
        <v>7</v>
      </c>
      <c r="M21">
        <v>5</v>
      </c>
      <c r="N21" t="s">
        <v>44</v>
      </c>
      <c r="O21" t="s">
        <v>211</v>
      </c>
    </row>
    <row r="22" spans="1:15" x14ac:dyDescent="0.3">
      <c r="A22">
        <v>28</v>
      </c>
      <c r="B22" t="s">
        <v>76</v>
      </c>
      <c r="C22" t="s">
        <v>11</v>
      </c>
      <c r="D22" s="25">
        <v>35358</v>
      </c>
      <c r="E22" s="25">
        <v>43497</v>
      </c>
      <c r="F22" s="25"/>
      <c r="G22" t="s">
        <v>12</v>
      </c>
      <c r="H22" t="s">
        <v>55</v>
      </c>
      <c r="I22" t="s">
        <v>68</v>
      </c>
      <c r="J22" t="s">
        <v>42</v>
      </c>
      <c r="K22">
        <v>29</v>
      </c>
      <c r="L22">
        <v>6</v>
      </c>
      <c r="M22">
        <v>7</v>
      </c>
      <c r="N22" t="s">
        <v>55</v>
      </c>
      <c r="O22" t="s">
        <v>211</v>
      </c>
    </row>
    <row r="23" spans="1:15" x14ac:dyDescent="0.3">
      <c r="A23">
        <v>29</v>
      </c>
      <c r="B23" t="s">
        <v>77</v>
      </c>
      <c r="C23" t="s">
        <v>11</v>
      </c>
      <c r="D23" s="25">
        <v>22460</v>
      </c>
      <c r="E23" s="25">
        <v>43561</v>
      </c>
      <c r="F23" s="25"/>
      <c r="G23" t="s">
        <v>12</v>
      </c>
      <c r="H23" t="s">
        <v>13</v>
      </c>
      <c r="I23" t="s">
        <v>78</v>
      </c>
      <c r="J23" t="s">
        <v>42</v>
      </c>
      <c r="K23">
        <v>64</v>
      </c>
      <c r="L23">
        <v>6</v>
      </c>
      <c r="M23">
        <v>1</v>
      </c>
      <c r="N23" t="s">
        <v>13</v>
      </c>
      <c r="O23" t="s">
        <v>211</v>
      </c>
    </row>
    <row r="24" spans="1:15" x14ac:dyDescent="0.3">
      <c r="A24">
        <v>31</v>
      </c>
      <c r="B24" t="s">
        <v>82</v>
      </c>
      <c r="C24" t="s">
        <v>11</v>
      </c>
      <c r="D24" s="25">
        <v>33066</v>
      </c>
      <c r="E24" s="25">
        <v>43784</v>
      </c>
      <c r="F24" s="25"/>
      <c r="G24" t="s">
        <v>12</v>
      </c>
      <c r="H24" t="s">
        <v>22</v>
      </c>
      <c r="I24" t="s">
        <v>78</v>
      </c>
      <c r="J24" t="s">
        <v>42</v>
      </c>
      <c r="K24">
        <v>35</v>
      </c>
      <c r="L24">
        <v>6</v>
      </c>
      <c r="M24">
        <v>2</v>
      </c>
      <c r="N24" t="s">
        <v>22</v>
      </c>
      <c r="O24" t="s">
        <v>211</v>
      </c>
    </row>
    <row r="25" spans="1:15" x14ac:dyDescent="0.3">
      <c r="A25">
        <v>32</v>
      </c>
      <c r="B25" t="s">
        <v>83</v>
      </c>
      <c r="C25" t="s">
        <v>11</v>
      </c>
      <c r="D25" s="25">
        <v>35153</v>
      </c>
      <c r="E25" s="25">
        <v>43789</v>
      </c>
      <c r="F25" s="25"/>
      <c r="G25" t="s">
        <v>12</v>
      </c>
      <c r="H25" t="s">
        <v>25</v>
      </c>
      <c r="I25" t="s">
        <v>52</v>
      </c>
      <c r="J25" t="s">
        <v>53</v>
      </c>
      <c r="K25">
        <v>29</v>
      </c>
      <c r="L25">
        <v>6</v>
      </c>
      <c r="M25">
        <v>3</v>
      </c>
      <c r="N25" t="s">
        <v>25</v>
      </c>
      <c r="O25" t="s">
        <v>211</v>
      </c>
    </row>
    <row r="26" spans="1:15" x14ac:dyDescent="0.3">
      <c r="A26">
        <v>33</v>
      </c>
      <c r="B26" t="s">
        <v>84</v>
      </c>
      <c r="C26" t="s">
        <v>11</v>
      </c>
      <c r="D26" s="25">
        <v>33477</v>
      </c>
      <c r="E26" s="25">
        <v>43804</v>
      </c>
      <c r="F26" s="25"/>
      <c r="G26" t="s">
        <v>12</v>
      </c>
      <c r="H26" t="s">
        <v>25</v>
      </c>
      <c r="I26" t="s">
        <v>78</v>
      </c>
      <c r="J26" t="s">
        <v>42</v>
      </c>
      <c r="K26">
        <v>34</v>
      </c>
      <c r="L26">
        <v>6</v>
      </c>
      <c r="M26">
        <v>3</v>
      </c>
      <c r="N26" t="s">
        <v>25</v>
      </c>
      <c r="O26" t="s">
        <v>211</v>
      </c>
    </row>
    <row r="27" spans="1:15" x14ac:dyDescent="0.3">
      <c r="A27">
        <v>34</v>
      </c>
      <c r="B27" t="s">
        <v>85</v>
      </c>
      <c r="C27" t="s">
        <v>11</v>
      </c>
      <c r="D27" s="25">
        <v>33698</v>
      </c>
      <c r="E27" s="25">
        <v>43814</v>
      </c>
      <c r="F27" s="25"/>
      <c r="G27" t="s">
        <v>12</v>
      </c>
      <c r="H27" t="s">
        <v>25</v>
      </c>
      <c r="I27" t="s">
        <v>52</v>
      </c>
      <c r="J27" t="s">
        <v>53</v>
      </c>
      <c r="K27">
        <v>33</v>
      </c>
      <c r="L27">
        <v>6</v>
      </c>
      <c r="M27">
        <v>3</v>
      </c>
      <c r="N27" t="s">
        <v>25</v>
      </c>
      <c r="O27" t="s">
        <v>211</v>
      </c>
    </row>
    <row r="28" spans="1:15" x14ac:dyDescent="0.3">
      <c r="A28">
        <v>2</v>
      </c>
      <c r="B28" t="s">
        <v>16</v>
      </c>
      <c r="C28" t="s">
        <v>11</v>
      </c>
      <c r="D28" s="25">
        <v>32229</v>
      </c>
      <c r="E28" s="25">
        <v>40990</v>
      </c>
      <c r="F28" s="25">
        <v>42125</v>
      </c>
      <c r="G28" t="s">
        <v>17</v>
      </c>
      <c r="H28" t="s">
        <v>13</v>
      </c>
      <c r="I28" t="s">
        <v>18</v>
      </c>
      <c r="J28" t="s">
        <v>19</v>
      </c>
      <c r="K28">
        <v>37</v>
      </c>
      <c r="L28">
        <v>3</v>
      </c>
      <c r="M28">
        <v>1</v>
      </c>
      <c r="N28" t="s">
        <v>13</v>
      </c>
      <c r="O28" t="s">
        <v>174</v>
      </c>
    </row>
    <row r="29" spans="1:15" x14ac:dyDescent="0.3">
      <c r="A29">
        <v>3</v>
      </c>
      <c r="B29" t="s">
        <v>20</v>
      </c>
      <c r="C29" t="s">
        <v>11</v>
      </c>
      <c r="D29" s="25">
        <v>29694</v>
      </c>
      <c r="E29" s="25">
        <v>41145</v>
      </c>
      <c r="F29" s="25">
        <v>42540</v>
      </c>
      <c r="G29" t="s">
        <v>21</v>
      </c>
      <c r="H29" t="s">
        <v>22</v>
      </c>
      <c r="I29" t="s">
        <v>23</v>
      </c>
      <c r="J29" t="s">
        <v>15</v>
      </c>
      <c r="K29">
        <v>44</v>
      </c>
      <c r="L29">
        <v>4</v>
      </c>
      <c r="M29">
        <v>2</v>
      </c>
      <c r="N29" t="s">
        <v>22</v>
      </c>
      <c r="O29" t="s">
        <v>174</v>
      </c>
    </row>
    <row r="30" spans="1:15" x14ac:dyDescent="0.3">
      <c r="A30">
        <v>6</v>
      </c>
      <c r="B30" t="s">
        <v>30</v>
      </c>
      <c r="C30" t="s">
        <v>11</v>
      </c>
      <c r="D30" s="25">
        <v>29499</v>
      </c>
      <c r="E30" s="25">
        <v>41655</v>
      </c>
      <c r="F30" s="25">
        <v>43025</v>
      </c>
      <c r="G30" t="s">
        <v>21</v>
      </c>
      <c r="H30" t="s">
        <v>25</v>
      </c>
      <c r="I30" t="s">
        <v>31</v>
      </c>
      <c r="J30" t="s">
        <v>29</v>
      </c>
      <c r="K30">
        <v>45</v>
      </c>
      <c r="L30">
        <v>3</v>
      </c>
      <c r="M30">
        <v>3</v>
      </c>
      <c r="N30" t="s">
        <v>25</v>
      </c>
      <c r="O30" t="s">
        <v>174</v>
      </c>
    </row>
    <row r="31" spans="1:15" x14ac:dyDescent="0.3">
      <c r="A31">
        <v>7</v>
      </c>
      <c r="B31" t="s">
        <v>32</v>
      </c>
      <c r="C31" t="s">
        <v>11</v>
      </c>
      <c r="D31" s="25">
        <v>33924</v>
      </c>
      <c r="E31" s="25">
        <v>41755</v>
      </c>
      <c r="F31" s="25">
        <v>43015</v>
      </c>
      <c r="G31" t="s">
        <v>17</v>
      </c>
      <c r="H31" t="s">
        <v>25</v>
      </c>
      <c r="I31" t="s">
        <v>33</v>
      </c>
      <c r="J31" t="s">
        <v>34</v>
      </c>
      <c r="K31">
        <v>33</v>
      </c>
      <c r="L31">
        <v>3</v>
      </c>
      <c r="M31">
        <v>3</v>
      </c>
      <c r="N31" t="s">
        <v>25</v>
      </c>
      <c r="O31" t="s">
        <v>174</v>
      </c>
    </row>
    <row r="32" spans="1:15" x14ac:dyDescent="0.3">
      <c r="A32">
        <v>12</v>
      </c>
      <c r="B32" t="s">
        <v>47</v>
      </c>
      <c r="C32" t="s">
        <v>11</v>
      </c>
      <c r="D32" s="25">
        <v>31654</v>
      </c>
      <c r="E32" s="25">
        <v>42025</v>
      </c>
      <c r="F32" s="25">
        <v>42279</v>
      </c>
      <c r="G32" t="s">
        <v>48</v>
      </c>
      <c r="H32" t="s">
        <v>44</v>
      </c>
      <c r="I32" t="s">
        <v>49</v>
      </c>
      <c r="J32" t="s">
        <v>46</v>
      </c>
      <c r="K32">
        <v>39</v>
      </c>
      <c r="L32">
        <v>0</v>
      </c>
      <c r="M32">
        <v>5</v>
      </c>
      <c r="N32" t="s">
        <v>44</v>
      </c>
      <c r="O32" t="s">
        <v>174</v>
      </c>
    </row>
    <row r="33" spans="1:15" x14ac:dyDescent="0.3">
      <c r="A33">
        <v>17</v>
      </c>
      <c r="B33" t="s">
        <v>61</v>
      </c>
      <c r="C33" t="s">
        <v>11</v>
      </c>
      <c r="D33" s="25">
        <v>32950</v>
      </c>
      <c r="E33" s="25">
        <v>42375</v>
      </c>
      <c r="F33" s="25">
        <v>42555</v>
      </c>
      <c r="G33" t="s">
        <v>17</v>
      </c>
      <c r="H33" t="s">
        <v>22</v>
      </c>
      <c r="I33" t="s">
        <v>62</v>
      </c>
      <c r="J33" t="s">
        <v>42</v>
      </c>
      <c r="K33">
        <v>35</v>
      </c>
      <c r="L33">
        <v>0</v>
      </c>
      <c r="M33">
        <v>2</v>
      </c>
      <c r="N33" t="s">
        <v>22</v>
      </c>
      <c r="O33" t="s">
        <v>174</v>
      </c>
    </row>
    <row r="34" spans="1:15" x14ac:dyDescent="0.3">
      <c r="A34">
        <v>18</v>
      </c>
      <c r="B34" t="s">
        <v>63</v>
      </c>
      <c r="C34" t="s">
        <v>11</v>
      </c>
      <c r="D34" s="25">
        <v>33848</v>
      </c>
      <c r="E34" s="25">
        <v>42390</v>
      </c>
      <c r="F34" s="25">
        <v>42540</v>
      </c>
      <c r="G34" t="s">
        <v>64</v>
      </c>
      <c r="H34" t="s">
        <v>25</v>
      </c>
      <c r="I34" t="s">
        <v>65</v>
      </c>
      <c r="J34" t="s">
        <v>15</v>
      </c>
      <c r="K34">
        <v>33</v>
      </c>
      <c r="L34">
        <v>0</v>
      </c>
      <c r="M34">
        <v>3</v>
      </c>
      <c r="N34" t="s">
        <v>25</v>
      </c>
      <c r="O34" t="s">
        <v>174</v>
      </c>
    </row>
    <row r="35" spans="1:15" x14ac:dyDescent="0.3">
      <c r="A35">
        <v>22</v>
      </c>
      <c r="B35" t="s">
        <v>70</v>
      </c>
      <c r="C35" t="s">
        <v>11</v>
      </c>
      <c r="D35" s="25">
        <v>30636</v>
      </c>
      <c r="E35" s="25">
        <v>42575</v>
      </c>
      <c r="F35" s="25">
        <v>43315</v>
      </c>
      <c r="G35" t="s">
        <v>17</v>
      </c>
      <c r="H35" t="s">
        <v>36</v>
      </c>
      <c r="I35" t="s">
        <v>28</v>
      </c>
      <c r="J35" t="s">
        <v>29</v>
      </c>
      <c r="K35">
        <v>42</v>
      </c>
      <c r="L35">
        <v>2</v>
      </c>
      <c r="M35">
        <v>4</v>
      </c>
      <c r="N35" t="s">
        <v>36</v>
      </c>
      <c r="O35" t="s">
        <v>174</v>
      </c>
    </row>
    <row r="36" spans="1:15" x14ac:dyDescent="0.3">
      <c r="A36">
        <v>27</v>
      </c>
      <c r="B36" t="s">
        <v>75</v>
      </c>
      <c r="C36" t="s">
        <v>11</v>
      </c>
      <c r="D36" s="25">
        <v>24212</v>
      </c>
      <c r="E36" s="25">
        <v>43435</v>
      </c>
      <c r="F36" s="25">
        <v>43495</v>
      </c>
      <c r="G36" t="s">
        <v>21</v>
      </c>
      <c r="H36" t="s">
        <v>51</v>
      </c>
      <c r="I36" t="s">
        <v>68</v>
      </c>
      <c r="J36" t="s">
        <v>42</v>
      </c>
      <c r="K36">
        <v>59</v>
      </c>
      <c r="L36">
        <v>1</v>
      </c>
      <c r="M36">
        <v>6</v>
      </c>
      <c r="N36" t="s">
        <v>51</v>
      </c>
      <c r="O36" t="s">
        <v>174</v>
      </c>
    </row>
    <row r="37" spans="1:15" x14ac:dyDescent="0.3">
      <c r="A37">
        <v>30</v>
      </c>
      <c r="B37" t="s">
        <v>79</v>
      </c>
      <c r="C37" t="s">
        <v>11</v>
      </c>
      <c r="D37" s="25">
        <v>25263</v>
      </c>
      <c r="E37" s="25">
        <v>43639</v>
      </c>
      <c r="F37" s="25">
        <v>43819</v>
      </c>
      <c r="G37" t="s">
        <v>80</v>
      </c>
      <c r="H37" t="s">
        <v>13</v>
      </c>
      <c r="I37" t="s">
        <v>81</v>
      </c>
      <c r="J37" t="s">
        <v>42</v>
      </c>
      <c r="K37">
        <v>56</v>
      </c>
      <c r="L37">
        <v>0</v>
      </c>
      <c r="M37">
        <v>1</v>
      </c>
      <c r="N37" t="s">
        <v>13</v>
      </c>
      <c r="O37" t="s">
        <v>174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E1F7B-E8BC-49A2-B39A-BE657DD896D3}">
  <dimension ref="A1:O37"/>
  <sheetViews>
    <sheetView workbookViewId="0">
      <selection activeCell="B2" sqref="B2"/>
    </sheetView>
  </sheetViews>
  <sheetFormatPr defaultRowHeight="14.4" x14ac:dyDescent="0.3"/>
  <cols>
    <col min="1" max="1" width="18.109375" bestFit="1" customWidth="1"/>
    <col min="2" max="3" width="18.21875" bestFit="1" customWidth="1"/>
    <col min="4" max="4" width="22.6640625" bestFit="1" customWidth="1"/>
    <col min="5" max="5" width="26" bestFit="1" customWidth="1"/>
    <col min="6" max="6" width="20.88671875" bestFit="1" customWidth="1"/>
    <col min="7" max="7" width="19.44140625" bestFit="1" customWidth="1"/>
    <col min="8" max="8" width="7.33203125" bestFit="1" customWidth="1"/>
    <col min="9" max="9" width="12.21875" bestFit="1" customWidth="1"/>
    <col min="10" max="11" width="8.109375" bestFit="1" customWidth="1"/>
    <col min="12" max="12" width="10.77734375" bestFit="1" customWidth="1"/>
    <col min="14" max="14" width="15.6640625" bestFit="1" customWidth="1"/>
  </cols>
  <sheetData>
    <row r="1" spans="1:15" x14ac:dyDescent="0.3">
      <c r="A1" t="s">
        <v>172</v>
      </c>
      <c r="B1" t="s">
        <v>186</v>
      </c>
      <c r="C1" t="s">
        <v>177</v>
      </c>
      <c r="D1" t="s">
        <v>173</v>
      </c>
      <c r="E1" t="s">
        <v>174</v>
      </c>
      <c r="F1" t="s">
        <v>175</v>
      </c>
      <c r="G1" t="s">
        <v>176</v>
      </c>
    </row>
    <row r="2" spans="1:15" x14ac:dyDescent="0.3">
      <c r="A2" s="16">
        <v>90</v>
      </c>
      <c r="B2" s="18">
        <v>41.9</v>
      </c>
      <c r="C2" s="18">
        <v>6.7555555555555555</v>
      </c>
      <c r="D2" s="19">
        <v>4108.7</v>
      </c>
      <c r="E2" s="16">
        <v>26</v>
      </c>
      <c r="F2" s="20">
        <v>0.28888888888888886</v>
      </c>
      <c r="G2" s="20">
        <v>0.15555555555555556</v>
      </c>
    </row>
    <row r="3" spans="1:15" x14ac:dyDescent="0.3">
      <c r="N3" t="s">
        <v>190</v>
      </c>
      <c r="O3">
        <f>GETPIVOTDATA("[Measures].[HeadCount]",$A$1)</f>
        <v>90</v>
      </c>
    </row>
    <row r="4" spans="1:15" x14ac:dyDescent="0.3">
      <c r="N4" t="s">
        <v>191</v>
      </c>
      <c r="O4">
        <f>GETPIVOTDATA("[Measures].[Average of Age]",$A$1)</f>
        <v>41.9</v>
      </c>
    </row>
    <row r="5" spans="1:15" x14ac:dyDescent="0.3">
      <c r="A5" s="21" t="s">
        <v>178</v>
      </c>
      <c r="B5" t="s">
        <v>180</v>
      </c>
      <c r="D5" s="21" t="s">
        <v>181</v>
      </c>
      <c r="E5" s="21" t="s">
        <v>182</v>
      </c>
      <c r="N5" t="s">
        <v>192</v>
      </c>
      <c r="O5" s="18">
        <f>GETPIVOTDATA("[Measures].[Average of Tenure]",$A$1)</f>
        <v>6.7555555555555555</v>
      </c>
    </row>
    <row r="6" spans="1:15" x14ac:dyDescent="0.3">
      <c r="A6" s="15" t="s">
        <v>11</v>
      </c>
      <c r="B6" s="22">
        <v>0.37777777777777777</v>
      </c>
      <c r="D6" s="21" t="s">
        <v>178</v>
      </c>
      <c r="E6" t="s">
        <v>13</v>
      </c>
      <c r="F6" t="s">
        <v>22</v>
      </c>
      <c r="G6" t="s">
        <v>25</v>
      </c>
      <c r="H6" t="s">
        <v>36</v>
      </c>
      <c r="I6" t="s">
        <v>44</v>
      </c>
      <c r="J6" t="s">
        <v>51</v>
      </c>
      <c r="K6" t="s">
        <v>55</v>
      </c>
      <c r="L6" t="s">
        <v>179</v>
      </c>
      <c r="N6" t="s">
        <v>193</v>
      </c>
      <c r="O6" s="19">
        <f>GETPIVOTDATA("[Measures].[Average of Salary]",$A$1)</f>
        <v>4108.7</v>
      </c>
    </row>
    <row r="7" spans="1:15" x14ac:dyDescent="0.3">
      <c r="A7" s="15" t="s">
        <v>87</v>
      </c>
      <c r="B7" s="22">
        <v>0.62222222222222223</v>
      </c>
      <c r="D7" s="15" t="s">
        <v>42</v>
      </c>
      <c r="E7" s="23">
        <v>0.14893617021276595</v>
      </c>
      <c r="F7" s="23">
        <v>0.10638297872340426</v>
      </c>
      <c r="G7" s="23">
        <v>0.21276595744680851</v>
      </c>
      <c r="H7" s="23">
        <v>0.23404255319148937</v>
      </c>
      <c r="I7" s="23">
        <v>0.14893617021276595</v>
      </c>
      <c r="J7" s="23">
        <v>8.5106382978723402E-2</v>
      </c>
      <c r="K7" s="23">
        <v>6.3829787234042548E-2</v>
      </c>
      <c r="L7" s="23">
        <v>1</v>
      </c>
      <c r="N7" t="s">
        <v>174</v>
      </c>
      <c r="O7">
        <f>GETPIVOTDATA("[Measures].[Terminated]",$A$1)</f>
        <v>26</v>
      </c>
    </row>
    <row r="8" spans="1:15" x14ac:dyDescent="0.3">
      <c r="A8" s="15" t="s">
        <v>179</v>
      </c>
      <c r="B8" s="22">
        <v>1</v>
      </c>
      <c r="D8" s="15" t="s">
        <v>15</v>
      </c>
      <c r="E8" s="23">
        <v>0.15384615384615385</v>
      </c>
      <c r="F8" s="23">
        <v>7.6923076923076927E-2</v>
      </c>
      <c r="G8" s="23">
        <v>0.23076923076923078</v>
      </c>
      <c r="H8" s="23">
        <v>0.15384615384615385</v>
      </c>
      <c r="I8" s="23">
        <v>0.15384615384615385</v>
      </c>
      <c r="J8" s="23">
        <v>7.6923076923076927E-2</v>
      </c>
      <c r="K8" s="23">
        <v>0.15384615384615385</v>
      </c>
      <c r="L8" s="23">
        <v>1</v>
      </c>
      <c r="N8" t="s">
        <v>194</v>
      </c>
      <c r="O8" s="24">
        <f>GETPIVOTDATA("[Measures].[Turnover %]",$A$1)</f>
        <v>0.28888888888888886</v>
      </c>
    </row>
    <row r="9" spans="1:15" x14ac:dyDescent="0.3">
      <c r="D9" s="15" t="s">
        <v>19</v>
      </c>
      <c r="E9" s="23">
        <v>1</v>
      </c>
      <c r="F9" s="23">
        <v>0</v>
      </c>
      <c r="G9" s="23">
        <v>0</v>
      </c>
      <c r="H9" s="23">
        <v>0</v>
      </c>
      <c r="I9" s="23">
        <v>0</v>
      </c>
      <c r="J9" s="23">
        <v>0</v>
      </c>
      <c r="K9" s="23">
        <v>0</v>
      </c>
      <c r="L9" s="23">
        <v>1</v>
      </c>
      <c r="N9" t="s">
        <v>195</v>
      </c>
      <c r="O9" s="24">
        <f>GETPIVOTDATA("[Measures].[Overdue Vacation %]",$A$1)</f>
        <v>0.15555555555555556</v>
      </c>
    </row>
    <row r="10" spans="1:15" x14ac:dyDescent="0.3">
      <c r="D10" s="15" t="s">
        <v>34</v>
      </c>
      <c r="E10" s="23">
        <v>0</v>
      </c>
      <c r="F10" s="23">
        <v>0.25</v>
      </c>
      <c r="G10" s="23">
        <v>0.5</v>
      </c>
      <c r="H10" s="23">
        <v>0.25</v>
      </c>
      <c r="I10" s="23">
        <v>0</v>
      </c>
      <c r="J10" s="23">
        <v>0</v>
      </c>
      <c r="K10" s="23">
        <v>0</v>
      </c>
      <c r="L10" s="23">
        <v>1</v>
      </c>
    </row>
    <row r="11" spans="1:15" x14ac:dyDescent="0.3">
      <c r="D11" s="15" t="s">
        <v>46</v>
      </c>
      <c r="E11" s="23">
        <v>0.125</v>
      </c>
      <c r="F11" s="23">
        <v>0</v>
      </c>
      <c r="G11" s="23">
        <v>0.625</v>
      </c>
      <c r="H11" s="23">
        <v>0</v>
      </c>
      <c r="I11" s="23">
        <v>0.25</v>
      </c>
      <c r="J11" s="23">
        <v>0</v>
      </c>
      <c r="K11" s="23">
        <v>0</v>
      </c>
      <c r="L11" s="23">
        <v>1</v>
      </c>
    </row>
    <row r="12" spans="1:15" x14ac:dyDescent="0.3">
      <c r="D12" s="15" t="s">
        <v>29</v>
      </c>
      <c r="E12" s="23">
        <v>0.22222222222222221</v>
      </c>
      <c r="F12" s="23">
        <v>0</v>
      </c>
      <c r="G12" s="23">
        <v>0.44444444444444442</v>
      </c>
      <c r="H12" s="23">
        <v>0.33333333333333331</v>
      </c>
      <c r="I12" s="23">
        <v>0</v>
      </c>
      <c r="J12" s="23">
        <v>0</v>
      </c>
      <c r="K12" s="23">
        <v>0</v>
      </c>
      <c r="L12" s="23">
        <v>1</v>
      </c>
    </row>
    <row r="13" spans="1:15" x14ac:dyDescent="0.3">
      <c r="D13" s="15" t="s">
        <v>53</v>
      </c>
      <c r="E13" s="23">
        <v>0.125</v>
      </c>
      <c r="F13" s="23">
        <v>0</v>
      </c>
      <c r="G13" s="23">
        <v>0.25</v>
      </c>
      <c r="H13" s="23">
        <v>0.125</v>
      </c>
      <c r="I13" s="23">
        <v>0.125</v>
      </c>
      <c r="J13" s="23">
        <v>0.125</v>
      </c>
      <c r="K13" s="23">
        <v>0.25</v>
      </c>
      <c r="L13" s="23">
        <v>1</v>
      </c>
    </row>
    <row r="14" spans="1:15" x14ac:dyDescent="0.3">
      <c r="D14" s="15" t="s">
        <v>179</v>
      </c>
      <c r="E14" s="23">
        <v>0.15555555555555556</v>
      </c>
      <c r="F14" s="23">
        <v>7.7777777777777779E-2</v>
      </c>
      <c r="G14" s="23">
        <v>0.28888888888888886</v>
      </c>
      <c r="H14" s="23">
        <v>0.2</v>
      </c>
      <c r="I14" s="23">
        <v>0.13333333333333333</v>
      </c>
      <c r="J14" s="23">
        <v>6.6666666666666666E-2</v>
      </c>
      <c r="K14" s="23">
        <v>7.7777777777777779E-2</v>
      </c>
      <c r="L14" s="23">
        <v>1</v>
      </c>
    </row>
    <row r="18" spans="1:8" x14ac:dyDescent="0.3">
      <c r="A18" s="21" t="s">
        <v>178</v>
      </c>
      <c r="B18" t="s">
        <v>173</v>
      </c>
      <c r="D18" s="21" t="s">
        <v>178</v>
      </c>
      <c r="E18" t="s">
        <v>183</v>
      </c>
      <c r="G18" s="21" t="s">
        <v>178</v>
      </c>
      <c r="H18" t="s">
        <v>213</v>
      </c>
    </row>
    <row r="19" spans="1:8" x14ac:dyDescent="0.3">
      <c r="A19" s="15" t="s">
        <v>19</v>
      </c>
      <c r="B19" s="17">
        <v>3698</v>
      </c>
      <c r="D19" s="15">
        <v>5</v>
      </c>
      <c r="E19" s="22">
        <v>0.16666666666666666</v>
      </c>
      <c r="G19" s="15" t="s">
        <v>42</v>
      </c>
      <c r="H19" s="22">
        <v>0.52222222222222225</v>
      </c>
    </row>
    <row r="20" spans="1:8" x14ac:dyDescent="0.3">
      <c r="A20" s="15" t="s">
        <v>53</v>
      </c>
      <c r="B20" s="17">
        <v>3999.375</v>
      </c>
      <c r="D20" s="15">
        <v>6</v>
      </c>
      <c r="E20" s="22">
        <v>8.8888888888888892E-2</v>
      </c>
      <c r="G20" s="15" t="s">
        <v>15</v>
      </c>
      <c r="H20" s="22">
        <v>0.14444444444444443</v>
      </c>
    </row>
    <row r="21" spans="1:8" x14ac:dyDescent="0.3">
      <c r="A21" s="15" t="s">
        <v>29</v>
      </c>
      <c r="B21" s="17">
        <v>4075.1111111111113</v>
      </c>
      <c r="D21" s="15">
        <v>7</v>
      </c>
      <c r="E21" s="22">
        <v>0.22222222222222221</v>
      </c>
      <c r="G21" s="15" t="s">
        <v>19</v>
      </c>
      <c r="H21" s="22">
        <v>1.1111111111111112E-2</v>
      </c>
    </row>
    <row r="22" spans="1:8" x14ac:dyDescent="0.3">
      <c r="A22" s="15" t="s">
        <v>46</v>
      </c>
      <c r="B22" s="17">
        <v>4082.125</v>
      </c>
      <c r="D22" s="15">
        <v>8</v>
      </c>
      <c r="E22" s="22">
        <v>0.14444444444444443</v>
      </c>
      <c r="G22" s="15" t="s">
        <v>34</v>
      </c>
      <c r="H22" s="22">
        <v>4.4444444444444446E-2</v>
      </c>
    </row>
    <row r="23" spans="1:8" x14ac:dyDescent="0.3">
      <c r="A23" s="15" t="s">
        <v>42</v>
      </c>
      <c r="B23" s="17">
        <v>4090.9574468085107</v>
      </c>
      <c r="D23" s="15">
        <v>9</v>
      </c>
      <c r="E23" s="22">
        <v>0.2</v>
      </c>
      <c r="G23" s="15" t="s">
        <v>46</v>
      </c>
      <c r="H23" s="22">
        <v>8.8888888888888892E-2</v>
      </c>
    </row>
    <row r="24" spans="1:8" x14ac:dyDescent="0.3">
      <c r="A24" s="15" t="s">
        <v>15</v>
      </c>
      <c r="B24" s="17">
        <v>4248.2307692307695</v>
      </c>
      <c r="D24" s="15">
        <v>10</v>
      </c>
      <c r="E24" s="22">
        <v>0.17777777777777778</v>
      </c>
      <c r="G24" s="15" t="s">
        <v>29</v>
      </c>
      <c r="H24" s="22">
        <v>0.1</v>
      </c>
    </row>
    <row r="25" spans="1:8" x14ac:dyDescent="0.3">
      <c r="A25" s="15" t="s">
        <v>34</v>
      </c>
      <c r="B25" s="17">
        <v>4313.75</v>
      </c>
      <c r="D25" s="15" t="s">
        <v>179</v>
      </c>
      <c r="E25" s="22">
        <v>1</v>
      </c>
      <c r="G25" s="15" t="s">
        <v>53</v>
      </c>
      <c r="H25" s="22">
        <v>8.8888888888888892E-2</v>
      </c>
    </row>
    <row r="26" spans="1:8" x14ac:dyDescent="0.3">
      <c r="A26" s="15" t="s">
        <v>179</v>
      </c>
      <c r="B26" s="17">
        <v>4108.7</v>
      </c>
      <c r="G26" s="15" t="s">
        <v>179</v>
      </c>
      <c r="H26" s="22">
        <v>1</v>
      </c>
    </row>
    <row r="30" spans="1:8" x14ac:dyDescent="0.3">
      <c r="A30" s="21" t="s">
        <v>178</v>
      </c>
      <c r="B30" t="s">
        <v>176</v>
      </c>
      <c r="D30" s="21" t="s">
        <v>178</v>
      </c>
      <c r="E30" t="s">
        <v>184</v>
      </c>
    </row>
    <row r="31" spans="1:8" x14ac:dyDescent="0.3">
      <c r="A31" s="15" t="s">
        <v>19</v>
      </c>
      <c r="B31" s="20">
        <v>1</v>
      </c>
      <c r="D31" s="15" t="s">
        <v>64</v>
      </c>
      <c r="E31" s="22">
        <v>3.8461538461538464E-2</v>
      </c>
    </row>
    <row r="32" spans="1:8" x14ac:dyDescent="0.3">
      <c r="A32" s="15" t="s">
        <v>34</v>
      </c>
      <c r="B32" s="20">
        <v>0.25</v>
      </c>
      <c r="D32" s="15" t="s">
        <v>48</v>
      </c>
      <c r="E32" s="22">
        <v>7.6923076923076927E-2</v>
      </c>
    </row>
    <row r="33" spans="1:5" x14ac:dyDescent="0.3">
      <c r="A33" s="15" t="s">
        <v>15</v>
      </c>
      <c r="B33" s="20">
        <v>0.23076923076923078</v>
      </c>
      <c r="D33" s="15" t="s">
        <v>80</v>
      </c>
      <c r="E33" s="22">
        <v>7.6923076923076927E-2</v>
      </c>
    </row>
    <row r="34" spans="1:5" x14ac:dyDescent="0.3">
      <c r="A34" s="15" t="s">
        <v>42</v>
      </c>
      <c r="B34" s="20">
        <v>0.14893617021276595</v>
      </c>
      <c r="D34" s="15" t="s">
        <v>17</v>
      </c>
      <c r="E34" s="22">
        <v>0.38461538461538464</v>
      </c>
    </row>
    <row r="35" spans="1:5" x14ac:dyDescent="0.3">
      <c r="A35" s="15" t="s">
        <v>46</v>
      </c>
      <c r="B35" s="20">
        <v>0.125</v>
      </c>
      <c r="D35" s="15" t="s">
        <v>21</v>
      </c>
      <c r="E35" s="22">
        <v>0.42307692307692307</v>
      </c>
    </row>
    <row r="36" spans="1:5" x14ac:dyDescent="0.3">
      <c r="A36" s="15" t="s">
        <v>29</v>
      </c>
      <c r="B36" s="20">
        <v>0.1111111111111111</v>
      </c>
      <c r="D36" s="15" t="s">
        <v>179</v>
      </c>
      <c r="E36" s="22">
        <v>1</v>
      </c>
    </row>
    <row r="37" spans="1:5" x14ac:dyDescent="0.3">
      <c r="A37" s="15" t="s">
        <v>179</v>
      </c>
      <c r="B37" s="20">
        <v>0.15555555555555556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D6909-5F86-4784-82B7-0AC58D308389}">
  <sheetPr>
    <tabColor rgb="FF92D050"/>
  </sheetPr>
  <dimension ref="A1:J91"/>
  <sheetViews>
    <sheetView zoomScale="85" zoomScaleNormal="85" workbookViewId="0"/>
  </sheetViews>
  <sheetFormatPr defaultRowHeight="14.4" x14ac:dyDescent="0.3"/>
  <cols>
    <col min="1" max="1" width="8" style="3" bestFit="1" customWidth="1"/>
    <col min="2" max="2" width="19.6640625" style="3" bestFit="1" customWidth="1"/>
    <col min="3" max="3" width="12.6640625" style="3" bestFit="1" customWidth="1"/>
    <col min="4" max="4" width="15.21875" style="4" bestFit="1" customWidth="1"/>
    <col min="5" max="5" width="14.44140625" style="4" bestFit="1" customWidth="1"/>
    <col min="6" max="6" width="21.88671875" style="4" bestFit="1" customWidth="1"/>
    <col min="7" max="7" width="24.33203125" style="3" bestFit="1" customWidth="1"/>
    <col min="8" max="8" width="21" style="3" bestFit="1" customWidth="1"/>
    <col min="9" max="9" width="26.109375" style="3" bestFit="1" customWidth="1"/>
    <col min="10" max="10" width="24.109375" style="3" bestFit="1" customWidth="1"/>
  </cols>
  <sheetData>
    <row r="1" spans="1:10" x14ac:dyDescent="0.3">
      <c r="A1" s="1" t="s">
        <v>0</v>
      </c>
      <c r="B1" s="1" t="s">
        <v>1</v>
      </c>
      <c r="C1" s="1" t="s">
        <v>2</v>
      </c>
      <c r="D1" s="2" t="s">
        <v>3</v>
      </c>
      <c r="E1" s="2" t="s">
        <v>4</v>
      </c>
      <c r="F1" s="2" t="s">
        <v>5</v>
      </c>
      <c r="G1" s="1" t="s">
        <v>6</v>
      </c>
      <c r="H1" s="1" t="s">
        <v>7</v>
      </c>
      <c r="I1" s="1" t="s">
        <v>8</v>
      </c>
      <c r="J1" s="1" t="s">
        <v>9</v>
      </c>
    </row>
    <row r="2" spans="1:10" x14ac:dyDescent="0.3">
      <c r="A2" s="3">
        <v>1</v>
      </c>
      <c r="B2" s="3" t="s">
        <v>10</v>
      </c>
      <c r="C2" s="3" t="s">
        <v>11</v>
      </c>
      <c r="D2" s="4">
        <v>32736.999999999996</v>
      </c>
      <c r="E2" s="4">
        <v>40818</v>
      </c>
      <c r="G2" s="3" t="s">
        <v>12</v>
      </c>
      <c r="H2" s="3" t="s">
        <v>13</v>
      </c>
      <c r="I2" s="3" t="s">
        <v>14</v>
      </c>
      <c r="J2" s="3" t="s">
        <v>15</v>
      </c>
    </row>
    <row r="3" spans="1:10" x14ac:dyDescent="0.3">
      <c r="A3" s="3">
        <v>2</v>
      </c>
      <c r="B3" s="3" t="s">
        <v>16</v>
      </c>
      <c r="C3" s="3" t="s">
        <v>11</v>
      </c>
      <c r="D3" s="4">
        <v>32229</v>
      </c>
      <c r="E3" s="4">
        <v>40990</v>
      </c>
      <c r="F3" s="4">
        <v>42125</v>
      </c>
      <c r="G3" s="3" t="s">
        <v>17</v>
      </c>
      <c r="H3" s="3" t="s">
        <v>13</v>
      </c>
      <c r="I3" s="3" t="s">
        <v>18</v>
      </c>
      <c r="J3" s="3" t="s">
        <v>19</v>
      </c>
    </row>
    <row r="4" spans="1:10" x14ac:dyDescent="0.3">
      <c r="A4" s="3">
        <v>3</v>
      </c>
      <c r="B4" s="3" t="s">
        <v>20</v>
      </c>
      <c r="C4" s="3" t="s">
        <v>11</v>
      </c>
      <c r="D4" s="4">
        <v>29694</v>
      </c>
      <c r="E4" s="4">
        <v>41145</v>
      </c>
      <c r="F4" s="4">
        <v>42540</v>
      </c>
      <c r="G4" s="3" t="s">
        <v>21</v>
      </c>
      <c r="H4" s="3" t="s">
        <v>22</v>
      </c>
      <c r="I4" s="3" t="s">
        <v>23</v>
      </c>
      <c r="J4" s="3" t="s">
        <v>15</v>
      </c>
    </row>
    <row r="5" spans="1:10" x14ac:dyDescent="0.3">
      <c r="A5" s="3">
        <v>4</v>
      </c>
      <c r="B5" s="3" t="s">
        <v>24</v>
      </c>
      <c r="C5" s="3" t="s">
        <v>11</v>
      </c>
      <c r="D5" s="4">
        <v>37560</v>
      </c>
      <c r="E5" s="4">
        <v>41225</v>
      </c>
      <c r="G5" s="3" t="s">
        <v>12</v>
      </c>
      <c r="H5" s="3" t="s">
        <v>25</v>
      </c>
      <c r="I5" s="3" t="s">
        <v>26</v>
      </c>
      <c r="J5" s="3" t="s">
        <v>15</v>
      </c>
    </row>
    <row r="6" spans="1:10" x14ac:dyDescent="0.3">
      <c r="A6" s="3">
        <v>5</v>
      </c>
      <c r="B6" s="3" t="s">
        <v>27</v>
      </c>
      <c r="C6" s="3" t="s">
        <v>11</v>
      </c>
      <c r="D6" s="4">
        <v>29150.000000000007</v>
      </c>
      <c r="E6" s="4">
        <v>41535</v>
      </c>
      <c r="G6" s="3" t="s">
        <v>12</v>
      </c>
      <c r="H6" s="3" t="s">
        <v>25</v>
      </c>
      <c r="I6" s="3" t="s">
        <v>28</v>
      </c>
      <c r="J6" s="3" t="s">
        <v>29</v>
      </c>
    </row>
    <row r="7" spans="1:10" x14ac:dyDescent="0.3">
      <c r="A7" s="3">
        <v>6</v>
      </c>
      <c r="B7" s="3" t="s">
        <v>30</v>
      </c>
      <c r="C7" s="3" t="s">
        <v>11</v>
      </c>
      <c r="D7" s="4">
        <v>29499</v>
      </c>
      <c r="E7" s="4">
        <v>41655</v>
      </c>
      <c r="F7" s="4">
        <v>43025</v>
      </c>
      <c r="G7" s="3" t="s">
        <v>21</v>
      </c>
      <c r="H7" s="3" t="s">
        <v>25</v>
      </c>
      <c r="I7" s="3" t="s">
        <v>31</v>
      </c>
      <c r="J7" s="3" t="s">
        <v>29</v>
      </c>
    </row>
    <row r="8" spans="1:10" x14ac:dyDescent="0.3">
      <c r="A8" s="3">
        <v>7</v>
      </c>
      <c r="B8" s="3" t="s">
        <v>32</v>
      </c>
      <c r="C8" s="3" t="s">
        <v>11</v>
      </c>
      <c r="D8" s="4">
        <v>33924</v>
      </c>
      <c r="E8" s="4">
        <v>41755</v>
      </c>
      <c r="F8" s="4">
        <v>43015</v>
      </c>
      <c r="G8" s="3" t="s">
        <v>17</v>
      </c>
      <c r="H8" s="3" t="s">
        <v>25</v>
      </c>
      <c r="I8" s="3" t="s">
        <v>33</v>
      </c>
      <c r="J8" s="3" t="s">
        <v>34</v>
      </c>
    </row>
    <row r="9" spans="1:10" x14ac:dyDescent="0.3">
      <c r="A9" s="3">
        <v>8</v>
      </c>
      <c r="B9" s="3" t="s">
        <v>35</v>
      </c>
      <c r="C9" s="3" t="s">
        <v>11</v>
      </c>
      <c r="D9" s="4">
        <v>35328</v>
      </c>
      <c r="E9" s="4">
        <v>41767</v>
      </c>
      <c r="G9" s="3" t="s">
        <v>12</v>
      </c>
      <c r="H9" s="3" t="s">
        <v>36</v>
      </c>
      <c r="I9" s="3" t="s">
        <v>37</v>
      </c>
      <c r="J9" s="3" t="s">
        <v>15</v>
      </c>
    </row>
    <row r="10" spans="1:10" x14ac:dyDescent="0.3">
      <c r="A10" s="3">
        <v>9</v>
      </c>
      <c r="B10" s="3" t="s">
        <v>38</v>
      </c>
      <c r="C10" s="3" t="s">
        <v>11</v>
      </c>
      <c r="D10" s="4">
        <v>27454.000000000011</v>
      </c>
      <c r="E10" s="4">
        <v>41805</v>
      </c>
      <c r="G10" s="3" t="s">
        <v>12</v>
      </c>
      <c r="H10" s="3" t="s">
        <v>36</v>
      </c>
      <c r="I10" s="3" t="s">
        <v>39</v>
      </c>
      <c r="J10" s="3" t="s">
        <v>34</v>
      </c>
    </row>
    <row r="11" spans="1:10" x14ac:dyDescent="0.3">
      <c r="A11" s="3">
        <v>10</v>
      </c>
      <c r="B11" s="3" t="s">
        <v>40</v>
      </c>
      <c r="C11" s="3" t="s">
        <v>11</v>
      </c>
      <c r="D11" s="4">
        <v>27315.000000000007</v>
      </c>
      <c r="E11" s="4">
        <v>41973</v>
      </c>
      <c r="G11" s="3" t="s">
        <v>12</v>
      </c>
      <c r="H11" s="3" t="s">
        <v>36</v>
      </c>
      <c r="I11" s="3" t="s">
        <v>41</v>
      </c>
      <c r="J11" s="3" t="s">
        <v>42</v>
      </c>
    </row>
    <row r="12" spans="1:10" x14ac:dyDescent="0.3">
      <c r="A12" s="3">
        <v>11</v>
      </c>
      <c r="B12" s="3" t="s">
        <v>43</v>
      </c>
      <c r="C12" s="3" t="s">
        <v>11</v>
      </c>
      <c r="D12" s="4">
        <v>28979.000000000007</v>
      </c>
      <c r="E12" s="4">
        <v>41990</v>
      </c>
      <c r="G12" s="3" t="s">
        <v>12</v>
      </c>
      <c r="H12" s="3" t="s">
        <v>44</v>
      </c>
      <c r="I12" s="3" t="s">
        <v>45</v>
      </c>
      <c r="J12" s="3" t="s">
        <v>46</v>
      </c>
    </row>
    <row r="13" spans="1:10" x14ac:dyDescent="0.3">
      <c r="A13" s="3">
        <v>12</v>
      </c>
      <c r="B13" s="3" t="s">
        <v>47</v>
      </c>
      <c r="C13" s="3" t="s">
        <v>11</v>
      </c>
      <c r="D13" s="4">
        <v>31654</v>
      </c>
      <c r="E13" s="4">
        <v>42025</v>
      </c>
      <c r="F13" s="4">
        <v>42279</v>
      </c>
      <c r="G13" s="3" t="s">
        <v>48</v>
      </c>
      <c r="H13" s="3" t="s">
        <v>44</v>
      </c>
      <c r="I13" s="3" t="s">
        <v>49</v>
      </c>
      <c r="J13" s="3" t="s">
        <v>46</v>
      </c>
    </row>
    <row r="14" spans="1:10" x14ac:dyDescent="0.3">
      <c r="A14" s="3">
        <v>13</v>
      </c>
      <c r="B14" s="3" t="s">
        <v>50</v>
      </c>
      <c r="C14" s="3" t="s">
        <v>11</v>
      </c>
      <c r="D14" s="4">
        <v>25380.000000000018</v>
      </c>
      <c r="E14" s="4">
        <v>42040</v>
      </c>
      <c r="G14" s="3" t="s">
        <v>12</v>
      </c>
      <c r="H14" s="3" t="s">
        <v>51</v>
      </c>
      <c r="I14" s="3" t="s">
        <v>52</v>
      </c>
      <c r="J14" s="3" t="s">
        <v>53</v>
      </c>
    </row>
    <row r="15" spans="1:10" x14ac:dyDescent="0.3">
      <c r="A15" s="3">
        <v>14</v>
      </c>
      <c r="B15" s="3" t="s">
        <v>54</v>
      </c>
      <c r="C15" s="3" t="s">
        <v>11</v>
      </c>
      <c r="D15" s="4">
        <v>30779</v>
      </c>
      <c r="E15" s="4">
        <v>42125</v>
      </c>
      <c r="G15" s="3" t="s">
        <v>12</v>
      </c>
      <c r="H15" s="3" t="s">
        <v>55</v>
      </c>
      <c r="I15" s="3" t="s">
        <v>56</v>
      </c>
      <c r="J15" s="3" t="s">
        <v>42</v>
      </c>
    </row>
    <row r="16" spans="1:10" x14ac:dyDescent="0.3">
      <c r="A16" s="3">
        <v>15</v>
      </c>
      <c r="B16" s="3" t="s">
        <v>57</v>
      </c>
      <c r="C16" s="3" t="s">
        <v>11</v>
      </c>
      <c r="D16" s="4">
        <v>33905</v>
      </c>
      <c r="E16" s="4">
        <v>42125</v>
      </c>
      <c r="G16" s="3" t="s">
        <v>12</v>
      </c>
      <c r="H16" s="3" t="s">
        <v>13</v>
      </c>
      <c r="I16" s="3" t="s">
        <v>58</v>
      </c>
      <c r="J16" s="3" t="s">
        <v>42</v>
      </c>
    </row>
    <row r="17" spans="1:10" x14ac:dyDescent="0.3">
      <c r="A17" s="3">
        <v>16</v>
      </c>
      <c r="B17" s="3" t="s">
        <v>59</v>
      </c>
      <c r="C17" s="3" t="s">
        <v>11</v>
      </c>
      <c r="D17" s="4">
        <v>33043</v>
      </c>
      <c r="E17" s="4">
        <v>42145</v>
      </c>
      <c r="G17" s="3" t="s">
        <v>12</v>
      </c>
      <c r="H17" s="3" t="s">
        <v>13</v>
      </c>
      <c r="I17" s="3" t="s">
        <v>60</v>
      </c>
      <c r="J17" s="3" t="s">
        <v>15</v>
      </c>
    </row>
    <row r="18" spans="1:10" x14ac:dyDescent="0.3">
      <c r="A18" s="3">
        <v>17</v>
      </c>
      <c r="B18" s="3" t="s">
        <v>61</v>
      </c>
      <c r="C18" s="3" t="s">
        <v>11</v>
      </c>
      <c r="D18" s="4">
        <v>32950</v>
      </c>
      <c r="E18" s="4">
        <v>42375</v>
      </c>
      <c r="F18" s="4">
        <v>42555</v>
      </c>
      <c r="G18" s="3" t="s">
        <v>17</v>
      </c>
      <c r="H18" s="3" t="s">
        <v>22</v>
      </c>
      <c r="I18" s="3" t="s">
        <v>62</v>
      </c>
      <c r="J18" s="3" t="s">
        <v>42</v>
      </c>
    </row>
    <row r="19" spans="1:10" x14ac:dyDescent="0.3">
      <c r="A19" s="3">
        <v>18</v>
      </c>
      <c r="B19" s="3" t="s">
        <v>63</v>
      </c>
      <c r="C19" s="3" t="s">
        <v>11</v>
      </c>
      <c r="D19" s="4">
        <v>33848</v>
      </c>
      <c r="E19" s="4">
        <v>42390</v>
      </c>
      <c r="F19" s="4">
        <v>42540</v>
      </c>
      <c r="G19" s="3" t="s">
        <v>64</v>
      </c>
      <c r="H19" s="3" t="s">
        <v>25</v>
      </c>
      <c r="I19" s="3" t="s">
        <v>65</v>
      </c>
      <c r="J19" s="3" t="s">
        <v>15</v>
      </c>
    </row>
    <row r="20" spans="1:10" x14ac:dyDescent="0.3">
      <c r="A20" s="3">
        <v>19</v>
      </c>
      <c r="B20" s="3" t="s">
        <v>66</v>
      </c>
      <c r="C20" s="3" t="s">
        <v>11</v>
      </c>
      <c r="D20" s="4">
        <v>31591.999999999996</v>
      </c>
      <c r="E20" s="4">
        <v>42402</v>
      </c>
      <c r="G20" s="3" t="s">
        <v>12</v>
      </c>
      <c r="H20" s="3" t="s">
        <v>25</v>
      </c>
      <c r="I20" s="3" t="s">
        <v>49</v>
      </c>
      <c r="J20" s="3" t="s">
        <v>46</v>
      </c>
    </row>
    <row r="21" spans="1:10" x14ac:dyDescent="0.3">
      <c r="A21" s="3">
        <v>20</v>
      </c>
      <c r="B21" s="3" t="s">
        <v>67</v>
      </c>
      <c r="C21" s="3" t="s">
        <v>11</v>
      </c>
      <c r="D21" s="4">
        <v>34489</v>
      </c>
      <c r="E21" s="4">
        <v>42455</v>
      </c>
      <c r="G21" s="3" t="s">
        <v>12</v>
      </c>
      <c r="H21" s="3" t="s">
        <v>25</v>
      </c>
      <c r="I21" s="3" t="s">
        <v>68</v>
      </c>
      <c r="J21" s="3" t="s">
        <v>42</v>
      </c>
    </row>
    <row r="22" spans="1:10" x14ac:dyDescent="0.3">
      <c r="A22" s="3">
        <v>21</v>
      </c>
      <c r="B22" s="3" t="s">
        <v>69</v>
      </c>
      <c r="C22" s="3" t="s">
        <v>11</v>
      </c>
      <c r="D22" s="4">
        <v>33029</v>
      </c>
      <c r="E22" s="4">
        <v>42555</v>
      </c>
      <c r="G22" s="3" t="s">
        <v>12</v>
      </c>
      <c r="H22" s="3" t="s">
        <v>25</v>
      </c>
      <c r="I22" s="3" t="s">
        <v>68</v>
      </c>
      <c r="J22" s="3" t="s">
        <v>42</v>
      </c>
    </row>
    <row r="23" spans="1:10" x14ac:dyDescent="0.3">
      <c r="A23" s="3">
        <v>22</v>
      </c>
      <c r="B23" s="3" t="s">
        <v>70</v>
      </c>
      <c r="C23" s="3" t="s">
        <v>11</v>
      </c>
      <c r="D23" s="4">
        <v>30636</v>
      </c>
      <c r="E23" s="4">
        <v>42575</v>
      </c>
      <c r="F23" s="4">
        <v>43315</v>
      </c>
      <c r="G23" s="3" t="s">
        <v>17</v>
      </c>
      <c r="H23" s="3" t="s">
        <v>36</v>
      </c>
      <c r="I23" s="3" t="s">
        <v>28</v>
      </c>
      <c r="J23" s="3" t="s">
        <v>29</v>
      </c>
    </row>
    <row r="24" spans="1:10" x14ac:dyDescent="0.3">
      <c r="A24" s="3">
        <v>23</v>
      </c>
      <c r="B24" s="3" t="s">
        <v>71</v>
      </c>
      <c r="C24" s="3" t="s">
        <v>11</v>
      </c>
      <c r="D24" s="4">
        <v>28884.000000000007</v>
      </c>
      <c r="E24" s="4">
        <v>42974</v>
      </c>
      <c r="G24" s="3" t="s">
        <v>12</v>
      </c>
      <c r="H24" s="3" t="s">
        <v>36</v>
      </c>
      <c r="I24" s="3" t="s">
        <v>31</v>
      </c>
      <c r="J24" s="3" t="s">
        <v>29</v>
      </c>
    </row>
    <row r="25" spans="1:10" x14ac:dyDescent="0.3">
      <c r="A25" s="3">
        <v>24</v>
      </c>
      <c r="B25" s="3" t="s">
        <v>72</v>
      </c>
      <c r="C25" s="3" t="s">
        <v>11</v>
      </c>
      <c r="D25" s="4">
        <v>28300.000000000007</v>
      </c>
      <c r="E25" s="4">
        <v>43025</v>
      </c>
      <c r="G25" s="3" t="s">
        <v>12</v>
      </c>
      <c r="H25" s="3" t="s">
        <v>36</v>
      </c>
      <c r="I25" s="3" t="s">
        <v>68</v>
      </c>
      <c r="J25" s="3" t="s">
        <v>42</v>
      </c>
    </row>
    <row r="26" spans="1:10" x14ac:dyDescent="0.3">
      <c r="A26" s="3">
        <v>25</v>
      </c>
      <c r="B26" s="3" t="s">
        <v>73</v>
      </c>
      <c r="C26" s="3" t="s">
        <v>11</v>
      </c>
      <c r="D26" s="4">
        <v>27716.000000000007</v>
      </c>
      <c r="E26" s="4">
        <v>43125</v>
      </c>
      <c r="G26" s="3" t="s">
        <v>12</v>
      </c>
      <c r="H26" s="3" t="s">
        <v>44</v>
      </c>
      <c r="I26" s="3" t="s">
        <v>68</v>
      </c>
      <c r="J26" s="3" t="s">
        <v>42</v>
      </c>
    </row>
    <row r="27" spans="1:10" x14ac:dyDescent="0.3">
      <c r="A27" s="3">
        <v>26</v>
      </c>
      <c r="B27" s="3" t="s">
        <v>74</v>
      </c>
      <c r="C27" s="3" t="s">
        <v>11</v>
      </c>
      <c r="D27" s="4">
        <v>33321</v>
      </c>
      <c r="E27" s="4">
        <v>43373</v>
      </c>
      <c r="G27" s="3" t="s">
        <v>12</v>
      </c>
      <c r="H27" s="3" t="s">
        <v>44</v>
      </c>
      <c r="I27" s="3" t="s">
        <v>68</v>
      </c>
      <c r="J27" s="3" t="s">
        <v>42</v>
      </c>
    </row>
    <row r="28" spans="1:10" x14ac:dyDescent="0.3">
      <c r="A28" s="3">
        <v>27</v>
      </c>
      <c r="B28" s="3" t="s">
        <v>75</v>
      </c>
      <c r="C28" s="3" t="s">
        <v>11</v>
      </c>
      <c r="D28" s="4">
        <v>24212.000000000022</v>
      </c>
      <c r="E28" s="4">
        <v>43435</v>
      </c>
      <c r="F28" s="4">
        <v>43495</v>
      </c>
      <c r="G28" s="3" t="s">
        <v>21</v>
      </c>
      <c r="H28" s="3" t="s">
        <v>51</v>
      </c>
      <c r="I28" s="3" t="s">
        <v>68</v>
      </c>
      <c r="J28" s="3" t="s">
        <v>42</v>
      </c>
    </row>
    <row r="29" spans="1:10" x14ac:dyDescent="0.3">
      <c r="A29" s="3">
        <v>28</v>
      </c>
      <c r="B29" s="3" t="s">
        <v>76</v>
      </c>
      <c r="C29" s="3" t="s">
        <v>11</v>
      </c>
      <c r="D29" s="4">
        <v>35358</v>
      </c>
      <c r="E29" s="4">
        <v>43497</v>
      </c>
      <c r="G29" s="3" t="s">
        <v>12</v>
      </c>
      <c r="H29" s="3" t="s">
        <v>55</v>
      </c>
      <c r="I29" s="3" t="s">
        <v>68</v>
      </c>
      <c r="J29" s="3" t="s">
        <v>42</v>
      </c>
    </row>
    <row r="30" spans="1:10" x14ac:dyDescent="0.3">
      <c r="A30" s="3">
        <v>29</v>
      </c>
      <c r="B30" s="3" t="s">
        <v>77</v>
      </c>
      <c r="C30" s="3" t="s">
        <v>11</v>
      </c>
      <c r="D30" s="4">
        <v>22460</v>
      </c>
      <c r="E30" s="4">
        <v>43561</v>
      </c>
      <c r="G30" s="3" t="s">
        <v>12</v>
      </c>
      <c r="H30" s="3" t="s">
        <v>13</v>
      </c>
      <c r="I30" s="3" t="s">
        <v>78</v>
      </c>
      <c r="J30" s="3" t="s">
        <v>42</v>
      </c>
    </row>
    <row r="31" spans="1:10" x14ac:dyDescent="0.3">
      <c r="A31" s="3">
        <v>30</v>
      </c>
      <c r="B31" s="3" t="s">
        <v>79</v>
      </c>
      <c r="C31" s="3" t="s">
        <v>11</v>
      </c>
      <c r="D31" s="4">
        <v>25263</v>
      </c>
      <c r="E31" s="4">
        <v>43639</v>
      </c>
      <c r="F31" s="4">
        <v>43819</v>
      </c>
      <c r="G31" s="3" t="s">
        <v>80</v>
      </c>
      <c r="H31" s="3" t="s">
        <v>13</v>
      </c>
      <c r="I31" s="3" t="s">
        <v>81</v>
      </c>
      <c r="J31" s="3" t="s">
        <v>42</v>
      </c>
    </row>
    <row r="32" spans="1:10" x14ac:dyDescent="0.3">
      <c r="A32" s="3">
        <v>31</v>
      </c>
      <c r="B32" s="3" t="s">
        <v>82</v>
      </c>
      <c r="C32" s="3" t="s">
        <v>11</v>
      </c>
      <c r="D32" s="4">
        <v>33066</v>
      </c>
      <c r="E32" s="4">
        <v>43784</v>
      </c>
      <c r="G32" s="3" t="s">
        <v>12</v>
      </c>
      <c r="H32" s="3" t="s">
        <v>22</v>
      </c>
      <c r="I32" s="3" t="s">
        <v>78</v>
      </c>
      <c r="J32" s="3" t="s">
        <v>42</v>
      </c>
    </row>
    <row r="33" spans="1:10" x14ac:dyDescent="0.3">
      <c r="A33" s="3">
        <v>32</v>
      </c>
      <c r="B33" s="3" t="s">
        <v>83</v>
      </c>
      <c r="C33" s="3" t="s">
        <v>11</v>
      </c>
      <c r="D33" s="4">
        <v>35153</v>
      </c>
      <c r="E33" s="4">
        <v>43789</v>
      </c>
      <c r="G33" s="3" t="s">
        <v>12</v>
      </c>
      <c r="H33" s="3" t="s">
        <v>25</v>
      </c>
      <c r="I33" s="3" t="s">
        <v>52</v>
      </c>
      <c r="J33" s="3" t="s">
        <v>53</v>
      </c>
    </row>
    <row r="34" spans="1:10" x14ac:dyDescent="0.3">
      <c r="A34" s="3">
        <v>33</v>
      </c>
      <c r="B34" s="3" t="s">
        <v>84</v>
      </c>
      <c r="C34" s="3" t="s">
        <v>11</v>
      </c>
      <c r="D34" s="4">
        <v>33477</v>
      </c>
      <c r="E34" s="4">
        <v>43804</v>
      </c>
      <c r="G34" s="3" t="s">
        <v>12</v>
      </c>
      <c r="H34" s="3" t="s">
        <v>25</v>
      </c>
      <c r="I34" s="3" t="s">
        <v>78</v>
      </c>
      <c r="J34" s="3" t="s">
        <v>42</v>
      </c>
    </row>
    <row r="35" spans="1:10" x14ac:dyDescent="0.3">
      <c r="A35" s="3">
        <v>34</v>
      </c>
      <c r="B35" s="3" t="s">
        <v>85</v>
      </c>
      <c r="C35" s="3" t="s">
        <v>11</v>
      </c>
      <c r="D35" s="4">
        <v>33698</v>
      </c>
      <c r="E35" s="4">
        <v>43814</v>
      </c>
      <c r="G35" s="3" t="s">
        <v>12</v>
      </c>
      <c r="H35" s="3" t="s">
        <v>25</v>
      </c>
      <c r="I35" s="3" t="s">
        <v>52</v>
      </c>
      <c r="J35" s="3" t="s">
        <v>53</v>
      </c>
    </row>
    <row r="36" spans="1:10" x14ac:dyDescent="0.3">
      <c r="A36" s="3">
        <v>35</v>
      </c>
      <c r="B36" s="3" t="s">
        <v>86</v>
      </c>
      <c r="C36" s="3" t="s">
        <v>87</v>
      </c>
      <c r="D36" s="4">
        <v>32972</v>
      </c>
      <c r="E36" s="4">
        <v>40584</v>
      </c>
      <c r="G36" s="3" t="s">
        <v>12</v>
      </c>
      <c r="H36" s="3" t="s">
        <v>25</v>
      </c>
      <c r="I36" s="3" t="s">
        <v>62</v>
      </c>
      <c r="J36" s="3" t="s">
        <v>42</v>
      </c>
    </row>
    <row r="37" spans="1:10" x14ac:dyDescent="0.3">
      <c r="A37" s="3">
        <v>36</v>
      </c>
      <c r="B37" s="3" t="s">
        <v>88</v>
      </c>
      <c r="C37" s="3" t="s">
        <v>87</v>
      </c>
      <c r="D37" s="4">
        <v>29469</v>
      </c>
      <c r="E37" s="4">
        <v>40672</v>
      </c>
      <c r="F37" s="4">
        <v>42248</v>
      </c>
      <c r="G37" s="3" t="s">
        <v>48</v>
      </c>
      <c r="H37" s="3" t="s">
        <v>36</v>
      </c>
      <c r="I37" s="3" t="s">
        <v>65</v>
      </c>
      <c r="J37" s="3" t="s">
        <v>15</v>
      </c>
    </row>
    <row r="38" spans="1:10" x14ac:dyDescent="0.3">
      <c r="A38" s="3">
        <v>37</v>
      </c>
      <c r="B38" s="3" t="s">
        <v>89</v>
      </c>
      <c r="C38" s="3" t="s">
        <v>87</v>
      </c>
      <c r="D38" s="4">
        <v>34133</v>
      </c>
      <c r="E38" s="4">
        <v>41075</v>
      </c>
      <c r="F38" s="4">
        <v>42419</v>
      </c>
      <c r="G38" s="3" t="s">
        <v>21</v>
      </c>
      <c r="H38" s="3" t="s">
        <v>36</v>
      </c>
      <c r="I38" s="3" t="s">
        <v>68</v>
      </c>
      <c r="J38" s="3" t="s">
        <v>42</v>
      </c>
    </row>
    <row r="39" spans="1:10" x14ac:dyDescent="0.3">
      <c r="A39" s="3">
        <v>38</v>
      </c>
      <c r="B39" s="3" t="s">
        <v>90</v>
      </c>
      <c r="C39" s="3" t="s">
        <v>87</v>
      </c>
      <c r="D39" s="4">
        <v>33189</v>
      </c>
      <c r="E39" s="4">
        <v>41095</v>
      </c>
      <c r="G39" s="3" t="s">
        <v>12</v>
      </c>
      <c r="H39" s="3" t="s">
        <v>36</v>
      </c>
      <c r="I39" s="3" t="s">
        <v>62</v>
      </c>
      <c r="J39" s="3" t="s">
        <v>42</v>
      </c>
    </row>
    <row r="40" spans="1:10" x14ac:dyDescent="0.3">
      <c r="A40" s="3">
        <v>39</v>
      </c>
      <c r="B40" s="3" t="s">
        <v>91</v>
      </c>
      <c r="C40" s="3" t="s">
        <v>87</v>
      </c>
      <c r="D40" s="4">
        <v>34781</v>
      </c>
      <c r="E40" s="4">
        <v>41190</v>
      </c>
      <c r="F40" s="4">
        <v>42875</v>
      </c>
      <c r="G40" s="3" t="s">
        <v>17</v>
      </c>
      <c r="H40" s="3" t="s">
        <v>44</v>
      </c>
      <c r="I40" s="3" t="s">
        <v>65</v>
      </c>
      <c r="J40" s="3" t="s">
        <v>15</v>
      </c>
    </row>
    <row r="41" spans="1:10" x14ac:dyDescent="0.3">
      <c r="A41" s="3">
        <v>40</v>
      </c>
      <c r="B41" s="3" t="s">
        <v>92</v>
      </c>
      <c r="C41" s="3" t="s">
        <v>87</v>
      </c>
      <c r="D41" s="4">
        <v>29249.000000000007</v>
      </c>
      <c r="E41" s="4">
        <v>41564</v>
      </c>
      <c r="F41" s="4">
        <v>43175</v>
      </c>
      <c r="G41" s="3" t="s">
        <v>17</v>
      </c>
      <c r="H41" s="3" t="s">
        <v>44</v>
      </c>
      <c r="I41" s="3" t="s">
        <v>68</v>
      </c>
      <c r="J41" s="3" t="s">
        <v>42</v>
      </c>
    </row>
    <row r="42" spans="1:10" x14ac:dyDescent="0.3">
      <c r="A42" s="3">
        <v>41</v>
      </c>
      <c r="B42" s="3" t="s">
        <v>93</v>
      </c>
      <c r="C42" s="3" t="s">
        <v>87</v>
      </c>
      <c r="D42" s="4">
        <v>30344</v>
      </c>
      <c r="E42" s="4">
        <v>41627</v>
      </c>
      <c r="G42" s="3" t="s">
        <v>12</v>
      </c>
      <c r="H42" s="3" t="s">
        <v>51</v>
      </c>
      <c r="I42" s="3" t="s">
        <v>23</v>
      </c>
      <c r="J42" s="3" t="s">
        <v>15</v>
      </c>
    </row>
    <row r="43" spans="1:10" x14ac:dyDescent="0.3">
      <c r="A43" s="3">
        <v>42</v>
      </c>
      <c r="B43" s="3" t="s">
        <v>94</v>
      </c>
      <c r="C43" s="3" t="s">
        <v>87</v>
      </c>
      <c r="D43" s="4">
        <v>33399</v>
      </c>
      <c r="E43" s="4">
        <v>41690</v>
      </c>
      <c r="G43" s="3" t="s">
        <v>12</v>
      </c>
      <c r="H43" s="3" t="s">
        <v>55</v>
      </c>
      <c r="I43" s="3" t="s">
        <v>26</v>
      </c>
      <c r="J43" s="3" t="s">
        <v>15</v>
      </c>
    </row>
    <row r="44" spans="1:10" x14ac:dyDescent="0.3">
      <c r="A44" s="3">
        <v>43</v>
      </c>
      <c r="B44" s="3" t="s">
        <v>95</v>
      </c>
      <c r="C44" s="3" t="s">
        <v>87</v>
      </c>
      <c r="D44" s="4">
        <v>27631.000000000007</v>
      </c>
      <c r="E44" s="4">
        <v>41790</v>
      </c>
      <c r="F44" s="4">
        <v>42253</v>
      </c>
      <c r="G44" s="3" t="s">
        <v>21</v>
      </c>
      <c r="H44" s="3" t="s">
        <v>13</v>
      </c>
      <c r="I44" s="3" t="s">
        <v>28</v>
      </c>
      <c r="J44" s="3" t="s">
        <v>29</v>
      </c>
    </row>
    <row r="45" spans="1:10" x14ac:dyDescent="0.3">
      <c r="A45" s="3">
        <v>44</v>
      </c>
      <c r="B45" s="3" t="s">
        <v>96</v>
      </c>
      <c r="C45" s="3" t="s">
        <v>87</v>
      </c>
      <c r="D45" s="4">
        <v>31013</v>
      </c>
      <c r="E45" s="4">
        <v>41890</v>
      </c>
      <c r="G45" s="3" t="s">
        <v>12</v>
      </c>
      <c r="H45" s="3" t="s">
        <v>13</v>
      </c>
      <c r="I45" s="3" t="s">
        <v>31</v>
      </c>
      <c r="J45" s="3" t="s">
        <v>29</v>
      </c>
    </row>
    <row r="46" spans="1:10" x14ac:dyDescent="0.3">
      <c r="A46" s="3">
        <v>45</v>
      </c>
      <c r="B46" s="3" t="s">
        <v>97</v>
      </c>
      <c r="C46" s="3" t="s">
        <v>87</v>
      </c>
      <c r="D46" s="4">
        <v>37060</v>
      </c>
      <c r="E46" s="4">
        <v>42005</v>
      </c>
      <c r="G46" s="3" t="s">
        <v>12</v>
      </c>
      <c r="H46" s="3" t="s">
        <v>22</v>
      </c>
      <c r="I46" s="3" t="s">
        <v>33</v>
      </c>
      <c r="J46" s="3" t="s">
        <v>34</v>
      </c>
    </row>
    <row r="47" spans="1:10" x14ac:dyDescent="0.3">
      <c r="A47" s="3">
        <v>46</v>
      </c>
      <c r="B47" s="3" t="s">
        <v>98</v>
      </c>
      <c r="C47" s="3" t="s">
        <v>87</v>
      </c>
      <c r="D47" s="4">
        <v>30267</v>
      </c>
      <c r="E47" s="4">
        <v>42061</v>
      </c>
      <c r="G47" s="3" t="s">
        <v>12</v>
      </c>
      <c r="H47" s="3" t="s">
        <v>25</v>
      </c>
      <c r="I47" s="3" t="s">
        <v>37</v>
      </c>
      <c r="J47" s="3" t="s">
        <v>15</v>
      </c>
    </row>
    <row r="48" spans="1:10" x14ac:dyDescent="0.3">
      <c r="A48" s="3">
        <v>47</v>
      </c>
      <c r="B48" s="3" t="s">
        <v>99</v>
      </c>
      <c r="C48" s="3" t="s">
        <v>87</v>
      </c>
      <c r="D48" s="4">
        <v>27690.000000000015</v>
      </c>
      <c r="E48" s="4">
        <v>42090</v>
      </c>
      <c r="G48" s="3" t="s">
        <v>12</v>
      </c>
      <c r="H48" s="3" t="s">
        <v>25</v>
      </c>
      <c r="I48" s="3" t="s">
        <v>39</v>
      </c>
      <c r="J48" s="3" t="s">
        <v>34</v>
      </c>
    </row>
    <row r="49" spans="1:10" x14ac:dyDescent="0.3">
      <c r="A49" s="3">
        <v>48</v>
      </c>
      <c r="B49" s="3" t="s">
        <v>100</v>
      </c>
      <c r="C49" s="3" t="s">
        <v>87</v>
      </c>
      <c r="D49" s="4">
        <v>36184</v>
      </c>
      <c r="E49" s="4">
        <v>42110</v>
      </c>
      <c r="F49" s="4">
        <v>42296</v>
      </c>
      <c r="G49" s="3" t="s">
        <v>21</v>
      </c>
      <c r="H49" s="3" t="s">
        <v>25</v>
      </c>
      <c r="I49" s="3" t="s">
        <v>41</v>
      </c>
      <c r="J49" s="3" t="s">
        <v>42</v>
      </c>
    </row>
    <row r="50" spans="1:10" x14ac:dyDescent="0.3">
      <c r="A50" s="3">
        <v>49</v>
      </c>
      <c r="B50" s="3" t="s">
        <v>101</v>
      </c>
      <c r="C50" s="3" t="s">
        <v>87</v>
      </c>
      <c r="D50" s="4">
        <v>35308</v>
      </c>
      <c r="E50" s="4">
        <v>42160</v>
      </c>
      <c r="F50" s="4">
        <v>42891</v>
      </c>
      <c r="G50" s="3" t="s">
        <v>17</v>
      </c>
      <c r="H50" s="3" t="s">
        <v>25</v>
      </c>
      <c r="I50" s="3" t="s">
        <v>45</v>
      </c>
      <c r="J50" s="3" t="s">
        <v>46</v>
      </c>
    </row>
    <row r="51" spans="1:10" x14ac:dyDescent="0.3">
      <c r="A51" s="3">
        <v>50</v>
      </c>
      <c r="B51" s="3" t="s">
        <v>102</v>
      </c>
      <c r="C51" s="3" t="s">
        <v>87</v>
      </c>
      <c r="D51" s="4">
        <v>35016</v>
      </c>
      <c r="E51" s="4">
        <v>42248</v>
      </c>
      <c r="G51" s="3" t="s">
        <v>12</v>
      </c>
      <c r="H51" s="3" t="s">
        <v>36</v>
      </c>
      <c r="I51" s="3" t="s">
        <v>78</v>
      </c>
      <c r="J51" s="3" t="s">
        <v>42</v>
      </c>
    </row>
    <row r="52" spans="1:10" x14ac:dyDescent="0.3">
      <c r="A52" s="3">
        <v>51</v>
      </c>
      <c r="B52" s="3" t="s">
        <v>103</v>
      </c>
      <c r="C52" s="3" t="s">
        <v>87</v>
      </c>
      <c r="D52" s="4">
        <v>34724</v>
      </c>
      <c r="E52" s="4">
        <v>42253</v>
      </c>
      <c r="G52" s="3" t="s">
        <v>12</v>
      </c>
      <c r="H52" s="3" t="s">
        <v>36</v>
      </c>
      <c r="I52" s="3" t="s">
        <v>52</v>
      </c>
      <c r="J52" s="3" t="s">
        <v>53</v>
      </c>
    </row>
    <row r="53" spans="1:10" x14ac:dyDescent="0.3">
      <c r="A53" s="3">
        <v>52</v>
      </c>
      <c r="B53" s="3" t="s">
        <v>104</v>
      </c>
      <c r="C53" s="3" t="s">
        <v>87</v>
      </c>
      <c r="D53" s="4">
        <v>25670.000000000022</v>
      </c>
      <c r="E53" s="4">
        <v>42290</v>
      </c>
      <c r="G53" s="3" t="s">
        <v>12</v>
      </c>
      <c r="H53" s="3" t="s">
        <v>36</v>
      </c>
      <c r="I53" s="3" t="s">
        <v>56</v>
      </c>
      <c r="J53" s="3" t="s">
        <v>42</v>
      </c>
    </row>
    <row r="54" spans="1:10" x14ac:dyDescent="0.3">
      <c r="A54" s="3">
        <v>53</v>
      </c>
      <c r="B54" s="3" t="s">
        <v>105</v>
      </c>
      <c r="C54" s="3" t="s">
        <v>87</v>
      </c>
      <c r="D54" s="4">
        <v>34432</v>
      </c>
      <c r="E54" s="4">
        <v>42296</v>
      </c>
      <c r="F54" s="4">
        <v>42497</v>
      </c>
      <c r="G54" s="3" t="s">
        <v>21</v>
      </c>
      <c r="H54" s="3" t="s">
        <v>44</v>
      </c>
      <c r="I54" s="3" t="s">
        <v>58</v>
      </c>
      <c r="J54" s="3" t="s">
        <v>42</v>
      </c>
    </row>
    <row r="55" spans="1:10" x14ac:dyDescent="0.3">
      <c r="A55" s="3">
        <v>54</v>
      </c>
      <c r="B55" s="3" t="s">
        <v>106</v>
      </c>
      <c r="C55" s="3" t="s">
        <v>87</v>
      </c>
      <c r="D55" s="4">
        <v>34140</v>
      </c>
      <c r="E55" s="4">
        <v>42375</v>
      </c>
      <c r="G55" s="3" t="s">
        <v>12</v>
      </c>
      <c r="H55" s="3" t="s">
        <v>44</v>
      </c>
      <c r="I55" s="3" t="s">
        <v>60</v>
      </c>
      <c r="J55" s="3" t="s">
        <v>15</v>
      </c>
    </row>
    <row r="56" spans="1:10" x14ac:dyDescent="0.3">
      <c r="A56" s="3">
        <v>55</v>
      </c>
      <c r="B56" s="3" t="s">
        <v>107</v>
      </c>
      <c r="C56" s="3" t="s">
        <v>87</v>
      </c>
      <c r="D56" s="4">
        <v>33556</v>
      </c>
      <c r="E56" s="4">
        <v>42405</v>
      </c>
      <c r="F56" s="4">
        <v>42450</v>
      </c>
      <c r="G56" s="3" t="s">
        <v>21</v>
      </c>
      <c r="H56" s="3" t="s">
        <v>51</v>
      </c>
      <c r="I56" s="3" t="s">
        <v>62</v>
      </c>
      <c r="J56" s="3" t="s">
        <v>42</v>
      </c>
    </row>
    <row r="57" spans="1:10" x14ac:dyDescent="0.3">
      <c r="A57" s="3">
        <v>56</v>
      </c>
      <c r="B57" s="3" t="s">
        <v>108</v>
      </c>
      <c r="C57" s="3" t="s">
        <v>87</v>
      </c>
      <c r="D57" s="4">
        <v>33264</v>
      </c>
      <c r="E57" s="4">
        <v>42405</v>
      </c>
      <c r="G57" s="3" t="s">
        <v>12</v>
      </c>
      <c r="H57" s="3" t="s">
        <v>55</v>
      </c>
      <c r="I57" s="3" t="s">
        <v>65</v>
      </c>
      <c r="J57" s="3" t="s">
        <v>15</v>
      </c>
    </row>
    <row r="58" spans="1:10" x14ac:dyDescent="0.3">
      <c r="A58" s="3">
        <v>57</v>
      </c>
      <c r="B58" s="3" t="s">
        <v>109</v>
      </c>
      <c r="C58" s="3" t="s">
        <v>87</v>
      </c>
      <c r="D58" s="4">
        <v>32679.999999999996</v>
      </c>
      <c r="E58" s="4">
        <v>42419</v>
      </c>
      <c r="G58" s="3" t="s">
        <v>12</v>
      </c>
      <c r="H58" s="3" t="s">
        <v>13</v>
      </c>
      <c r="I58" s="3" t="s">
        <v>68</v>
      </c>
      <c r="J58" s="3" t="s">
        <v>42</v>
      </c>
    </row>
    <row r="59" spans="1:10" x14ac:dyDescent="0.3">
      <c r="A59" s="3">
        <v>58</v>
      </c>
      <c r="B59" s="3" t="s">
        <v>110</v>
      </c>
      <c r="C59" s="3" t="s">
        <v>87</v>
      </c>
      <c r="D59" s="4">
        <v>32387.999999999996</v>
      </c>
      <c r="E59" s="4">
        <v>42488</v>
      </c>
      <c r="G59" s="3" t="s">
        <v>12</v>
      </c>
      <c r="H59" s="3" t="s">
        <v>13</v>
      </c>
      <c r="I59" s="3" t="s">
        <v>68</v>
      </c>
      <c r="J59" s="3" t="s">
        <v>42</v>
      </c>
    </row>
    <row r="60" spans="1:10" x14ac:dyDescent="0.3">
      <c r="A60" s="3">
        <v>59</v>
      </c>
      <c r="B60" s="3" t="s">
        <v>111</v>
      </c>
      <c r="C60" s="3" t="s">
        <v>87</v>
      </c>
      <c r="D60" s="4">
        <v>32095.999999999996</v>
      </c>
      <c r="E60" s="4">
        <v>42495</v>
      </c>
      <c r="G60" s="3" t="s">
        <v>12</v>
      </c>
      <c r="H60" s="3" t="s">
        <v>22</v>
      </c>
      <c r="I60" s="3" t="s">
        <v>68</v>
      </c>
      <c r="J60" s="3" t="s">
        <v>42</v>
      </c>
    </row>
    <row r="61" spans="1:10" x14ac:dyDescent="0.3">
      <c r="A61" s="3">
        <v>60</v>
      </c>
      <c r="B61" s="3" t="s">
        <v>112</v>
      </c>
      <c r="C61" s="3" t="s">
        <v>87</v>
      </c>
      <c r="D61" s="4">
        <v>31803.999999999993</v>
      </c>
      <c r="E61" s="4">
        <v>42497</v>
      </c>
      <c r="G61" s="3" t="s">
        <v>12</v>
      </c>
      <c r="H61" s="3" t="s">
        <v>25</v>
      </c>
      <c r="I61" s="3" t="s">
        <v>28</v>
      </c>
      <c r="J61" s="3" t="s">
        <v>29</v>
      </c>
    </row>
    <row r="62" spans="1:10" x14ac:dyDescent="0.3">
      <c r="A62" s="3">
        <v>61</v>
      </c>
      <c r="B62" s="3" t="s">
        <v>113</v>
      </c>
      <c r="C62" s="3" t="s">
        <v>87</v>
      </c>
      <c r="D62" s="4">
        <v>31511.999999999996</v>
      </c>
      <c r="E62" s="4">
        <v>42503</v>
      </c>
      <c r="F62" s="4">
        <v>42896</v>
      </c>
      <c r="G62" s="3" t="s">
        <v>21</v>
      </c>
      <c r="H62" s="3" t="s">
        <v>25</v>
      </c>
      <c r="I62" s="3" t="s">
        <v>31</v>
      </c>
      <c r="J62" s="3" t="s">
        <v>29</v>
      </c>
    </row>
    <row r="63" spans="1:10" x14ac:dyDescent="0.3">
      <c r="A63" s="3">
        <v>62</v>
      </c>
      <c r="B63" s="3" t="s">
        <v>114</v>
      </c>
      <c r="C63" s="3" t="s">
        <v>87</v>
      </c>
      <c r="D63" s="4">
        <v>31220</v>
      </c>
      <c r="E63" s="4">
        <v>42510</v>
      </c>
      <c r="G63" s="3" t="s">
        <v>12</v>
      </c>
      <c r="H63" s="3" t="s">
        <v>25</v>
      </c>
      <c r="I63" s="3" t="s">
        <v>68</v>
      </c>
      <c r="J63" s="3" t="s">
        <v>42</v>
      </c>
    </row>
    <row r="64" spans="1:10" x14ac:dyDescent="0.3">
      <c r="A64" s="3">
        <v>63</v>
      </c>
      <c r="B64" s="3" t="s">
        <v>115</v>
      </c>
      <c r="C64" s="3" t="s">
        <v>87</v>
      </c>
      <c r="D64" s="4">
        <v>30928</v>
      </c>
      <c r="E64" s="4">
        <v>42530</v>
      </c>
      <c r="G64" s="3" t="s">
        <v>12</v>
      </c>
      <c r="H64" s="3" t="s">
        <v>25</v>
      </c>
      <c r="I64" s="3" t="s">
        <v>68</v>
      </c>
      <c r="J64" s="3" t="s">
        <v>42</v>
      </c>
    </row>
    <row r="65" spans="1:10" x14ac:dyDescent="0.3">
      <c r="A65" s="3">
        <v>64</v>
      </c>
      <c r="B65" s="3" t="s">
        <v>116</v>
      </c>
      <c r="C65" s="3" t="s">
        <v>87</v>
      </c>
      <c r="D65" s="4">
        <v>35073</v>
      </c>
      <c r="E65" s="4">
        <v>42540</v>
      </c>
      <c r="G65" s="3" t="s">
        <v>12</v>
      </c>
      <c r="H65" s="3" t="s">
        <v>36</v>
      </c>
      <c r="I65" s="3" t="s">
        <v>68</v>
      </c>
      <c r="J65" s="3" t="s">
        <v>42</v>
      </c>
    </row>
    <row r="66" spans="1:10" x14ac:dyDescent="0.3">
      <c r="A66" s="3">
        <v>65</v>
      </c>
      <c r="B66" s="3" t="s">
        <v>117</v>
      </c>
      <c r="C66" s="3" t="s">
        <v>87</v>
      </c>
      <c r="D66" s="4">
        <v>25138.000000000018</v>
      </c>
      <c r="E66" s="4">
        <v>42617</v>
      </c>
      <c r="G66" s="3" t="s">
        <v>12</v>
      </c>
      <c r="H66" s="3" t="s">
        <v>36</v>
      </c>
      <c r="I66" s="3" t="s">
        <v>68</v>
      </c>
      <c r="J66" s="3" t="s">
        <v>42</v>
      </c>
    </row>
    <row r="67" spans="1:10" x14ac:dyDescent="0.3">
      <c r="A67" s="3">
        <v>66</v>
      </c>
      <c r="B67" s="3" t="s">
        <v>118</v>
      </c>
      <c r="C67" s="3" t="s">
        <v>87</v>
      </c>
      <c r="D67" s="4">
        <v>25088.000000000018</v>
      </c>
      <c r="E67" s="4">
        <v>42665</v>
      </c>
      <c r="G67" s="3" t="s">
        <v>12</v>
      </c>
      <c r="H67" s="3" t="s">
        <v>36</v>
      </c>
      <c r="I67" s="3" t="s">
        <v>68</v>
      </c>
      <c r="J67" s="3" t="s">
        <v>42</v>
      </c>
    </row>
    <row r="68" spans="1:10" x14ac:dyDescent="0.3">
      <c r="A68" s="3">
        <v>67</v>
      </c>
      <c r="B68" s="3" t="s">
        <v>119</v>
      </c>
      <c r="C68" s="3" t="s">
        <v>87</v>
      </c>
      <c r="D68" s="4">
        <v>30344</v>
      </c>
      <c r="E68" s="4">
        <v>42753</v>
      </c>
      <c r="F68" s="4">
        <v>43533</v>
      </c>
      <c r="G68" s="3" t="s">
        <v>17</v>
      </c>
      <c r="H68" s="3" t="s">
        <v>44</v>
      </c>
      <c r="I68" s="3" t="s">
        <v>78</v>
      </c>
      <c r="J68" s="3" t="s">
        <v>42</v>
      </c>
    </row>
    <row r="69" spans="1:10" x14ac:dyDescent="0.3">
      <c r="A69" s="3">
        <v>68</v>
      </c>
      <c r="B69" s="3" t="s">
        <v>120</v>
      </c>
      <c r="C69" s="3" t="s">
        <v>87</v>
      </c>
      <c r="D69" s="4">
        <v>30052</v>
      </c>
      <c r="E69" s="4">
        <v>42773</v>
      </c>
      <c r="G69" s="3" t="s">
        <v>12</v>
      </c>
      <c r="H69" s="3" t="s">
        <v>44</v>
      </c>
      <c r="I69" s="3" t="s">
        <v>52</v>
      </c>
      <c r="J69" s="3" t="s">
        <v>53</v>
      </c>
    </row>
    <row r="70" spans="1:10" x14ac:dyDescent="0.3">
      <c r="A70" s="3">
        <v>69</v>
      </c>
      <c r="B70" s="3" t="s">
        <v>121</v>
      </c>
      <c r="C70" s="3" t="s">
        <v>87</v>
      </c>
      <c r="D70" s="4">
        <v>29760</v>
      </c>
      <c r="E70" s="4">
        <v>42875</v>
      </c>
      <c r="G70" s="3" t="s">
        <v>12</v>
      </c>
      <c r="H70" s="3" t="s">
        <v>51</v>
      </c>
      <c r="I70" s="3" t="s">
        <v>78</v>
      </c>
      <c r="J70" s="3" t="s">
        <v>42</v>
      </c>
    </row>
    <row r="71" spans="1:10" x14ac:dyDescent="0.3">
      <c r="A71" s="3">
        <v>70</v>
      </c>
      <c r="B71" s="3" t="s">
        <v>122</v>
      </c>
      <c r="C71" s="3" t="s">
        <v>87</v>
      </c>
      <c r="D71" s="4">
        <v>29468</v>
      </c>
      <c r="E71" s="4">
        <v>42896</v>
      </c>
      <c r="G71" s="3" t="s">
        <v>12</v>
      </c>
      <c r="H71" s="3" t="s">
        <v>55</v>
      </c>
      <c r="I71" s="3" t="s">
        <v>52</v>
      </c>
      <c r="J71" s="3" t="s">
        <v>53</v>
      </c>
    </row>
    <row r="72" spans="1:10" x14ac:dyDescent="0.3">
      <c r="A72" s="3">
        <v>71</v>
      </c>
      <c r="B72" s="3" t="s">
        <v>123</v>
      </c>
      <c r="C72" s="3" t="s">
        <v>87</v>
      </c>
      <c r="D72" s="4">
        <v>29176.000000000007</v>
      </c>
      <c r="E72" s="4">
        <v>42974</v>
      </c>
      <c r="G72" s="3" t="s">
        <v>12</v>
      </c>
      <c r="H72" s="3" t="s">
        <v>13</v>
      </c>
      <c r="I72" s="3" t="s">
        <v>78</v>
      </c>
      <c r="J72" s="3" t="s">
        <v>42</v>
      </c>
    </row>
    <row r="73" spans="1:10" x14ac:dyDescent="0.3">
      <c r="A73" s="3">
        <v>72</v>
      </c>
      <c r="B73" s="3" t="s">
        <v>124</v>
      </c>
      <c r="C73" s="3" t="s">
        <v>87</v>
      </c>
      <c r="D73" s="4">
        <v>28592.000000000007</v>
      </c>
      <c r="E73" s="4">
        <v>43015</v>
      </c>
      <c r="F73" s="4">
        <v>43646</v>
      </c>
      <c r="G73" s="3" t="s">
        <v>17</v>
      </c>
      <c r="H73" s="3" t="s">
        <v>13</v>
      </c>
      <c r="I73" s="3" t="s">
        <v>52</v>
      </c>
      <c r="J73" s="3" t="s">
        <v>53</v>
      </c>
    </row>
    <row r="74" spans="1:10" x14ac:dyDescent="0.3">
      <c r="A74" s="3">
        <v>73</v>
      </c>
      <c r="B74" s="3" t="s">
        <v>125</v>
      </c>
      <c r="C74" s="3" t="s">
        <v>87</v>
      </c>
      <c r="D74" s="4">
        <v>28008.000000000007</v>
      </c>
      <c r="E74" s="4">
        <v>43052</v>
      </c>
      <c r="G74" s="3" t="s">
        <v>12</v>
      </c>
      <c r="H74" s="3" t="s">
        <v>22</v>
      </c>
      <c r="I74" s="3" t="s">
        <v>62</v>
      </c>
      <c r="J74" s="3" t="s">
        <v>42</v>
      </c>
    </row>
    <row r="75" spans="1:10" x14ac:dyDescent="0.3">
      <c r="A75" s="3">
        <v>74</v>
      </c>
      <c r="B75" s="3" t="s">
        <v>126</v>
      </c>
      <c r="C75" s="3" t="s">
        <v>87</v>
      </c>
      <c r="D75" s="4">
        <v>27424.000000000011</v>
      </c>
      <c r="E75" s="4">
        <v>43130</v>
      </c>
      <c r="F75" s="4">
        <v>43315</v>
      </c>
      <c r="G75" s="3" t="s">
        <v>17</v>
      </c>
      <c r="H75" s="3" t="s">
        <v>25</v>
      </c>
      <c r="I75" s="3" t="s">
        <v>127</v>
      </c>
      <c r="J75" s="3" t="s">
        <v>46</v>
      </c>
    </row>
    <row r="76" spans="1:10" x14ac:dyDescent="0.3">
      <c r="A76" s="3">
        <v>75</v>
      </c>
      <c r="B76" s="3" t="s">
        <v>128</v>
      </c>
      <c r="C76" s="3" t="s">
        <v>87</v>
      </c>
      <c r="D76" s="4">
        <v>27132.000000000011</v>
      </c>
      <c r="E76" s="4">
        <v>43175</v>
      </c>
      <c r="G76" s="3" t="s">
        <v>12</v>
      </c>
      <c r="H76" s="3" t="s">
        <v>25</v>
      </c>
      <c r="I76" s="3" t="s">
        <v>68</v>
      </c>
      <c r="J76" s="3" t="s">
        <v>42</v>
      </c>
    </row>
    <row r="77" spans="1:10" x14ac:dyDescent="0.3">
      <c r="A77" s="3">
        <v>76</v>
      </c>
      <c r="B77" s="3" t="s">
        <v>129</v>
      </c>
      <c r="C77" s="3" t="s">
        <v>87</v>
      </c>
      <c r="D77" s="4">
        <v>30344</v>
      </c>
      <c r="E77" s="4">
        <v>43175</v>
      </c>
      <c r="F77" s="4">
        <v>43206</v>
      </c>
      <c r="G77" s="3" t="s">
        <v>21</v>
      </c>
      <c r="H77" s="3" t="s">
        <v>25</v>
      </c>
      <c r="I77" s="3" t="s">
        <v>62</v>
      </c>
      <c r="J77" s="3" t="s">
        <v>42</v>
      </c>
    </row>
    <row r="78" spans="1:10" x14ac:dyDescent="0.3">
      <c r="A78" s="3">
        <v>77</v>
      </c>
      <c r="B78" s="3" t="s">
        <v>130</v>
      </c>
      <c r="C78" s="3" t="s">
        <v>87</v>
      </c>
      <c r="D78" s="4">
        <v>26840.000000000015</v>
      </c>
      <c r="E78" s="4">
        <v>43195</v>
      </c>
      <c r="G78" s="3" t="s">
        <v>12</v>
      </c>
      <c r="H78" s="3" t="s">
        <v>25</v>
      </c>
      <c r="I78" s="3" t="s">
        <v>127</v>
      </c>
      <c r="J78" s="3" t="s">
        <v>46</v>
      </c>
    </row>
    <row r="79" spans="1:10" x14ac:dyDescent="0.3">
      <c r="A79" s="3">
        <v>78</v>
      </c>
      <c r="B79" s="3" t="s">
        <v>131</v>
      </c>
      <c r="C79" s="3" t="s">
        <v>87</v>
      </c>
      <c r="D79" s="4">
        <v>26548.000000000015</v>
      </c>
      <c r="E79" s="4">
        <v>43240</v>
      </c>
      <c r="G79" s="3" t="s">
        <v>12</v>
      </c>
      <c r="H79" s="3" t="s">
        <v>36</v>
      </c>
      <c r="I79" s="3" t="s">
        <v>68</v>
      </c>
      <c r="J79" s="3" t="s">
        <v>42</v>
      </c>
    </row>
    <row r="80" spans="1:10" x14ac:dyDescent="0.3">
      <c r="A80" s="3">
        <v>79</v>
      </c>
      <c r="B80" s="3" t="s">
        <v>132</v>
      </c>
      <c r="C80" s="3" t="s">
        <v>87</v>
      </c>
      <c r="D80" s="4">
        <v>36558</v>
      </c>
      <c r="E80" s="4">
        <v>43266</v>
      </c>
      <c r="F80" s="4">
        <v>43630</v>
      </c>
      <c r="G80" s="3" t="s">
        <v>80</v>
      </c>
      <c r="H80" s="3" t="s">
        <v>36</v>
      </c>
      <c r="I80" s="3" t="s">
        <v>81</v>
      </c>
      <c r="J80" s="3" t="s">
        <v>42</v>
      </c>
    </row>
    <row r="81" spans="1:10" x14ac:dyDescent="0.3">
      <c r="A81" s="3">
        <v>80</v>
      </c>
      <c r="B81" s="3" t="s">
        <v>133</v>
      </c>
      <c r="C81" s="3" t="s">
        <v>87</v>
      </c>
      <c r="D81" s="4">
        <v>25964.000000000015</v>
      </c>
      <c r="E81" s="4">
        <v>43315</v>
      </c>
      <c r="G81" s="3" t="s">
        <v>12</v>
      </c>
      <c r="H81" s="3" t="s">
        <v>36</v>
      </c>
      <c r="I81" s="3" t="s">
        <v>31</v>
      </c>
      <c r="J81" s="3" t="s">
        <v>29</v>
      </c>
    </row>
    <row r="82" spans="1:10" x14ac:dyDescent="0.3">
      <c r="A82" s="3">
        <v>81</v>
      </c>
      <c r="B82" s="3" t="s">
        <v>134</v>
      </c>
      <c r="C82" s="3" t="s">
        <v>87</v>
      </c>
      <c r="D82" s="4">
        <v>25672.000000000018</v>
      </c>
      <c r="E82" s="4">
        <v>43330</v>
      </c>
      <c r="G82" s="3" t="s">
        <v>12</v>
      </c>
      <c r="H82" s="3" t="s">
        <v>44</v>
      </c>
      <c r="I82" s="3" t="s">
        <v>68</v>
      </c>
      <c r="J82" s="3" t="s">
        <v>42</v>
      </c>
    </row>
    <row r="83" spans="1:10" x14ac:dyDescent="0.3">
      <c r="A83" s="3">
        <v>82</v>
      </c>
      <c r="B83" s="3" t="s">
        <v>135</v>
      </c>
      <c r="C83" s="3" t="s">
        <v>87</v>
      </c>
      <c r="D83" s="4">
        <v>24796.000000000022</v>
      </c>
      <c r="E83" s="4">
        <v>43410</v>
      </c>
      <c r="G83" s="3" t="s">
        <v>12</v>
      </c>
      <c r="H83" s="3" t="s">
        <v>44</v>
      </c>
      <c r="I83" s="3" t="s">
        <v>68</v>
      </c>
      <c r="J83" s="3" t="s">
        <v>42</v>
      </c>
    </row>
    <row r="84" spans="1:10" x14ac:dyDescent="0.3">
      <c r="A84" s="3">
        <v>83</v>
      </c>
      <c r="B84" s="3" t="s">
        <v>136</v>
      </c>
      <c r="C84" s="3" t="s">
        <v>87</v>
      </c>
      <c r="D84" s="4">
        <v>24504.000000000022</v>
      </c>
      <c r="E84" s="4">
        <v>43430</v>
      </c>
      <c r="G84" s="3" t="s">
        <v>12</v>
      </c>
      <c r="H84" s="3" t="s">
        <v>51</v>
      </c>
      <c r="I84" s="3" t="s">
        <v>78</v>
      </c>
      <c r="J84" s="3" t="s">
        <v>42</v>
      </c>
    </row>
    <row r="85" spans="1:10" x14ac:dyDescent="0.3">
      <c r="A85" s="3">
        <v>84</v>
      </c>
      <c r="B85" s="3" t="s">
        <v>137</v>
      </c>
      <c r="C85" s="3" t="s">
        <v>87</v>
      </c>
      <c r="D85" s="4">
        <v>23920.000000000022</v>
      </c>
      <c r="E85" s="4">
        <v>43445</v>
      </c>
      <c r="G85" s="3" t="s">
        <v>12</v>
      </c>
      <c r="H85" s="3" t="s">
        <v>55</v>
      </c>
      <c r="I85" s="3" t="s">
        <v>52</v>
      </c>
      <c r="J85" s="3" t="s">
        <v>53</v>
      </c>
    </row>
    <row r="86" spans="1:10" x14ac:dyDescent="0.3">
      <c r="A86" s="3">
        <v>85</v>
      </c>
      <c r="B86" s="3" t="s">
        <v>138</v>
      </c>
      <c r="C86" s="3" t="s">
        <v>87</v>
      </c>
      <c r="D86" s="4">
        <v>23628.000000000025</v>
      </c>
      <c r="E86" s="4">
        <v>43449</v>
      </c>
      <c r="G86" s="3" t="s">
        <v>12</v>
      </c>
      <c r="H86" s="3" t="s">
        <v>13</v>
      </c>
      <c r="I86" s="3" t="s">
        <v>78</v>
      </c>
      <c r="J86" s="3" t="s">
        <v>42</v>
      </c>
    </row>
    <row r="87" spans="1:10" x14ac:dyDescent="0.3">
      <c r="A87" s="3">
        <v>86</v>
      </c>
      <c r="B87" s="3" t="s">
        <v>139</v>
      </c>
      <c r="C87" s="3" t="s">
        <v>87</v>
      </c>
      <c r="D87" s="4">
        <v>23336.000000000025</v>
      </c>
      <c r="E87" s="4">
        <v>43451</v>
      </c>
      <c r="F87" s="4">
        <v>43541</v>
      </c>
      <c r="G87" s="3" t="s">
        <v>21</v>
      </c>
      <c r="H87" s="3" t="s">
        <v>13</v>
      </c>
      <c r="I87" s="3" t="s">
        <v>127</v>
      </c>
      <c r="J87" s="3" t="s">
        <v>46</v>
      </c>
    </row>
    <row r="88" spans="1:10" x14ac:dyDescent="0.3">
      <c r="A88" s="3">
        <v>87</v>
      </c>
      <c r="B88" s="3" t="s">
        <v>140</v>
      </c>
      <c r="C88" s="3" t="s">
        <v>87</v>
      </c>
      <c r="D88" s="4">
        <v>31517</v>
      </c>
      <c r="E88" s="4">
        <v>43590</v>
      </c>
      <c r="G88" s="3" t="s">
        <v>12</v>
      </c>
      <c r="H88" s="3" t="s">
        <v>22</v>
      </c>
      <c r="I88" s="3" t="s">
        <v>68</v>
      </c>
      <c r="J88" s="3" t="s">
        <v>42</v>
      </c>
    </row>
    <row r="89" spans="1:10" x14ac:dyDescent="0.3">
      <c r="A89" s="3">
        <v>88</v>
      </c>
      <c r="B89" s="3" t="s">
        <v>141</v>
      </c>
      <c r="C89" s="3" t="s">
        <v>87</v>
      </c>
      <c r="D89" s="4">
        <v>30911</v>
      </c>
      <c r="E89" s="4">
        <v>43671</v>
      </c>
      <c r="G89" s="3" t="s">
        <v>12</v>
      </c>
      <c r="H89" s="3" t="s">
        <v>25</v>
      </c>
      <c r="I89" s="3" t="s">
        <v>62</v>
      </c>
      <c r="J89" s="3" t="s">
        <v>42</v>
      </c>
    </row>
    <row r="90" spans="1:10" x14ac:dyDescent="0.3">
      <c r="A90" s="3">
        <v>89</v>
      </c>
      <c r="B90" s="3" t="s">
        <v>142</v>
      </c>
      <c r="C90" s="3" t="s">
        <v>87</v>
      </c>
      <c r="D90" s="4">
        <v>25398</v>
      </c>
      <c r="E90" s="4">
        <v>43681</v>
      </c>
      <c r="G90" s="3" t="s">
        <v>12</v>
      </c>
      <c r="H90" s="3" t="s">
        <v>25</v>
      </c>
      <c r="I90" s="3" t="s">
        <v>49</v>
      </c>
      <c r="J90" s="3" t="s">
        <v>46</v>
      </c>
    </row>
    <row r="91" spans="1:10" x14ac:dyDescent="0.3">
      <c r="A91" s="3">
        <v>90</v>
      </c>
      <c r="B91" s="3" t="s">
        <v>143</v>
      </c>
      <c r="C91" s="3" t="s">
        <v>87</v>
      </c>
      <c r="D91" s="4">
        <v>30115</v>
      </c>
      <c r="E91" s="4">
        <v>43748</v>
      </c>
      <c r="G91" s="3" t="s">
        <v>12</v>
      </c>
      <c r="H91" s="3" t="s">
        <v>55</v>
      </c>
      <c r="I91" s="3" t="s">
        <v>68</v>
      </c>
      <c r="J91" s="3" t="s">
        <v>42</v>
      </c>
    </row>
  </sheetData>
  <autoFilter ref="A1:J1" xr:uid="{5DC04AA9-FD7A-452D-961C-96CAD03BECD6}">
    <sortState xmlns:xlrd2="http://schemas.microsoft.com/office/spreadsheetml/2017/richdata2" ref="A2:J91">
      <sortCondition ref="A1"/>
    </sortState>
  </autoFilter>
  <pageMargins left="0.511811024" right="0.511811024" top="0.78740157499999996" bottom="0.78740157499999996" header="0.31496062000000002" footer="0.31496062000000002"/>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FEAB-3178-4967-93C7-88DC093668E0}">
  <sheetPr>
    <tabColor rgb="FF92D050"/>
  </sheetPr>
  <dimension ref="A1:F91"/>
  <sheetViews>
    <sheetView zoomScale="85" zoomScaleNormal="85" workbookViewId="0">
      <selection activeCell="K9" sqref="K9"/>
    </sheetView>
  </sheetViews>
  <sheetFormatPr defaultColWidth="7.21875" defaultRowHeight="14.4" x14ac:dyDescent="0.3"/>
  <cols>
    <col min="1" max="1" width="8" bestFit="1" customWidth="1"/>
    <col min="2" max="2" width="23.77734375" bestFit="1" customWidth="1"/>
    <col min="3" max="3" width="11.88671875" bestFit="1" customWidth="1"/>
    <col min="4" max="4" width="23.6640625" bestFit="1" customWidth="1"/>
    <col min="5" max="5" width="11.21875" bestFit="1" customWidth="1"/>
    <col min="6" max="6" width="22.33203125" bestFit="1" customWidth="1"/>
  </cols>
  <sheetData>
    <row r="1" spans="1:6" x14ac:dyDescent="0.3">
      <c r="A1" s="5" t="s">
        <v>0</v>
      </c>
      <c r="B1" s="5" t="s">
        <v>144</v>
      </c>
      <c r="C1" s="5" t="s">
        <v>145</v>
      </c>
      <c r="D1" s="5" t="s">
        <v>146</v>
      </c>
      <c r="E1" s="5" t="s">
        <v>147</v>
      </c>
      <c r="F1" s="5" t="s">
        <v>148</v>
      </c>
    </row>
    <row r="2" spans="1:6" x14ac:dyDescent="0.3">
      <c r="A2" s="6">
        <v>1</v>
      </c>
      <c r="B2" s="7">
        <v>10</v>
      </c>
      <c r="C2" t="s">
        <v>149</v>
      </c>
      <c r="D2" s="7"/>
      <c r="E2" s="7">
        <v>4539</v>
      </c>
      <c r="F2" s="7" t="s">
        <v>150</v>
      </c>
    </row>
    <row r="3" spans="1:6" x14ac:dyDescent="0.3">
      <c r="A3" s="6">
        <v>2</v>
      </c>
      <c r="B3" s="7">
        <v>10</v>
      </c>
      <c r="C3" t="s">
        <v>151</v>
      </c>
      <c r="D3" s="7"/>
      <c r="E3" s="7">
        <v>3698</v>
      </c>
      <c r="F3" s="7" t="s">
        <v>152</v>
      </c>
    </row>
    <row r="4" spans="1:6" x14ac:dyDescent="0.3">
      <c r="A4" s="6">
        <v>3</v>
      </c>
      <c r="B4" s="7">
        <v>8</v>
      </c>
      <c r="C4" t="s">
        <v>153</v>
      </c>
      <c r="D4" s="7"/>
      <c r="E4" s="7">
        <v>4157</v>
      </c>
      <c r="F4" s="7" t="s">
        <v>152</v>
      </c>
    </row>
    <row r="5" spans="1:6" x14ac:dyDescent="0.3">
      <c r="A5" s="6">
        <v>4</v>
      </c>
      <c r="B5" s="7">
        <v>10</v>
      </c>
      <c r="C5" t="s">
        <v>154</v>
      </c>
      <c r="D5" s="7"/>
      <c r="E5" s="7">
        <v>4360</v>
      </c>
      <c r="F5" s="7" t="s">
        <v>152</v>
      </c>
    </row>
    <row r="6" spans="1:6" x14ac:dyDescent="0.3">
      <c r="A6" s="3">
        <v>5</v>
      </c>
      <c r="B6" s="7">
        <v>7</v>
      </c>
      <c r="C6" t="s">
        <v>155</v>
      </c>
      <c r="E6" s="7">
        <v>4144</v>
      </c>
      <c r="F6" s="8" t="s">
        <v>152</v>
      </c>
    </row>
    <row r="7" spans="1:6" x14ac:dyDescent="0.3">
      <c r="A7" s="3">
        <v>6</v>
      </c>
      <c r="B7" s="7">
        <v>5</v>
      </c>
      <c r="C7" t="s">
        <v>156</v>
      </c>
      <c r="E7" s="7">
        <v>4257</v>
      </c>
      <c r="F7" s="8" t="s">
        <v>150</v>
      </c>
    </row>
    <row r="8" spans="1:6" x14ac:dyDescent="0.3">
      <c r="A8" s="3">
        <v>7</v>
      </c>
      <c r="B8" s="7">
        <v>8</v>
      </c>
      <c r="C8" t="s">
        <v>157</v>
      </c>
      <c r="E8" s="7">
        <v>4534</v>
      </c>
      <c r="F8" s="8" t="s">
        <v>150</v>
      </c>
    </row>
    <row r="9" spans="1:6" x14ac:dyDescent="0.3">
      <c r="A9" s="3">
        <v>8</v>
      </c>
      <c r="B9" s="7">
        <v>9</v>
      </c>
      <c r="C9" t="s">
        <v>151</v>
      </c>
      <c r="D9" s="9">
        <v>42959</v>
      </c>
      <c r="E9" s="7">
        <v>4094</v>
      </c>
      <c r="F9" s="7" t="s">
        <v>152</v>
      </c>
    </row>
    <row r="10" spans="1:6" x14ac:dyDescent="0.3">
      <c r="A10" s="3">
        <v>9</v>
      </c>
      <c r="B10" s="7">
        <v>9</v>
      </c>
      <c r="C10" t="s">
        <v>158</v>
      </c>
      <c r="E10" s="7">
        <v>4289</v>
      </c>
      <c r="F10" s="10" t="s">
        <v>152</v>
      </c>
    </row>
    <row r="11" spans="1:6" x14ac:dyDescent="0.3">
      <c r="A11" s="3">
        <v>10</v>
      </c>
      <c r="B11" s="7">
        <v>9</v>
      </c>
      <c r="C11" t="s">
        <v>154</v>
      </c>
      <c r="E11" s="7">
        <v>3834</v>
      </c>
      <c r="F11" s="7" t="s">
        <v>152</v>
      </c>
    </row>
    <row r="12" spans="1:6" x14ac:dyDescent="0.3">
      <c r="A12" s="3">
        <v>11</v>
      </c>
      <c r="B12" s="7">
        <v>5</v>
      </c>
      <c r="C12" t="s">
        <v>155</v>
      </c>
      <c r="E12" s="7">
        <v>3917</v>
      </c>
      <c r="F12" s="8" t="s">
        <v>152</v>
      </c>
    </row>
    <row r="13" spans="1:6" x14ac:dyDescent="0.3">
      <c r="A13" s="3">
        <v>12</v>
      </c>
      <c r="B13" s="7">
        <v>9</v>
      </c>
      <c r="C13" t="s">
        <v>156</v>
      </c>
      <c r="E13" s="7">
        <v>3625</v>
      </c>
      <c r="F13" s="8" t="s">
        <v>150</v>
      </c>
    </row>
    <row r="14" spans="1:6" x14ac:dyDescent="0.3">
      <c r="A14" s="3">
        <v>13</v>
      </c>
      <c r="B14" s="7">
        <v>6</v>
      </c>
      <c r="C14" t="s">
        <v>157</v>
      </c>
      <c r="E14" s="7">
        <v>4157</v>
      </c>
      <c r="F14" s="8" t="s">
        <v>150</v>
      </c>
    </row>
    <row r="15" spans="1:6" x14ac:dyDescent="0.3">
      <c r="A15" s="3">
        <v>14</v>
      </c>
      <c r="B15" s="7">
        <v>5</v>
      </c>
      <c r="C15" t="s">
        <v>154</v>
      </c>
      <c r="E15" s="7">
        <v>4307</v>
      </c>
      <c r="F15" s="8" t="s">
        <v>150</v>
      </c>
    </row>
    <row r="16" spans="1:6" x14ac:dyDescent="0.3">
      <c r="A16" s="3">
        <v>15</v>
      </c>
      <c r="B16" s="7">
        <v>8</v>
      </c>
      <c r="C16" t="s">
        <v>155</v>
      </c>
      <c r="D16" s="9">
        <v>42959</v>
      </c>
      <c r="E16" s="7">
        <v>4008</v>
      </c>
      <c r="F16" s="8" t="s">
        <v>150</v>
      </c>
    </row>
    <row r="17" spans="1:6" x14ac:dyDescent="0.3">
      <c r="A17" s="3">
        <v>16</v>
      </c>
      <c r="B17" s="7">
        <v>6</v>
      </c>
      <c r="C17" t="s">
        <v>156</v>
      </c>
      <c r="E17" s="7">
        <v>4529</v>
      </c>
      <c r="F17" s="8" t="s">
        <v>150</v>
      </c>
    </row>
    <row r="18" spans="1:6" x14ac:dyDescent="0.3">
      <c r="A18" s="3">
        <v>17</v>
      </c>
      <c r="B18" s="7">
        <v>5</v>
      </c>
      <c r="C18" t="s">
        <v>155</v>
      </c>
      <c r="E18" s="7">
        <v>3625</v>
      </c>
      <c r="F18" s="8" t="s">
        <v>150</v>
      </c>
    </row>
    <row r="19" spans="1:6" x14ac:dyDescent="0.3">
      <c r="A19" s="3">
        <v>18</v>
      </c>
      <c r="B19" s="7">
        <v>6</v>
      </c>
      <c r="C19" t="s">
        <v>159</v>
      </c>
      <c r="E19" s="7">
        <v>4047</v>
      </c>
      <c r="F19" s="8" t="s">
        <v>150</v>
      </c>
    </row>
    <row r="20" spans="1:6" x14ac:dyDescent="0.3">
      <c r="A20" s="3">
        <v>19</v>
      </c>
      <c r="B20" s="7">
        <v>7</v>
      </c>
      <c r="C20" t="s">
        <v>155</v>
      </c>
      <c r="E20" s="7">
        <v>4493</v>
      </c>
      <c r="F20" s="8"/>
    </row>
    <row r="21" spans="1:6" x14ac:dyDescent="0.3">
      <c r="A21" s="3">
        <v>20</v>
      </c>
      <c r="B21" s="7">
        <v>9</v>
      </c>
      <c r="C21" t="s">
        <v>156</v>
      </c>
      <c r="E21" s="7">
        <v>4257</v>
      </c>
      <c r="F21" s="8" t="s">
        <v>150</v>
      </c>
    </row>
    <row r="22" spans="1:6" x14ac:dyDescent="0.3">
      <c r="A22" s="3">
        <v>21</v>
      </c>
      <c r="B22" s="7">
        <v>7</v>
      </c>
      <c r="C22" t="s">
        <v>158</v>
      </c>
      <c r="E22" s="7">
        <v>4534</v>
      </c>
      <c r="F22" s="8" t="s">
        <v>150</v>
      </c>
    </row>
    <row r="23" spans="1:6" x14ac:dyDescent="0.3">
      <c r="A23" s="3">
        <v>22</v>
      </c>
      <c r="B23" s="7">
        <v>7</v>
      </c>
      <c r="C23" t="s">
        <v>159</v>
      </c>
      <c r="E23" s="7">
        <v>4047</v>
      </c>
      <c r="F23" s="8" t="s">
        <v>150</v>
      </c>
    </row>
    <row r="24" spans="1:6" x14ac:dyDescent="0.3">
      <c r="A24" s="3">
        <v>23</v>
      </c>
      <c r="B24" s="7">
        <v>10</v>
      </c>
      <c r="C24" t="s">
        <v>154</v>
      </c>
      <c r="E24" s="7">
        <v>4493</v>
      </c>
      <c r="F24" s="8" t="s">
        <v>150</v>
      </c>
    </row>
    <row r="25" spans="1:6" x14ac:dyDescent="0.3">
      <c r="A25" s="3">
        <v>24</v>
      </c>
      <c r="B25" s="7">
        <v>9</v>
      </c>
      <c r="C25" t="s">
        <v>158</v>
      </c>
      <c r="E25" s="7">
        <v>4257</v>
      </c>
      <c r="F25" s="8" t="s">
        <v>150</v>
      </c>
    </row>
    <row r="26" spans="1:6" x14ac:dyDescent="0.3">
      <c r="A26" s="3">
        <v>25</v>
      </c>
      <c r="B26" s="7">
        <v>7</v>
      </c>
      <c r="C26" t="s">
        <v>156</v>
      </c>
      <c r="D26" s="9">
        <v>42317</v>
      </c>
      <c r="E26" s="7">
        <v>4529</v>
      </c>
      <c r="F26" s="8" t="s">
        <v>150</v>
      </c>
    </row>
    <row r="27" spans="1:6" x14ac:dyDescent="0.3">
      <c r="A27" s="3">
        <v>26</v>
      </c>
      <c r="B27" s="7">
        <v>5</v>
      </c>
      <c r="C27" t="s">
        <v>154</v>
      </c>
      <c r="E27" s="7">
        <v>4047</v>
      </c>
      <c r="F27" s="10" t="s">
        <v>152</v>
      </c>
    </row>
    <row r="28" spans="1:6" x14ac:dyDescent="0.3">
      <c r="A28" s="3">
        <v>27</v>
      </c>
      <c r="B28" s="7">
        <v>6</v>
      </c>
      <c r="C28" t="s">
        <v>149</v>
      </c>
      <c r="E28" s="7">
        <v>3754</v>
      </c>
      <c r="F28" s="8" t="s">
        <v>150</v>
      </c>
    </row>
    <row r="29" spans="1:6" x14ac:dyDescent="0.3">
      <c r="A29" s="3">
        <v>28</v>
      </c>
      <c r="B29" s="7">
        <v>10</v>
      </c>
      <c r="C29" t="s">
        <v>153</v>
      </c>
      <c r="E29" s="7">
        <v>4529</v>
      </c>
      <c r="F29" s="8" t="s">
        <v>150</v>
      </c>
    </row>
    <row r="30" spans="1:6" x14ac:dyDescent="0.3">
      <c r="A30" s="3">
        <v>29</v>
      </c>
      <c r="B30" s="7">
        <v>10</v>
      </c>
      <c r="C30" t="s">
        <v>159</v>
      </c>
      <c r="E30" s="7">
        <v>3625</v>
      </c>
      <c r="F30" s="8" t="s">
        <v>150</v>
      </c>
    </row>
    <row r="31" spans="1:6" x14ac:dyDescent="0.3">
      <c r="A31" s="3">
        <v>30</v>
      </c>
      <c r="B31" s="7">
        <v>5</v>
      </c>
      <c r="C31" t="s">
        <v>158</v>
      </c>
      <c r="E31" s="7">
        <v>3754</v>
      </c>
      <c r="F31" s="10" t="s">
        <v>152</v>
      </c>
    </row>
    <row r="32" spans="1:6" x14ac:dyDescent="0.3">
      <c r="A32" s="3">
        <v>31</v>
      </c>
      <c r="B32" s="7">
        <v>7</v>
      </c>
      <c r="C32" t="s">
        <v>160</v>
      </c>
      <c r="E32" s="7">
        <v>4211</v>
      </c>
      <c r="F32" s="8" t="s">
        <v>150</v>
      </c>
    </row>
    <row r="33" spans="1:6" x14ac:dyDescent="0.3">
      <c r="A33" s="3">
        <v>32</v>
      </c>
      <c r="B33" s="7">
        <v>8</v>
      </c>
      <c r="C33" t="s">
        <v>160</v>
      </c>
      <c r="E33" s="7">
        <v>4211</v>
      </c>
      <c r="F33" s="8" t="s">
        <v>150</v>
      </c>
    </row>
    <row r="34" spans="1:6" x14ac:dyDescent="0.3">
      <c r="A34" s="3">
        <v>33</v>
      </c>
      <c r="B34" s="7">
        <v>10</v>
      </c>
      <c r="C34" t="s">
        <v>159</v>
      </c>
      <c r="E34" s="7">
        <v>3625</v>
      </c>
      <c r="F34" s="10" t="s">
        <v>152</v>
      </c>
    </row>
    <row r="35" spans="1:6" x14ac:dyDescent="0.3">
      <c r="A35" s="3">
        <v>34</v>
      </c>
      <c r="B35" s="7">
        <v>9</v>
      </c>
      <c r="C35" t="s">
        <v>158</v>
      </c>
      <c r="E35" s="7">
        <v>3754</v>
      </c>
      <c r="F35" s="8" t="s">
        <v>150</v>
      </c>
    </row>
    <row r="36" spans="1:6" x14ac:dyDescent="0.3">
      <c r="A36" s="3">
        <v>35</v>
      </c>
      <c r="B36" s="7">
        <v>9</v>
      </c>
      <c r="C36" t="s">
        <v>157</v>
      </c>
      <c r="E36" s="7">
        <v>4064</v>
      </c>
      <c r="F36" s="8" t="s">
        <v>150</v>
      </c>
    </row>
    <row r="37" spans="1:6" x14ac:dyDescent="0.3">
      <c r="A37" s="3">
        <v>36</v>
      </c>
      <c r="B37" s="7">
        <v>7</v>
      </c>
      <c r="C37" t="s">
        <v>149</v>
      </c>
      <c r="E37" s="7">
        <v>4576</v>
      </c>
      <c r="F37" s="8" t="s">
        <v>150</v>
      </c>
    </row>
    <row r="38" spans="1:6" x14ac:dyDescent="0.3">
      <c r="A38" s="3">
        <v>37</v>
      </c>
      <c r="B38" s="7">
        <v>5</v>
      </c>
      <c r="C38" t="s">
        <v>151</v>
      </c>
      <c r="E38" s="7">
        <v>3909</v>
      </c>
      <c r="F38" s="8" t="s">
        <v>150</v>
      </c>
    </row>
    <row r="39" spans="1:6" x14ac:dyDescent="0.3">
      <c r="A39" s="3">
        <v>38</v>
      </c>
      <c r="B39" s="7">
        <v>8</v>
      </c>
      <c r="C39" t="s">
        <v>153</v>
      </c>
      <c r="E39" s="7">
        <v>4233</v>
      </c>
      <c r="F39" s="8" t="s">
        <v>150</v>
      </c>
    </row>
    <row r="40" spans="1:6" x14ac:dyDescent="0.3">
      <c r="A40" s="3">
        <v>39</v>
      </c>
      <c r="B40" s="7">
        <v>9</v>
      </c>
      <c r="C40" t="s">
        <v>158</v>
      </c>
      <c r="E40" s="7">
        <v>3958</v>
      </c>
      <c r="F40" s="8" t="s">
        <v>150</v>
      </c>
    </row>
    <row r="41" spans="1:6" x14ac:dyDescent="0.3">
      <c r="A41" s="3">
        <v>40</v>
      </c>
      <c r="B41" s="7">
        <v>9</v>
      </c>
      <c r="C41" t="s">
        <v>159</v>
      </c>
      <c r="E41" s="7">
        <v>4383</v>
      </c>
      <c r="F41" s="8" t="s">
        <v>150</v>
      </c>
    </row>
    <row r="42" spans="1:6" x14ac:dyDescent="0.3">
      <c r="A42" s="11">
        <v>41</v>
      </c>
      <c r="B42" s="7">
        <v>10</v>
      </c>
      <c r="C42" t="s">
        <v>159</v>
      </c>
      <c r="D42" s="9">
        <v>42959</v>
      </c>
      <c r="E42" s="7">
        <v>4493</v>
      </c>
      <c r="F42" s="11" t="s">
        <v>150</v>
      </c>
    </row>
    <row r="43" spans="1:6" x14ac:dyDescent="0.3">
      <c r="A43" s="3">
        <v>42</v>
      </c>
      <c r="B43" s="7">
        <v>9</v>
      </c>
      <c r="C43" t="s">
        <v>160</v>
      </c>
      <c r="E43" s="7">
        <v>4006</v>
      </c>
      <c r="F43" s="11" t="s">
        <v>150</v>
      </c>
    </row>
    <row r="44" spans="1:6" x14ac:dyDescent="0.3">
      <c r="A44" s="3">
        <v>43</v>
      </c>
      <c r="B44" s="7">
        <v>8</v>
      </c>
      <c r="C44" t="s">
        <v>160</v>
      </c>
      <c r="E44" s="7">
        <v>3754</v>
      </c>
      <c r="F44" s="11" t="s">
        <v>150</v>
      </c>
    </row>
    <row r="45" spans="1:6" x14ac:dyDescent="0.3">
      <c r="A45" s="3">
        <v>44</v>
      </c>
      <c r="B45" s="7">
        <v>10</v>
      </c>
      <c r="C45" t="s">
        <v>160</v>
      </c>
      <c r="E45" s="7">
        <v>4325</v>
      </c>
      <c r="F45" s="11" t="s">
        <v>150</v>
      </c>
    </row>
    <row r="46" spans="1:6" x14ac:dyDescent="0.3">
      <c r="A46" s="3">
        <v>45</v>
      </c>
      <c r="B46" s="7">
        <v>9</v>
      </c>
      <c r="C46" t="s">
        <v>153</v>
      </c>
      <c r="E46" s="7">
        <v>4133</v>
      </c>
      <c r="F46" s="11" t="s">
        <v>150</v>
      </c>
    </row>
    <row r="47" spans="1:6" x14ac:dyDescent="0.3">
      <c r="A47" s="3">
        <v>46</v>
      </c>
      <c r="B47" s="7">
        <v>7</v>
      </c>
      <c r="C47" t="s">
        <v>158</v>
      </c>
      <c r="D47" s="12">
        <v>43852</v>
      </c>
      <c r="E47" s="7">
        <v>4034</v>
      </c>
      <c r="F47" s="11" t="s">
        <v>150</v>
      </c>
    </row>
    <row r="48" spans="1:6" x14ac:dyDescent="0.3">
      <c r="A48" s="3">
        <v>47</v>
      </c>
      <c r="B48" s="7">
        <v>5</v>
      </c>
      <c r="C48" t="s">
        <v>154</v>
      </c>
      <c r="D48" s="7"/>
      <c r="E48" s="7">
        <v>4299</v>
      </c>
      <c r="F48" s="11" t="s">
        <v>150</v>
      </c>
    </row>
    <row r="49" spans="1:6" x14ac:dyDescent="0.3">
      <c r="A49" s="3">
        <v>48</v>
      </c>
      <c r="B49" s="7">
        <v>7</v>
      </c>
      <c r="C49" t="s">
        <v>155</v>
      </c>
      <c r="E49" s="7">
        <v>3944</v>
      </c>
      <c r="F49" s="11" t="s">
        <v>150</v>
      </c>
    </row>
    <row r="50" spans="1:6" x14ac:dyDescent="0.3">
      <c r="A50" s="3">
        <v>49</v>
      </c>
      <c r="B50" s="7">
        <v>5</v>
      </c>
      <c r="C50" t="s">
        <v>156</v>
      </c>
      <c r="E50" s="7">
        <v>3617</v>
      </c>
      <c r="F50" s="11" t="s">
        <v>150</v>
      </c>
    </row>
    <row r="51" spans="1:6" x14ac:dyDescent="0.3">
      <c r="A51" s="3">
        <v>50</v>
      </c>
      <c r="B51" s="7">
        <v>10</v>
      </c>
      <c r="C51" t="s">
        <v>157</v>
      </c>
      <c r="E51" s="7">
        <v>3917</v>
      </c>
      <c r="F51" s="11" t="s">
        <v>150</v>
      </c>
    </row>
    <row r="52" spans="1:6" x14ac:dyDescent="0.3">
      <c r="A52" s="3">
        <v>51</v>
      </c>
      <c r="B52" s="7">
        <v>6</v>
      </c>
      <c r="C52" t="s">
        <v>154</v>
      </c>
      <c r="D52" s="9">
        <v>43164</v>
      </c>
      <c r="E52" s="7">
        <v>3985</v>
      </c>
      <c r="F52" s="11" t="s">
        <v>150</v>
      </c>
    </row>
    <row r="53" spans="1:6" x14ac:dyDescent="0.3">
      <c r="A53" s="3">
        <v>52</v>
      </c>
      <c r="B53" s="7">
        <v>10</v>
      </c>
      <c r="C53" t="s">
        <v>155</v>
      </c>
      <c r="E53" s="7">
        <v>3750</v>
      </c>
      <c r="F53" s="11" t="s">
        <v>150</v>
      </c>
    </row>
    <row r="54" spans="1:6" x14ac:dyDescent="0.3">
      <c r="A54" s="3">
        <v>53</v>
      </c>
      <c r="B54" s="7">
        <v>7</v>
      </c>
      <c r="C54" t="s">
        <v>156</v>
      </c>
      <c r="D54" s="9">
        <v>42317</v>
      </c>
      <c r="E54" s="7">
        <v>3609</v>
      </c>
      <c r="F54" s="11" t="s">
        <v>150</v>
      </c>
    </row>
    <row r="55" spans="1:6" x14ac:dyDescent="0.3">
      <c r="A55" s="3">
        <v>54</v>
      </c>
      <c r="B55" s="7">
        <v>7</v>
      </c>
      <c r="C55" t="s">
        <v>157</v>
      </c>
      <c r="E55" s="7">
        <v>4079</v>
      </c>
      <c r="F55" s="11" t="s">
        <v>150</v>
      </c>
    </row>
    <row r="56" spans="1:6" x14ac:dyDescent="0.3">
      <c r="A56" s="3">
        <v>55</v>
      </c>
      <c r="B56" s="7">
        <v>7</v>
      </c>
      <c r="C56" t="s">
        <v>149</v>
      </c>
      <c r="E56" s="7">
        <v>3793</v>
      </c>
      <c r="F56" s="11" t="s">
        <v>150</v>
      </c>
    </row>
    <row r="57" spans="1:6" x14ac:dyDescent="0.3">
      <c r="A57" s="3">
        <v>56</v>
      </c>
      <c r="B57" s="7">
        <v>5</v>
      </c>
      <c r="C57" t="s">
        <v>151</v>
      </c>
      <c r="E57" s="7">
        <v>4355</v>
      </c>
      <c r="F57" s="11" t="s">
        <v>150</v>
      </c>
    </row>
    <row r="58" spans="1:6" x14ac:dyDescent="0.3">
      <c r="A58" s="3">
        <v>57</v>
      </c>
      <c r="B58" s="7">
        <v>8</v>
      </c>
      <c r="C58" t="s">
        <v>153</v>
      </c>
      <c r="E58" s="7">
        <v>4324</v>
      </c>
      <c r="F58" s="11" t="s">
        <v>150</v>
      </c>
    </row>
    <row r="59" spans="1:6" x14ac:dyDescent="0.3">
      <c r="A59" s="3">
        <v>58</v>
      </c>
      <c r="B59" s="7">
        <v>5</v>
      </c>
      <c r="C59" t="s">
        <v>158</v>
      </c>
      <c r="D59" s="12">
        <v>43852</v>
      </c>
      <c r="E59" s="7">
        <v>4152</v>
      </c>
      <c r="F59" s="11" t="s">
        <v>150</v>
      </c>
    </row>
    <row r="60" spans="1:6" x14ac:dyDescent="0.3">
      <c r="A60" s="3">
        <v>59</v>
      </c>
      <c r="B60" s="7">
        <v>8</v>
      </c>
      <c r="C60" t="s">
        <v>159</v>
      </c>
      <c r="D60" s="7"/>
      <c r="E60" s="7">
        <v>3689</v>
      </c>
      <c r="F60" s="11" t="s">
        <v>150</v>
      </c>
    </row>
    <row r="61" spans="1:6" x14ac:dyDescent="0.3">
      <c r="A61" s="3">
        <v>60</v>
      </c>
      <c r="B61" s="7">
        <v>8</v>
      </c>
      <c r="C61" t="s">
        <v>159</v>
      </c>
      <c r="E61" s="7">
        <v>4028</v>
      </c>
      <c r="F61" s="11" t="s">
        <v>150</v>
      </c>
    </row>
    <row r="62" spans="1:6" x14ac:dyDescent="0.3">
      <c r="A62" s="3">
        <v>61</v>
      </c>
      <c r="B62" s="7">
        <v>8</v>
      </c>
      <c r="C62" t="s">
        <v>159</v>
      </c>
      <c r="E62" s="7">
        <v>3859</v>
      </c>
      <c r="F62" s="11" t="s">
        <v>150</v>
      </c>
    </row>
    <row r="63" spans="1:6" x14ac:dyDescent="0.3">
      <c r="A63" s="3">
        <v>62</v>
      </c>
      <c r="B63" s="7">
        <v>7</v>
      </c>
      <c r="C63" t="s">
        <v>160</v>
      </c>
      <c r="E63" s="7">
        <v>4492</v>
      </c>
      <c r="F63" s="11" t="s">
        <v>152</v>
      </c>
    </row>
    <row r="64" spans="1:6" x14ac:dyDescent="0.3">
      <c r="A64" s="3">
        <v>63</v>
      </c>
      <c r="B64" s="7">
        <v>6</v>
      </c>
      <c r="C64" t="s">
        <v>160</v>
      </c>
      <c r="D64" s="9">
        <v>43164</v>
      </c>
      <c r="E64" s="7">
        <v>4047</v>
      </c>
      <c r="F64" s="11" t="s">
        <v>150</v>
      </c>
    </row>
    <row r="65" spans="1:6" x14ac:dyDescent="0.3">
      <c r="A65" s="3">
        <v>64</v>
      </c>
      <c r="B65" s="7">
        <v>10</v>
      </c>
      <c r="C65" t="s">
        <v>160</v>
      </c>
      <c r="E65" s="7">
        <v>4263</v>
      </c>
      <c r="F65" s="11" t="s">
        <v>150</v>
      </c>
    </row>
    <row r="66" spans="1:6" x14ac:dyDescent="0.3">
      <c r="A66" s="3">
        <v>65</v>
      </c>
      <c r="B66" s="7">
        <v>5</v>
      </c>
      <c r="C66" t="s">
        <v>160</v>
      </c>
      <c r="D66" s="9">
        <v>42317</v>
      </c>
      <c r="E66" s="7">
        <v>4150</v>
      </c>
      <c r="F66" s="11" t="s">
        <v>150</v>
      </c>
    </row>
    <row r="67" spans="1:6" x14ac:dyDescent="0.3">
      <c r="A67" s="3">
        <v>66</v>
      </c>
      <c r="B67" s="7">
        <v>5</v>
      </c>
      <c r="C67" t="s">
        <v>161</v>
      </c>
      <c r="E67" s="7">
        <v>4208</v>
      </c>
      <c r="F67" s="11" t="s">
        <v>150</v>
      </c>
    </row>
    <row r="68" spans="1:6" x14ac:dyDescent="0.3">
      <c r="A68" s="3">
        <v>67</v>
      </c>
      <c r="B68" s="7">
        <v>9</v>
      </c>
      <c r="C68" t="s">
        <v>161</v>
      </c>
      <c r="E68" s="7">
        <v>4275</v>
      </c>
      <c r="F68" s="11" t="s">
        <v>150</v>
      </c>
    </row>
    <row r="69" spans="1:6" x14ac:dyDescent="0.3">
      <c r="A69" s="3">
        <v>68</v>
      </c>
      <c r="B69" s="7">
        <v>9</v>
      </c>
      <c r="C69" t="s">
        <v>161</v>
      </c>
      <c r="E69" s="7">
        <v>3922</v>
      </c>
      <c r="F69" s="11" t="s">
        <v>150</v>
      </c>
    </row>
    <row r="70" spans="1:6" x14ac:dyDescent="0.3">
      <c r="A70" s="3">
        <v>69</v>
      </c>
      <c r="B70" s="7">
        <v>9</v>
      </c>
      <c r="C70" t="s">
        <v>157</v>
      </c>
      <c r="E70" s="7">
        <v>4003</v>
      </c>
      <c r="F70" s="11" t="s">
        <v>150</v>
      </c>
    </row>
    <row r="71" spans="1:6" x14ac:dyDescent="0.3">
      <c r="A71" s="3">
        <v>70</v>
      </c>
      <c r="B71" s="7">
        <v>7</v>
      </c>
      <c r="C71" t="s">
        <v>157</v>
      </c>
      <c r="E71" s="7">
        <v>3901</v>
      </c>
      <c r="F71" s="11" t="s">
        <v>150</v>
      </c>
    </row>
    <row r="72" spans="1:6" x14ac:dyDescent="0.3">
      <c r="A72" s="3">
        <v>71</v>
      </c>
      <c r="B72" s="7">
        <v>5</v>
      </c>
      <c r="C72" t="s">
        <v>157</v>
      </c>
      <c r="E72" s="7">
        <v>3952</v>
      </c>
      <c r="F72" s="11" t="s">
        <v>150</v>
      </c>
    </row>
    <row r="73" spans="1:6" x14ac:dyDescent="0.3">
      <c r="A73" s="3">
        <v>72</v>
      </c>
      <c r="B73" s="7">
        <v>10</v>
      </c>
      <c r="C73" t="s">
        <v>162</v>
      </c>
      <c r="E73" s="7">
        <v>4161</v>
      </c>
      <c r="F73" s="11" t="s">
        <v>150</v>
      </c>
    </row>
    <row r="74" spans="1:6" x14ac:dyDescent="0.3">
      <c r="A74" s="3">
        <v>73</v>
      </c>
      <c r="B74" s="7">
        <v>7</v>
      </c>
      <c r="C74" t="s">
        <v>162</v>
      </c>
      <c r="E74" s="7">
        <v>3643</v>
      </c>
      <c r="F74" s="11" t="s">
        <v>150</v>
      </c>
    </row>
    <row r="75" spans="1:6" x14ac:dyDescent="0.3">
      <c r="A75" s="3">
        <v>74</v>
      </c>
      <c r="B75" s="7">
        <v>6</v>
      </c>
      <c r="C75" t="s">
        <v>162</v>
      </c>
      <c r="E75" s="7">
        <v>4252</v>
      </c>
      <c r="F75" s="11" t="s">
        <v>150</v>
      </c>
    </row>
    <row r="76" spans="1:6" x14ac:dyDescent="0.3">
      <c r="A76" s="3">
        <v>75</v>
      </c>
      <c r="B76" s="7">
        <v>7</v>
      </c>
      <c r="C76" t="s">
        <v>162</v>
      </c>
      <c r="E76" s="7">
        <v>4063</v>
      </c>
      <c r="F76" s="11" t="s">
        <v>150</v>
      </c>
    </row>
    <row r="77" spans="1:6" x14ac:dyDescent="0.3">
      <c r="A77" s="3">
        <v>76</v>
      </c>
      <c r="B77" s="7">
        <v>6</v>
      </c>
      <c r="C77" t="s">
        <v>162</v>
      </c>
      <c r="E77" s="7">
        <v>4434</v>
      </c>
      <c r="F77" s="11" t="s">
        <v>150</v>
      </c>
    </row>
    <row r="78" spans="1:6" x14ac:dyDescent="0.3">
      <c r="A78" s="3">
        <v>77</v>
      </c>
      <c r="B78" s="7">
        <v>8</v>
      </c>
      <c r="C78" t="s">
        <v>163</v>
      </c>
      <c r="E78" s="7">
        <v>4403</v>
      </c>
      <c r="F78" s="11" t="s">
        <v>150</v>
      </c>
    </row>
    <row r="79" spans="1:6" x14ac:dyDescent="0.3">
      <c r="A79" s="3">
        <v>78</v>
      </c>
      <c r="B79" s="7">
        <v>8</v>
      </c>
      <c r="C79" t="s">
        <v>163</v>
      </c>
      <c r="E79" s="7">
        <v>4425</v>
      </c>
      <c r="F79" s="11" t="s">
        <v>150</v>
      </c>
    </row>
    <row r="80" spans="1:6" x14ac:dyDescent="0.3">
      <c r="A80" s="3">
        <v>79</v>
      </c>
      <c r="B80" s="7">
        <v>10</v>
      </c>
      <c r="C80" t="s">
        <v>163</v>
      </c>
      <c r="E80" s="7">
        <v>4005</v>
      </c>
      <c r="F80" s="11" t="s">
        <v>150</v>
      </c>
    </row>
    <row r="81" spans="1:6" x14ac:dyDescent="0.3">
      <c r="A81" s="3">
        <v>80</v>
      </c>
      <c r="B81" s="7">
        <v>7</v>
      </c>
      <c r="C81" t="s">
        <v>163</v>
      </c>
      <c r="E81" s="7">
        <v>3769</v>
      </c>
      <c r="F81" s="11" t="s">
        <v>150</v>
      </c>
    </row>
    <row r="82" spans="1:6" x14ac:dyDescent="0.3">
      <c r="A82" s="3">
        <v>81</v>
      </c>
      <c r="B82" s="7">
        <v>9</v>
      </c>
      <c r="C82" t="s">
        <v>164</v>
      </c>
      <c r="E82" s="7">
        <v>4500</v>
      </c>
      <c r="F82" s="11" t="s">
        <v>150</v>
      </c>
    </row>
    <row r="83" spans="1:6" x14ac:dyDescent="0.3">
      <c r="A83" s="3">
        <v>82</v>
      </c>
      <c r="B83" s="7">
        <v>5</v>
      </c>
      <c r="C83" t="s">
        <v>164</v>
      </c>
      <c r="E83" s="7">
        <v>3906</v>
      </c>
      <c r="F83" s="11" t="s">
        <v>150</v>
      </c>
    </row>
    <row r="84" spans="1:6" x14ac:dyDescent="0.3">
      <c r="A84" s="3">
        <v>83</v>
      </c>
      <c r="B84" s="7">
        <v>7</v>
      </c>
      <c r="C84" t="s">
        <v>164</v>
      </c>
      <c r="E84" s="7">
        <v>4211</v>
      </c>
      <c r="F84" s="11" t="s">
        <v>152</v>
      </c>
    </row>
    <row r="85" spans="1:6" x14ac:dyDescent="0.3">
      <c r="A85" s="3">
        <v>84</v>
      </c>
      <c r="B85" s="7">
        <v>8</v>
      </c>
      <c r="C85" t="s">
        <v>164</v>
      </c>
      <c r="E85" s="7">
        <v>3904</v>
      </c>
      <c r="F85" s="11" t="s">
        <v>150</v>
      </c>
    </row>
    <row r="86" spans="1:6" x14ac:dyDescent="0.3">
      <c r="A86" s="3">
        <v>85</v>
      </c>
      <c r="B86" s="7">
        <v>9</v>
      </c>
      <c r="C86" t="s">
        <v>164</v>
      </c>
      <c r="E86" s="7">
        <v>4543</v>
      </c>
      <c r="F86" s="11" t="s">
        <v>150</v>
      </c>
    </row>
    <row r="87" spans="1:6" x14ac:dyDescent="0.3">
      <c r="A87" s="3">
        <v>86</v>
      </c>
      <c r="B87" s="7">
        <v>10</v>
      </c>
      <c r="C87" t="s">
        <v>149</v>
      </c>
      <c r="E87" s="7">
        <v>4430</v>
      </c>
      <c r="F87" s="11" t="s">
        <v>150</v>
      </c>
    </row>
    <row r="88" spans="1:6" x14ac:dyDescent="0.3">
      <c r="A88" s="3">
        <v>87</v>
      </c>
      <c r="B88" s="7">
        <v>9</v>
      </c>
      <c r="C88" t="s">
        <v>151</v>
      </c>
      <c r="E88" s="7">
        <v>4183</v>
      </c>
      <c r="F88" s="11" t="s">
        <v>150</v>
      </c>
    </row>
    <row r="89" spans="1:6" x14ac:dyDescent="0.3">
      <c r="A89" s="3">
        <v>88</v>
      </c>
      <c r="B89" s="7">
        <v>10</v>
      </c>
      <c r="C89" t="s">
        <v>153</v>
      </c>
      <c r="E89" s="7">
        <v>4308</v>
      </c>
      <c r="F89" s="11" t="s">
        <v>150</v>
      </c>
    </row>
    <row r="90" spans="1:6" x14ac:dyDescent="0.3">
      <c r="A90" s="3">
        <v>89</v>
      </c>
      <c r="B90" s="7">
        <v>7</v>
      </c>
      <c r="C90" t="s">
        <v>163</v>
      </c>
      <c r="E90" s="7">
        <v>3920</v>
      </c>
      <c r="F90" s="11" t="s">
        <v>150</v>
      </c>
    </row>
    <row r="91" spans="1:6" x14ac:dyDescent="0.3">
      <c r="A91" s="3">
        <v>90</v>
      </c>
      <c r="B91" s="7">
        <v>7</v>
      </c>
      <c r="C91" t="s">
        <v>164</v>
      </c>
      <c r="E91" s="7">
        <v>4001</v>
      </c>
      <c r="F91" s="11" t="s">
        <v>152</v>
      </c>
    </row>
  </sheetData>
  <autoFilter ref="A1:F91" xr:uid="{69E4AA32-97DF-48BF-ACDC-F6A7D2C79685}"/>
  <conditionalFormatting sqref="A1:A1048576">
    <cfRule type="duplicateValues" dxfId="10" priority="2"/>
  </conditionalFormatting>
  <conditionalFormatting sqref="B2:B91">
    <cfRule type="iconSet" priority="1">
      <iconSet iconSet="3Flags">
        <cfvo type="percent" val="0"/>
        <cfvo type="percent" val="33"/>
        <cfvo type="percent" val="67"/>
      </iconSet>
    </cfRule>
  </conditionalFormatting>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B1CEB-3313-49C9-827E-8184768A8C64}">
  <sheetPr>
    <tabColor rgb="FF92D050"/>
  </sheetPr>
  <dimension ref="A1:B8"/>
  <sheetViews>
    <sheetView workbookViewId="0">
      <selection activeCell="F25" sqref="F25"/>
    </sheetView>
  </sheetViews>
  <sheetFormatPr defaultColWidth="18.77734375" defaultRowHeight="14.4" x14ac:dyDescent="0.3"/>
  <cols>
    <col min="1" max="1" width="23.21875" style="15" bestFit="1" customWidth="1"/>
    <col min="2" max="2" width="8.77734375" style="15" bestFit="1" customWidth="1"/>
  </cols>
  <sheetData>
    <row r="1" spans="1:2" x14ac:dyDescent="0.3">
      <c r="A1" s="13" t="s">
        <v>9</v>
      </c>
      <c r="B1" s="13" t="s">
        <v>165</v>
      </c>
    </row>
    <row r="2" spans="1:2" x14ac:dyDescent="0.3">
      <c r="A2" s="14" t="s">
        <v>15</v>
      </c>
      <c r="B2" s="14" t="s">
        <v>166</v>
      </c>
    </row>
    <row r="3" spans="1:2" x14ac:dyDescent="0.3">
      <c r="A3" s="14" t="s">
        <v>19</v>
      </c>
      <c r="B3" s="14" t="s">
        <v>167</v>
      </c>
    </row>
    <row r="4" spans="1:2" x14ac:dyDescent="0.3">
      <c r="A4" s="14" t="s">
        <v>29</v>
      </c>
      <c r="B4" s="14" t="s">
        <v>168</v>
      </c>
    </row>
    <row r="5" spans="1:2" x14ac:dyDescent="0.3">
      <c r="A5" s="14" t="s">
        <v>34</v>
      </c>
      <c r="B5" s="14" t="s">
        <v>166</v>
      </c>
    </row>
    <row r="6" spans="1:2" x14ac:dyDescent="0.3">
      <c r="A6" s="14" t="s">
        <v>42</v>
      </c>
      <c r="B6" s="14" t="s">
        <v>169</v>
      </c>
    </row>
    <row r="7" spans="1:2" x14ac:dyDescent="0.3">
      <c r="A7" s="14" t="s">
        <v>46</v>
      </c>
      <c r="B7" s="14" t="s">
        <v>170</v>
      </c>
    </row>
    <row r="8" spans="1:2" x14ac:dyDescent="0.3">
      <c r="A8" s="14" t="s">
        <v>53</v>
      </c>
      <c r="B8" s="14" t="s">
        <v>171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R   D a t a b a s e _ 5 c a 0 f 5 5 e - c b 8 5 - 4 2 2 c - a 6 7 3 - e f 1 7 0 9 3 a 6 5 a a , E m p l o y e e s _ f 7 f 8 a 0 a 6 - d 4 4 7 - 4 1 a d - b 0 8 3 - 4 f 4 3 4 1 a e 2 c 7 f , D e p a r t m e n t   B r i d g e _ 9 d b b b 3 4 8 - 7 c 2 6 - 4 a 5 c - 8 3 3 9 - 8 1 0 7 8 7 c 1 5 6 0 9 ] ] > < / C u s t o m C o n t e n t > < / G e m i n i > 
</file>

<file path=customXml/item10.xml>��< ? x m l   v e r s i o n = " 1 . 0 "   e n c o d i n g = " U T F - 1 6 " ? > < G e m i n i   x m l n s = " h t t p : / / g e m i n i / p i v o t c u s t o m i z a t i o n / T a b l e X M L _ H R   D a t a b a s e _ 5 c a 0 f 5 5 e - c b 8 5 - 4 2 2 c - a 6 7 3 - e f 1 7 0 9 3 a 6 5 a a " > < 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 E m p l o y e e < / s t r i n g > < / k e y > < v a l u e > < i n t > 1 1 8 < / i n t > < / v a l u e > < / i t e m > < i t e m > < k e y > < s t r i n g > G e n d e r < / s t r i n g > < / k e y > < v a l u e > < i n t > 1 0 0 < / i n t > < / v a l u e > < / i t e m > < i t e m > < k e y > < s t r i n g > B i r t h   D a t e < / s t r i n g > < / k e y > < v a l u e > < i n t > 1 2 0 < / i n t > < / v a l u e > < / i t e m > < i t e m > < k e y > < s t r i n g > H i r e   D a t e < / s t r i n g > < / k e y > < v a l u e > < i n t > 1 1 5 < / i n t > < / v a l u e > < / i t e m > < i t e m > < k e y > < s t r i n g > T e r m i n a t i o n   D a t e < / s t r i n g > < / k e y > < v a l u e > < i n t > 1 7 5 < / i n t > < / v a l u e > < / i t e m > < i t e m > < k e y > < s t r i n g > T e r m i n a t i o n   R e a s o n < / s t r i n g > < / k e y > < v a l u e > < i n t > 1 9 5 < / i n t > < / v a l u e > < / i t e m > < i t e m > < k e y > < s t r i n g > E d u c a t i o n < / s t r i n g > < / k e y > < v a l u e > < i n t > 1 2 0 < / i n t > < / v a l u e > < / i t e m > < i t e m > < k e y > < s t r i n g > P o s i t i o n < / s t r i n g > < / k e y > < v a l u e > < i n t > 1 0 6 < / i n t > < / v a l u e > < / i t e m > < i t e m > < k e y > < s t r i n g > D e p a r t m e n t < / s t r i n g > < / k e y > < v a l u e > < i n t > 1 3 6 < / i n t > < / v a l u e > < / i t e m > < i t e m > < k e y > < s t r i n g > A g e < / s t r i n g > < / k e y > < v a l u e > < i n t > 1 9 9 < / i n t > < / v a l u e > < / i t e m > < i t e m > < k e y > < s t r i n g > T e n u r e < / s t r i n g > < / k e y > < v a l u e > < i n t > 1 9 9 < / i n t > < / v a l u e > < / i t e m > < i t e m > < k e y > < s t r i n g > E d u O r d e r < / s t r i n g > < / k e y > < v a l u e > < i n t > 1 9 9 < / i n t > < / v a l u e > < / i t e m > < i t e m > < k e y > < s t r i n g > E d u L a b e l < / s t r i n g > < / k e y > < v a l u e > < i n t > 1 9 9 < / i n t > < / v a l u e > < / i t e m > < i t e m > < k e y > < s t r i n g > E m p l o y m e n t   S t a t u s < / s t r i n g > < / k e y > < v a l u e > < i n t > 1 9 9 < / i n t > < / v a l u e > < / i t e m > < / C o l u m n W i d t h s > < C o l u m n D i s p l a y I n d e x > < i t e m > < k e y > < s t r i n g > I D < / s t r i n g > < / k e y > < v a l u e > < i n t > 0 < / i n t > < / v a l u e > < / i t e m > < i t e m > < k e y > < s t r i n g > E m p l o y e e < / s t r i n g > < / k e y > < v a l u e > < i n t > 1 < / i n t > < / v a l u e > < / i t e m > < i t e m > < k e y > < s t r i n g > G e n d e r < / s t r i n g > < / k e y > < v a l u e > < i n t > 2 < / i n t > < / v a l u e > < / i t e m > < i t e m > < k e y > < s t r i n g > B i r t h   D a t e < / s t r i n g > < / k e y > < v a l u e > < i n t > 3 < / i n t > < / v a l u e > < / i t e m > < i t e m > < k e y > < s t r i n g > H i r e   D a t e < / s t r i n g > < / k e y > < v a l u e > < i n t > 4 < / i n t > < / v a l u e > < / i t e m > < i t e m > < k e y > < s t r i n g > T e r m i n a t i o n   D a t e < / s t r i n g > < / k e y > < v a l u e > < i n t > 5 < / i n t > < / v a l u e > < / i t e m > < i t e m > < k e y > < s t r i n g > T e r m i n a t i o n   R e a s o n < / s t r i n g > < / k e y > < v a l u e > < i n t > 6 < / i n t > < / v a l u e > < / i t e m > < i t e m > < k e y > < s t r i n g > E d u c a t i o n < / s t r i n g > < / k e y > < v a l u e > < i n t > 7 < / i n t > < / v a l u e > < / i t e m > < i t e m > < k e y > < s t r i n g > P o s i t i o n < / s t r i n g > < / k e y > < v a l u e > < i n t > 8 < / i n t > < / v a l u e > < / i t e m > < i t e m > < k e y > < s t r i n g > D e p a r t m e n t < / s t r i n g > < / k e y > < v a l u e > < i n t > 9 < / i n t > < / v a l u e > < / i t e m > < i t e m > < k e y > < s t r i n g > A g e < / s t r i n g > < / k e y > < v a l u e > < i n t > 1 0 < / i n t > < / v a l u e > < / i t e m > < i t e m > < k e y > < s t r i n g > T e n u r e < / s t r i n g > < / k e y > < v a l u e > < i n t > 1 1 < / i n t > < / v a l u e > < / i t e m > < i t e m > < k e y > < s t r i n g > E d u O r d e r < / s t r i n g > < / k e y > < v a l u e > < i n t > 1 2 < / i n t > < / v a l u e > < / i t e m > < i t e m > < k e y > < s t r i n g > E d u L a b e l < / s t r i n g > < / k e y > < v a l u e > < i n t > 1 3 < / i n t > < / v a l u e > < / i t e m > < i t e m > < k e y > < s t r i n g > E m p l o y m e n t   S t a t u s < / 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4 6 3 2 c 2 4 4 - 7 6 b 3 - 4 d 2 f - 8 8 a e - a b c d 0 3 b 4 3 a 1 4 " > < C u s t o m C o n t e n t > < ! [ C D A T A [ < ? x m l   v e r s i o n = " 1 . 0 "   e n c o d i n g = " u t f - 1 6 " ? > < S e t t i n g s > < C a l c u l a t e d F i e l d s > < i t e m > < M e a s u r e N a m e > H e a d C o u n t < / M e a s u r e N a m e > < D i s p l a y N a m e > H e a d C o u n t < / D i s p l a y N a m e > < V i s i b l e > F a l s e < / V i s i b l e > < / i t e m > < i t e m > < M e a s u r e N a m e > O v e r d u e   V a c a t i o n   % < / M e a s u r e N a m e > < D i s p l a y N a m e > O v e r d u e   V a c a t i o n   % < / D i s p l a y N a m e > < V i s i b l e > F a l s e < / V i s i b l e > < / i t e m > < i t e m > < M e a s u r e N a m e > T e r m i n a t e d < / M e a s u r e N a m e > < D i s p l a y N a m e > T e r m i n a t e d < / D i s p l a y N a m e > < V i s i b l e > F a l s e < / V i s i b l e > < / i t e m > < i t e m > < M e a s u r e N a m e > T u r n o v e r   % < / M e a s u r e N a m e > < D i s p l a y N a m e > T u r n o v e r   % < / D i s p l a y N a m e > < V i s i b l e > F a l s e < / V i s i b l e > < / i t e m > < / C a l c u l a t e d F i e l d s > < S A H o s t H a s h > 0 < / S A H o s t H a s h > < G e m i n i F i e l d L i s t V i s i b l e > T r u e < / G e m i n i F i e l d L i s t V i s i b l e > < / S e t t i n g s > ] ] > < / C u s t o m C o n t e n t > < / G e m i n i > 
</file>

<file path=customXml/item12.xml>��< ? x m l   v e r s i o n = " 1 . 0 "   e n c o d i n g = " U T F - 1 6 " ? > < G e m i n i   x m l n s = " h t t p : / / g e m i n i / p i v o t c u s t o m i z a t i o n / d 8 b 7 a 2 3 d - 1 e e d - 4 6 1 e - 9 b e 1 - b 0 1 a c c 1 d 0 5 d c " > < C u s t o m C o n t e n t > < ! [ C D A T A [ < ? x m l   v e r s i o n = " 1 . 0 "   e n c o d i n g = " u t f - 1 6 " ? > < S e t t i n g s > < C a l c u l a t e d F i e l d s > < i t e m > < M e a s u r e N a m e > H e a d C o u n t < / M e a s u r e N a m e > < D i s p l a y N a m e > H e a d C o u n t < / D i s p l a y N a m e > < V i s i b l e > F a l s e < / V i s i b l e > < / i t e m > < i t e m > < M e a s u r e N a m e > O v e r d u e   V a c a t i o n   % < / M e a s u r e N a m e > < D i s p l a y N a m e > O v e r d u e   V a c a t i o n   % < / D i s p l a y N a m e > < V i s i b l e > F a l s e < / V i s i b l e > < / i t e m > < i t e m > < M e a s u r e N a m e > T e r m i n a t e d < / M e a s u r e N a m e > < D i s p l a y N a m e > T e r m i n a t e d < / D i s p l a y N a m e > < V i s i b l e > F a l s e < / V i s i b l e > < / i t e m > < i t e m > < M e a s u r e N a m e > T u r n o v e r   % < / M e a s u r e N a m e > < D i s p l a y N a m e > T u r n o v e r   % < / D i s p l a y N a m e > < V i s i b l e > F a l s e < / V i s i b l e > < / i t e m > < / C a l c u l a t e d F i e l d s > < S A H o s t H a s h > 0 < / S A H o s t H a s h > < G e m i n i F i e l d L i s t V i s i b l e > T r u e < / G e m i n i F i e l d L i s t V i s i b l e > < / S e t t i n g s > ] ] > < / C u s t o m C o n t e n t > < / G e m i n i > 
</file>

<file path=customXml/item13.xml>��< ? x m l   v e r s i o n = " 1 . 0 "   e n c o d i n g = " U T F - 1 6 " ? > < G e m i n i   x m l n s = " h t t p : / / g e m i n i / p i v o t c u s t o m i z a t i o n / T a b l e X M L _ D e p a r t m e n t   B r i d g e _ 9 d b b b 3 4 8 - 7 c 2 6 - 4 a 5 c - 8 3 3 9 - 8 1 0 7 8 7 c 1 5 6 0 9 " > < C u s t o m C o n t e n t > < ! [ C D A T A [ < T a b l e W i d g e t G r i d S e r i a l i z a t i o n   x m l n s : x s d = " h t t p : / / w w w . w 3 . o r g / 2 0 0 1 / X M L S c h e m a "   x m l n s : x s i = " h t t p : / / w w w . w 3 . o r g / 2 0 0 1 / X M L S c h e m a - i n s t a n c e " > < C o l u m n S u g g e s t e d T y p e   / > < C o l u m n F o r m a t   / > < C o l u m n A c c u r a c y   / > < C o l u m n C u r r e n c y S y m b o l   / > < C o l u m n P o s i t i v e P a t t e r n   / > < C o l u m n N e g a t i v e P a t t e r n   / > < C o l u m n W i d t h s > < i t e m > < k e y > < s t r i n g > M a n a g e r < / s t r i n g > < / k e y > < v a l u e > < i n t > 1 1 2 < / i n t > < / v a l u e > < / i t e m > < i t e m > < k e y > < s t r i n g > D e p a r t m e n t < / s t r i n g > < / k e y > < v a l u e > < i n t > 1 3 6 < / i n t > < / v a l u e > < / i t e m > < / C o l u m n W i d t h s > < C o l u m n D i s p l a y I n d e x > < i t e m > < k e y > < s t r i n g > M a n a g e r < / s t r i n g > < / k e y > < v a l u e > < i n t > 1 < / i n t > < / v a l u e > < / i t e m > < i t e m > < k e y > < s t r i n g > D e p a r t m e n t < / 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a 1 c 1 0 1 a 2 - d 7 9 3 - 4 9 f 5 - 8 f 8 a - e 9 c 6 f e c 7 0 9 7 2 " > < C u s t o m C o n t e n t > < ! [ C D A T A [ < ? x m l   v e r s i o n = " 1 . 0 "   e n c o d i n g = " u t f - 1 6 " ? > < S e t t i n g s > < C a l c u l a t e d F i e l d s > < i t e m > < M e a s u r e N a m e > H e a d C o u n t < / M e a s u r e N a m e > < D i s p l a y N a m e > H e a d C o u n t < / D i s p l a y N a m e > < V i s i b l e > F a l s e < / V i s i b l e > < / i t e m > < i t e m > < M e a s u r e N a m e > O v e r d u e   V a c a t i o n   % < / M e a s u r e N a m e > < D i s p l a y N a m e > O v e r d u e   V a c a t i o n   % < / D i s p l a y N a m e > < V i s i b l e > F a l s e < / V i s i b l e > < / i t e m > < i t e m > < M e a s u r e N a m e > T e r m i n a t e d < / M e a s u r e N a m e > < D i s p l a y N a m e > T e r m i n a t e d < / D i s p l a y N a m e > < V i s i b l e > F a l s e < / V i s i b l e > < / i t e m > < i t e m > < M e a s u r e N a m e > T u r n o v e r   % < / M e a s u r e N a m e > < D i s p l a y N a m e > T u r n o v e r   % < / D i s p l a y N a m e > < V i s i b l e > F a l s e < / V i s i b l e > < / i t e m > < / C a l c u l a t e d F i e l d s > < S A H o s t H a s h > 0 < / S A H o s t H a s h > < G e m i n i F i e l d L i s t V i s i b l e > T r u e < / G e m i n i F i e l d L i s t V i s i b l e > < / S e t t i n g s > ] ] > < / C u s t o m C o n t e n t > < / G e m i n i > 
</file>

<file path=customXml/item15.xml>��< ? x m l   v e r s i o n = " 1 . 0 "   e n c o d i n g = " U T F - 1 6 " ? > < G e m i n i   x m l n s = " h t t p : / / g e m i n i / p i v o t c u s t o m i z a t i o n / 4 f f a 3 5 1 c - 8 3 7 c - 4 f 9 5 - a d 1 f - 6 2 6 1 f b 2 0 2 2 6 6 " > < C u s t o m C o n t e n t > < ! [ C D A T A [ < ? x m l   v e r s i o n = " 1 . 0 "   e n c o d i n g = " u t f - 1 6 " ? > < S e t t i n g s > < C a l c u l a t e d F i e l d s > < i t e m > < M e a s u r e N a m e > H e a d C o u n t < / M e a s u r e N a m e > < D i s p l a y N a m e > H e a d C o u n t < / D i s p l a y N a m e > < V i s i b l e > F a l s e < / V i s i b l e > < / i t e m > < i t e m > < M e a s u r e N a m e > O v e r d u e   V a c a t i o n   % < / M e a s u r e N a m e > < D i s p l a y N a m e > O v e r d u e   V a c a t i o n   % < / D i s p l a y N a m e > < V i s i b l e > F a l s e < / V i s i b l e > < / i t e m > < i t e m > < M e a s u r e N a m e > T e r m i n a t e d < / M e a s u r e N a m e > < D i s p l a y N a m e > T e r m i n a t e d < / D i s p l a y N a m e > < V i s i b l e > F a l s e < / V i s i b l e > < / i t e m > < i t e m > < M e a s u r e N a m e > T u r n o v e r   % < / M e a s u r e N a m e > < D i s p l a y N a m e > T u r n o v e r   % < / D i s p l a y N a m e > < V i s i b l e > F a l s e < / V i s i b l e > < / i t e m > < / C a l c u l a t e d F i e l d s > < S A H o s t H a s h > 0 < / S A H o s t H a s h > < G e m i n i F i e l d L i s t V i s i b l e > T r u e < / G e m i n i F i e l d L i s t V i s i b l e > < / S e t t i n g s > ] ] > < / C u s t o m C o n t e n t > < / G e m i n i > 
</file>

<file path=customXml/item16.xml>��< ? x m l   v e r s i o n = " 1 . 0 "   e n c o d i n g = " U T F - 1 6 " ? > < G e m i n i   x m l n s = " h t t p : / / g e m i n i / p i v o t c u s t o m i z a t i o n / 3 f 2 9 b e f d - 1 1 c f - 4 5 5 5 - b 6 d 4 - 6 3 7 c 9 0 3 f 2 c 7 3 " > < C u s t o m C o n t e n t > < ! [ C D A T A [ < ? x m l   v e r s i o n = " 1 . 0 "   e n c o d i n g = " u t f - 1 6 " ? > < S e t t i n g s > < C a l c u l a t e d F i e l d s > < i t e m > < M e a s u r e N a m e > H e a d C o u n t < / M e a s u r e N a m e > < D i s p l a y N a m e > H e a d C o u n t < / D i s p l a y N a m e > < V i s i b l e > F a l s e < / V i s i b l e > < / i t e m > < i t e m > < M e a s u r e N a m e > O v e r d u e   V a c a t i o n   % < / M e a s u r e N a m e > < D i s p l a y N a m e > O v e r d u e   V a c a t i o n   % < / D i s p l a y N a m e > < V i s i b l e > F a l s e < / V i s i b l e > < / i t e m > < i t e m > < M e a s u r e N a m e > T e r m i n a t e d < / M e a s u r e N a m e > < D i s p l a y N a m e > T e r m i n a t e d < / D i s p l a y N a m e > < V i s i b l e > F a l s e < / V i s i b l e > < / i t e m > < i t e m > < M e a s u r e N a m e > T u r n o v e r   % < / M e a s u r e N a m e > < D i s p l a y N a m e > T u r n o v e r   % < / D i s p l a y N a m e > < V i s i b l e > F a l s e < / V i s i b l e > < / i t e m > < / C a l c u l a t e d F i e l d s > < S A H o s t H a s h > 0 < / 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L i n k e d T a b l e U p d a t e M o d e " > < C u s t o m C o n t e n t > < ! [ C D A T A [ T r u e ] ] > < / C u s t o m C o n t e n t > < / G e m i n i > 
</file>

<file path=customXml/item19.xml>��< ? x m l   v e r s i o n = " 1 . 0 "   e n c o d i n g = " u t f - 1 6 " ? > < D a t a M a s h u p   s q m i d = " a 2 9 b a c a 5 - f b f 4 - 4 b c 1 - a c d 8 - 8 9 f 4 f 9 3 6 6 f 3 6 "   x m l n s = " h t t p : / / s c h e m a s . m i c r o s o f t . c o m / D a t a M a s h u p " > A A A A A B k F A A B Q S w M E F A A C A A g A 2 m M b W 0 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2 m M 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p j G 1 u Z U n D v E w I A A M M H A A A T A B w A R m 9 y b X V s Y X M v U 2 V j d G l v b j E u b S C i G A A o o B Q A A A A A A A A A A A A A A A A A A A A A A A A A A A D F V N G K 2 k A U f R f 8 h y F 9 U c g K L q U P L V J c t V X a U j G h f V A p Y 3 K r 0 5 3 M h D s T a x D / v T O J U d f E X V s K 5 i X D 3 J P c c + 4 5 X A W B Z l I Q L 3 + 3 3 9 V r 9 Z p a U Y S Q v H L 6 E F P U E Q h N H p C F S 3 B I h 3 D Q 9 R o x j y c T D M D c D D Y B 8 N Z 3 i Y 8 L K R 8 b H x i H V k 8 K b b 5 T D a f / d t a n m h I v Y C A C u O s K y m m q N B k j x L M u X 1 N x 5 y d a 4 m w 4 I T H K X 4 a K P Y 7 z I 7 m f H W m M x E + J E b V U W x u u N k 7 T J S L h 3 C U a E 2 i 6 O b E K 4 j + 8 F Y C 2 9 H P W 2 + l I Q 9 S p U O h + Y i L s O D l + v p t a 7 v P D j 3 s r K p Z m N n 4 a Z 8 P w 6 c K I 9 Z E K Z Z n 1 J E 8 i Y Y u q c Z m F u 9 0 6 O b L t G O Y G T T R s 9 M 4 l x f 3 9 k / v d U Z g Z S i S 1 I T A E G g K q I 4 d 9 Z X / f O K P q k u k e 0 O X c C 4 w D q D p 2 Z v N m p b b 2 i + J K T K y q o + K S s C 9 U 0 C X g m b B 6 j Y n q / q d J H E Q x l y m A u k n 8 i u 7 X h e / A N T e 7 l L h D / Y W k X e 3 0 W c O / d f r f j B 7 1 j Z E j o d + 8 b l l c 5 v A Y M B u Q m T K Z w J r B 7 z K m x 3 R a i s Z n m t l h 2 9 h d Z O Y A B S Y 0 5 w z j W S F p + Y d f 1 4 B h A u Q b D T J n 3 l 8 Z M O f p p j O G 2 / E v q L r R j h t O i v 7 P L r Y T n p d W 2 q m U / x S x q r 6 3 y 1 k R + F K O P o I I z z a M v X 5 g q F f V q R o y h O q K D x g x Q S 8 H 8 h Q w A a q k K D U e h E k e y l J l L B W r L F x Y o M / l + A 9 Q S w E C L Q A U A A I A C A D a Y x t b S 0 D A 4 6 Q A A A D 2 A A A A E g A A A A A A A A A A A A A A A A A A A A A A Q 2 9 u Z m l n L 1 B h Y 2 t h Z 2 U u e G 1 s U E s B A i 0 A F A A C A A g A 2 m M b W w / K 6 a u k A A A A 6 Q A A A B M A A A A A A A A A A A A A A A A A 8 A A A A F t D b 2 5 0 Z W 5 0 X 1 R 5 c G V z X S 5 4 b W x Q S w E C L Q A U A A I A C A D a Y x t b m V J w 7 x M C A A D D B w A A E w A A A A A A A A A A A A A A A A D h 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I g A A A A A A A B 4 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Z X B h c n R t Z W 5 0 J T I w Q n J p Z G d l P C 9 J d G V t U G F 0 a D 4 8 L 0 l 0 Z W 1 M b 2 N h d G l v b j 4 8 U 3 R h Y m x l R W 5 0 c m l l c z 4 8 R W 5 0 c n k g V H l w Z T 0 i S X N Q c m l 2 Y X R l I i B W Y W x 1 Z T 0 i b D A i I C 8 + P E V u d H J 5 I F R 5 c G U 9 I l F 1 Z X J 5 S U Q i I F Z h b H V l P S J z N j h l M W E 1 O W U t O G N l M i 0 0 Z T M 1 L W I 1 M j I t Y j k w M G M 5 M W V i O D U 5 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E Z X B h c n R t Z W 5 0 I E J y a W R n Z S 9 D a G F u Z 2 V k I F R 5 c G U x L n t E Z X B h c n R t Z W 5 0 L D B 9 J n F 1 b 3 Q 7 L C Z x d W 9 0 O 1 N l Y 3 R p b 2 4 x L 0 R l c G F y d G 1 l b n Q g Q n J p Z G d l L 0 N o Y W 5 n Z W Q g V H l w Z T E u e 0 1 h b m F n Z X I s M X 0 m c X V v d D t d L C Z x d W 9 0 O 0 N v b H V t b k N v d W 5 0 J n F 1 b 3 Q 7 O j I s J n F 1 b 3 Q 7 S 2 V 5 Q 2 9 s d W 1 u T m F t Z X M m c X V v d D s 6 W 1 0 s J n F 1 b 3 Q 7 Q 2 9 s d W 1 u S W R l b n R p d G l l c y Z x d W 9 0 O z p b J n F 1 b 3 Q 7 U 2 V j d G l v b j E v R G V w Y X J 0 b W V u d C B C c m l k Z 2 U v Q 2 h h b m d l Z C B U e X B l M S 5 7 R G V w Y X J 0 b W V u d C w w f S Z x d W 9 0 O y w m c X V v d D t T Z W N 0 a W 9 u M S 9 E Z X B h c n R t Z W 5 0 I E J y a W R n Z S 9 D a G F u Z 2 V k I F R 5 c G U x L n t N Y W 5 h Z 2 V y L D F 9 J n F 1 b 3 Q 7 X S w m c X V v d D t S Z W x h d G l v b n N o a X B J b m Z v J n F 1 b 3 Q 7 O l t d f S I g L z 4 8 R W 5 0 c n k g V H l w Z T 0 i R m l s b F N 0 Y X R 1 c y I g V m F s d W U 9 I n N D b 2 1 w b G V 0 Z S I g L z 4 8 R W 5 0 c n k g V H l w Z T 0 i R m l s b E N v b H V t b k 5 h b W V z I i B W Y W x 1 Z T 0 i c 1 s m c X V v d D t E Z X B h c n R t Z W 5 0 J n F 1 b 3 Q 7 L C Z x d W 9 0 O 0 1 h b m F n Z X I m c X V v d D t d I i A v P j x F b n R y e S B U e X B l P S J G a W x s Q 2 9 s d W 1 u V H l w Z X M i I F Z h b H V l P S J z Q m d Z P S I g L z 4 8 R W 5 0 c n k g V H l w Z T 0 i R m l s b E x h c 3 R V c G R h d G V k I i B W Y W x 1 Z T 0 i Z D I w M j U t M D g t M j d U M D k 6 M z A 6 N T E u N D A 4 O T k w M F o i I C 8 + P E V u d H J 5 I F R 5 c G U 9 I k Z p b G x F c n J v c k N v d W 5 0 I i B W Y W x 1 Z T 0 i b D A i I C 8 + P E V u d H J 5 I F R 5 c G U 9 I k Z p b G x F c n J v c k N v Z G U i I F Z h b H V l P S J z V W 5 r b m 9 3 b i I g L z 4 8 R W 5 0 c n k g V H l w Z T 0 i R m l s b E N v d W 5 0 I i B W Y W x 1 Z T 0 i b D c i I C 8 + P E V u d H J 5 I F R 5 c G U 9 I k F k Z G V k V G 9 E Y X R h T W 9 k Z W w i I F Z h b H V l P S J s M S I g L z 4 8 L 1 N 0 Y W J s Z U V u d H J p Z X M + P C 9 J d G V t P j x J d G V t P j x J d G V t T G 9 j Y X R p b 2 4 + P E l 0 Z W 1 U e X B l P k Z v c m 1 1 b G E 8 L 0 l 0 Z W 1 U e X B l P j x J d G V t U G F 0 a D 5 T Z W N 0 a W 9 u M S 9 E Z X B h c n R t Z W 5 0 J T I w Q n J p Z G d l L 1 N v d X J j Z T w v S X R l b V B h d G g + P C 9 J d G V t T G 9 j Y X R p b 2 4 + P F N 0 Y W J s Z U V u d H J p Z X M g L z 4 8 L 0 l 0 Z W 0 + P E l 0 Z W 0 + P E l 0 Z W 1 M b 2 N h d G l v b j 4 8 S X R l b V R 5 c G U + R m 9 y b X V s Y T w v S X R l b V R 5 c G U + P E l 0 Z W 1 Q Y X R o P l N l Y 3 R p b 2 4 x L 0 R l c G F y d G 1 l b n Q l M j B C c m l k Z 2 U v R G V w Y X J 0 b W V u d C U y M E J y a W R n Z V 9 T a G V l d D w v S X R l b V B h d G g + P C 9 J d G V t T G 9 j Y X R p b 2 4 + P F N 0 Y W J s Z U V u d H J p Z X M g L z 4 8 L 0 l 0 Z W 0 + P E l 0 Z W 0 + P E l 0 Z W 1 M b 2 N h d G l v b j 4 8 S X R l b V R 5 c G U + R m 9 y b X V s Y T w v S X R l b V R 5 c G U + P E l 0 Z W 1 Q Y X R o P l N l Y 3 R p b 2 4 x L 0 R l c G F y d G 1 l b n Q l M j B C c m l k Z 2 U v Q 2 h h b m d l Z C U y M F R 5 c G U 8 L 0 l 0 Z W 1 Q Y X R o P j w v S X R l b U x v Y 2 F 0 a W 9 u P j x T d G F i b G V F b n R y a W V z I C 8 + P C 9 J d G V t P j x J d G V t P j x J d G V t T G 9 j Y X R p b 2 4 + P E l 0 Z W 1 U e X B l P k Z v c m 1 1 b G E 8 L 0 l 0 Z W 1 U e X B l P j x J d G V t U G F 0 a D 5 T Z W N 0 a W 9 u M S 9 F b X B s b 3 l l Z X M 8 L 0 l 0 Z W 1 Q Y X R o P j w v S X R l b U x v Y 2 F 0 a W 9 u P j x T d G F i b G V F b n R y a W V z P j x F b n R y e S B U e X B l P S J J c 1 B y a X Z h d G U i I F Z h b H V l P S J s M C I g L z 4 8 R W 5 0 c n k g V H l w Z T 0 i U X V l c n l J R C I g V m F s d W U 9 I n N j N W N m O W F l M i 1 l Z G U 0 L T R h O W Q t O T J h Z C 0 3 N m U 4 Y W Y z O T Y 2 Z T 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O T A i I C 8 + P E V u d H J 5 I F R 5 c G U 9 I k Z p b G x F c n J v c k N v Z G U i I F Z h b H V l P S J z V W 5 r b m 9 3 b i I g L z 4 8 R W 5 0 c n k g V H l w Z T 0 i R m l s b E V y c m 9 y Q 2 9 1 b n Q i I F Z h b H V l P S J s M C I g L z 4 8 R W 5 0 c n k g V H l w Z T 0 i R m l s b E x h c 3 R V c G R h d G V k I i B W Y W x 1 Z T 0 i Z D I w M j U t M D g t M j d U M D g 6 M j g 6 N T U u N z Y 0 M D k z N l o i I C 8 + P E V u d H J 5 I F R 5 c G U 9 I k Z p b G x D b 2 x 1 b W 5 U e X B l c y I g V m F s d W U 9 I n N B d 0 1 H Q 1 F N R y I g L z 4 8 R W 5 0 c n k g V H l w Z T 0 i R m l s b E N v b H V t b k 5 h b W V z I i B W Y W x 1 Z T 0 i c 1 s m c X V v d D t J R C Z x d W 9 0 O y w m c X V v d D t Q Z X J m b 3 J t Y W 5 j Z S B S Z X Z p Z X c m c X V v d D s s J n F 1 b 3 Q 7 Q 2 l 0 e S Z x d W 9 0 O y w m c X V v d D t M Y X N 0 I F B y b 2 1 v d G l v b i B E Y X R l J n F 1 b 3 Q 7 L C Z x d W 9 0 O 1 N h b G F y e S Z x d W 9 0 O y w m c X V v d D t P d m V y Z H V l I F Z h Y 2 F 0 a W 9 u P 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V t c G x v e W V l c y 9 D a G F u Z 2 V k I F R 5 c G U u e 0 l E L D B 9 J n F 1 b 3 Q 7 L C Z x d W 9 0 O 1 N l Y 3 R p b 2 4 x L 0 V t c G x v e W V l c y 9 D a G F u Z 2 V k I F R 5 c G U u e 1 B l c m Z v c m 1 h b m N l I F J l d m l l d y w x f S Z x d W 9 0 O y w m c X V v d D t T Z W N 0 a W 9 u M S 9 F b X B s b 3 l l Z X M v Q 2 h h b m d l Z C B U e X B l L n t D a X R 5 L D J 9 J n F 1 b 3 Q 7 L C Z x d W 9 0 O 1 N l Y 3 R p b 2 4 x L 0 V t c G x v e W V l c y 9 D a G F u Z 2 V k I F R 5 c G U u e 0 x h c 3 Q g U H J v b W 9 0 a W 9 u I E R h d G U s M 3 0 m c X V v d D s s J n F 1 b 3 Q 7 U 2 V j d G l v b j E v R W 1 w b G 9 5 Z W V z L 0 N o Y W 5 n Z W Q g V H l w Z S 5 7 U 2 F s Y X J 5 L D R 9 J n F 1 b 3 Q 7 L C Z x d W 9 0 O 1 N l Y 3 R p b 2 4 x L 0 V t c G x v e W V l c y 9 D a G F u Z 2 V k I F R 5 c G U u e 0 9 2 Z X J k d W U g V m F j Y X R p b 2 4 / L D V 9 J n F 1 b 3 Q 7 X S w m c X V v d D t D b 2 x 1 b W 5 D b 3 V u d C Z x d W 9 0 O z o 2 L C Z x d W 9 0 O 0 t l e U N v b H V t b k 5 h b W V z J n F 1 b 3 Q 7 O l t d L C Z x d W 9 0 O 0 N v b H V t b k l k Z W 5 0 a X R p Z X M m c X V v d D s 6 W y Z x d W 9 0 O 1 N l Y 3 R p b 2 4 x L 0 V t c G x v e W V l c y 9 D a G F u Z 2 V k I F R 5 c G U u e 0 l E L D B 9 J n F 1 b 3 Q 7 L C Z x d W 9 0 O 1 N l Y 3 R p b 2 4 x L 0 V t c G x v e W V l c y 9 D a G F u Z 2 V k I F R 5 c G U u e 1 B l c m Z v c m 1 h b m N l I F J l d m l l d y w x f S Z x d W 9 0 O y w m c X V v d D t T Z W N 0 a W 9 u M S 9 F b X B s b 3 l l Z X M v Q 2 h h b m d l Z C B U e X B l L n t D a X R 5 L D J 9 J n F 1 b 3 Q 7 L C Z x d W 9 0 O 1 N l Y 3 R p b 2 4 x L 0 V t c G x v e W V l c y 9 D a G F u Z 2 V k I F R 5 c G U u e 0 x h c 3 Q g U H J v b W 9 0 a W 9 u I E R h d G U s M 3 0 m c X V v d D s s J n F 1 b 3 Q 7 U 2 V j d G l v b j E v R W 1 w b G 9 5 Z W V z L 0 N o Y W 5 n Z W Q g V H l w Z S 5 7 U 2 F s Y X J 5 L D R 9 J n F 1 b 3 Q 7 L C Z x d W 9 0 O 1 N l Y 3 R p b 2 4 x L 0 V t c G x v e W V l c y 9 D a G F u Z 2 V k I F R 5 c G U u e 0 9 2 Z X J k d W U g V m F j Y X R p b 2 4 / L D V 9 J n F 1 b 3 Q 7 X S w m c X V v d D t S Z W x h d G l v b n N o a X B J b m Z v J n F 1 b 3 Q 7 O l t d f S I g L z 4 8 L 1 N 0 Y W J s Z U V u d H J p Z X M + P C 9 J d G V t P j x J d G V t P j x J d G V t T G 9 j Y X R p b 2 4 + P E l 0 Z W 1 U e X B l P k Z v c m 1 1 b G E 8 L 0 l 0 Z W 1 U e X B l P j x J d G V t U G F 0 a D 5 T Z W N 0 a W 9 u M S 9 F b X B s b 3 l l Z X M v U 2 9 1 c m N l P C 9 J d G V t U G F 0 a D 4 8 L 0 l 0 Z W 1 M b 2 N h d G l v b j 4 8 U 3 R h Y m x l R W 5 0 c m l l c y A v P j w v S X R l b T 4 8 S X R l b T 4 8 S X R l b U x v Y 2 F 0 a W 9 u P j x J d G V t V H l w Z T 5 G b 3 J t d W x h P C 9 J d G V t V H l w Z T 4 8 S X R l b V B h d G g + U 2 V j d G l v b j E v R W 1 w b G 9 5 Z W V z L 0 V t c G x v e W V l c 1 9 T a G V l d D w v S X R l b V B h d G g + P C 9 J d G V t T G 9 j Y X R p b 2 4 + P F N 0 Y W J s Z U V u d H J p Z X M g L z 4 8 L 0 l 0 Z W 0 + P E l 0 Z W 0 + P E l 0 Z W 1 M b 2 N h d G l v b j 4 8 S X R l b V R 5 c G U + R m 9 y b X V s Y T w v S X R l b V R 5 c G U + P E l 0 Z W 1 Q Y X R o P l N l Y 3 R p b 2 4 x L 0 V t c G x v e W V l c y 9 Q c m 9 t b 3 R l Z C U y M E h l Y W R l c n M 8 L 0 l 0 Z W 1 Q Y X R o P j w v S X R l b U x v Y 2 F 0 a W 9 u P j x T d G F i b G V F b n R y a W V z I C 8 + P C 9 J d G V t P j x J d G V t P j x J d G V t T G 9 j Y X R p b 2 4 + P E l 0 Z W 1 U e X B l P k Z v c m 1 1 b G E 8 L 0 l 0 Z W 1 U e X B l P j x J d G V t U G F 0 a D 5 T Z W N 0 a W 9 u M S 9 F b X B s b 3 l l Z X M v Q 2 h h b m d l Z C U y M F R 5 c G U 8 L 0 l 0 Z W 1 Q Y X R o P j w v S X R l b U x v Y 2 F 0 a W 9 u P j x T d G F i b G V F b n R y a W V z I C 8 + P C 9 J d G V t P j x J d G V t P j x J d G V t T G 9 j Y X R p b 2 4 + P E l 0 Z W 1 U e X B l P k Z v c m 1 1 b G E 8 L 0 l 0 Z W 1 U e X B l P j x J d G V t U G F 0 a D 5 T Z W N 0 a W 9 u M S 9 I U i U y M E R h d G F i Y X N l P C 9 J d G V t U G F 0 a D 4 8 L 0 l 0 Z W 1 M b 2 N h d G l v b j 4 8 U 3 R h Y m x l R W 5 0 c m l l c z 4 8 R W 5 0 c n k g V H l w Z T 0 i S X N Q c m l 2 Y X R l I i B W Y W x 1 Z T 0 i b D A i I C 8 + P E V u d H J 5 I F R 5 c G U 9 I l F 1 Z X J 5 S U Q i I F Z h b H V l P S J z N z c 4 Z j E y O D Y t Y z l j Z i 0 0 N j V i L T g w N W Q t O D g w Z T Q 0 M G R h N W V 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k w I i A v P j x F b n R y e S B U e X B l P S J G a W x s R X J y b 3 J D b 2 R l I i B W Y W x 1 Z T 0 i c 1 V u a 2 5 v d 2 4 i I C 8 + P E V u d H J 5 I F R 5 c G U 9 I k Z p b G x F c n J v c k N v d W 5 0 I i B W Y W x 1 Z T 0 i b D A i I C 8 + P E V u d H J 5 I F R 5 c G U 9 I k Z p b G x M Y X N 0 V X B k Y X R l Z C I g V m F s d W U 9 I m Q y M D I 1 L T A 4 L T I 3 V D A 4 O j I 5 O j I x L j E 4 O T M 4 N z R a I i A v P j x F b n R y e S B U e X B l P S J G a W x s Q 2 9 s d W 1 u V H l w Z X M i I F Z h b H V l P S J z Q X d Z R 0 N R a 0 p C Z 1 l H Q m c 9 P S I g L z 4 8 R W 5 0 c n k g V H l w Z T 0 i R m l s b E N v b H V t b k 5 h b W V z I i B W Y W x 1 Z T 0 i c 1 s m c X V v d D t J R C Z x d W 9 0 O y w m c X V v d D t F b X B s b 3 l l Z S Z x d W 9 0 O y w m c X V v d D t H Z W 5 k Z X I m c X V v d D s s J n F 1 b 3 Q 7 Q m l y d G g g R G F 0 Z S Z x d W 9 0 O y w m c X V v d D t I a X J l I E R h d G U m c X V v d D s s J n F 1 b 3 Q 7 V G V y b W l u Y X R p b 2 4 g R G F 0 Z S Z x d W 9 0 O y w m c X V v d D t U Z X J t a W 5 h d G l v b i B S Z W F z b 2 4 m c X V v d D s s J n F 1 b 3 Q 7 R W R 1 Y 2 F 0 a W 9 u J n F 1 b 3 Q 7 L C Z x d W 9 0 O 1 B v c 2 l 0 a W 9 u J n F 1 b 3 Q 7 L C Z x d W 9 0 O 0 R l c G F y d G 1 l b n 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S F I g R G F 0 Y W J h c 2 U v Q 2 h h b m d l Z C B U e X B l L n t J R C w w f S Z x d W 9 0 O y w m c X V v d D t T Z W N 0 a W 9 u M S 9 I U i B E Y X R h Y m F z Z S 9 D a G F u Z 2 V k I F R 5 c G U u e 0 V t c G x v e W V l L D F 9 J n F 1 b 3 Q 7 L C Z x d W 9 0 O 1 N l Y 3 R p b 2 4 x L 0 h S I E R h d G F i Y X N l L 0 N o Y W 5 n Z W Q g V H l w Z S 5 7 R 2 V u Z G V y L D J 9 J n F 1 b 3 Q 7 L C Z x d W 9 0 O 1 N l Y 3 R p b 2 4 x L 0 h S I E R h d G F i Y X N l L 0 N o Y W 5 n Z W Q g V H l w Z S 5 7 Q m l y d G g g R G F 0 Z S w z f S Z x d W 9 0 O y w m c X V v d D t T Z W N 0 a W 9 u M S 9 I U i B E Y X R h Y m F z Z S 9 D a G F u Z 2 V k I F R 5 c G U u e 0 h p c m U g R G F 0 Z S w 0 f S Z x d W 9 0 O y w m c X V v d D t T Z W N 0 a W 9 u M S 9 I U i B E Y X R h Y m F z Z S 9 D a G F u Z 2 V k I F R 5 c G U u e 1 R l c m 1 p b m F 0 a W 9 u I E R h d G U s N X 0 m c X V v d D s s J n F 1 b 3 Q 7 U 2 V j d G l v b j E v S F I g R G F 0 Y W J h c 2 U v Q 2 h h b m d l Z C B U e X B l L n t U Z X J t a W 5 h d G l v b i B S Z W F z b 2 4 s N n 0 m c X V v d D s s J n F 1 b 3 Q 7 U 2 V j d G l v b j E v S F I g R G F 0 Y W J h c 2 U v Q 2 h h b m d l Z C B U e X B l L n t F Z H V j Y X R p b 2 4 s N 3 0 m c X V v d D s s J n F 1 b 3 Q 7 U 2 V j d G l v b j E v S F I g R G F 0 Y W J h c 2 U v Q 2 h h b m d l Z C B U e X B l L n t Q b 3 N p d G l v b i w 4 f S Z x d W 9 0 O y w m c X V v d D t T Z W N 0 a W 9 u M S 9 I U i B E Y X R h Y m F z Z S 9 D a G F u Z 2 V k I F R 5 c G U u e 0 R l c G F y d G 1 l b n Q s O X 0 m c X V v d D t d L C Z x d W 9 0 O 0 N v b H V t b k N v d W 5 0 J n F 1 b 3 Q 7 O j E w L C Z x d W 9 0 O 0 t l e U N v b H V t b k 5 h b W V z J n F 1 b 3 Q 7 O l t d L C Z x d W 9 0 O 0 N v b H V t b k l k Z W 5 0 a X R p Z X M m c X V v d D s 6 W y Z x d W 9 0 O 1 N l Y 3 R p b 2 4 x L 0 h S I E R h d G F i Y X N l L 0 N o Y W 5 n Z W Q g V H l w Z S 5 7 S U Q s M H 0 m c X V v d D s s J n F 1 b 3 Q 7 U 2 V j d G l v b j E v S F I g R G F 0 Y W J h c 2 U v Q 2 h h b m d l Z C B U e X B l L n t F b X B s b 3 l l Z S w x f S Z x d W 9 0 O y w m c X V v d D t T Z W N 0 a W 9 u M S 9 I U i B E Y X R h Y m F z Z S 9 D a G F u Z 2 V k I F R 5 c G U u e 0 d l b m R l c i w y f S Z x d W 9 0 O y w m c X V v d D t T Z W N 0 a W 9 u M S 9 I U i B E Y X R h Y m F z Z S 9 D a G F u Z 2 V k I F R 5 c G U u e 0 J p c n R o I E R h d G U s M 3 0 m c X V v d D s s J n F 1 b 3 Q 7 U 2 V j d G l v b j E v S F I g R G F 0 Y W J h c 2 U v Q 2 h h b m d l Z C B U e X B l L n t I a X J l I E R h d G U s N H 0 m c X V v d D s s J n F 1 b 3 Q 7 U 2 V j d G l v b j E v S F I g R G F 0 Y W J h c 2 U v Q 2 h h b m d l Z C B U e X B l L n t U Z X J t a W 5 h d G l v b i B E Y X R l L D V 9 J n F 1 b 3 Q 7 L C Z x d W 9 0 O 1 N l Y 3 R p b 2 4 x L 0 h S I E R h d G F i Y X N l L 0 N o Y W 5 n Z W Q g V H l w Z S 5 7 V G V y b W l u Y X R p b 2 4 g U m V h c 2 9 u L D Z 9 J n F 1 b 3 Q 7 L C Z x d W 9 0 O 1 N l Y 3 R p b 2 4 x L 0 h S I E R h d G F i Y X N l L 0 N o Y W 5 n Z W Q g V H l w Z S 5 7 R W R 1 Y 2 F 0 a W 9 u L D d 9 J n F 1 b 3 Q 7 L C Z x d W 9 0 O 1 N l Y 3 R p b 2 4 x L 0 h S I E R h d G F i Y X N l L 0 N o Y W 5 n Z W Q g V H l w Z S 5 7 U G 9 z a X R p b 2 4 s O H 0 m c X V v d D s s J n F 1 b 3 Q 7 U 2 V j d G l v b j E v S F I g R G F 0 Y W J h c 2 U v Q 2 h h b m d l Z C B U e X B l L n t E Z X B h c n R t Z W 5 0 L D l 9 J n F 1 b 3 Q 7 X S w m c X V v d D t S Z W x h d G l v b n N o a X B J b m Z v J n F 1 b 3 Q 7 O l t d f S I g L z 4 8 L 1 N 0 Y W J s Z U V u d H J p Z X M + P C 9 J d G V t P j x J d G V t P j x J d G V t T G 9 j Y X R p b 2 4 + P E l 0 Z W 1 U e X B l P k Z v c m 1 1 b G E 8 L 0 l 0 Z W 1 U e X B l P j x J d G V t U G F 0 a D 5 T Z W N 0 a W 9 u M S 9 I U i U y M E R h d G F i Y X N l L 1 N v d X J j Z T w v S X R l b V B h d G g + P C 9 J d G V t T G 9 j Y X R p b 2 4 + P F N 0 Y W J s Z U V u d H J p Z X M g L z 4 8 L 0 l 0 Z W 0 + P E l 0 Z W 0 + P E l 0 Z W 1 M b 2 N h d G l v b j 4 8 S X R l b V R 5 c G U + R m 9 y b X V s Y T w v S X R l b V R 5 c G U + P E l 0 Z W 1 Q Y X R o P l N l Y 3 R p b 2 4 x L 0 h S J T I w R G F 0 Y W J h c 2 U v S F I l M j B E Y X R h Y m F z Z V 9 T a G V l d D w v S X R l b V B h d G g + P C 9 J d G V t T G 9 j Y X R p b 2 4 + P F N 0 Y W J s Z U V u d H J p Z X M g L z 4 8 L 0 l 0 Z W 0 + P E l 0 Z W 0 + P E l 0 Z W 1 M b 2 N h d G l v b j 4 8 S X R l b V R 5 c G U + R m 9 y b X V s Y T w v S X R l b V R 5 c G U + P E l 0 Z W 1 Q Y X R o P l N l Y 3 R p b 2 4 x L 0 h S J T I w R G F 0 Y W J h c 2 U v U H J v b W 9 0 Z W Q l M j B I Z W F k Z X J z P C 9 J d G V t U G F 0 a D 4 8 L 0 l 0 Z W 1 M b 2 N h d G l v b j 4 8 U 3 R h Y m x l R W 5 0 c m l l c y A v P j w v S X R l b T 4 8 S X R l b T 4 8 S X R l b U x v Y 2 F 0 a W 9 u P j x J d G V t V H l w Z T 5 G b 3 J t d W x h P C 9 J d G V t V H l w Z T 4 8 S X R l b V B h d G g + U 2 V j d G l v b j E v S F I l M j B E Y X R h Y m F z Z S 9 D a G F u Z 2 V k J T I w V H l w Z T w v S X R l b V B h d G g + P C 9 J d G V t T G 9 j Y X R p b 2 4 + P F N 0 Y W J s Z U V u d H J p Z X M g L z 4 8 L 0 l 0 Z W 0 + P E l 0 Z W 0 + P E l 0 Z W 1 M b 2 N h d G l v b j 4 8 S X R l b V R 5 c G U + R m 9 y b X V s Y T w v S X R l b V R 5 c G U + P E l 0 Z W 1 Q Y X R o P l N l Y 3 R p b 2 4 x L 0 R l c G F y d G 1 l b n Q l M j B C c m l k Z 2 U v U H J v b W 9 0 Z W Q l M j B I Z W F k Z X J z P C 9 J d G V t U G F 0 a D 4 8 L 0 l 0 Z W 1 M b 2 N h d G l v b j 4 8 U 3 R h Y m x l R W 5 0 c m l l c y A v P j w v S X R l b T 4 8 S X R l b T 4 8 S X R l b U x v Y 2 F 0 a W 9 u P j x J d G V t V H l w Z T 5 G b 3 J t d W x h P C 9 J d G V t V H l w Z T 4 8 S X R l b V B h d G g + U 2 V j d G l v b j E v R G V w Y X J 0 b W V u d C U y M E J y a W R n Z S 9 D a G F u Z 2 V k J T I w V H l w Z T E 8 L 0 l 0 Z W 1 Q Y X R o P j w v S X R l b U x v Y 2 F 0 a W 9 u P j x T d G F i b G V F b n R y a W V z I C 8 + P C 9 J d G V t P j w v S X R l b X M + P C 9 M b 2 N h b F B h Y 2 t h Z 2 V N Z X R h Z G F 0 Y U Z p b G U + F g A A A F B L B Q Y A A A A A A A A A A A A A A A A A A A A A A A A m A Q A A A Q A A A N C M n d 8 B F d E R j H o A w E / C l + s B A A A A p R g L j g i d Q k G U c / Y m X s D z I g A A A A A C A A A A A A A Q Z g A A A A E A A C A A A A B r o d G i Q t X s f Y 3 Q v N a 5 X X q E M x V 9 I g + z w X U / D O g y Y S E G + A A A A A A O g A A A A A I A A C A A A A C 8 7 v F h v 0 V m r X o e L S 8 7 9 N r x p J T z Q 5 4 Z 4 x l 6 + 3 L n m q E M F l A A A A A j M / 0 u K e T V G r D J Z t y q D f v C y o P e E Q S Y d 6 u O d g I y y k 9 0 t B 4 I q z w v d q Q Q T a Z z 3 k d 9 n 2 X 2 i r m V f L O n t a p N e q h U w z i L G P 3 t H A u R T n 3 4 8 9 g 8 H I Q t K k A A A A A I s V 3 v s K + t P i W v 1 a X H F C / 6 s s X v I b j A p H V c U M 4 R c n i W S r O f V h E m k h e I g K r / 2 h V X j T H 5 X X 5 n A b D M 5 E i U w S l F C / X Z < / D a t a M a s h u p > 
</file>

<file path=customXml/item2.xml>��< ? x m l   v e r s i o n = " 1 . 0 "   e n c o d i n g = " U T F - 1 6 " ? > < G e m i n i   x m l n s = " h t t p : / / g e m i n i / p i v o t c u s t o m i z a t i o n / C l i e n t W i n d o w X M L " > < C u s t o m C o n t e n t > < ! [ C D A T A [ H R   D a t a b a s e _ 5 c a 0 f 5 5 e - c b 8 5 - 4 2 2 c - a 6 7 3 - e f 1 7 0 9 3 a 6 5 a a ] ] > < / C u s t o m C o n t e n t > < / G e m i n i > 
</file>

<file path=customXml/item20.xml>��< ? x m l   v e r s i o n = " 1 . 0 "   e n c o d i n g = " U T F - 1 6 " ? > < G e m i n i   x m l n s = " h t t p : / / g e m i n i / p i v o t c u s t o m i z a t i o n / M a n u a l C a l c M o d e " > < C u s t o m C o n t e n t > < ! [ C D A T A [ F a l s 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 D e p a r t m e n t   B r i d g e 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 D e p a r t m e n t   B r i d g e 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 S a l a r y < / K e y > < / D i a g r a m O b j e c t K e y > < D i a g r a m O b j e c t K e y > < K e y > M e a s u r e s \ S u m   o f   S a l a r y \ T a g I n f o \ F o r m u l a < / K e y > < / D i a g r a m O b j e c t K e y > < D i a g r a m O b j e c t K e y > < K e y > M e a s u r e s \ S u m   o f   S a l a r y \ T a g I n f o \ V a l u e < / K e y > < / D i a g r a m O b j e c t K e y > < D i a g r a m O b j e c t K e y > < K e y > M e a s u r e s \ A v e r a g e   o f   S a l a r y < / K e y > < / D i a g r a m O b j e c t K e y > < D i a g r a m O b j e c t K e y > < K e y > M e a s u r e s \ A v e r a g e   o f   S a l a r y \ T a g I n f o \ F o r m u l a < / K e y > < / D i a g r a m O b j e c t K e y > < D i a g r a m O b j e c t K e y > < K e y > M e a s u r e s \ A v e r a g e   o f   S a l a r y \ T a g I n f o \ V a l u e < / K e y > < / D i a g r a m O b j e c t K e y > < D i a g r a m O b j e c t K e y > < K e y > M e a s u r e s \ S u m   o f   P e r f o r m a n c e   R e v i e w < / K e y > < / D i a g r a m O b j e c t K e y > < D i a g r a m O b j e c t K e y > < K e y > M e a s u r e s \ S u m   o f   P e r f o r m a n c e   R e v i e w \ T a g I n f o \ F o r m u l a < / K e y > < / D i a g r a m O b j e c t K e y > < D i a g r a m O b j e c t K e y > < K e y > M e a s u r e s \ S u m   o f   P e r f o r m a n c e   R e v i e w \ T a g I n f o \ V a l u e < / K e y > < / D i a g r a m O b j e c t K e y > < D i a g r a m O b j e c t K e y > < K e y > M e a s u r e s \ C o u n t   o f   P e r f o r m a n c e   R e v i e w < / K e y > < / D i a g r a m O b j e c t K e y > < D i a g r a m O b j e c t K e y > < K e y > M e a s u r e s \ C o u n t   o f   P e r f o r m a n c e   R e v i e w \ T a g I n f o \ F o r m u l a < / K e y > < / D i a g r a m O b j e c t K e y > < D i a g r a m O b j e c t K e y > < K e y > M e a s u r e s \ C o u n t   o f   P e r f o r m a n c e   R e v i e w \ T a g I n f o \ V a l u e < / K e y > < / D i a g r a m O b j e c t K e y > < D i a g r a m O b j e c t K e y > < K e y > M e a s u r e s \ C o u n t   o f   O v e r d u e   V a c a t i o n ? < / K e y > < / D i a g r a m O b j e c t K e y > < D i a g r a m O b j e c t K e y > < K e y > M e a s u r e s \ C o u n t   o f   O v e r d u e   V a c a t i o n ? \ T a g I n f o \ F o r m u l a < / K e y > < / D i a g r a m O b j e c t K e y > < D i a g r a m O b j e c t K e y > < K e y > M e a s u r e s \ C o u n t   o f   O v e r d u e   V a c a t i o n ? \ T a g I n f o \ V a l u e < / K e y > < / D i a g r a m O b j e c t K e y > < D i a g r a m O b j e c t K e y > < K e y > C o l u m n s \ I D < / K e y > < / D i a g r a m O b j e c t K e y > < D i a g r a m O b j e c t K e y > < K e y > C o l u m n s \ P e r f o r m a n c e   R e v i e w < / K e y > < / D i a g r a m O b j e c t K e y > < D i a g r a m O b j e c t K e y > < K e y > C o l u m n s \ C i t y < / K e y > < / D i a g r a m O b j e c t K e y > < D i a g r a m O b j e c t K e y > < K e y > C o l u m n s \ L a s t   P r o m o t i o n   D a t e < / K e y > < / D i a g r a m O b j e c t K e y > < D i a g r a m O b j e c t K e y > < K e y > C o l u m n s \ S a l a r y < / K e y > < / D i a g r a m O b j e c t K e y > < D i a g r a m O b j e c t K e y > < K e y > C o l u m n s \ O v e r d u e   V a c a t i o n ? < / 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 L i n k s \ & l t ; C o l u m n s \ A v e r a g e   o f   S a l a r y & g t ; - & l t ; M e a s u r e s \ S a l a r y & g t ; < / K e y > < / D i a g r a m O b j e c t K e y > < D i a g r a m O b j e c t K e y > < K e y > L i n k s \ & l t ; C o l u m n s \ A v e r a g e   o f   S a l a r y & g t ; - & l t ; M e a s u r e s \ S a l a r y & g t ; \ C O L U M N < / K e y > < / D i a g r a m O b j e c t K e y > < D i a g r a m O b j e c t K e y > < K e y > L i n k s \ & l t ; C o l u m n s \ A v e r a g e   o f   S a l a r y & g t ; - & l t ; M e a s u r e s \ S a l a r y & g t ; \ M E A S U R E < / K e y > < / D i a g r a m O b j e c t K e y > < D i a g r a m O b j e c t K e y > < K e y > L i n k s \ & l t ; C o l u m n s \ S u m   o f   P e r f o r m a n c e   R e v i e w & g t ; - & l t ; M e a s u r e s \ P e r f o r m a n c e   R e v i e w & g t ; < / K e y > < / D i a g r a m O b j e c t K e y > < D i a g r a m O b j e c t K e y > < K e y > L i n k s \ & l t ; C o l u m n s \ S u m   o f   P e r f o r m a n c e   R e v i e w & g t ; - & l t ; M e a s u r e s \ P e r f o r m a n c e   R e v i e w & g t ; \ C O L U M N < / K e y > < / D i a g r a m O b j e c t K e y > < D i a g r a m O b j e c t K e y > < K e y > L i n k s \ & l t ; C o l u m n s \ S u m   o f   P e r f o r m a n c e   R e v i e w & g t ; - & l t ; M e a s u r e s \ P e r f o r m a n c e   R e v i e w & g t ; \ M E A S U R E < / K e y > < / D i a g r a m O b j e c t K e y > < D i a g r a m O b j e c t K e y > < K e y > L i n k s \ & l t ; C o l u m n s \ C o u n t   o f   P e r f o r m a n c e   R e v i e w & g t ; - & l t ; M e a s u r e s \ P e r f o r m a n c e   R e v i e w & g t ; < / K e y > < / D i a g r a m O b j e c t K e y > < D i a g r a m O b j e c t K e y > < K e y > L i n k s \ & l t ; C o l u m n s \ C o u n t   o f   P e r f o r m a n c e   R e v i e w & g t ; - & l t ; M e a s u r e s \ P e r f o r m a n c e   R e v i e w & g t ; \ C O L U M N < / K e y > < / D i a g r a m O b j e c t K e y > < D i a g r a m O b j e c t K e y > < K e y > L i n k s \ & l t ; C o l u m n s \ C o u n t   o f   P e r f o r m a n c e   R e v i e w & g t ; - & l t ; M e a s u r e s \ P e r f o r m a n c e   R e v i e w & g t ; \ M E A S U R E < / K e y > < / D i a g r a m O b j e c t K e y > < D i a g r a m O b j e c t K e y > < K e y > L i n k s \ & l t ; C o l u m n s \ C o u n t   o f   O v e r d u e   V a c a t i o n ? & g t ; - & l t ; M e a s u r e s \ O v e r d u e   V a c a t i o n ? & g t ; < / K e y > < / D i a g r a m O b j e c t K e y > < D i a g r a m O b j e c t K e y > < K e y > L i n k s \ & l t ; C o l u m n s \ C o u n t   o f   O v e r d u e   V a c a t i o n ? & g t ; - & l t ; M e a s u r e s \ O v e r d u e   V a c a t i o n ? & g t ; \ C O L U M N < / K e y > < / D i a g r a m O b j e c t K e y > < D i a g r a m O b j e c t K e y > < K e y > L i n k s \ & l t ; C o l u m n s \ C o u n t   o f   O v e r d u e   V a c a t i o n ? & g t ; - & l t ; M e a s u r e s \ O v e r d u e   V a c a t i o n ? & g t ; \ M E A S U R E 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 S a l a r y < / K e y > < / a : K e y > < a : V a l u e   i : t y p e = " M e a s u r e G r i d N o d e V i e w S t a t e " > < C o l u m n > 4 < / 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 M e a s u r e s \ A v e r a g e   o f   S a l a r y < / K e y > < / a : K e y > < a : V a l u e   i : t y p e = " M e a s u r e G r i d N o d e V i e w S t a t e " > < C o l u m n > 4 < / C o l u m n > < L a y e d O u t > t r u e < / L a y e d O u t > < R o w > 1 < / R o w > < W a s U I I n v i s i b l e > t r u e < / W a s U I I n v i s i b l e > < / 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 M e a s u r e s \ A v e r a g e   o f   S a l a r y \ T a g I n f o \ V a l u e < / K e y > < / a : K e y > < a : V a l u e   i : t y p e = " M e a s u r e G r i d V i e w S t a t e I D i a g r a m T a g A d d i t i o n a l I n f o " / > < / a : K e y V a l u e O f D i a g r a m O b j e c t K e y a n y T y p e z b w N T n L X > < a : K e y V a l u e O f D i a g r a m O b j e c t K e y a n y T y p e z b w N T n L X > < a : K e y > < K e y > M e a s u r e s \ S u m   o f   P e r f o r m a n c e   R e v i e w < / K e y > < / a : K e y > < a : V a l u e   i : t y p e = " M e a s u r e G r i d N o d e V i e w S t a t e " > < C o l u m n > 1 < / C o l u m n > < L a y e d O u t > t r u e < / L a y e d O u t > < W a s U I I n v i s i b l e > t r u e < / W a s U I I n v i s i b l e > < / a : V a l u e > < / a : K e y V a l u e O f D i a g r a m O b j e c t K e y a n y T y p e z b w N T n L X > < a : K e y V a l u e O f D i a g r a m O b j e c t K e y a n y T y p e z b w N T n L X > < a : K e y > < K e y > M e a s u r e s \ S u m   o f   P e r f o r m a n c e   R e v i e w \ T a g I n f o \ F o r m u l a < / K e y > < / a : K e y > < a : V a l u e   i : t y p e = " M e a s u r e G r i d V i e w S t a t e I D i a g r a m T a g A d d i t i o n a l I n f o " / > < / a : K e y V a l u e O f D i a g r a m O b j e c t K e y a n y T y p e z b w N T n L X > < a : K e y V a l u e O f D i a g r a m O b j e c t K e y a n y T y p e z b w N T n L X > < a : K e y > < K e y > M e a s u r e s \ S u m   o f   P e r f o r m a n c e   R e v i e w \ T a g I n f o \ V a l u e < / K e y > < / a : K e y > < a : V a l u e   i : t y p e = " M e a s u r e G r i d V i e w S t a t e I D i a g r a m T a g A d d i t i o n a l I n f o " / > < / a : K e y V a l u e O f D i a g r a m O b j e c t K e y a n y T y p e z b w N T n L X > < a : K e y V a l u e O f D i a g r a m O b j e c t K e y a n y T y p e z b w N T n L X > < a : K e y > < K e y > M e a s u r e s \ C o u n t   o f   P e r f o r m a n c e   R e v i e w < / K e y > < / a : K e y > < a : V a l u e   i : t y p e = " M e a s u r e G r i d N o d e V i e w S t a t e " > < C o l u m n > 1 < / C o l u m n > < L a y e d O u t > t r u e < / L a y e d O u t > < R o w > 1 < / R o w > < W a s U I I n v i s i b l e > t r u e < / W a s U I I n v i s i b l e > < / a : V a l u e > < / a : K e y V a l u e O f D i a g r a m O b j e c t K e y a n y T y p e z b w N T n L X > < a : K e y V a l u e O f D i a g r a m O b j e c t K e y a n y T y p e z b w N T n L X > < a : K e y > < K e y > M e a s u r e s \ C o u n t   o f   P e r f o r m a n c e   R e v i e w \ T a g I n f o \ F o r m u l a < / K e y > < / a : K e y > < a : V a l u e   i : t y p e = " M e a s u r e G r i d V i e w S t a t e I D i a g r a m T a g A d d i t i o n a l I n f o " / > < / a : K e y V a l u e O f D i a g r a m O b j e c t K e y a n y T y p e z b w N T n L X > < a : K e y V a l u e O f D i a g r a m O b j e c t K e y a n y T y p e z b w N T n L X > < a : K e y > < K e y > M e a s u r e s \ C o u n t   o f   P e r f o r m a n c e   R e v i e w \ T a g I n f o \ V a l u e < / K e y > < / a : K e y > < a : V a l u e   i : t y p e = " M e a s u r e G r i d V i e w S t a t e I D i a g r a m T a g A d d i t i o n a l I n f o " / > < / a : K e y V a l u e O f D i a g r a m O b j e c t K e y a n y T y p e z b w N T n L X > < a : K e y V a l u e O f D i a g r a m O b j e c t K e y a n y T y p e z b w N T n L X > < a : K e y > < K e y > M e a s u r e s \ C o u n t   o f   O v e r d u e   V a c a t i o n ? < / K e y > < / a : K e y > < a : V a l u e   i : t y p e = " M e a s u r e G r i d N o d e V i e w S t a t e " > < C o l u m n > 5 < / C o l u m n > < L a y e d O u t > t r u e < / L a y e d O u t > < W a s U I I n v i s i b l e > t r u e < / W a s U I I n v i s i b l e > < / a : V a l u e > < / a : K e y V a l u e O f D i a g r a m O b j e c t K e y a n y T y p e z b w N T n L X > < a : K e y V a l u e O f D i a g r a m O b j e c t K e y a n y T y p e z b w N T n L X > < a : K e y > < K e y > M e a s u r e s \ C o u n t   o f   O v e r d u e   V a c a t i o n ? \ T a g I n f o \ F o r m u l a < / K e y > < / a : K e y > < a : V a l u e   i : t y p e = " M e a s u r e G r i d V i e w S t a t e I D i a g r a m T a g A d d i t i o n a l I n f o " / > < / a : K e y V a l u e O f D i a g r a m O b j e c t K e y a n y T y p e z b w N T n L X > < a : K e y V a l u e O f D i a g r a m O b j e c t K e y a n y T y p e z b w N T n L X > < a : K e y > < K e y > M e a s u r e s \ C o u n t   o f   O v e r d u e   V a c a t i o n ? \ T a g I n f o \ V a l u e 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 C o l u m n s \ P e r f o r m a n c e   R e v i e w < / 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 C o l u m n s \ L a s t   P r o m o t i o n   D a t e < / K e y > < / a : K e y > < a : V a l u e   i : t y p e = " M e a s u r e G r i d N o d e V i e w S t a t e " > < C o l u m n > 3 < / C o l u m n > < L a y e d O u t > t r u e < / L a y e d O u t > < / a : V a l u e > < / a : K e y V a l u e O f D i a g r a m O b j e c t K e y a n y T y p e z b w N T n L X > < a : K e y V a l u e O f D i a g r a m O b j e c t K e y a n y T y p e z b w N T n L X > < a : K e y > < K e y > C o l u m n s \ S a l a r y < / K e y > < / a : K e y > < a : V a l u e   i : t y p e = " M e a s u r e G r i d N o d e V i e w S t a t e " > < C o l u m n > 4 < / C o l u m n > < L a y e d O u t > t r u e < / L a y e d O u t > < / a : V a l u e > < / a : K e y V a l u e O f D i a g r a m O b j e c t K e y a n y T y p e z b w N T n L X > < a : K e y V a l u e O f D i a g r a m O b j e c t K e y a n y T y p e z b w N T n L X > < a : K e y > < K e y > C o l u m n s \ O v e r d u e   V a c a t i o n ? < / K e y > < / a : K e y > < a : V a l u e   i : t y p e = " M e a s u r e G r i d N o d e V i e w S t a t e " > < C o l u m n > 5 < / C o l u m n > < L a y e d O u t > t r u e < / L a y e d O u t > < / a : V a l u e > < / 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 L i n k s \ & l t ; C o l u m n s \ A v e r a g e   o f   S a l a r y & g t ; - & l t ; M e a s u r e s \ S a l a r y & g t ; < / K e y > < / a : K e y > < a : V a l u e   i : t y p e = " M e a s u r e G r i d V i e w S t a t e I D i a g r a m L i n k " / > < / a : K e y V a l u e O f D i a g r a m O b j e c t K e y a n y T y p e z b w N T n L X > < a : K e y V a l u e O f D i a g r a m O b j e c t K e y a n y T y p e z b w N T n L X > < a : K e y > < K e y > L i n k s \ & l t ; C o l u m n s \ A v e r a g e   o f   S a l a r y & g t ; - & l t ; M e a s u r e s \ S a l a r y & g t ; \ C O L U M N < / K e y > < / a : K e y > < a : V a l u e   i : t y p e = " M e a s u r e G r i d V i e w S t a t e I D i a g r a m L i n k E n d p o i n t " / > < / a : K e y V a l u e O f D i a g r a m O b j e c t K e y a n y T y p e z b w N T n L X > < a : K e y V a l u e O f D i a g r a m O b j e c t K e y a n y T y p e z b w N T n L X > < a : K e y > < K e y > L i n k s \ & l t ; C o l u m n s \ A v e r a g e   o f   S a l a r y & g t ; - & l t ; M e a s u r e s \ S a l a r y & g t ; \ M E A S U R E < / K e y > < / a : K e y > < a : V a l u e   i : t y p e = " M e a s u r e G r i d V i e w S t a t e I D i a g r a m L i n k E n d p o i n t " / > < / a : K e y V a l u e O f D i a g r a m O b j e c t K e y a n y T y p e z b w N T n L X > < a : K e y V a l u e O f D i a g r a m O b j e c t K e y a n y T y p e z b w N T n L X > < a : K e y > < K e y > L i n k s \ & l t ; C o l u m n s \ S u m   o f   P e r f o r m a n c e   R e v i e w & g t ; - & l t ; M e a s u r e s \ P e r f o r m a n c e   R e v i e w & g t ; < / K e y > < / a : K e y > < a : V a l u e   i : t y p e = " M e a s u r e G r i d V i e w S t a t e I D i a g r a m L i n k " / > < / a : K e y V a l u e O f D i a g r a m O b j e c t K e y a n y T y p e z b w N T n L X > < a : K e y V a l u e O f D i a g r a m O b j e c t K e y a n y T y p e z b w N T n L X > < a : K e y > < K e y > L i n k s \ & l t ; C o l u m n s \ S u m   o f   P e r f o r m a n c e   R e v i e w & g t ; - & l t ; M e a s u r e s \ P e r f o r m a n c e   R e v i e w & g t ; \ C O L U M N < / K e y > < / a : K e y > < a : V a l u e   i : t y p e = " M e a s u r e G r i d V i e w S t a t e I D i a g r a m L i n k E n d p o i n t " / > < / a : K e y V a l u e O f D i a g r a m O b j e c t K e y a n y T y p e z b w N T n L X > < a : K e y V a l u e O f D i a g r a m O b j e c t K e y a n y T y p e z b w N T n L X > < a : K e y > < K e y > L i n k s \ & l t ; C o l u m n s \ S u m   o f   P e r f o r m a n c e   R e v i e w & g t ; - & l t ; M e a s u r e s \ P e r f o r m a n c e   R e v i e w & g t ; \ M E A S U R E < / K e y > < / a : K e y > < a : V a l u e   i : t y p e = " M e a s u r e G r i d V i e w S t a t e I D i a g r a m L i n k E n d p o i n t " / > < / a : K e y V a l u e O f D i a g r a m O b j e c t K e y a n y T y p e z b w N T n L X > < a : K e y V a l u e O f D i a g r a m O b j e c t K e y a n y T y p e z b w N T n L X > < a : K e y > < K e y > L i n k s \ & l t ; C o l u m n s \ C o u n t   o f   P e r f o r m a n c e   R e v i e w & g t ; - & l t ; M e a s u r e s \ P e r f o r m a n c e   R e v i e w & g t ; < / K e y > < / a : K e y > < a : V a l u e   i : t y p e = " M e a s u r e G r i d V i e w S t a t e I D i a g r a m L i n k " / > < / a : K e y V a l u e O f D i a g r a m O b j e c t K e y a n y T y p e z b w N T n L X > < a : K e y V a l u e O f D i a g r a m O b j e c t K e y a n y T y p e z b w N T n L X > < a : K e y > < K e y > L i n k s \ & l t ; C o l u m n s \ C o u n t   o f   P e r f o r m a n c e   R e v i e w & g t ; - & l t ; M e a s u r e s \ P e r f o r m a n c e   R e v i e w & g t ; \ C O L U M N < / K e y > < / a : K e y > < a : V a l u e   i : t y p e = " M e a s u r e G r i d V i e w S t a t e I D i a g r a m L i n k E n d p o i n t " / > < / a : K e y V a l u e O f D i a g r a m O b j e c t K e y a n y T y p e z b w N T n L X > < a : K e y V a l u e O f D i a g r a m O b j e c t K e y a n y T y p e z b w N T n L X > < a : K e y > < K e y > L i n k s \ & l t ; C o l u m n s \ C o u n t   o f   P e r f o r m a n c e   R e v i e w & g t ; - & l t ; M e a s u r e s \ P e r f o r m a n c e   R e v i e w & g t ; \ M E A S U R E < / K e y > < / a : K e y > < a : V a l u e   i : t y p e = " M e a s u r e G r i d V i e w S t a t e I D i a g r a m L i n k E n d p o i n t " / > < / a : K e y V a l u e O f D i a g r a m O b j e c t K e y a n y T y p e z b w N T n L X > < a : K e y V a l u e O f D i a g r a m O b j e c t K e y a n y T y p e z b w N T n L X > < a : K e y > < K e y > L i n k s \ & l t ; C o l u m n s \ C o u n t   o f   O v e r d u e   V a c a t i o n ? & g t ; - & l t ; M e a s u r e s \ O v e r d u e   V a c a t i o n ? & g t ; < / K e y > < / a : K e y > < a : V a l u e   i : t y p e = " M e a s u r e G r i d V i e w S t a t e I D i a g r a m L i n k " / > < / a : K e y V a l u e O f D i a g r a m O b j e c t K e y a n y T y p e z b w N T n L X > < a : K e y V a l u e O f D i a g r a m O b j e c t K e y a n y T y p e z b w N T n L X > < a : K e y > < K e y > L i n k s \ & l t ; C o l u m n s \ C o u n t   o f   O v e r d u e   V a c a t i o n ? & g t ; - & l t ; M e a s u r e s \ O v e r d u e   V a c a t i o n ? & g t ; \ C O L U M N < / K e y > < / a : K e y > < a : V a l u e   i : t y p e = " M e a s u r e G r i d V i e w S t a t e I D i a g r a m L i n k E n d p o i n t " / > < / a : K e y V a l u e O f D i a g r a m O b j e c t K e y a n y T y p e z b w N T n L X > < a : K e y V a l u e O f D i a g r a m O b j e c t K e y a n y T y p e z b w N T n L X > < a : K e y > < K e y > L i n k s \ & l t ; C o l u m n s \ C o u n t   o f   O v e r d u e   V a c a t i o n ? & g t ; - & l t ; M e a s u r e s \ O v e r d u e   V a c a t i o n ? & g t ; \ M E A S U R E 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 T a g s \ T a b l e s \ & l t ; T a b l e s \ D e p a r t m e n t   B r i d g e & g t ; < / K e y > < / D i a g r a m O b j e c t K e y > < D i a g r a m O b j e c t K e y > < K e y > D y n a m i c   T a g s \ T a b l e s \ & l t ; T a b l e s \ E m p l o y e e s & g t ; < / K e y > < / D i a g r a m O b j e c t K e y > < D i a g r a m O b j e c t K e y > < K e y > D y n a m i c   T a g s \ T a b l e s \ & l t ; T a b l e s \ H R   D a t a b a s e & g t ; < / K e y > < / D i a g r a m O b j e c t K e y > < D i a g r a m O b j e c t K e y > < K e y > T a b l e s \ D e p a r t m e n t   B r i d g e < / K e y > < / D i a g r a m O b j e c t K e y > < D i a g r a m O b j e c t K e y > < K e y > T a b l e s \ D e p a r t m e n t   B r i d g e \ C o l u m n s \ D e p a r t m e n t < / K e y > < / D i a g r a m O b j e c t K e y > < D i a g r a m O b j e c t K e y > < K e y > T a b l e s \ D e p a r t m e n t   B r i d g e \ C o l u m n s \ M a n a g e r < / K e y > < / D i a g r a m O b j e c t K e y > < D i a g r a m O b j e c t K e y > < K e y > T a b l e s \ E m p l o y e e s < / K e y > < / D i a g r a m O b j e c t K e y > < D i a g r a m O b j e c t K e y > < K e y > T a b l e s \ E m p l o y e e s \ C o l u m n s \ I D < / K e y > < / D i a g r a m O b j e c t K e y > < D i a g r a m O b j e c t K e y > < K e y > T a b l e s \ E m p l o y e e s \ C o l u m n s \ P e r f o r m a n c e   R e v i e w < / K e y > < / D i a g r a m O b j e c t K e y > < D i a g r a m O b j e c t K e y > < K e y > T a b l e s \ E m p l o y e e s \ C o l u m n s \ C i t y < / K e y > < / D i a g r a m O b j e c t K e y > < D i a g r a m O b j e c t K e y > < K e y > T a b l e s \ E m p l o y e e s \ C o l u m n s \ L a s t   P r o m o t i o n   D a t e < / K e y > < / D i a g r a m O b j e c t K e y > < D i a g r a m O b j e c t K e y > < K e y > T a b l e s \ E m p l o y e e s \ C o l u m n s \ S a l a r y < / K e y > < / D i a g r a m O b j e c t K e y > < D i a g r a m O b j e c t K e y > < K e y > T a b l e s \ E m p l o y e e s \ C o l u m n s \ O v e r d u e   V a c a t i o n ? < / K e y > < / D i a g r a m O b j e c t K e y > < D i a g r a m O b j e c t K e y > < K e y > T a b l e s \ E m p l o y e e s \ M e a s u r e s \ S u m   o f   S a l a r y < / K e y > < / D i a g r a m O b j e c t K e y > < D i a g r a m O b j e c t K e y > < K e y > T a b l e s \ E m p l o y e e s \ S u m   o f   S a l a r y \ A d d i t i o n a l   I n f o \ I m p l i c i t   M e a s u r e < / K e y > < / D i a g r a m O b j e c t K e y > < D i a g r a m O b j e c t K e y > < K e y > T a b l e s \ E m p l o y e e s \ M e a s u r e s \ A v e r a g e   o f   S a l a r y < / K e y > < / D i a g r a m O b j e c t K e y > < D i a g r a m O b j e c t K e y > < K e y > T a b l e s \ E m p l o y e e s \ A v e r a g e   o f   S a l a r y \ A d d i t i o n a l   I n f o \ I m p l i c i t   M e a s u r e < / K e y > < / D i a g r a m O b j e c t K e y > < D i a g r a m O b j e c t K e y > < K e y > T a b l e s \ E m p l o y e e s \ M e a s u r e s \ S u m   o f   P e r f o r m a n c e   R e v i e w < / K e y > < / D i a g r a m O b j e c t K e y > < D i a g r a m O b j e c t K e y > < K e y > T a b l e s \ E m p l o y e e s \ S u m   o f   P e r f o r m a n c e   R e v i e w \ A d d i t i o n a l   I n f o \ I m p l i c i t   M e a s u r e < / K e y > < / D i a g r a m O b j e c t K e y > < D i a g r a m O b j e c t K e y > < K e y > T a b l e s \ E m p l o y e e s \ M e a s u r e s \ C o u n t   o f   P e r f o r m a n c e   R e v i e w < / K e y > < / D i a g r a m O b j e c t K e y > < D i a g r a m O b j e c t K e y > < K e y > T a b l e s \ E m p l o y e e s \ C o u n t   o f   P e r f o r m a n c e   R e v i e w \ A d d i t i o n a l   I n f o \ I m p l i c i t   M e a s u r e < / K e y > < / D i a g r a m O b j e c t K e y > < D i a g r a m O b j e c t K e y > < K e y > T a b l e s \ E m p l o y e e s \ M e a s u r e s \ C o u n t   o f   O v e r d u e   V a c a t i o n ? < / K e y > < / D i a g r a m O b j e c t K e y > < D i a g r a m O b j e c t K e y > < K e y > T a b l e s \ E m p l o y e e s \ C o u n t   o f   O v e r d u e   V a c a t i o n ? \ A d d i t i o n a l   I n f o \ I m p l i c i t   M e a s u r e < / K e y > < / D i a g r a m O b j e c t K e y > < D i a g r a m O b j e c t K e y > < K e y > T a b l e s \ H R   D a t a b a s e < / K e y > < / D i a g r a m O b j e c t K e y > < D i a g r a m O b j e c t K e y > < K e y > T a b l e s \ H R   D a t a b a s e \ C o l u m n s \ I D < / K e y > < / D i a g r a m O b j e c t K e y > < D i a g r a m O b j e c t K e y > < K e y > T a b l e s \ H R   D a t a b a s e \ C o l u m n s \ E m p l o y e e < / K e y > < / D i a g r a m O b j e c t K e y > < D i a g r a m O b j e c t K e y > < K e y > T a b l e s \ H R   D a t a b a s e \ C o l u m n s \ G e n d e r < / K e y > < / D i a g r a m O b j e c t K e y > < D i a g r a m O b j e c t K e y > < K e y > T a b l e s \ H R   D a t a b a s e \ C o l u m n s \ B i r t h   D a t e < / K e y > < / D i a g r a m O b j e c t K e y > < D i a g r a m O b j e c t K e y > < K e y > T a b l e s \ H R   D a t a b a s e \ C o l u m n s \ H i r e   D a t e < / K e y > < / D i a g r a m O b j e c t K e y > < D i a g r a m O b j e c t K e y > < K e y > T a b l e s \ H R   D a t a b a s e \ C o l u m n s \ T e r m i n a t i o n   D a t e < / K e y > < / D i a g r a m O b j e c t K e y > < D i a g r a m O b j e c t K e y > < K e y > T a b l e s \ H R   D a t a b a s e \ C o l u m n s \ T e r m i n a t i o n   R e a s o n < / K e y > < / D i a g r a m O b j e c t K e y > < D i a g r a m O b j e c t K e y > < K e y > T a b l e s \ H R   D a t a b a s e \ C o l u m n s \ E d u c a t i o n < / K e y > < / D i a g r a m O b j e c t K e y > < D i a g r a m O b j e c t K e y > < K e y > T a b l e s \ H R   D a t a b a s e \ C o l u m n s \ P o s i t i o n < / K e y > < / D i a g r a m O b j e c t K e y > < D i a g r a m O b j e c t K e y > < K e y > T a b l e s \ H R   D a t a b a s e \ C o l u m n s \ D e p a r t m e n t < / K e y > < / D i a g r a m O b j e c t K e y > < D i a g r a m O b j e c t K e y > < K e y > T a b l e s \ H R   D a t a b a s e \ C o l u m n s \ A g e < / K e y > < / D i a g r a m O b j e c t K e y > < D i a g r a m O b j e c t K e y > < K e y > T a b l e s \ H R   D a t a b a s e \ C o l u m n s \ T e n u r e < / K e y > < / D i a g r a m O b j e c t K e y > < D i a g r a m O b j e c t K e y > < K e y > T a b l e s \ H R   D a t a b a s e \ C o l u m n s \ E d u O r d e r < / K e y > < / D i a g r a m O b j e c t K e y > < D i a g r a m O b j e c t K e y > < K e y > T a b l e s \ H R   D a t a b a s e \ C o l u m n s \ E d u L a b e l < / K e y > < / D i a g r a m O b j e c t K e y > < D i a g r a m O b j e c t K e y > < K e y > T a b l e s \ H R   D a t a b a s e \ C o l u m n s \ E m p l o y m e n t   S t a t u s < / K e y > < / D i a g r a m O b j e c t K e y > < D i a g r a m O b j e c t K e y > < K e y > T a b l e s \ H R   D a t a b a s e \ M e a s u r e s \ H e a d C o u n t < / K e y > < / D i a g r a m O b j e c t K e y > < D i a g r a m O b j e c t K e y > < K e y > T a b l e s \ H R   D a t a b a s e \ M e a s u r e s \ O v e r d u e   V a c a t i o n   % < / K e y > < / D i a g r a m O b j e c t K e y > < D i a g r a m O b j e c t K e y > < K e y > T a b l e s \ H R   D a t a b a s e \ M e a s u r e s \ T e r m i n a t e d < / K e y > < / D i a g r a m O b j e c t K e y > < D i a g r a m O b j e c t K e y > < K e y > T a b l e s \ H R   D a t a b a s e \ M e a s u r e s \ T u r n o v e r   % < / K e y > < / D i a g r a m O b j e c t K e y > < D i a g r a m O b j e c t K e y > < K e y > T a b l e s \ H R   D a t a b a s e \ M e a s u r e s \ S u m   o f   A g e < / K e y > < / D i a g r a m O b j e c t K e y > < D i a g r a m O b j e c t K e y > < K e y > T a b l e s \ H R   D a t a b a s e \ S u m   o f   A g e \ A d d i t i o n a l   I n f o \ I m p l i c i t   M e a s u r e < / K e y > < / D i a g r a m O b j e c t K e y > < D i a g r a m O b j e c t K e y > < K e y > T a b l e s \ H R   D a t a b a s e \ M e a s u r e s \ A v e r a g e   o f   A g e < / K e y > < / D i a g r a m O b j e c t K e y > < D i a g r a m O b j e c t K e y > < K e y > T a b l e s \ H R   D a t a b a s e \ A v e r a g e   o f   A g e \ A d d i t i o n a l   I n f o \ I m p l i c i t   M e a s u r e < / K e y > < / D i a g r a m O b j e c t K e y > < D i a g r a m O b j e c t K e y > < K e y > T a b l e s \ H R   D a t a b a s e \ M e a s u r e s \ S u m   o f   T e n u r e < / K e y > < / D i a g r a m O b j e c t K e y > < D i a g r a m O b j e c t K e y > < K e y > T a b l e s \ H R   D a t a b a s e \ S u m   o f   T e n u r e \ A d d i t i o n a l   I n f o \ I m p l i c i t   M e a s u r e < / K e y > < / D i a g r a m O b j e c t K e y > < D i a g r a m O b j e c t K e y > < K e y > T a b l e s \ H R   D a t a b a s e \ M e a s u r e s \ A v e r a g e   o f   T e n u r e < / K e y > < / D i a g r a m O b j e c t K e y > < D i a g r a m O b j e c t K e y > < K e y > T a b l e s \ H R   D a t a b a s e \ A v e r a g e   o f   T e n u r e \ A d d i t i o n a l   I n f o \ I m p l i c i t   M e a s u r e < / K e y > < / D i a g r a m O b j e c t K e y > < D i a g r a m O b j e c t K e y > < K e y > T a b l e s \ H R   D a t a b a s e \ M e a s u r e s \ C o u n t   o f   G e n d e r < / K e y > < / D i a g r a m O b j e c t K e y > < D i a g r a m O b j e c t K e y > < K e y > T a b l e s \ H R   D a t a b a s e \ C o u n t   o f   G e n d e r \ A d d i t i o n a l   I n f o \ I m p l i c i t   M e a s u r e < / K e y > < / D i a g r a m O b j e c t K e y > < D i a g r a m O b j e c t K e y > < K e y > T a b l e s \ H R   D a t a b a s e \ M e a s u r e s \ C o u n t   o f   E d u c a t i o n < / K e y > < / D i a g r a m O b j e c t K e y > < D i a g r a m O b j e c t K e y > < K e y > T a b l e s \ H R   D a t a b a s e \ C o u n t   o f   E d u c a t i o n \ A d d i t i o n a l   I n f o \ I m p l i c i t   M e a s u r e < / K e y > < / D i a g r a m O b j e c t K e y > < D i a g r a m O b j e c t K e y > < K e y > T a b l e s \ H R   D a t a b a s e \ M e a s u r e s \ C o u n t   o f   T e r m i n a t i o n   R e a s o n < / K e y > < / D i a g r a m O b j e c t K e y > < D i a g r a m O b j e c t K e y > < K e y > T a b l e s \ H R   D a t a b a s e \ C o u n t   o f   T e r m i n a t i o n   R e a s o n \ A d d i t i o n a l   I n f o \ I m p l i c i t   M e a s u r e < / K e y > < / D i a g r a m O b j e c t K e y > < D i a g r a m O b j e c t K e y > < K e y > T a b l e s \ H R   D a t a b a s e \ M e a s u r e s \ C o u n t   o f   D e p a r t m e n t < / K e y > < / D i a g r a m O b j e c t K e y > < D i a g r a m O b j e c t K e y > < K e y > T a b l e s \ H R   D a t a b a s e \ C o u n t   o f   D e p a r t m e n t \ A d d i t i o n a l   I n f o \ I m p l i c i t   M e a s u r e < / K e y > < / D i a g r a m O b j e c t K e y > < D i a g r a m O b j e c t K e y > < K e y > R e l a t i o n s h i p s \ & l t ; T a b l e s \ E m p l o y e e s \ C o l u m n s \ I D & g t ; - & l t ; T a b l e s \ H R   D a t a b a s e \ C o l u m n s \ I D & g t ; < / K e y > < / D i a g r a m O b j e c t K e y > < D i a g r a m O b j e c t K e y > < K e y > R e l a t i o n s h i p s \ & l t ; T a b l e s \ E m p l o y e e s \ C o l u m n s \ I D & g t ; - & l t ; T a b l e s \ H R   D a t a b a s e \ C o l u m n s \ I D & g t ; \ F K < / K e y > < / D i a g r a m O b j e c t K e y > < D i a g r a m O b j e c t K e y > < K e y > R e l a t i o n s h i p s \ & l t ; T a b l e s \ E m p l o y e e s \ C o l u m n s \ I D & g t ; - & l t ; T a b l e s \ H R   D a t a b a s e \ C o l u m n s \ I D & g t ; \ P K < / K e y > < / D i a g r a m O b j e c t K e y > < D i a g r a m O b j e c t K e y > < K e y > R e l a t i o n s h i p s \ & l t ; T a b l e s \ E m p l o y e e s \ C o l u m n s \ I D & g t ; - & l t ; T a b l e s \ H R   D a t a b a s e \ C o l u m n s \ I D & g t ; \ C r o s s F i l t e r < / K e y > < / D i a g r a m O b j e c t K e y > < D i a g r a m O b j e c t K e y > < K e y > R e l a t i o n s h i p s \ & l t ; T a b l e s \ H R   D a t a b a s e \ C o l u m n s \ D e p a r t m e n t & g t ; - & l t ; T a b l e s \ D e p a r t m e n t   B r i d g e \ C o l u m n s \ D e p a r t m e n t & g t ; < / K e y > < / D i a g r a m O b j e c t K e y > < D i a g r a m O b j e c t K e y > < K e y > R e l a t i o n s h i p s \ & l t ; T a b l e s \ H R   D a t a b a s e \ C o l u m n s \ D e p a r t m e n t & g t ; - & l t ; T a b l e s \ D e p a r t m e n t   B r i d g e \ C o l u m n s \ D e p a r t m e n t & g t ; \ F K < / K e y > < / D i a g r a m O b j e c t K e y > < D i a g r a m O b j e c t K e y > < K e y > R e l a t i o n s h i p s \ & l t ; T a b l e s \ H R   D a t a b a s e \ C o l u m n s \ D e p a r t m e n t & g t ; - & l t ; T a b l e s \ D e p a r t m e n t   B r i d g e \ C o l u m n s \ D e p a r t m e n t & g t ; \ P K < / K e y > < / D i a g r a m O b j e c t K e y > < D i a g r a m O b j e c t K e y > < K e y > R e l a t i o n s h i p s \ & l t ; T a b l e s \ H R   D a t a b a s e \ C o l u m n s \ D e p a r t m e n t & g t ; - & l t ; T a b l e s \ D e p a r t m e n t   B r i d g e \ C o l u m n s \ D e p a r t m e n t & g t ; \ C r o s s F i l t e r < / K e y > < / D i a g r a m O b j e c t K e y > < / A l l K e y s > < S e l e c t e d K e y s > < D i a g r a m O b j e c t K e y > < K e y > T a b l e s \ E m p l o y e e s 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 T a g s \ T a b l e s \ & l t ; T a b l e s \ D e p a r t m e n t   B r i d g e & g t ; 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 T a g s \ T a b l e s \ & l t ; T a b l e s \ H R   D a t a b a s e & g t ; < / K e y > < / a : K e y > < a : V a l u e   i : t y p e = " D i a g r a m D i s p l a y T a g V i e w S t a t e " > < I s N o t F i l t e r e d O u t > t r u e < / I s N o t F i l t e r e d O u t > < / a : V a l u e > < / a : K e y V a l u e O f D i a g r a m O b j e c t K e y a n y T y p e z b w N T n L X > < a : K e y V a l u e O f D i a g r a m O b j e c t K e y a n y T y p e z b w N T n L X > < a : K e y > < K e y > T a b l e s \ D e p a r t m e n t   B r i d g e < / K e y > < / a : K e y > < a : V a l u e   i : t y p e = " D i a g r a m D i s p l a y N o d e V i e w S t a t e " > < H e i g h t > 1 5 0 < / H e i g h t > < I s E x p a n d e d > t r u e < / I s E x p a n d e d > < L a y e d O u t > t r u e < / L a y e d O u t > < W i d t h > 2 0 0 < / W i d t h > < / a : V a l u e > < / a : K e y V a l u e O f D i a g r a m O b j e c t K e y a n y T y p e z b w N T n L X > < a : K e y V a l u e O f D i a g r a m O b j e c t K e y a n y T y p e z b w N T n L X > < a : K e y > < K e y > T a b l e s \ D e p a r t m e n t   B r i d g e \ C o l u m n s \ D e p a r t m e n t < / K e y > < / a : K e y > < a : V a l u e   i : t y p e = " D i a g r a m D i s p l a y N o d e V i e w S t a t e " > < H e i g h t > 1 5 0 < / H e i g h t > < I s E x p a n d e d > t r u e < / I s E x p a n d e d > < W i d t h > 2 0 0 < / W i d t h > < / a : V a l u e > < / a : K e y V a l u e O f D i a g r a m O b j e c t K e y a n y T y p e z b w N T n L X > < a : K e y V a l u e O f D i a g r a m O b j e c t K e y a n y T y p e z b w N T n L X > < a : K e y > < K e y > T a b l e s \ D e p a r t m e n t   B r i d g e \ C o l u m n s \ M a n a g e r < / K e y > < / a : K e y > < a : V a l u e   i : t y p e = " D i a g r a m D i s p l a y N o d e V i e w S t a t e " > < H e i g h t > 1 5 0 < / H e i g h t > < I s E x p a n d e d > t r u e < / I s E x p a n d e d > < W i d t h > 2 0 0 < / W i d t h > < / a : V a l u e > < / a : K e y V a l u e O f D i a g r a m O b j e c t K e y a n y T y p e z b w N T n L X > < a : K e y V a l u e O f D i a g r a m O b j e c t K e y a n y T y p e z b w N T n L X > < a : K e y > < K e y > T a b l e s \ E m p l o y e e s < / K e y > < / a : K e y > < a : V a l u e   i : t y p e = " D i a g r a m D i s p l a y N o d e V i e w S t a t e " > < H e i g h t > 1 5 0 < / H e i g h t > < I s E x p a n d e d > t r u e < / I s E x p a n d e d > < I s F o c u s e d > t r u e < / I s F o c u s e d > < L a y e d O u t > t r u e < / L a y e d O u t > < L e f t > 6 6 2 . 7 0 3 8 1 0 5 6 7 6 6 5 7 6 < / L e f t > < T a b I n d e x > 2 < / T a b I n d e x > < W i d t h > 2 0 0 < / W i d t h > < / a : V a l u e > < / a : K e y V a l u e O f D i a g r a m O b j e c t K e y a n y T y p e z b w N T n L X > < a : K e y V a l u e O f D i a g r a m O b j e c t K e y a n y T y p e z b w N T n L X > < a : K e y > < K e y > T a b l e s \ E m p l o y e e s \ C o l u m n s \ I D < / K e y > < / a : K e y > < a : V a l u e   i : t y p e = " D i a g r a m D i s p l a y N o d e V i e w S t a t e " > < H e i g h t > 1 5 0 < / H e i g h t > < I s E x p a n d e d > t r u e < / I s E x p a n d e d > < W i d t h > 2 0 0 < / W i d t h > < / a : V a l u e > < / a : K e y V a l u e O f D i a g r a m O b j e c t K e y a n y T y p e z b w N T n L X > < a : K e y V a l u e O f D i a g r a m O b j e c t K e y a n y T y p e z b w N T n L X > < a : K e y > < K e y > T a b l e s \ E m p l o y e e s \ C o l u m n s \ P e r f o r m a n c e   R e v i e w < / 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 T a b l e s \ E m p l o y e e s \ C o l u m n s \ L a s t   P r o m o t i o n   D a t e < / K e y > < / a : K e y > < a : V a l u e   i : t y p e = " D i a g r a m D i s p l a y N o d e V i e w S t a t e " > < H e i g h t > 1 5 0 < / H e i g h t > < I s E x p a n d e d > t r u e < / I s E x p a n d e d > < W i d t h > 2 0 0 < / W i d t h > < / a : V a l u e > < / a : K e y V a l u e O f D i a g r a m O b j e c t K e y a n y T y p e z b w N T n L X > < a : K e y V a l u e O f D i a g r a m O b j e c t K e y a n y T y p e z b w N T n L X > < a : K e y > < K e y > T a b l e s \ E m p l o y e e s \ C o l u m n s \ S a l a r y < / K e y > < / a : K e y > < a : V a l u e   i : t y p e = " D i a g r a m D i s p l a y N o d e V i e w S t a t e " > < H e i g h t > 1 5 0 < / H e i g h t > < I s E x p a n d e d > t r u e < / I s E x p a n d e d > < W i d t h > 2 0 0 < / W i d t h > < / a : V a l u e > < / a : K e y V a l u e O f D i a g r a m O b j e c t K e y a n y T y p e z b w N T n L X > < a : K e y V a l u e O f D i a g r a m O b j e c t K e y a n y T y p e z b w N T n L X > < a : K e y > < K e y > T a b l e s \ E m p l o y e e s \ C o l u m n s \ O v e r d u e   V a c a t i o n ? < / K e y > < / a : K e y > < a : V a l u e   i : t y p e = " D i a g r a m D i s p l a y N o d e V i e w S t a t e " > < H e i g h t > 1 5 0 < / H e i g h t > < I s E x p a n d e d > t r u e < / I s E x p a n d e d > < W i d t h > 2 0 0 < / W i d t h > < / a : V a l u e > < / a : K e y V a l u e O f D i a g r a m O b j e c t K e y a n y T y p e z b w N T n L X > < a : K e y V a l u e O f D i a g r a m O b j e c t K e y a n y T y p e z b w N T n L X > < a : K e y > < K e y > T a b l e s \ E m p l o y e e s \ M e a s u r e s \ S u m   o f   S a l a r y < / K e y > < / a : K e y > < a : V a l u e   i : t y p e = " D i a g r a m D i s p l a y N o d e V i e w S t a t e " > < H e i g h t > 1 5 0 < / H e i g h t > < I s E x p a n d e d > t r u e < / I s E x p a n d e d > < W i d t h > 2 0 0 < / W i d t h > < / a : V a l u e > < / a : K e y V a l u e O f D i a g r a m O b j e c t K e y a n y T y p e z b w N T n L X > < a : K e y V a l u e O f D i a g r a m O b j e c t K e y a n y T y p e z b w N T n L X > < a : K e y > < K e y > T a b l e s \ E m p l o y e e s \ S u m   o f   S a l a r y \ A d d i t i o n a l   I n f o \ I m p l i c i t   M e a s u r e < / K e y > < / a : K e y > < a : V a l u e   i : t y p e = " D i a g r a m D i s p l a y V i e w S t a t e I D i a g r a m T a g A d d i t i o n a l I n f o " / > < / a : K e y V a l u e O f D i a g r a m O b j e c t K e y a n y T y p e z b w N T n L X > < a : K e y V a l u e O f D i a g r a m O b j e c t K e y a n y T y p e z b w N T n L X > < a : K e y > < K e y > T a b l e s \ E m p l o y e e s \ M e a s u r e s \ A v e r a g e   o f   S a l a r y < / K e y > < / a : K e y > < a : V a l u e   i : t y p e = " D i a g r a m D i s p l a y N o d e V i e w S t a t e " > < H e i g h t > 1 5 0 < / H e i g h t > < I s E x p a n d e d > t r u e < / I s E x p a n d e d > < W i d t h > 2 0 0 < / W i d t h > < / a : V a l u e > < / a : K e y V a l u e O f D i a g r a m O b j e c t K e y a n y T y p e z b w N T n L X > < a : K e y V a l u e O f D i a g r a m O b j e c t K e y a n y T y p e z b w N T n L X > < a : K e y > < K e y > T a b l e s \ E m p l o y e e s \ A v e r a g e   o f   S a l a r y \ A d d i t i o n a l   I n f o \ I m p l i c i t   M e a s u r e < / K e y > < / a : K e y > < a : V a l u e   i : t y p e = " D i a g r a m D i s p l a y V i e w S t a t e I D i a g r a m T a g A d d i t i o n a l I n f o " / > < / a : K e y V a l u e O f D i a g r a m O b j e c t K e y a n y T y p e z b w N T n L X > < a : K e y V a l u e O f D i a g r a m O b j e c t K e y a n y T y p e z b w N T n L X > < a : K e y > < K e y > T a b l e s \ E m p l o y e e s \ M e a s u r e s \ S u m   o f   P e r f o r m a n c e   R e v i e w < / K e y > < / a : K e y > < a : V a l u e   i : t y p e = " D i a g r a m D i s p l a y N o d e V i e w S t a t e " > < H e i g h t > 1 5 0 < / H e i g h t > < I s E x p a n d e d > t r u e < / I s E x p a n d e d > < W i d t h > 2 0 0 < / W i d t h > < / a : V a l u e > < / a : K e y V a l u e O f D i a g r a m O b j e c t K e y a n y T y p e z b w N T n L X > < a : K e y V a l u e O f D i a g r a m O b j e c t K e y a n y T y p e z b w N T n L X > < a : K e y > < K e y > T a b l e s \ E m p l o y e e s \ S u m   o f   P e r f o r m a n c e   R e v i e w \ A d d i t i o n a l   I n f o \ I m p l i c i t   M e a s u r e < / K e y > < / a : K e y > < a : V a l u e   i : t y p e = " D i a g r a m D i s p l a y V i e w S t a t e I D i a g r a m T a g A d d i t i o n a l I n f o " / > < / a : K e y V a l u e O f D i a g r a m O b j e c t K e y a n y T y p e z b w N T n L X > < a : K e y V a l u e O f D i a g r a m O b j e c t K e y a n y T y p e z b w N T n L X > < a : K e y > < K e y > T a b l e s \ E m p l o y e e s \ M e a s u r e s \ C o u n t   o f   P e r f o r m a n c e   R e v i e w < / K e y > < / a : K e y > < a : V a l u e   i : t y p e = " D i a g r a m D i s p l a y N o d e V i e w S t a t e " > < H e i g h t > 1 5 0 < / H e i g h t > < I s E x p a n d e d > t r u e < / I s E x p a n d e d > < W i d t h > 2 0 0 < / W i d t h > < / a : V a l u e > < / a : K e y V a l u e O f D i a g r a m O b j e c t K e y a n y T y p e z b w N T n L X > < a : K e y V a l u e O f D i a g r a m O b j e c t K e y a n y T y p e z b w N T n L X > < a : K e y > < K e y > T a b l e s \ E m p l o y e e s \ C o u n t   o f   P e r f o r m a n c e   R e v i e w \ A d d i t i o n a l   I n f o \ I m p l i c i t   M e a s u r e < / K e y > < / a : K e y > < a : V a l u e   i : t y p e = " D i a g r a m D i s p l a y V i e w S t a t e I D i a g r a m T a g A d d i t i o n a l I n f o " / > < / a : K e y V a l u e O f D i a g r a m O b j e c t K e y a n y T y p e z b w N T n L X > < a : K e y V a l u e O f D i a g r a m O b j e c t K e y a n y T y p e z b w N T n L X > < a : K e y > < K e y > T a b l e s \ E m p l o y e e s \ M e a s u r e s \ C o u n t   o f   O v e r d u e   V a c a t i o n ? < / K e y > < / a : K e y > < a : V a l u e   i : t y p e = " D i a g r a m D i s p l a y N o d e V i e w S t a t e " > < H e i g h t > 1 5 0 < / H e i g h t > < I s E x p a n d e d > t r u e < / I s E x p a n d e d > < W i d t h > 2 0 0 < / W i d t h > < / a : V a l u e > < / a : K e y V a l u e O f D i a g r a m O b j e c t K e y a n y T y p e z b w N T n L X > < a : K e y V a l u e O f D i a g r a m O b j e c t K e y a n y T y p e z b w N T n L X > < a : K e y > < K e y > T a b l e s \ E m p l o y e e s \ C o u n t   o f   O v e r d u e   V a c a t i o n ? \ A d d i t i o n a l   I n f o \ I m p l i c i t   M e a s u r e < / K e y > < / a : K e y > < a : V a l u e   i : t y p e = " D i a g r a m D i s p l a y V i e w S t a t e I D i a g r a m T a g A d d i t i o n a l I n f o " / > < / a : K e y V a l u e O f D i a g r a m O b j e c t K e y a n y T y p e z b w N T n L X > < a : K e y V a l u e O f D i a g r a m O b j e c t K e y a n y T y p e z b w N T n L X > < a : K e y > < K e y > T a b l e s \ H R   D a t a b a s e < / K e y > < / a : K e y > < a : V a l u e   i : t y p e = " D i a g r a m D i s p l a y N o d e V i e w S t a t e " > < H e i g h t > 1 5 0 < / H e i g h t > < I s E x p a n d e d > t r u e < / I s E x p a n d e d > < L a y e d O u t > t r u e < / L a y e d O u t > < L e f t > 3 2 1 . 4 0 7 6 2 1 1 3 5 3 3 1 5 1 < / L e f t > < T a b I n d e x > 1 < / T a b I n d e x > < W i d t h > 2 0 0 < / W i d t h > < / a : V a l u e > < / a : K e y V a l u e O f D i a g r a m O b j e c t K e y a n y T y p e z b w N T n L X > < a : K e y V a l u e O f D i a g r a m O b j e c t K e y a n y T y p e z b w N T n L X > < a : K e y > < K e y > T a b l e s \ H R   D a t a b a s e \ C o l u m n s \ I D < / K e y > < / a : K e y > < a : V a l u e   i : t y p e = " D i a g r a m D i s p l a y N o d e V i e w S t a t e " > < H e i g h t > 1 5 0 < / H e i g h t > < I s E x p a n d e d > t r u e < / I s E x p a n d e d > < W i d t h > 2 0 0 < / W i d t h > < / a : V a l u e > < / a : K e y V a l u e O f D i a g r a m O b j e c t K e y a n y T y p e z b w N T n L X > < a : K e y V a l u e O f D i a g r a m O b j e c t K e y a n y T y p e z b w N T n L X > < a : K e y > < K e y > T a b l e s \ H R   D a t a b a s e \ C o l u m n s \ E m p l o y e e < / K e y > < / a : K e y > < a : V a l u e   i : t y p e = " D i a g r a m D i s p l a y N o d e V i e w S t a t e " > < H e i g h t > 1 5 0 < / H e i g h t > < I s E x p a n d e d > t r u e < / I s E x p a n d e d > < W i d t h > 2 0 0 < / W i d t h > < / a : V a l u e > < / a : K e y V a l u e O f D i a g r a m O b j e c t K e y a n y T y p e z b w N T n L X > < a : K e y V a l u e O f D i a g r a m O b j e c t K e y a n y T y p e z b w N T n L X > < a : K e y > < K e y > T a b l e s \ H R   D a t a b a s e \ C o l u m n s \ G e n d e r < / K e y > < / a : K e y > < a : V a l u e   i : t y p e = " D i a g r a m D i s p l a y N o d e V i e w S t a t e " > < H e i g h t > 1 5 0 < / H e i g h t > < I s E x p a n d e d > t r u e < / I s E x p a n d e d > < W i d t h > 2 0 0 < / W i d t h > < / a : V a l u e > < / a : K e y V a l u e O f D i a g r a m O b j e c t K e y a n y T y p e z b w N T n L X > < a : K e y V a l u e O f D i a g r a m O b j e c t K e y a n y T y p e z b w N T n L X > < a : K e y > < K e y > T a b l e s \ H R   D a t a b a s e \ C o l u m n s \ B i r t h   D a t e < / K e y > < / a : K e y > < a : V a l u e   i : t y p e = " D i a g r a m D i s p l a y N o d e V i e w S t a t e " > < H e i g h t > 1 5 0 < / H e i g h t > < I s E x p a n d e d > t r u e < / I s E x p a n d e d > < W i d t h > 2 0 0 < / W i d t h > < / a : V a l u e > < / a : K e y V a l u e O f D i a g r a m O b j e c t K e y a n y T y p e z b w N T n L X > < a : K e y V a l u e O f D i a g r a m O b j e c t K e y a n y T y p e z b w N T n L X > < a : K e y > < K e y > T a b l e s \ H R   D a t a b a s e \ C o l u m n s \ H i r e   D a t e < / K e y > < / a : K e y > < a : V a l u e   i : t y p e = " D i a g r a m D i s p l a y N o d e V i e w S t a t e " > < H e i g h t > 1 5 0 < / H e i g h t > < I s E x p a n d e d > t r u e < / I s E x p a n d e d > < W i d t h > 2 0 0 < / W i d t h > < / a : V a l u e > < / a : K e y V a l u e O f D i a g r a m O b j e c t K e y a n y T y p e z b w N T n L X > < a : K e y V a l u e O f D i a g r a m O b j e c t K e y a n y T y p e z b w N T n L X > < a : K e y > < K e y > T a b l e s \ H R   D a t a b a s e \ C o l u m n s \ T e r m i n a t i o n   D a t e < / K e y > < / a : K e y > < a : V a l u e   i : t y p e = " D i a g r a m D i s p l a y N o d e V i e w S t a t e " > < H e i g h t > 1 5 0 < / H e i g h t > < I s E x p a n d e d > t r u e < / I s E x p a n d e d > < W i d t h > 2 0 0 < / W i d t h > < / a : V a l u e > < / a : K e y V a l u e O f D i a g r a m O b j e c t K e y a n y T y p e z b w N T n L X > < a : K e y V a l u e O f D i a g r a m O b j e c t K e y a n y T y p e z b w N T n L X > < a : K e y > < K e y > T a b l e s \ H R   D a t a b a s e \ C o l u m n s \ T e r m i n a t i o n   R e a s o n < / K e y > < / a : K e y > < a : V a l u e   i : t y p e = " D i a g r a m D i s p l a y N o d e V i e w S t a t e " > < H e i g h t > 1 5 0 < / H e i g h t > < I s E x p a n d e d > t r u e < / I s E x p a n d e d > < W i d t h > 2 0 0 < / W i d t h > < / a : V a l u e > < / a : K e y V a l u e O f D i a g r a m O b j e c t K e y a n y T y p e z b w N T n L X > < a : K e y V a l u e O f D i a g r a m O b j e c t K e y a n y T y p e z b w N T n L X > < a : K e y > < K e y > T a b l e s \ H R   D a t a b a s e \ C o l u m n s \ E d u c a t i o n < / K e y > < / a : K e y > < a : V a l u e   i : t y p e = " D i a g r a m D i s p l a y N o d e V i e w S t a t e " > < H e i g h t > 1 5 0 < / H e i g h t > < I s E x p a n d e d > t r u e < / I s E x p a n d e d > < W i d t h > 2 0 0 < / W i d t h > < / a : V a l u e > < / a : K e y V a l u e O f D i a g r a m O b j e c t K e y a n y T y p e z b w N T n L X > < a : K e y V a l u e O f D i a g r a m O b j e c t K e y a n y T y p e z b w N T n L X > < a : K e y > < K e y > T a b l e s \ H R   D a t a b a s e \ C o l u m n s \ P o s i t i o n < / K e y > < / a : K e y > < a : V a l u e   i : t y p e = " D i a g r a m D i s p l a y N o d e V i e w S t a t e " > < H e i g h t > 1 5 0 < / H e i g h t > < I s E x p a n d e d > t r u e < / I s E x p a n d e d > < W i d t h > 2 0 0 < / W i d t h > < / a : V a l u e > < / a : K e y V a l u e O f D i a g r a m O b j e c t K e y a n y T y p e z b w N T n L X > < a : K e y V a l u e O f D i a g r a m O b j e c t K e y a n y T y p e z b w N T n L X > < a : K e y > < K e y > T a b l e s \ H R   D a t a b a s e \ C o l u m n s \ D e p a r t m e n t < / K e y > < / a : K e y > < a : V a l u e   i : t y p e = " D i a g r a m D i s p l a y N o d e V i e w S t a t e " > < H e i g h t > 1 5 0 < / H e i g h t > < I s E x p a n d e d > t r u e < / I s E x p a n d e d > < W i d t h > 2 0 0 < / W i d t h > < / a : V a l u e > < / a : K e y V a l u e O f D i a g r a m O b j e c t K e y a n y T y p e z b w N T n L X > < a : K e y V a l u e O f D i a g r a m O b j e c t K e y a n y T y p e z b w N T n L X > < a : K e y > < K e y > T a b l e s \ H R   D a t a b a s e \ C o l u m n s \ A g e < / K e y > < / a : K e y > < a : V a l u e   i : t y p e = " D i a g r a m D i s p l a y N o d e V i e w S t a t e " > < H e i g h t > 1 5 0 < / H e i g h t > < I s E x p a n d e d > t r u e < / I s E x p a n d e d > < W i d t h > 2 0 0 < / W i d t h > < / a : V a l u e > < / a : K e y V a l u e O f D i a g r a m O b j e c t K e y a n y T y p e z b w N T n L X > < a : K e y V a l u e O f D i a g r a m O b j e c t K e y a n y T y p e z b w N T n L X > < a : K e y > < K e y > T a b l e s \ H R   D a t a b a s e \ C o l u m n s \ T e n u r e < / K e y > < / a : K e y > < a : V a l u e   i : t y p e = " D i a g r a m D i s p l a y N o d e V i e w S t a t e " > < H e i g h t > 1 5 0 < / H e i g h t > < I s E x p a n d e d > t r u e < / I s E x p a n d e d > < W i d t h > 2 0 0 < / W i d t h > < / a : V a l u e > < / a : K e y V a l u e O f D i a g r a m O b j e c t K e y a n y T y p e z b w N T n L X > < a : K e y V a l u e O f D i a g r a m O b j e c t K e y a n y T y p e z b w N T n L X > < a : K e y > < K e y > T a b l e s \ H R   D a t a b a s e \ C o l u m n s \ E d u O r d e r < / K e y > < / a : K e y > < a : V a l u e   i : t y p e = " D i a g r a m D i s p l a y N o d e V i e w S t a t e " > < H e i g h t > 1 5 0 < / H e i g h t > < I s E x p a n d e d > t r u e < / I s E x p a n d e d > < W i d t h > 2 0 0 < / W i d t h > < / a : V a l u e > < / a : K e y V a l u e O f D i a g r a m O b j e c t K e y a n y T y p e z b w N T n L X > < a : K e y V a l u e O f D i a g r a m O b j e c t K e y a n y T y p e z b w N T n L X > < a : K e y > < K e y > T a b l e s \ H R   D a t a b a s e \ C o l u m n s \ E d u L a b e l < / K e y > < / a : K e y > < a : V a l u e   i : t y p e = " D i a g r a m D i s p l a y N o d e V i e w S t a t e " > < H e i g h t > 1 5 0 < / H e i g h t > < I s E x p a n d e d > t r u e < / I s E x p a n d e d > < W i d t h > 2 0 0 < / W i d t h > < / a : V a l u e > < / a : K e y V a l u e O f D i a g r a m O b j e c t K e y a n y T y p e z b w N T n L X > < a : K e y V a l u e O f D i a g r a m O b j e c t K e y a n y T y p e z b w N T n L X > < a : K e y > < K e y > T a b l e s \ H R   D a t a b a s e \ C o l u m n s \ E m p l o y m e n t   S t a t u s < / K e y > < / a : K e y > < a : V a l u e   i : t y p e = " D i a g r a m D i s p l a y N o d e V i e w S t a t e " > < H e i g h t > 1 5 0 < / H e i g h t > < I s E x p a n d e d > t r u e < / I s E x p a n d e d > < W i d t h > 2 0 0 < / W i d t h > < / a : V a l u e > < / a : K e y V a l u e O f D i a g r a m O b j e c t K e y a n y T y p e z b w N T n L X > < a : K e y V a l u e O f D i a g r a m O b j e c t K e y a n y T y p e z b w N T n L X > < a : K e y > < K e y > T a b l e s \ H R   D a t a b a s e \ M e a s u r e s \ H e a d C o u n t < / K e y > < / a : K e y > < a : V a l u e   i : t y p e = " D i a g r a m D i s p l a y N o d e V i e w S t a t e " > < H e i g h t > 1 5 0 < / H e i g h t > < I s E x p a n d e d > t r u e < / I s E x p a n d e d > < W i d t h > 2 0 0 < / W i d t h > < / a : V a l u e > < / a : K e y V a l u e O f D i a g r a m O b j e c t K e y a n y T y p e z b w N T n L X > < a : K e y V a l u e O f D i a g r a m O b j e c t K e y a n y T y p e z b w N T n L X > < a : K e y > < K e y > T a b l e s \ H R   D a t a b a s e \ M e a s u r e s \ O v e r d u e   V a c a t i o n   % < / K e y > < / a : K e y > < a : V a l u e   i : t y p e = " D i a g r a m D i s p l a y N o d e V i e w S t a t e " > < H e i g h t > 1 5 0 < / H e i g h t > < I s E x p a n d e d > t r u e < / I s E x p a n d e d > < W i d t h > 2 0 0 < / W i d t h > < / a : V a l u e > < / a : K e y V a l u e O f D i a g r a m O b j e c t K e y a n y T y p e z b w N T n L X > < a : K e y V a l u e O f D i a g r a m O b j e c t K e y a n y T y p e z b w N T n L X > < a : K e y > < K e y > T a b l e s \ H R   D a t a b a s e \ M e a s u r e s \ T e r m i n a t e d < / K e y > < / a : K e y > < a : V a l u e   i : t y p e = " D i a g r a m D i s p l a y N o d e V i e w S t a t e " > < H e i g h t > 1 5 0 < / H e i g h t > < I s E x p a n d e d > t r u e < / I s E x p a n d e d > < W i d t h > 2 0 0 < / W i d t h > < / a : V a l u e > < / a : K e y V a l u e O f D i a g r a m O b j e c t K e y a n y T y p e z b w N T n L X > < a : K e y V a l u e O f D i a g r a m O b j e c t K e y a n y T y p e z b w N T n L X > < a : K e y > < K e y > T a b l e s \ H R   D a t a b a s e \ M e a s u r e s \ T u r n o v e r   % < / K e y > < / a : K e y > < a : V a l u e   i : t y p e = " D i a g r a m D i s p l a y N o d e V i e w S t a t e " > < H e i g h t > 1 5 0 < / H e i g h t > < I s E x p a n d e d > t r u e < / I s E x p a n d e d > < W i d t h > 2 0 0 < / W i d t h > < / a : V a l u e > < / a : K e y V a l u e O f D i a g r a m O b j e c t K e y a n y T y p e z b w N T n L X > < a : K e y V a l u e O f D i a g r a m O b j e c t K e y a n y T y p e z b w N T n L X > < a : K e y > < K e y > T a b l e s \ H R   D a t a b a s e \ M e a s u r e s \ S u m   o f   A g e < / K e y > < / a : K e y > < a : V a l u e   i : t y p e = " D i a g r a m D i s p l a y N o d e V i e w S t a t e " > < H e i g h t > 1 5 0 < / H e i g h t > < I s E x p a n d e d > t r u e < / I s E x p a n d e d > < W i d t h > 2 0 0 < / W i d t h > < / a : V a l u e > < / a : K e y V a l u e O f D i a g r a m O b j e c t K e y a n y T y p e z b w N T n L X > < a : K e y V a l u e O f D i a g r a m O b j e c t K e y a n y T y p e z b w N T n L X > < a : K e y > < K e y > T a b l e s \ H R   D a t a b a s e \ S u m   o f   A g e \ A d d i t i o n a l   I n f o \ I m p l i c i t   M e a s u r e < / K e y > < / a : K e y > < a : V a l u e   i : t y p e = " D i a g r a m D i s p l a y V i e w S t a t e I D i a g r a m T a g A d d i t i o n a l I n f o " / > < / a : K e y V a l u e O f D i a g r a m O b j e c t K e y a n y T y p e z b w N T n L X > < a : K e y V a l u e O f D i a g r a m O b j e c t K e y a n y T y p e z b w N T n L X > < a : K e y > < K e y > T a b l e s \ H R   D a t a b a s e \ M e a s u r e s \ A v e r a g e   o f   A g e < / K e y > < / a : K e y > < a : V a l u e   i : t y p e = " D i a g r a m D i s p l a y N o d e V i e w S t a t e " > < H e i g h t > 1 5 0 < / H e i g h t > < I s E x p a n d e d > t r u e < / I s E x p a n d e d > < W i d t h > 2 0 0 < / W i d t h > < / a : V a l u e > < / a : K e y V a l u e O f D i a g r a m O b j e c t K e y a n y T y p e z b w N T n L X > < a : K e y V a l u e O f D i a g r a m O b j e c t K e y a n y T y p e z b w N T n L X > < a : K e y > < K e y > T a b l e s \ H R   D a t a b a s e \ A v e r a g e   o f   A g e \ A d d i t i o n a l   I n f o \ I m p l i c i t   M e a s u r e < / K e y > < / a : K e y > < a : V a l u e   i : t y p e = " D i a g r a m D i s p l a y V i e w S t a t e I D i a g r a m T a g A d d i t i o n a l I n f o " / > < / a : K e y V a l u e O f D i a g r a m O b j e c t K e y a n y T y p e z b w N T n L X > < a : K e y V a l u e O f D i a g r a m O b j e c t K e y a n y T y p e z b w N T n L X > < a : K e y > < K e y > T a b l e s \ H R   D a t a b a s e \ M e a s u r e s \ S u m   o f   T e n u r e < / K e y > < / a : K e y > < a : V a l u e   i : t y p e = " D i a g r a m D i s p l a y N o d e V i e w S t a t e " > < H e i g h t > 1 5 0 < / H e i g h t > < I s E x p a n d e d > t r u e < / I s E x p a n d e d > < W i d t h > 2 0 0 < / W i d t h > < / a : V a l u e > < / a : K e y V a l u e O f D i a g r a m O b j e c t K e y a n y T y p e z b w N T n L X > < a : K e y V a l u e O f D i a g r a m O b j e c t K e y a n y T y p e z b w N T n L X > < a : K e y > < K e y > T a b l e s \ H R   D a t a b a s e \ S u m   o f   T e n u r e \ A d d i t i o n a l   I n f o \ I m p l i c i t   M e a s u r e < / K e y > < / a : K e y > < a : V a l u e   i : t y p e = " D i a g r a m D i s p l a y V i e w S t a t e I D i a g r a m T a g A d d i t i o n a l I n f o " / > < / a : K e y V a l u e O f D i a g r a m O b j e c t K e y a n y T y p e z b w N T n L X > < a : K e y V a l u e O f D i a g r a m O b j e c t K e y a n y T y p e z b w N T n L X > < a : K e y > < K e y > T a b l e s \ H R   D a t a b a s e \ M e a s u r e s \ A v e r a g e   o f   T e n u r e < / K e y > < / a : K e y > < a : V a l u e   i : t y p e = " D i a g r a m D i s p l a y N o d e V i e w S t a t e " > < H e i g h t > 1 5 0 < / H e i g h t > < I s E x p a n d e d > t r u e < / I s E x p a n d e d > < W i d t h > 2 0 0 < / W i d t h > < / a : V a l u e > < / a : K e y V a l u e O f D i a g r a m O b j e c t K e y a n y T y p e z b w N T n L X > < a : K e y V a l u e O f D i a g r a m O b j e c t K e y a n y T y p e z b w N T n L X > < a : K e y > < K e y > T a b l e s \ H R   D a t a b a s e \ A v e r a g e   o f   T e n u r e \ A d d i t i o n a l   I n f o \ I m p l i c i t   M e a s u r e < / K e y > < / a : K e y > < a : V a l u e   i : t y p e = " D i a g r a m D i s p l a y V i e w S t a t e I D i a g r a m T a g A d d i t i o n a l I n f o " / > < / a : K e y V a l u e O f D i a g r a m O b j e c t K e y a n y T y p e z b w N T n L X > < a : K e y V a l u e O f D i a g r a m O b j e c t K e y a n y T y p e z b w N T n L X > < a : K e y > < K e y > T a b l e s \ H R   D a t a b a s e \ M e a s u r e s \ C o u n t   o f   G e n d e r < / K e y > < / a : K e y > < a : V a l u e   i : t y p e = " D i a g r a m D i s p l a y N o d e V i e w S t a t e " > < H e i g h t > 1 5 0 < / H e i g h t > < I s E x p a n d e d > t r u e < / I s E x p a n d e d > < W i d t h > 2 0 0 < / W i d t h > < / a : V a l u e > < / a : K e y V a l u e O f D i a g r a m O b j e c t K e y a n y T y p e z b w N T n L X > < a : K e y V a l u e O f D i a g r a m O b j e c t K e y a n y T y p e z b w N T n L X > < a : K e y > < K e y > T a b l e s \ H R   D a t a b a s e \ C o u n t   o f   G e n d e r \ A d d i t i o n a l   I n f o \ I m p l i c i t   M e a s u r e < / K e y > < / a : K e y > < a : V a l u e   i : t y p e = " D i a g r a m D i s p l a y V i e w S t a t e I D i a g r a m T a g A d d i t i o n a l I n f o " / > < / a : K e y V a l u e O f D i a g r a m O b j e c t K e y a n y T y p e z b w N T n L X > < a : K e y V a l u e O f D i a g r a m O b j e c t K e y a n y T y p e z b w N T n L X > < a : K e y > < K e y > T a b l e s \ H R   D a t a b a s e \ M e a s u r e s \ C o u n t   o f   E d u c a t i o n < / K e y > < / a : K e y > < a : V a l u e   i : t y p e = " D i a g r a m D i s p l a y N o d e V i e w S t a t e " > < H e i g h t > 1 5 0 < / H e i g h t > < I s E x p a n d e d > t r u e < / I s E x p a n d e d > < W i d t h > 2 0 0 < / W i d t h > < / a : V a l u e > < / a : K e y V a l u e O f D i a g r a m O b j e c t K e y a n y T y p e z b w N T n L X > < a : K e y V a l u e O f D i a g r a m O b j e c t K e y a n y T y p e z b w N T n L X > < a : K e y > < K e y > T a b l e s \ H R   D a t a b a s e \ C o u n t   o f   E d u c a t i o n \ A d d i t i o n a l   I n f o \ I m p l i c i t   M e a s u r e < / K e y > < / a : K e y > < a : V a l u e   i : t y p e = " D i a g r a m D i s p l a y V i e w S t a t e I D i a g r a m T a g A d d i t i o n a l I n f o " / > < / a : K e y V a l u e O f D i a g r a m O b j e c t K e y a n y T y p e z b w N T n L X > < a : K e y V a l u e O f D i a g r a m O b j e c t K e y a n y T y p e z b w N T n L X > < a : K e y > < K e y > T a b l e s \ H R   D a t a b a s e \ M e a s u r e s \ C o u n t   o f   T e r m i n a t i o n   R e a s o n < / K e y > < / a : K e y > < a : V a l u e   i : t y p e = " D i a g r a m D i s p l a y N o d e V i e w S t a t e " > < H e i g h t > 1 5 0 < / H e i g h t > < I s E x p a n d e d > t r u e < / I s E x p a n d e d > < W i d t h > 2 0 0 < / W i d t h > < / a : V a l u e > < / a : K e y V a l u e O f D i a g r a m O b j e c t K e y a n y T y p e z b w N T n L X > < a : K e y V a l u e O f D i a g r a m O b j e c t K e y a n y T y p e z b w N T n L X > < a : K e y > < K e y > T a b l e s \ H R   D a t a b a s e \ C o u n t   o f   T e r m i n a t i o n   R e a s o n \ A d d i t i o n a l   I n f o \ I m p l i c i t   M e a s u r e < / K e y > < / a : K e y > < a : V a l u e   i : t y p e = " D i a g r a m D i s p l a y V i e w S t a t e I D i a g r a m T a g A d d i t i o n a l I n f o " / > < / a : K e y V a l u e O f D i a g r a m O b j e c t K e y a n y T y p e z b w N T n L X > < a : K e y V a l u e O f D i a g r a m O b j e c t K e y a n y T y p e z b w N T n L X > < a : K e y > < K e y > T a b l e s \ H R   D a t a b a s e \ M e a s u r e s \ C o u n t   o f   D e p a r t m e n t < / K e y > < / a : K e y > < a : V a l u e   i : t y p e = " D i a g r a m D i s p l a y N o d e V i e w S t a t e " > < H e i g h t > 1 5 0 < / H e i g h t > < I s E x p a n d e d > t r u e < / I s E x p a n d e d > < W i d t h > 2 0 0 < / W i d t h > < / a : V a l u e > < / a : K e y V a l u e O f D i a g r a m O b j e c t K e y a n y T y p e z b w N T n L X > < a : K e y V a l u e O f D i a g r a m O b j e c t K e y a n y T y p e z b w N T n L X > < a : K e y > < K e y > T a b l e s \ H R   D a t a b a s e \ C o u n t   o f   D e p a r t m e n t \ A d d i t i o n a l   I n f o \ I m p l i c i t   M e a s u r e < / K e y > < / a : K e y > < a : V a l u e   i : t y p e = " D i a g r a m D i s p l a y V i e w S t a t e I D i a g r a m T a g A d d i t i o n a l I n f o " / > < / a : K e y V a l u e O f D i a g r a m O b j e c t K e y a n y T y p e z b w N T n L X > < a : K e y V a l u e O f D i a g r a m O b j e c t K e y a n y T y p e z b w N T n L X > < a : K e y > < K e y > R e l a t i o n s h i p s \ & l t ; T a b l e s \ E m p l o y e e s \ C o l u m n s \ I D & g t ; - & l t ; T a b l e s \ H R   D a t a b a s e \ C o l u m n s \ I D & g t ; < / K e y > < / a : K e y > < a : V a l u e   i : t y p e = " D i a g r a m D i s p l a y L i n k V i e w S t a t e " > < A u t o m a t i o n P r o p e r t y H e l p e r T e x t > E n d   p o i n t   1 :   ( 6 4 6 . 7 0 3 8 1 0 5 6 7 6 6 6 , 7 5 ) .   E n d   p o i n t   2 :   ( 5 3 7 . 4 0 7 6 2 1 1 3 5 3 3 2 , 7 5 )   < / A u t o m a t i o n P r o p e r t y H e l p e r T e x t > < L a y e d O u t > t r u e < / L a y e d O u t > < P o i n t s   x m l n s : b = " h t t p : / / s c h e m a s . d a t a c o n t r a c t . o r g / 2 0 0 4 / 0 7 / S y s t e m . W i n d o w s " > < b : P o i n t > < b : _ x > 6 4 6 . 7 0 3 8 1 0 5 6 7 6 6 5 8 7 < / b : _ x > < b : _ y > 7 5 < / b : _ y > < / b : P o i n t > < b : P o i n t > < b : _ x > 5 3 7 . 4 0 7 6 2 1 1 3 5 3 3 1 5 1 < / b : _ x > < b : _ y > 7 5 < / b : _ y > < / b : P o i n t > < / P o i n t s > < / a : V a l u e > < / a : K e y V a l u e O f D i a g r a m O b j e c t K e y a n y T y p e z b w N T n L X > < a : K e y V a l u e O f D i a g r a m O b j e c t K e y a n y T y p e z b w N T n L X > < a : K e y > < K e y > R e l a t i o n s h i p s \ & l t ; T a b l e s \ E m p l o y e e s \ C o l u m n s \ I D & g t ; - & l t ; T a b l e s \ H R   D a t a b a s e \ C o l u m n s \ I D & g t ; \ F K < / K e y > < / a : K e y > < a : V a l u e   i : t y p e = " D i a g r a m D i s p l a y L i n k E n d p o i n t V i e w S t a t e " > < H e i g h t > 1 6 < / H e i g h t > < L a b e l L o c a t i o n   x m l n s : b = " h t t p : / / s c h e m a s . d a t a c o n t r a c t . o r g / 2 0 0 4 / 0 7 / S y s t e m . W i n d o w s " > < b : _ x > 6 4 6 . 7 0 3 8 1 0 5 6 7 6 6 5 8 7 < / b : _ x > < b : _ y > 6 7 < / b : _ y > < / L a b e l L o c a t i o n > < L o c a t i o n   x m l n s : b = " h t t p : / / s c h e m a s . d a t a c o n t r a c t . o r g / 2 0 0 4 / 0 7 / S y s t e m . W i n d o w s " > < b : _ x > 6 6 2 . 7 0 3 8 1 0 5 6 7 6 6 5 8 7 < / b : _ x > < b : _ y > 7 5 < / b : _ y > < / L o c a t i o n > < S h a p e R o t a t e A n g l e > 1 8 0 < / S h a p e R o t a t e A n g l e > < W i d t h > 1 6 < / W i d t h > < / a : V a l u e > < / a : K e y V a l u e O f D i a g r a m O b j e c t K e y a n y T y p e z b w N T n L X > < a : K e y V a l u e O f D i a g r a m O b j e c t K e y a n y T y p e z b w N T n L X > < a : K e y > < K e y > R e l a t i o n s h i p s \ & l t ; T a b l e s \ E m p l o y e e s \ C o l u m n s \ I D & g t ; - & l t ; T a b l e s \ H R   D a t a b a s e \ C o l u m n s \ I D & g t ; \ P K < / K e y > < / a : K e y > < a : V a l u e   i : t y p e = " D i a g r a m D i s p l a y L i n k E n d p o i n t V i e w S t a t e " > < H e i g h t > 1 6 < / H e i g h t > < L a b e l L o c a t i o n   x m l n s : b = " h t t p : / / s c h e m a s . d a t a c o n t r a c t . o r g / 2 0 0 4 / 0 7 / S y s t e m . W i n d o w s " > < b : _ x > 5 2 1 . 4 0 7 6 2 1 1 3 5 3 3 1 5 1 < / b : _ x > < b : _ y > 6 7 < / b : _ y > < / L a b e l L o c a t i o n > < L o c a t i o n   x m l n s : b = " h t t p : / / s c h e m a s . d a t a c o n t r a c t . o r g / 2 0 0 4 / 0 7 / S y s t e m . W i n d o w s " > < b : _ x > 5 2 1 . 4 0 7 6 2 1 1 3 5 3 3 1 5 1 < / b : _ x > < b : _ y > 7 5 < / b : _ y > < / L o c a t i o n > < S h a p e R o t a t e A n g l e > 3 6 0 < / S h a p e R o t a t e A n g l e > < W i d t h > 1 6 < / W i d t h > < / a : V a l u e > < / a : K e y V a l u e O f D i a g r a m O b j e c t K e y a n y T y p e z b w N T n L X > < a : K e y V a l u e O f D i a g r a m O b j e c t K e y a n y T y p e z b w N T n L X > < a : K e y > < K e y > R e l a t i o n s h i p s \ & l t ; T a b l e s \ E m p l o y e e s \ C o l u m n s \ I D & g t ; - & l t ; T a b l e s \ H R   D a t a b a s e \ C o l u m n s \ I D & g t ; \ C r o s s F i l t e r < / K e y > < / a : K e y > < a : V a l u e   i : t y p e = " D i a g r a m D i s p l a y L i n k C r o s s F i l t e r V i e w S t a t e " > < P o i n t s   x m l n s : b = " h t t p : / / s c h e m a s . d a t a c o n t r a c t . o r g / 2 0 0 4 / 0 7 / S y s t e m . W i n d o w s " > < b : P o i n t > < b : _ x > 6 4 6 . 7 0 3 8 1 0 5 6 7 6 6 5 8 7 < / b : _ x > < b : _ y > 7 5 < / b : _ y > < / b : P o i n t > < b : P o i n t > < b : _ x > 5 3 7 . 4 0 7 6 2 1 1 3 5 3 3 1 5 1 < / b : _ x > < b : _ y > 7 5 < / b : _ y > < / b : P o i n t > < / P o i n t s > < / a : V a l u e > < / a : K e y V a l u e O f D i a g r a m O b j e c t K e y a n y T y p e z b w N T n L X > < a : K e y V a l u e O f D i a g r a m O b j e c t K e y a n y T y p e z b w N T n L X > < a : K e y > < K e y > R e l a t i o n s h i p s \ & l t ; T a b l e s \ H R   D a t a b a s e \ C o l u m n s \ D e p a r t m e n t & g t ; - & l t ; T a b l e s \ D e p a r t m e n t   B r i d g e \ C o l u m n s \ D e p a r t m e n t & g t ; < / K e y > < / a : K e y > < a : V a l u e   i : t y p e = " D i a g r a m D i s p l a y L i n k V i e w S t a t e " > < A u t o m a t i o n P r o p e r t y H e l p e r T e x t > E n d   p o i n t   1 :   ( 3 0 5 . 4 0 7 6 2 1 1 3 5 3 3 2 , 7 5 ) .   E n d   p o i n t   2 :   ( 2 1 6 , 7 5 )   < / A u t o m a t i o n P r o p e r t y H e l p e r T e x t > < L a y e d O u t > t r u e < / L a y e d O u t > < P o i n t s   x m l n s : b = " h t t p : / / s c h e m a s . d a t a c o n t r a c t . o r g / 2 0 0 4 / 0 7 / S y s t e m . W i n d o w s " > < b : P o i n t > < b : _ x > 3 0 5 . 4 0 7 6 2 1 1 3 5 3 3 1 5 1 < / b : _ x > < b : _ y > 7 5 < / b : _ y > < / b : P o i n t > < b : P o i n t > < b : _ x > 2 1 6 < / b : _ x > < b : _ y > 7 5 < / b : _ y > < / b : P o i n t > < / P o i n t s > < / a : V a l u e > < / a : K e y V a l u e O f D i a g r a m O b j e c t K e y a n y T y p e z b w N T n L X > < a : K e y V a l u e O f D i a g r a m O b j e c t K e y a n y T y p e z b w N T n L X > < a : K e y > < K e y > R e l a t i o n s h i p s \ & l t ; T a b l e s \ H R   D a t a b a s e \ C o l u m n s \ D e p a r t m e n t & g t ; - & l t ; T a b l e s \ D e p a r t m e n t   B r i d g e \ C o l u m n s \ D e p a r t m e n t & g t ; \ F K < / K e y > < / a : K e y > < a : V a l u e   i : t y p e = " D i a g r a m D i s p l a y L i n k E n d p o i n t V i e w S t a t e " > < H e i g h t > 1 6 < / H e i g h t > < L a b e l L o c a t i o n   x m l n s : b = " h t t p : / / s c h e m a s . d a t a c o n t r a c t . o r g / 2 0 0 4 / 0 7 / S y s t e m . W i n d o w s " > < b : _ x > 3 0 5 . 4 0 7 6 2 1 1 3 5 3 3 1 5 1 < / b : _ x > < b : _ y > 6 7 < / b : _ y > < / L a b e l L o c a t i o n > < L o c a t i o n   x m l n s : b = " h t t p : / / s c h e m a s . d a t a c o n t r a c t . o r g / 2 0 0 4 / 0 7 / S y s t e m . W i n d o w s " > < b : _ x > 3 2 1 . 4 0 7 6 2 1 1 3 5 3 3 1 5 1 < / b : _ x > < b : _ y > 7 5 < / b : _ y > < / L o c a t i o n > < S h a p e R o t a t e A n g l e > 1 8 0 < / S h a p e R o t a t e A n g l e > < W i d t h > 1 6 < / W i d t h > < / a : V a l u e > < / a : K e y V a l u e O f D i a g r a m O b j e c t K e y a n y T y p e z b w N T n L X > < a : K e y V a l u e O f D i a g r a m O b j e c t K e y a n y T y p e z b w N T n L X > < a : K e y > < K e y > R e l a t i o n s h i p s \ & l t ; T a b l e s \ H R   D a t a b a s e \ C o l u m n s \ D e p a r t m e n t & g t ; - & l t ; T a b l e s \ D e p a r t m e n t   B r i d g e \ C o l u m n s \ D e p a r t m e n t & g t ; \ P K 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 R e l a t i o n s h i p s \ & l t ; T a b l e s \ H R   D a t a b a s e \ C o l u m n s \ D e p a r t m e n t & g t ; - & l t ; T a b l e s \ D e p a r t m e n t   B r i d g e \ C o l u m n s \ D e p a r t m e n t & g t ; \ C r o s s F i l t e r < / K e y > < / a : K e y > < a : V a l u e   i : t y p e = " D i a g r a m D i s p l a y L i n k C r o s s F i l t e r V i e w S t a t e " > < P o i n t s   x m l n s : b = " h t t p : / / s c h e m a s . d a t a c o n t r a c t . o r g / 2 0 0 4 / 0 7 / S y s t e m . W i n d o w s " > < b : P o i n t > < b : _ x > 3 0 5 . 4 0 7 6 2 1 1 3 5 3 3 1 5 1 < / b : _ x > < b : _ y > 7 5 < / b : _ y > < / b : P o i n t > < b : P o i n t > < b : _ x > 2 1 6 < / b : _ x > < b : _ y > 7 5 < / b : _ y > < / b : P o i n t > < / P o i n t s > < / a : V a l u e > < / a : K e y V a l u e O f D i a g r a m O b j e c t K e y a n y T y p e z b w N T n L X > < / V i e w S t a t e s > < / D i a g r a m M a n a g e r . S e r i a l i z a b l e D i a g r a m > < D i a g r a m M a n a g e r . S e r i a l i z a b l e D i a g r a m > < A d a p t e r   i : t y p e = " M e a s u r e D i a g r a m S a n d b o x A d a p t e r " > < T a b l e N a m e > H R   D a t a b a s e 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 M e a s u r e s \ H e a d C o u n t < / K e y > < / D i a g r a m O b j e c t K e y > < D i a g r a m O b j e c t K e y > < K e y > M e a s u r e s \ H e a d C o u n t \ T a g I n f o \ F o r m u l a < / K e y > < / D i a g r a m O b j e c t K e y > < D i a g r a m O b j e c t K e y > < K e y > M e a s u r e s \ H e a d C o u n t \ T a g I n f o \ V a l u e < / K e y > < / D i a g r a m O b j e c t K e y > < D i a g r a m O b j e c t K e y > < K e y > M e a s u r e s \ O v e r d u e   V a c a t i o n   % < / K e y > < / D i a g r a m O b j e c t K e y > < D i a g r a m O b j e c t K e y > < K e y > M e a s u r e s \ O v e r d u e   V a c a t i o n   % \ T a g I n f o \ F o r m u l a < / K e y > < / D i a g r a m O b j e c t K e y > < D i a g r a m O b j e c t K e y > < K e y > M e a s u r e s \ O v e r d u e   V a c a t i o n   % \ T a g I n f o \ V a l u e < / K e y > < / D i a g r a m O b j e c t K e y > < D i a g r a m O b j e c t K e y > < K e y > M e a s u r e s \ T e r m i n a t e d < / K e y > < / D i a g r a m O b j e c t K e y > < D i a g r a m O b j e c t K e y > < K e y > M e a s u r e s \ T e r m i n a t e d \ T a g I n f o \ F o r m u l a < / K e y > < / D i a g r a m O b j e c t K e y > < D i a g r a m O b j e c t K e y > < K e y > M e a s u r e s \ T e r m i n a t e d \ T a g I n f o \ V a l u e < / K e y > < / D i a g r a m O b j e c t K e y > < D i a g r a m O b j e c t K e y > < K e y > M e a s u r e s \ T u r n o v e r   % < / K e y > < / D i a g r a m O b j e c t K e y > < D i a g r a m O b j e c t K e y > < K e y > M e a s u r e s \ T u r n o v e r   % \ T a g I n f o \ F o r m u l a < / K e y > < / D i a g r a m O b j e c t K e y > < D i a g r a m O b j e c t K e y > < K e y > M e a s u r e s \ T u r n o v e r   % \ T a g I n f o \ V a l u e 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 M e a s u r e s \ S u m   o f   T e n u r e < / K e y > < / D i a g r a m O b j e c t K e y > < D i a g r a m O b j e c t K e y > < K e y > M e a s u r e s \ S u m   o f   T e n u r e \ T a g I n f o \ F o r m u l a < / K e y > < / D i a g r a m O b j e c t K e y > < D i a g r a m O b j e c t K e y > < K e y > M e a s u r e s \ S u m   o f   T e n u r e \ T a g I n f o \ V a l u e < / K e y > < / D i a g r a m O b j e c t K e y > < D i a g r a m O b j e c t K e y > < K e y > M e a s u r e s \ A v e r a g e   o f   T e n u r e < / K e y > < / D i a g r a m O b j e c t K e y > < D i a g r a m O b j e c t K e y > < K e y > M e a s u r e s \ A v e r a g e   o f   T e n u r e \ T a g I n f o \ F o r m u l a < / K e y > < / D i a g r a m O b j e c t K e y > < D i a g r a m O b j e c t K e y > < K e y > M e a s u r e s \ A v e r a g e   o f   T e n u r e \ T a g I n f o \ V a l u e < / K e y > < / D i a g r a m O b j e c t K e y > < D i a g r a m O b j e c t K e y > < K e y > M e a s u r e s \ C o u n t   o f   G e n d e r < / K e y > < / D i a g r a m O b j e c t K e y > < D i a g r a m O b j e c t K e y > < K e y > M e a s u r e s \ C o u n t   o f   G e n d e r \ T a g I n f o \ F o r m u l a < / K e y > < / D i a g r a m O b j e c t K e y > < D i a g r a m O b j e c t K e y > < K e y > M e a s u r e s \ C o u n t   o f   G e n d e r \ T a g I n f o \ V a l u e < / K e y > < / D i a g r a m O b j e c t K e y > < D i a g r a m O b j e c t K e y > < K e y > M e a s u r e s \ C o u n t   o f   E d u c a t i o n < / K e y > < / D i a g r a m O b j e c t K e y > < D i a g r a m O b j e c t K e y > < K e y > M e a s u r e s \ C o u n t   o f   E d u c a t i o n \ T a g I n f o \ F o r m u l a < / K e y > < / D i a g r a m O b j e c t K e y > < D i a g r a m O b j e c t K e y > < K e y > M e a s u r e s \ C o u n t   o f   E d u c a t i o n \ T a g I n f o \ V a l u e < / K e y > < / D i a g r a m O b j e c t K e y > < D i a g r a m O b j e c t K e y > < K e y > M e a s u r e s \ C o u n t   o f   T e r m i n a t i o n   R e a s o n < / K e y > < / D i a g r a m O b j e c t K e y > < D i a g r a m O b j e c t K e y > < K e y > M e a s u r e s \ C o u n t   o f   T e r m i n a t i o n   R e a s o n \ T a g I n f o \ F o r m u l a < / K e y > < / D i a g r a m O b j e c t K e y > < D i a g r a m O b j e c t K e y > < K e y > M e a s u r e s \ C o u n t   o f   T e r m i n a t i o n   R e a s o n \ T a g I n f o \ V a l u e < / K e y > < / D i a g r a m O b j e c t K e y > < D i a g r a m O b j e c t K e y > < K e y > M e a s u r e s \ C o u n t   o f   D e p a r t m e n t < / K e y > < / D i a g r a m O b j e c t K e y > < D i a g r a m O b j e c t K e y > < K e y > M e a s u r e s \ C o u n t   o f   D e p a r t m e n t \ T a g I n f o \ F o r m u l a < / K e y > < / D i a g r a m O b j e c t K e y > < D i a g r a m O b j e c t K e y > < K e y > M e a s u r e s \ C o u n t   o f   D e p a r t m e n t \ T a g I n f o \ V a l u e < / K e y > < / D i a g r a m O b j e c t K e y > < D i a g r a m O b j e c t K e y > < K e y > C o l u m n s \ I D < / K e y > < / D i a g r a m O b j e c t K e y > < D i a g r a m O b j e c t K e y > < K e y > C o l u m n s \ E m p l o y e e < / K e y > < / D i a g r a m O b j e c t K e y > < D i a g r a m O b j e c t K e y > < K e y > C o l u m n s \ G e n d e r < / K e y > < / D i a g r a m O b j e c t K e y > < D i a g r a m O b j e c t K e y > < K e y > C o l u m n s \ B i r t h   D a t e < / K e y > < / D i a g r a m O b j e c t K e y > < D i a g r a m O b j e c t K e y > < K e y > C o l u m n s \ H i r e   D a t e < / K e y > < / D i a g r a m O b j e c t K e y > < D i a g r a m O b j e c t K e y > < K e y > C o l u m n s \ T e r m i n a t i o n   D a t e < / K e y > < / D i a g r a m O b j e c t K e y > < D i a g r a m O b j e c t K e y > < K e y > C o l u m n s \ T e r m i n a t i o n   R e a s o n < / K e y > < / D i a g r a m O b j e c t K e y > < D i a g r a m O b j e c t K e y > < K e y > C o l u m n s \ E d u c a t i o n < / K e y > < / D i a g r a m O b j e c t K e y > < D i a g r a m O b j e c t K e y > < K e y > C o l u m n s \ P o s i t i o n < / K e y > < / D i a g r a m O b j e c t K e y > < D i a g r a m O b j e c t K e y > < K e y > C o l u m n s \ D e p a r t m e n t < / K e y > < / D i a g r a m O b j e c t K e y > < D i a g r a m O b j e c t K e y > < K e y > C o l u m n s \ A g e < / K e y > < / D i a g r a m O b j e c t K e y > < D i a g r a m O b j e c t K e y > < K e y > C o l u m n s \ T e n u r e < / K e y > < / D i a g r a m O b j e c t K e y > < D i a g r a m O b j e c t K e y > < K e y > C o l u m n s \ E d u O r d e r < / K e y > < / D i a g r a m O b j e c t K e y > < D i a g r a m O b j e c t K e y > < K e y > C o l u m n s \ E d u L a b e l < / K e y > < / D i a g r a m O b j e c t K e y > < D i a g r a m O b j e c t K e y > < K e y > C o l u m n s \ E m p l o y m e n t   S t a t u s < / 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 L i n k s \ & l t ; C o l u m n s \ S u m   o f   T e n u r e & g t ; - & l t ; M e a s u r e s \ T e n u r e & g t ; < / K e y > < / D i a g r a m O b j e c t K e y > < D i a g r a m O b j e c t K e y > < K e y > L i n k s \ & l t ; C o l u m n s \ S u m   o f   T e n u r e & g t ; - & l t ; M e a s u r e s \ T e n u r e & g t ; \ C O L U M N < / K e y > < / D i a g r a m O b j e c t K e y > < D i a g r a m O b j e c t K e y > < K e y > L i n k s \ & l t ; C o l u m n s \ S u m   o f   T e n u r e & g t ; - & l t ; M e a s u r e s \ T e n u r e & g t ; \ M E A S U R E < / K e y > < / D i a g r a m O b j e c t K e y > < D i a g r a m O b j e c t K e y > < K e y > L i n k s \ & l t ; C o l u m n s \ A v e r a g e   o f   T e n u r e & g t ; - & l t ; M e a s u r e s \ T e n u r e & g t ; < / K e y > < / D i a g r a m O b j e c t K e y > < D i a g r a m O b j e c t K e y > < K e y > L i n k s \ & l t ; C o l u m n s \ A v e r a g e   o f   T e n u r e & g t ; - & l t ; M e a s u r e s \ T e n u r e & g t ; \ C O L U M N < / K e y > < / D i a g r a m O b j e c t K e y > < D i a g r a m O b j e c t K e y > < K e y > L i n k s \ & l t ; C o l u m n s \ A v e r a g e   o f   T e n u r e & g t ; - & l t ; M e a s u r e s \ T e n u r e & g t ; \ M E A S U R E 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 E d u c a t i o n & g t ; - & l t ; M e a s u r e s \ E d u c a t i o n & g t ; < / K e y > < / D i a g r a m O b j e c t K e y > < D i a g r a m O b j e c t K e y > < K e y > L i n k s \ & l t ; C o l u m n s \ C o u n t   o f   E d u c a t i o n & g t ; - & l t ; M e a s u r e s \ E d u c a t i o n & g t ; \ C O L U M N < / K e y > < / D i a g r a m O b j e c t K e y > < D i a g r a m O b j e c t K e y > < K e y > L i n k s \ & l t ; C o l u m n s \ C o u n t   o f   E d u c a t i o n & g t ; - & l t ; M e a s u r e s \ E d u c a t i o n & g t ; \ M E A S U R E < / K e y > < / D i a g r a m O b j e c t K e y > < D i a g r a m O b j e c t K e y > < K e y > L i n k s \ & l t ; C o l u m n s \ C o u n t   o f   T e r m i n a t i o n   R e a s o n & g t ; - & l t ; M e a s u r e s \ T e r m i n a t i o n   R e a s o n & g t ; < / K e y > < / D i a g r a m O b j e c t K e y > < D i a g r a m O b j e c t K e y > < K e y > L i n k s \ & l t ; C o l u m n s \ C o u n t   o f   T e r m i n a t i o n   R e a s o n & g t ; - & l t ; M e a s u r e s \ T e r m i n a t i o n   R e a s o n & g t ; \ C O L U M N < / K e y > < / D i a g r a m O b j e c t K e y > < D i a g r a m O b j e c t K e y > < K e y > L i n k s \ & l t ; C o l u m n s \ C o u n t   o f   T e r m i n a t i o n   R e a s o n & g t ; - & l t ; M e a s u r e s \ T e r m i n a t i o n   R e a s o n & g t ; \ M E A S U R E < / 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 M e a s u r e s \ H e a d C o u n t < / K e y > < / a : K e y > < a : V a l u e   i : t y p e = " M e a s u r e G r i d N o d e V i e w S t a t e " > < L a y e d O u t > t r u e < / L a y e d O u t > < / a : V a l u e > < / a : K e y V a l u e O f D i a g r a m O b j e c t K e y a n y T y p e z b w N T n L X > < a : K e y V a l u e O f D i a g r a m O b j e c t K e y a n y T y p e z b w N T n L X > < a : K e y > < K e y > M e a s u r e s \ H e a d C o u n t \ T a g I n f o \ F o r m u l a < / K e y > < / a : K e y > < a : V a l u e   i : t y p e = " M e a s u r e G r i d V i e w S t a t e I D i a g r a m T a g A d d i t i o n a l I n f o " / > < / a : K e y V a l u e O f D i a g r a m O b j e c t K e y a n y T y p e z b w N T n L X > < a : K e y V a l u e O f D i a g r a m O b j e c t K e y a n y T y p e z b w N T n L X > < a : K e y > < K e y > M e a s u r e s \ H e a d C o u n t \ T a g I n f o \ V a l u e < / K e y > < / a : K e y > < a : V a l u e   i : t y p e = " M e a s u r e G r i d V i e w S t a t e I D i a g r a m T a g A d d i t i o n a l I n f o " / > < / a : K e y V a l u e O f D i a g r a m O b j e c t K e y a n y T y p e z b w N T n L X > < a : K e y V a l u e O f D i a g r a m O b j e c t K e y a n y T y p e z b w N T n L X > < a : K e y > < K e y > M e a s u r e s \ O v e r d u e   V a c a t i o n   % < / K e y > < / a : K e y > < a : V a l u e   i : t y p e = " M e a s u r e G r i d N o d e V i e w S t a t e " > < L a y e d O u t > t r u e < / L a y e d O u t > < R o w > 1 < / R o w > < / a : V a l u e > < / a : K e y V a l u e O f D i a g r a m O b j e c t K e y a n y T y p e z b w N T n L X > < a : K e y V a l u e O f D i a g r a m O b j e c t K e y a n y T y p e z b w N T n L X > < a : K e y > < K e y > M e a s u r e s \ O v e r d u e   V a c a t i o n   % \ T a g I n f o \ F o r m u l a < / K e y > < / a : K e y > < a : V a l u e   i : t y p e = " M e a s u r e G r i d V i e w S t a t e I D i a g r a m T a g A d d i t i o n a l I n f o " / > < / a : K e y V a l u e O f D i a g r a m O b j e c t K e y a n y T y p e z b w N T n L X > < a : K e y V a l u e O f D i a g r a m O b j e c t K e y a n y T y p e z b w N T n L X > < a : K e y > < K e y > M e a s u r e s \ O v e r d u e   V a c a t i o n   % \ T a g I n f o \ V a l u e < / K e y > < / a : K e y > < a : V a l u e   i : t y p e = " M e a s u r e G r i d V i e w S t a t e I D i a g r a m T a g A d d i t i o n a l I n f o " / > < / a : K e y V a l u e O f D i a g r a m O b j e c t K e y a n y T y p e z b w N T n L X > < a : K e y V a l u e O f D i a g r a m O b j e c t K e y a n y T y p e z b w N T n L X > < a : K e y > < K e y > M e a s u r e s \ T e r m i n a t e d < / K e y > < / a : K e y > < a : V a l u e   i : t y p e = " M e a s u r e G r i d N o d e V i e w S t a t e " > < L a y e d O u t > t r u e < / L a y e d O u t > < R o w > 2 < / R o w > < / a : V a l u e > < / a : K e y V a l u e O f D i a g r a m O b j e c t K e y a n y T y p e z b w N T n L X > < a : K e y V a l u e O f D i a g r a m O b j e c t K e y a n y T y p e z b w N T n L X > < a : K e y > < K e y > M e a s u r e s \ T e r m i n a t e d \ T a g I n f o \ F o r m u l a < / K e y > < / a : K e y > < a : V a l u e   i : t y p e = " M e a s u r e G r i d V i e w S t a t e I D i a g r a m T a g A d d i t i o n a l I n f o " / > < / a : K e y V a l u e O f D i a g r a m O b j e c t K e y a n y T y p e z b w N T n L X > < a : K e y V a l u e O f D i a g r a m O b j e c t K e y a n y T y p e z b w N T n L X > < a : K e y > < K e y > M e a s u r e s \ T e r m i n a t e d \ T a g I n f o \ V a l u e < / K e y > < / a : K e y > < a : V a l u e   i : t y p e = " M e a s u r e G r i d V i e w S t a t e I D i a g r a m T a g A d d i t i o n a l I n f o " / > < / a : K e y V a l u e O f D i a g r a m O b j e c t K e y a n y T y p e z b w N T n L X > < a : K e y V a l u e O f D i a g r a m O b j e c t K e y a n y T y p e z b w N T n L X > < a : K e y > < K e y > M e a s u r e s \ T u r n o v e r   % < / K e y > < / a : K e y > < a : V a l u e   i : t y p e = " M e a s u r e G r i d N o d e V i e w S t a t e " > < L a y e d O u t > t r u e < / L a y e d O u t > < R o w > 3 < / R o w > < / a : V a l u e > < / a : K e y V a l u e O f D i a g r a m O b j e c t K e y a n y T y p e z b w N T n L X > < a : K e y V a l u e O f D i a g r a m O b j e c t K e y a n y T y p e z b w N T n L X > < a : K e y > < K e y > M e a s u r e s \ T u r n o v e r   % \ T a g I n f o \ F o r m u l a < / K e y > < / a : K e y > < a : V a l u e   i : t y p e = " M e a s u r e G r i d V i e w S t a t e I D i a g r a m T a g A d d i t i o n a l I n f o " / > < / a : K e y V a l u e O f D i a g r a m O b j e c t K e y a n y T y p e z b w N T n L X > < a : K e y V a l u e O f D i a g r a m O b j e c t K e y a n y T y p e z b w N T n L X > < a : K e y > < K e y > M e a s u r e s \ T u r n o v e r   % \ T a g I n f o \ V a l u e < / K e y > < / a : K e y > < a : V a l u e   i : t y p e = " M e a s u r e G r i d V i e w S t a t e I D i a g r a m T a g A d d i t i o n a l I n f o " / > < / a : K e y V a l u e O f D i a g r a m O b j e c t K e y a n y T y p e z b w N T n L X > < a : K e y V a l u e O f D i a g r a m O b j e c t K e y a n y T y p e z b w N T n L X > < a : K e y > < K e y > M e a s u r e s \ S u m   o f   A g e < / K e y > < / a : K e y > < a : V a l u e   i : t y p e = " M e a s u r e G r i d N o d e V i e w S t a t e " > < C o l u m n > 1 0 < / 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 1 0 < / 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 M e a s u r e s \ S u m   o f   T e n u r e < / K e y > < / a : K e y > < a : V a l u e   i : t y p e = " M e a s u r e G r i d N o d e V i e w S t a t e " > < C o l u m n > 1 1 < / C o l u m n > < L a y e d O u t > t r u e < / L a y e d O u t > < W a s U I I n v i s i b l e > t r u e < / W a s U I I n v i s i b l e > < / a : V a l u e > < / a : K e y V a l u e O f D i a g r a m O b j e c t K e y a n y T y p e z b w N T n L X > < a : K e y V a l u e O f D i a g r a m O b j e c t K e y a n y T y p e z b w N T n L X > < a : K e y > < K e y > M e a s u r e s \ S u m   o f   T e n u r e \ T a g I n f o \ F o r m u l a < / K e y > < / a : K e y > < a : V a l u e   i : t y p e = " M e a s u r e G r i d V i e w S t a t e I D i a g r a m T a g A d d i t i o n a l I n f o " / > < / a : K e y V a l u e O f D i a g r a m O b j e c t K e y a n y T y p e z b w N T n L X > < a : K e y V a l u e O f D i a g r a m O b j e c t K e y a n y T y p e z b w N T n L X > < a : K e y > < K e y > M e a s u r e s \ S u m   o f   T e n u r e \ T a g I n f o \ V a l u e < / K e y > < / a : K e y > < a : V a l u e   i : t y p e = " M e a s u r e G r i d V i e w S t a t e I D i a g r a m T a g A d d i t i o n a l I n f o " / > < / a : K e y V a l u e O f D i a g r a m O b j e c t K e y a n y T y p e z b w N T n L X > < a : K e y V a l u e O f D i a g r a m O b j e c t K e y a n y T y p e z b w N T n L X > < a : K e y > < K e y > M e a s u r e s \ A v e r a g e   o f   T e n u r e < / K e y > < / a : K e y > < a : V a l u e   i : t y p e = " M e a s u r e G r i d N o d e V i e w S t a t e " > < C o l u m n > 1 1 < / C o l u m n > < L a y e d O u t > t r u e < / L a y e d O u t > < R o w > 1 < / R o w > < W a s U I I n v i s i b l e > t r u e < / W a s U I I n v i s i b l e > < / a : V a l u e > < / a : K e y V a l u e O f D i a g r a m O b j e c t K e y a n y T y p e z b w N T n L X > < a : K e y V a l u e O f D i a g r a m O b j e c t K e y a n y T y p e z b w N T n L X > < a : K e y > < K e y > M e a s u r e s \ A v e r a g e   o f   T e n u r e \ T a g I n f o \ F o r m u l a < / K e y > < / a : K e y > < a : V a l u e   i : t y p e = " M e a s u r e G r i d V i e w S t a t e I D i a g r a m T a g A d d i t i o n a l I n f o " / > < / a : K e y V a l u e O f D i a g r a m O b j e c t K e y a n y T y p e z b w N T n L X > < a : K e y V a l u e O f D i a g r a m O b j e c t K e y a n y T y p e z b w N T n L X > < a : K e y > < K e y > M e a s u r e s \ A v e r a g e   o f   T e n u r e \ T a g I n f o \ V a l u e < / K e y > < / a : K e y > < a : V a l u e   i : t y p e = " M e a s u r e G r i d V i e w S t a t e I D i a g r a m T a g A d d i t i o n a l I n f o " / > < / a : K e y V a l u e O f D i a g r a m O b j e c t K e y a n y T y p e z b w N T n L X > < a : K e y V a l u e O f D i a g r a m O b j e c t K e y a n y T y p e z b w N T n L X > < a : K e y > < K e y > M e a s u r e s \ C o u n t   o f   G e n d e r < / K e y > < / a : K e y > < a : V a l u e   i : t y p e = " M e a s u r e G r i d N o d e V i e w S t a t e " > < C o l u m n > 2 < / 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 E d u c a t i o n < / K e y > < / a : K e y > < a : V a l u e   i : t y p e = " M e a s u r e G r i d N o d e V i e w S t a t e " > < C o l u m n > 7 < / C o l u m n > < L a y e d O u t > t r u e < / L a y e d O u t > < W a s U I I n v i s i b l e > t r u e < / W a s U I I n v i s i b l e > < / a : V a l u e > < / a : K e y V a l u e O f D i a g r a m O b j e c t K e y a n y T y p e z b w N T n L X > < a : K e y V a l u e O f D i a g r a m O b j e c t K e y a n y T y p e z b w N T n L X > < a : K e y > < K e y > M e a s u r e s \ C o u n t   o f   E d u c a t i o n \ T a g I n f o \ F o r m u l a < / K e y > < / a : K e y > < a : V a l u e   i : t y p e = " M e a s u r e G r i d V i e w S t a t e I D i a g r a m T a g A d d i t i o n a l I n f o " / > < / a : K e y V a l u e O f D i a g r a m O b j e c t K e y a n y T y p e z b w N T n L X > < a : K e y V a l u e O f D i a g r a m O b j e c t K e y a n y T y p e z b w N T n L X > < a : K e y > < K e y > M e a s u r e s \ C o u n t   o f   E d u c a t i o n \ T a g I n f o \ V a l u e < / K e y > < / a : K e y > < a : V a l u e   i : t y p e = " M e a s u r e G r i d V i e w S t a t e I D i a g r a m T a g A d d i t i o n a l I n f o " / > < / a : K e y V a l u e O f D i a g r a m O b j e c t K e y a n y T y p e z b w N T n L X > < a : K e y V a l u e O f D i a g r a m O b j e c t K e y a n y T y p e z b w N T n L X > < a : K e y > < K e y > M e a s u r e s \ C o u n t   o f   T e r m i n a t i o n   R e a s o n < / K e y > < / a : K e y > < a : V a l u e   i : t y p e = " M e a s u r e G r i d N o d e V i e w S t a t e " > < C o l u m n > 6 < / C o l u m n > < L a y e d O u t > t r u e < / L a y e d O u t > < W a s U I I n v i s i b l e > t r u e < / W a s U I I n v i s i b l e > < / a : V a l u e > < / a : K e y V a l u e O f D i a g r a m O b j e c t K e y a n y T y p e z b w N T n L X > < a : K e y V a l u e O f D i a g r a m O b j e c t K e y a n y T y p e z b w N T n L X > < a : K e y > < K e y > M e a s u r e s \ C o u n t   o f   T e r m i n a t i o n   R e a s o n \ T a g I n f o \ F o r m u l a < / K e y > < / a : K e y > < a : V a l u e   i : t y p e = " M e a s u r e G r i d V i e w S t a t e I D i a g r a m T a g A d d i t i o n a l I n f o " / > < / a : K e y V a l u e O f D i a g r a m O b j e c t K e y a n y T y p e z b w N T n L X > < a : K e y V a l u e O f D i a g r a m O b j e c t K e y a n y T y p e z b w N T n L X > < a : K e y > < K e y > M e a s u r e s \ C o u n t   o f   T e r m i n a t i o n   R e a s o n \ T a g I n f o \ V a l u e < / K e y > < / a : K e y > < a : V a l u e   i : t y p e = " M e a s u r e G r i d V i e w S t a t e I D i a g r a m T a g A d d i t i o n a l I n f o " / > < / a : K e y V a l u e O f D i a g r a m O b j e c t K e y a n y T y p e z b w N T n L X > < a : K e y V a l u e O f D i a g r a m O b j e c t K e y a n y T y p e z b w N T n L X > < a : K e y > < K e y > M e a s u r e s \ C o u n t   o f   D e p a r t m e n t < / K e y > < / a : K e y > < a : V a l u e   i : t y p e = " M e a s u r e G r i d N o d e V i e w S t a t e " > < C o l u m n > 9 < / C o l u m n > < L a y e d O u t > t r u e < / L a y e d O u t > < 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 C o l u m n s \ B i r t h   D a t e < / K e y > < / a : K e y > < a : V a l u e   i : t y p e = " M e a s u r e G r i d N o d e V i e w S t a t e " > < C o l u m n > 3 < / C o l u m n > < L a y e d O u t > t r u e < / L a y e d O u t > < / a : V a l u e > < / a : K e y V a l u e O f D i a g r a m O b j e c t K e y a n y T y p e z b w N T n L X > < a : K e y V a l u e O f D i a g r a m O b j e c t K e y a n y T y p e z b w N T n L X > < a : K e y > < K e y > C o l u m n s \ H i r e   D a t e < / K e y > < / a : K e y > < a : V a l u e   i : t y p e = " M e a s u r e G r i d N o d e V i e w S t a t e " > < C o l u m n > 4 < / C o l u m n > < L a y e d O u t > t r u e < / L a y e d O u t > < / a : V a l u e > < / a : K e y V a l u e O f D i a g r a m O b j e c t K e y a n y T y p e z b w N T n L X > < a : K e y V a l u e O f D i a g r a m O b j e c t K e y a n y T y p e z b w N T n L X > < a : K e y > < K e y > C o l u m n s \ T e r m i n a t i o n   D a t e < / K e y > < / a : K e y > < a : V a l u e   i : t y p e = " M e a s u r e G r i d N o d e V i e w S t a t e " > < C o l u m n > 5 < / C o l u m n > < L a y e d O u t > t r u e < / L a y e d O u t > < / a : V a l u e > < / a : K e y V a l u e O f D i a g r a m O b j e c t K e y a n y T y p e z b w N T n L X > < a : K e y V a l u e O f D i a g r a m O b j e c t K e y a n y T y p e z b w N T n L X > < a : K e y > < K e y > C o l u m n s \ T e r m i n a t i o n   R e a s o n < / K e y > < / a : K e y > < a : V a l u e   i : t y p e = " M e a s u r e G r i d N o d e V i e w S t a t e " > < C o l u m n > 6 < / C o l u m n > < L a y e d O u t > t r u e < / L a y e d O u t > < / a : V a l u e > < / a : K e y V a l u e O f D i a g r a m O b j e c t K e y a n y T y p e z b w N T n L X > < a : K e y V a l u e O f D i a g r a m O b j e c t K e y a n y T y p e z b w N T n L X > < a : K e y > < K e y > C o l u m n s \ E d u c a t i o n < / K e y > < / a : K e y > < a : V a l u e   i : t y p e = " M e a s u r e G r i d N o d e V i e w S t a t e " > < C o l u m n > 7 < / C o l u m n > < L a y e d O u t > t r u e < / L a y e d O u t > < / a : V a l u e > < / a : K e y V a l u e O f D i a g r a m O b j e c t K e y a n y T y p e z b w N T n L X > < a : K e y V a l u e O f D i a g r a m O b j e c t K e y a n y T y p e z b w N T n L X > < a : K e y > < K e y > C o l u m n s \ P o s i t i o n < / K e y > < / a : K e y > < a : V a l u e   i : t y p e = " M e a s u r e G r i d N o d e V i e w S t a t e " > < C o l u m n > 8 < / C o l u m n > < L a y e d O u t > t r u e < / L a y e d O u t > < / a : V a l u e > < / a : K e y V a l u e O f D i a g r a m O b j e c t K e y a n y T y p e z b w N T n L X > < a : K e y V a l u e O f D i a g r a m O b j e c t K e y a n y T y p e z b w N T n L X > < a : K e y > < K e y > C o l u m n s \ D e p a r t m e n t < / K e y > < / a : K e y > < a : V a l u e   i : t y p e = " M e a s u r e G r i d N o d e V i e w S t a t e " > < C o l u m n > 9 < / C o l u m n > < L a y e d O u t > t r u e < / L a y e d O u t > < / a : V a l u e > < / a : K e y V a l u e O f D i a g r a m O b j e c t K e y a n y T y p e z b w N T n L X > < a : K e y V a l u e O f D i a g r a m O b j e c t K e y a n y T y p e z b w N T n L X > < a : K e y > < K e y > C o l u m n s \ A g e < / K e y > < / a : K e y > < a : V a l u e   i : t y p e = " M e a s u r e G r i d N o d e V i e w S t a t e " > < C o l u m n > 1 0 < / C o l u m n > < L a y e d O u t > t r u e < / L a y e d O u t > < / a : V a l u e > < / a : K e y V a l u e O f D i a g r a m O b j e c t K e y a n y T y p e z b w N T n L X > < a : K e y V a l u e O f D i a g r a m O b j e c t K e y a n y T y p e z b w N T n L X > < a : K e y > < K e y > C o l u m n s \ T e n u r e < / K e y > < / a : K e y > < a : V a l u e   i : t y p e = " M e a s u r e G r i d N o d e V i e w S t a t e " > < C o l u m n > 1 1 < / C o l u m n > < L a y e d O u t > t r u e < / L a y e d O u t > < / a : V a l u e > < / a : K e y V a l u e O f D i a g r a m O b j e c t K e y a n y T y p e z b w N T n L X > < a : K e y V a l u e O f D i a g r a m O b j e c t K e y a n y T y p e z b w N T n L X > < a : K e y > < K e y > C o l u m n s \ E d u O r d e r < / K e y > < / a : K e y > < a : V a l u e   i : t y p e = " M e a s u r e G r i d N o d e V i e w S t a t e " > < C o l u m n > 1 2 < / C o l u m n > < L a y e d O u t > t r u e < / L a y e d O u t > < / a : V a l u e > < / a : K e y V a l u e O f D i a g r a m O b j e c t K e y a n y T y p e z b w N T n L X > < a : K e y V a l u e O f D i a g r a m O b j e c t K e y a n y T y p e z b w N T n L X > < a : K e y > < K e y > C o l u m n s \ E d u L a b e l < / K e y > < / a : K e y > < a : V a l u e   i : t y p e = " M e a s u r e G r i d N o d e V i e w S t a t e " > < C o l u m n > 1 3 < / C o l u m n > < L a y e d O u t > t r u e < / L a y e d O u t > < / a : V a l u e > < / a : K e y V a l u e O f D i a g r a m O b j e c t K e y a n y T y p e z b w N T n L X > < a : K e y V a l u e O f D i a g r a m O b j e c t K e y a n y T y p e z b w N T n L X > < a : K e y > < K e y > C o l u m n s \ E m p l o y m e n t   S t a t u s < / K e y > < / a : K e y > < a : V a l u e   i : t y p e = " M e a s u r e G r i d N o d e V i e w S t a t e " > < C o l u m n > 1 4 < / 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 L i n k s \ & l t ; C o l u m n s \ S u m   o f   T e n u r e & g t ; - & l t ; M e a s u r e s \ T e n u r e & g t ; < / K e y > < / a : K e y > < a : V a l u e   i : t y p e = " M e a s u r e G r i d V i e w S t a t e I D i a g r a m L i n k " / > < / a : K e y V a l u e O f D i a g r a m O b j e c t K e y a n y T y p e z b w N T n L X > < a : K e y V a l u e O f D i a g r a m O b j e c t K e y a n y T y p e z b w N T n L X > < a : K e y > < K e y > L i n k s \ & l t ; C o l u m n s \ S u m   o f   T e n u r e & g t ; - & l t ; M e a s u r e s \ T e n u r e & g t ; \ C O L U M N < / K e y > < / a : K e y > < a : V a l u e   i : t y p e = " M e a s u r e G r i d V i e w S t a t e I D i a g r a m L i n k E n d p o i n t " / > < / a : K e y V a l u e O f D i a g r a m O b j e c t K e y a n y T y p e z b w N T n L X > < a : K e y V a l u e O f D i a g r a m O b j e c t K e y a n y T y p e z b w N T n L X > < a : K e y > < K e y > L i n k s \ & l t ; C o l u m n s \ S u m   o f   T e n u r e & g t ; - & l t ; M e a s u r e s \ T e n u r e & g t ; \ M E A S U R E < / K e y > < / a : K e y > < a : V a l u e   i : t y p e = " M e a s u r e G r i d V i e w S t a t e I D i a g r a m L i n k E n d p o i n t " / > < / a : K e y V a l u e O f D i a g r a m O b j e c t K e y a n y T y p e z b w N T n L X > < a : K e y V a l u e O f D i a g r a m O b j e c t K e y a n y T y p e z b w N T n L X > < a : K e y > < K e y > L i n k s \ & l t ; C o l u m n s \ A v e r a g e   o f   T e n u r e & g t ; - & l t ; M e a s u r e s \ T e n u r e & g t ; < / K e y > < / a : K e y > < a : V a l u e   i : t y p e = " M e a s u r e G r i d V i e w S t a t e I D i a g r a m L i n k " / > < / a : K e y V a l u e O f D i a g r a m O b j e c t K e y a n y T y p e z b w N T n L X > < a : K e y V a l u e O f D i a g r a m O b j e c t K e y a n y T y p e z b w N T n L X > < a : K e y > < K e y > L i n k s \ & l t ; C o l u m n s \ A v e r a g e   o f   T e n u r e & g t ; - & l t ; M e a s u r e s \ T e n u r e & g t ; \ C O L U M N < / K e y > < / a : K e y > < a : V a l u e   i : t y p e = " M e a s u r e G r i d V i e w S t a t e I D i a g r a m L i n k E n d p o i n t " / > < / a : K e y V a l u e O f D i a g r a m O b j e c t K e y a n y T y p e z b w N T n L X > < a : K e y V a l u e O f D i a g r a m O b j e c t K e y a n y T y p e z b w N T n L X > < a : K e y > < K e y > L i n k s \ & l t ; C o l u m n s \ A v e r a g e   o f   T e n u r e & g t ; - & l t ; M e a s u r e s \ T e n u r e & g t ; \ M E A S U R E 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 E d u c a t i o n & g t ; - & l t ; M e a s u r e s \ E d u c a t i o n & g t ; < / K e y > < / a : K e y > < a : V a l u e   i : t y p e = " M e a s u r e G r i d V i e w S t a t e I D i a g r a m L i n k " / > < / a : K e y V a l u e O f D i a g r a m O b j e c t K e y a n y T y p e z b w N T n L X > < a : K e y V a l u e O f D i a g r a m O b j e c t K e y a n y T y p e z b w N T n L X > < a : K e y > < K e y > L i n k s \ & l t ; C o l u m n s \ C o u n t   o f   E d u c a t i o n & g t ; - & l t ; M e a s u r e s \ E d u c a t i o n & g t ; \ C O L U M N < / K e y > < / a : K e y > < a : V a l u e   i : t y p e = " M e a s u r e G r i d V i e w S t a t e I D i a g r a m L i n k E n d p o i n t " / > < / a : K e y V a l u e O f D i a g r a m O b j e c t K e y a n y T y p e z b w N T n L X > < a : K e y V a l u e O f D i a g r a m O b j e c t K e y a n y T y p e z b w N T n L X > < a : K e y > < K e y > L i n k s \ & l t ; C o l u m n s \ C o u n t   o f   E d u c a t i o n & g t ; - & l t ; M e a s u r e s \ E d u c a t i o n & g t ; \ M E A S U R E < / K e y > < / a : K e y > < a : V a l u e   i : t y p e = " M e a s u r e G r i d V i e w S t a t e I D i a g r a m L i n k E n d p o i n t " / > < / a : K e y V a l u e O f D i a g r a m O b j e c t K e y a n y T y p e z b w N T n L X > < a : K e y V a l u e O f D i a g r a m O b j e c t K e y a n y T y p e z b w N T n L X > < a : K e y > < K e y > L i n k s \ & l t ; C o l u m n s \ C o u n t   o f   T e r m i n a t i o n   R e a s o n & g t ; - & l t ; M e a s u r e s \ T e r m i n a t i o n   R e a s o n & g t ; < / K e y > < / a : K e y > < a : V a l u e   i : t y p e = " M e a s u r e G r i d V i e w S t a t e I D i a g r a m L i n k " / > < / a : K e y V a l u e O f D i a g r a m O b j e c t K e y a n y T y p e z b w N T n L X > < a : K e y V a l u e O f D i a g r a m O b j e c t K e y a n y T y p e z b w N T n L X > < a : K e y > < K e y > L i n k s \ & l t ; C o l u m n s \ C o u n t   o f   T e r m i n a t i o n   R e a s o n & g t ; - & l t ; M e a s u r e s \ T e r m i n a t i o n   R e a s o n & g t ; \ C O L U M N < / K e y > < / a : K e y > < a : V a l u e   i : t y p e = " M e a s u r e G r i d V i e w S t a t e I D i a g r a m L i n k E n d p o i n t " / > < / a : K e y V a l u e O f D i a g r a m O b j e c t K e y a n y T y p e z b w N T n L X > < a : K e y V a l u e O f D i a g r a m O b j e c t K e y a n y T y p e z b w N T n L X > < a : K e y > < K e y > L i n k s \ & l t ; C o l u m n s \ C o u n t   o f   T e r m i n a t i o n   R e a s o n & g t ; - & l t ; M e a s u r e s \ T e r m i n a t i o n   R e a s o n & g t ; \ M E A S U R E < / K e y > < / a : K e y > < a : V a l u e   i : t y p e = " M e a s u r e G r i d V i e w S t a t e I D i a g r a m L i n k E n d p o i n t " / > < / 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 D e p a r t m e n t   B r i d g e _ 9 d b b b 3 4 8 - 7 c 2 6 - 4 a 5 c - 8 3 3 9 - 8 1 0 7 8 7 c 1 5 6 0 9 < / K e y > < V a l u e   x m l n s : a = " h t t p : / / s c h e m a s . d a t a c o n t r a c t . o r g / 2 0 0 4 / 0 7 / M i c r o s o f t . A n a l y s i s S e r v i c e s . C o m m o n " > < a : H a s F o c u s > t r u e < / a : H a s F o c u s > < a : S i z e A t D p i 9 6 > 1 2 8 < / a : S i z e A t D p i 9 6 > < a : V i s i b l e > t r u e < / a : V i s i b l e > < / V a l u e > < / K e y V a l u e O f s t r i n g S a n d b o x E d i t o r . M e a s u r e G r i d S t a t e S c d E 3 5 R y > < K e y V a l u e O f s t r i n g S a n d b o x E d i t o r . M e a s u r e G r i d S t a t e S c d E 3 5 R y > < K e y > H R   D a t a b a s e _ 5 c a 0 f 5 5 e - c b 8 5 - 4 2 2 c - a 6 7 3 - e f 1 7 0 9 3 a 6 5 a a < / K e y > < V a l u e   x m l n s : a = " h t t p : / / s c h e m a s . d a t a c o n t r a c t . o r g / 2 0 0 4 / 0 7 / M i c r o s o f t . A n a l y s i s S e r v i c e s . C o m m o n " > < a : H a s F o c u s > f a l s e < / a : H a s F o c u s > < a : S i z e A t D p i 9 6 > 1 3 0 < / a : S i z e A t D p i 9 6 > < a : V i s i b l e > t r u e < / a : V i s i b l e > < / V a l u e > < / K e y V a l u e O f s t r i n g S a n d b o x E d i t o r . M e a s u r e G r i d S t a t e S c d E 3 5 R y > < K e y V a l u e O f s t r i n g S a n d b o x E d i t o r . M e a s u r e G r i d S t a t e S c d E 3 5 R y > < K e y > E m p l o y e e s _ f 7 f 8 a 0 a 6 - d 4 4 7 - 4 1 a d - b 0 8 3 - 4 f 4 3 4 1 a e 2 c 7 f 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6 . 1 ] ] > < / 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 2 0 2 5 - 0 8 - 2 9 T 1 1 : 5 3 : 1 0 . 6 5 6 4 2 9 2 + 0 3 : 0 0 < / L a s t P r o c e s s e d T i m e > < / D a t a M o d e l i n g S a n d b o x . S e r i a l i z e d S a n d b o x E r r o r C a c h e > ] ] > < / C u s t o m C o n t e n t > < / G e m i n i > 
</file>

<file path=customXml/item3.xml>��< ? x m l   v e r s i o n = " 1 . 0 "   e n c o d i n g = " U T F - 1 6 " ? > < G e m i n i   x m l n s = " h t t p : / / g e m i n i / p i v o t c u s t o m i z a t i o n / T a b l e X M L _ E m p l o y e e s _ f 7 f 8 a 0 a 6 - d 4 4 7 - 4 1 a d - b 0 8 3 - 4 f 4 3 4 1 a e 2 c 7 f " > < 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 P e r f o r m a n c e   R e v i e w < / s t r i n g > < / k e y > < v a l u e > < i n t > 2 0 2 < / i n t > < / v a l u e > < / i t e m > < i t e m > < k e y > < s t r i n g > C i t y < / s t r i n g > < / k e y > < v a l u e > < i n t > 7 2 < / i n t > < / v a l u e > < / i t e m > < i t e m > < k e y > < s t r i n g > L a s t   P r o m o t i o n   D a t e < / s t r i n g > < / k e y > < v a l u e > < i n t > 2 0 1 < / i n t > < / v a l u e > < / i t e m > < i t e m > < k e y > < s t r i n g > S a l a r y < / s t r i n g > < / k e y > < v a l u e > < i n t > 9 0 < / i n t > < / v a l u e > < / i t e m > < i t e m > < k e y > < s t r i n g > O v e r d u e   V a c a t i o n ? < / s t r i n g > < / k e y > < v a l u e > < i n t > 1 9 0 < / i n t > < / v a l u e > < / i t e m > < / C o l u m n W i d t h s > < C o l u m n D i s p l a y I n d e x > < i t e m > < k e y > < s t r i n g > I D < / s t r i n g > < / k e y > < v a l u e > < i n t > 0 < / i n t > < / v a l u e > < / i t e m > < i t e m > < k e y > < s t r i n g > P e r f o r m a n c e   R e v i e w < / s t r i n g > < / k e y > < v a l u e > < i n t > 1 < / i n t > < / v a l u e > < / i t e m > < i t e m > < k e y > < s t r i n g > C i t y < / s t r i n g > < / k e y > < v a l u e > < i n t > 2 < / i n t > < / v a l u e > < / i t e m > < i t e m > < k e y > < s t r i n g > L a s t   P r o m o t i o n   D a t e < / s t r i n g > < / k e y > < v a l u e > < i n t > 3 < / i n t > < / v a l u e > < / i t e m > < i t e m > < k e y > < s t r i n g > S a l a r y < / s t r i n g > < / k e y > < v a l u e > < i n t > 4 < / i n t > < / v a l u e > < / i t e m > < i t e m > < k e y > < s t r i n g > O v e r d u e   V a c a t i o n ? 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b 3 0 a c 3 4 2 - 8 c 2 0 - 4 a 1 b - b e f a - d e f d 8 0 1 5 9 7 c 6 " > < C u s t o m C o n t e n t > < ! [ C D A T A [ < ? x m l   v e r s i o n = " 1 . 0 "   e n c o d i n g = " u t f - 1 6 " ? > < S e t t i n g s > < C a l c u l a t e d F i e l d s > < i t e m > < M e a s u r e N a m e > H e a d C o u n t < / M e a s u r e N a m e > < D i s p l a y N a m e > H e a d C o u n t < / D i s p l a y N a m e > < V i s i b l e > F a l s e < / V i s i b l e > < / i t e m > < i t e m > < M e a s u r e N a m e > O v e r d u e   V a c a t i o n   % < / M e a s u r e N a m e > < D i s p l a y N a m e > O v e r d u e   V a c a t i o n   % < / D i s p l a y N a m e > < V i s i b l e > F a l s e < / V i s i b l e > < / i t e m > < i t e m > < M e a s u r e N a m e > T e r m i n a t e d < / M e a s u r e N a m e > < D i s p l a y N a m e > T e r m i n a t e d < / D i s p l a y N a m e > < V i s i b l e > F a l s e < / V i s i b l e > < / i t e m > < i t e m > < M e a s u r e N a m e > T u r n o v e r   % < / M e a s u r e N a m e > < D i s p l a y N a m e > T u r n o v e r   % < / D i s p l a y N a m e > < V i s i b l e > F a l s e < / V i s i b l e > < / i t e m > < / C a l c u l a t e d F i e l d s > < S A H o s t H a s h > 0 < / S A H o s t H a s h > < G e m i n i F i e l d L i s t V i s i b l e > T r u e < / G e m i n i F i e l d L i s t V i s i b l e > < / S e t t i n g 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 D e p a r t m e n t   B r i d g e 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 D e p a r t m e n t   B r i d g e 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 C o l u m n s \ P e r f o r m a n c e   R e v i e w < / 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 C o l u m n s \ L a s t   P r o m o t i o n   D a t e < / 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 C o l u m n s \ O v e r d u e   V a c a t i o n ? 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  D a t a b a s e 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 C o l u m n s \ B i r t h 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 C o l u m n s \ T e r m i n a t i o n   D a t e < / K e y > < / a : K e y > < a : V a l u e   i : t y p e = " T a b l e W i d g e t B a s e V i e w S t a t e " / > < / a : K e y V a l u e O f D i a g r a m O b j e c t K e y a n y T y p e z b w N T n L X > < a : K e y V a l u e O f D i a g r a m O b j e c t K e y a n y T y p e z b w N T n L X > < a : K e y > < K e y > C o l u m n s \ T e r m i n a t i o n   R e a s o n 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 C o l u m n s \ E d u O r d e r < / K e y > < / a : K e y > < a : V a l u e   i : t y p e = " T a b l e W i d g e t B a s e V i e w S t a t e " / > < / a : K e y V a l u e O f D i a g r a m O b j e c t K e y a n y T y p e z b w N T n L X > < a : K e y V a l u e O f D i a g r a m O b j e c t K e y a n y T y p e z b w N T n L X > < a : K e y > < K e y > C o l u m n s \ E d u L a b e l < / 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c 5 4 4 7 7 c 1 - b 3 4 d - 4 c 9 b - 9 7 b e - 7 8 1 8 7 9 3 0 5 5 0 e " > < C u s t o m C o n t e n t > < ! [ C D A T A [ < ? x m l   v e r s i o n = " 1 . 0 "   e n c o d i n g = " u t f - 1 6 " ? > < S e t t i n g s > < C a l c u l a t e d F i e l d s > < i t e m > < M e a s u r e N a m e > H e a d C o u n t < / M e a s u r e N a m e > < D i s p l a y N a m e > H e a d C o u n t < / D i s p l a y N a m e > < V i s i b l e > F a l s e < / V i s i b l e > < / i t e m > < i t e m > < M e a s u r e N a m e > O v e r d u e   V a c a t i o n   % < / M e a s u r e N a m e > < D i s p l a y N a m e > O v e r d u e   V a c a t i o n   % < / D i s p l a y N a m e > < V i s i b l e > F a l s e < / V i s i b l e > < / i t e m > < i t e m > < M e a s u r e N a m e > T e r m i n a t e d < / M e a s u r e N a m e > < D i s p l a y N a m e > T e r m i n a t e d < / D i s p l a y N a m e > < V i s i b l e > F a l s e < / V i s i b l e > < / i t e m > < i t e m > < M e a s u r e N a m e > T u r n o v e r   % < / M e a s u r e N a m e > < D i s p l a y N a m e > T u r n o v e r   % < / D i s p l a y N a m e > < V i s i b l e > F a l s e < / V i s i b l e > < / i t e m > < / C a l c u l a t e d F i e l d s > < S A H o s t H a s h > 0 < / S A H o s t H a s h > < G e m i n i F i e l d L i s t V i s i b l e > T r u e < / G e m i n i F i e l d L i s t V i s i b l e > < / S e t t i n g 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a 1 c 9 f f e c - 8 8 9 c - 4 1 3 a - b c 3 0 - 7 0 c b b 3 c c d 4 0 7 " > < C u s t o m C o n t e n t > < ! [ C D A T A [ < ? x m l   v e r s i o n = " 1 . 0 "   e n c o d i n g = " u t f - 1 6 " ? > < S e t t i n g s > < C a l c u l a t e d F i e l d s > < i t e m > < M e a s u r e N a m e > H e a d C o u n t < / M e a s u r e N a m e > < D i s p l a y N a m e > H e a d C o u n t < / D i s p l a y N a m e > < V i s i b l e > F a l s e < / V i s i b l e > < / i t e m > < i t e m > < M e a s u r e N a m e > O v e r d u e   V a c a t i o n   % < / M e a s u r e N a m e > < D i s p l a y N a m e > O v e r d u e   V a c a t i o n   % < / D i s p l a y N a m e > < V i s i b l e > F a l s e < / V i s i b l e > < / i t e m > < i t e m > < M e a s u r e N a m e > T e r m i n a t e d < / M e a s u r e N a m e > < D i s p l a y N a m e > T e r m i n a t e d < / D i s p l a y N a m e > < V i s i b l e > F a l s e < / V i s i b l e > < / i t e m > < i t e m > < M e a s u r e N a m e > T u r n o v e r   % < / M e a s u r e N a m e > < D i s p l a y N a m e > T u r n o v e r 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A9EFBA5-9F82-43D2-904C-B71032E17C6F}">
  <ds:schemaRefs/>
</ds:datastoreItem>
</file>

<file path=customXml/itemProps10.xml><?xml version="1.0" encoding="utf-8"?>
<ds:datastoreItem xmlns:ds="http://schemas.openxmlformats.org/officeDocument/2006/customXml" ds:itemID="{FDCD1DE4-4C7F-4720-99DA-2B0E8A13A09A}">
  <ds:schemaRefs/>
</ds:datastoreItem>
</file>

<file path=customXml/itemProps11.xml><?xml version="1.0" encoding="utf-8"?>
<ds:datastoreItem xmlns:ds="http://schemas.openxmlformats.org/officeDocument/2006/customXml" ds:itemID="{6D647139-6A7A-4A55-BA27-AB3B74F3EACF}">
  <ds:schemaRefs/>
</ds:datastoreItem>
</file>

<file path=customXml/itemProps12.xml><?xml version="1.0" encoding="utf-8"?>
<ds:datastoreItem xmlns:ds="http://schemas.openxmlformats.org/officeDocument/2006/customXml" ds:itemID="{C763292C-24A6-4F4A-8288-20F3C9320E1D}">
  <ds:schemaRefs/>
</ds:datastoreItem>
</file>

<file path=customXml/itemProps13.xml><?xml version="1.0" encoding="utf-8"?>
<ds:datastoreItem xmlns:ds="http://schemas.openxmlformats.org/officeDocument/2006/customXml" ds:itemID="{D6082AB1-33D4-4C14-A97C-0858DAC49C82}">
  <ds:schemaRefs/>
</ds:datastoreItem>
</file>

<file path=customXml/itemProps14.xml><?xml version="1.0" encoding="utf-8"?>
<ds:datastoreItem xmlns:ds="http://schemas.openxmlformats.org/officeDocument/2006/customXml" ds:itemID="{3025B8FE-46F3-4BDB-8D67-0DC349CDE045}">
  <ds:schemaRefs/>
</ds:datastoreItem>
</file>

<file path=customXml/itemProps15.xml><?xml version="1.0" encoding="utf-8"?>
<ds:datastoreItem xmlns:ds="http://schemas.openxmlformats.org/officeDocument/2006/customXml" ds:itemID="{43767297-8C29-4296-A150-3BCAE49629B6}">
  <ds:schemaRefs/>
</ds:datastoreItem>
</file>

<file path=customXml/itemProps16.xml><?xml version="1.0" encoding="utf-8"?>
<ds:datastoreItem xmlns:ds="http://schemas.openxmlformats.org/officeDocument/2006/customXml" ds:itemID="{2CA6CF32-3D99-429C-85D5-125DB100DF35}">
  <ds:schemaRefs/>
</ds:datastoreItem>
</file>

<file path=customXml/itemProps17.xml><?xml version="1.0" encoding="utf-8"?>
<ds:datastoreItem xmlns:ds="http://schemas.openxmlformats.org/officeDocument/2006/customXml" ds:itemID="{600EB77F-A125-4E58-84F7-ED12274B4565}">
  <ds:schemaRefs/>
</ds:datastoreItem>
</file>

<file path=customXml/itemProps18.xml><?xml version="1.0" encoding="utf-8"?>
<ds:datastoreItem xmlns:ds="http://schemas.openxmlformats.org/officeDocument/2006/customXml" ds:itemID="{7493D13D-C25C-489D-980D-98C44C93559D}">
  <ds:schemaRefs/>
</ds:datastoreItem>
</file>

<file path=customXml/itemProps19.xml><?xml version="1.0" encoding="utf-8"?>
<ds:datastoreItem xmlns:ds="http://schemas.openxmlformats.org/officeDocument/2006/customXml" ds:itemID="{5D42A89E-95CB-4680-9686-E23019271E2A}">
  <ds:schemaRefs>
    <ds:schemaRef ds:uri="http://schemas.microsoft.com/DataMashup"/>
  </ds:schemaRefs>
</ds:datastoreItem>
</file>

<file path=customXml/itemProps2.xml><?xml version="1.0" encoding="utf-8"?>
<ds:datastoreItem xmlns:ds="http://schemas.openxmlformats.org/officeDocument/2006/customXml" ds:itemID="{A3441790-7474-4B97-837A-24858BEFCFB1}">
  <ds:schemaRefs/>
</ds:datastoreItem>
</file>

<file path=customXml/itemProps20.xml><?xml version="1.0" encoding="utf-8"?>
<ds:datastoreItem xmlns:ds="http://schemas.openxmlformats.org/officeDocument/2006/customXml" ds:itemID="{C31A7B13-032B-4AF9-A307-BC947A0D1D5E}">
  <ds:schemaRefs/>
</ds:datastoreItem>
</file>

<file path=customXml/itemProps21.xml><?xml version="1.0" encoding="utf-8"?>
<ds:datastoreItem xmlns:ds="http://schemas.openxmlformats.org/officeDocument/2006/customXml" ds:itemID="{1A70FCBF-DF63-43FF-B65E-F0B210B8753F}">
  <ds:schemaRefs/>
</ds:datastoreItem>
</file>

<file path=customXml/itemProps22.xml><?xml version="1.0" encoding="utf-8"?>
<ds:datastoreItem xmlns:ds="http://schemas.openxmlformats.org/officeDocument/2006/customXml" ds:itemID="{0E8EC609-B29D-4A9A-8397-02F3C83806B1}">
  <ds:schemaRefs/>
</ds:datastoreItem>
</file>

<file path=customXml/itemProps23.xml><?xml version="1.0" encoding="utf-8"?>
<ds:datastoreItem xmlns:ds="http://schemas.openxmlformats.org/officeDocument/2006/customXml" ds:itemID="{35DF1658-5BF1-4C64-9B6E-7F92EC82C247}">
  <ds:schemaRefs/>
</ds:datastoreItem>
</file>

<file path=customXml/itemProps24.xml><?xml version="1.0" encoding="utf-8"?>
<ds:datastoreItem xmlns:ds="http://schemas.openxmlformats.org/officeDocument/2006/customXml" ds:itemID="{F8E2724C-EE17-4DEB-A188-3A27876E1466}">
  <ds:schemaRefs/>
</ds:datastoreItem>
</file>

<file path=customXml/itemProps25.xml><?xml version="1.0" encoding="utf-8"?>
<ds:datastoreItem xmlns:ds="http://schemas.openxmlformats.org/officeDocument/2006/customXml" ds:itemID="{95BD4133-2592-42BF-8F50-A44A9E35B93F}">
  <ds:schemaRefs/>
</ds:datastoreItem>
</file>

<file path=customXml/itemProps26.xml><?xml version="1.0" encoding="utf-8"?>
<ds:datastoreItem xmlns:ds="http://schemas.openxmlformats.org/officeDocument/2006/customXml" ds:itemID="{4287E145-6080-45A5-96E5-193BFF182B05}">
  <ds:schemaRefs/>
</ds:datastoreItem>
</file>

<file path=customXml/itemProps27.xml><?xml version="1.0" encoding="utf-8"?>
<ds:datastoreItem xmlns:ds="http://schemas.openxmlformats.org/officeDocument/2006/customXml" ds:itemID="{7D8804E6-D16F-43DC-BA36-195BF5CA87FA}">
  <ds:schemaRefs/>
</ds:datastoreItem>
</file>

<file path=customXml/itemProps3.xml><?xml version="1.0" encoding="utf-8"?>
<ds:datastoreItem xmlns:ds="http://schemas.openxmlformats.org/officeDocument/2006/customXml" ds:itemID="{91DF080D-2FCA-4953-8BA3-55B8ABF37238}">
  <ds:schemaRefs/>
</ds:datastoreItem>
</file>

<file path=customXml/itemProps4.xml><?xml version="1.0" encoding="utf-8"?>
<ds:datastoreItem xmlns:ds="http://schemas.openxmlformats.org/officeDocument/2006/customXml" ds:itemID="{F6962384-BC00-4203-A623-1F5B24032EAB}">
  <ds:schemaRefs/>
</ds:datastoreItem>
</file>

<file path=customXml/itemProps5.xml><?xml version="1.0" encoding="utf-8"?>
<ds:datastoreItem xmlns:ds="http://schemas.openxmlformats.org/officeDocument/2006/customXml" ds:itemID="{BA72BC90-F4D9-406B-AA53-C9C645D7E12F}">
  <ds:schemaRefs/>
</ds:datastoreItem>
</file>

<file path=customXml/itemProps6.xml><?xml version="1.0" encoding="utf-8"?>
<ds:datastoreItem xmlns:ds="http://schemas.openxmlformats.org/officeDocument/2006/customXml" ds:itemID="{82FB15BE-3B44-46B2-9416-272944C8DD95}">
  <ds:schemaRefs/>
</ds:datastoreItem>
</file>

<file path=customXml/itemProps7.xml><?xml version="1.0" encoding="utf-8"?>
<ds:datastoreItem xmlns:ds="http://schemas.openxmlformats.org/officeDocument/2006/customXml" ds:itemID="{355199FC-64FE-48AF-BA89-70D8B1418C73}">
  <ds:schemaRefs/>
</ds:datastoreItem>
</file>

<file path=customXml/itemProps8.xml><?xml version="1.0" encoding="utf-8"?>
<ds:datastoreItem xmlns:ds="http://schemas.openxmlformats.org/officeDocument/2006/customXml" ds:itemID="{4572AE02-D8FE-41E2-8237-E7599DBA8778}">
  <ds:schemaRefs/>
</ds:datastoreItem>
</file>

<file path=customXml/itemProps9.xml><?xml version="1.0" encoding="utf-8"?>
<ds:datastoreItem xmlns:ds="http://schemas.openxmlformats.org/officeDocument/2006/customXml" ds:itemID="{FDB8F3A9-19E2-4E87-980C-4B223D4354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DashBoard</vt:lpstr>
      <vt:lpstr>Detailed Summary</vt:lpstr>
      <vt:lpstr>Sheet1</vt:lpstr>
      <vt:lpstr>Pivot Base</vt:lpstr>
      <vt:lpstr>HR Database</vt:lpstr>
      <vt:lpstr>Employees Information</vt:lpstr>
      <vt:lpstr>Department Bridge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2025-08-27T08:21:25Z</dcterms:created>
  <dcterms:modified xsi:type="dcterms:W3CDTF">2025-08-29T08:53:11Z</dcterms:modified>
</cp:coreProperties>
</file>