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Ex1.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kumar\Downloads\"/>
    </mc:Choice>
  </mc:AlternateContent>
  <xr:revisionPtr revIDLastSave="0" documentId="8_{203300AE-0F8B-45C5-82B8-0F1675876D21}" xr6:coauthVersionLast="47" xr6:coauthVersionMax="47" xr10:uidLastSave="{00000000-0000-0000-0000-000000000000}"/>
  <bookViews>
    <workbookView xWindow="-98" yWindow="-98" windowWidth="24196" windowHeight="14476" tabRatio="851" activeTab="6" xr2:uid="{C80C1718-9A99-4AD8-B24B-94A74C029BB0}"/>
  </bookViews>
  <sheets>
    <sheet name="KPI" sheetId="4" r:id="rId1"/>
    <sheet name="Star Rating" sheetId="5" r:id="rId2"/>
    <sheet name="Education vise Attrition" sheetId="7" r:id="rId3"/>
    <sheet name="Dept vise attrirtion rate" sheetId="8" r:id="rId4"/>
    <sheet name="Attrition by Age" sheetId="9" r:id="rId5"/>
    <sheet name="Tree Map" sheetId="12" r:id="rId6"/>
    <sheet name="Final Dashboard" sheetId="14" r:id="rId7"/>
    <sheet name="Funnel" sheetId="15" r:id="rId8"/>
    <sheet name="Data" sheetId="1" r:id="rId9"/>
  </sheets>
  <definedNames>
    <definedName name="_xlchart.v1.0" hidden="1">'Tree Map'!$D$4:$D$12</definedName>
    <definedName name="_xlchart.v1.1" hidden="1">'Tree Map'!$E$3</definedName>
    <definedName name="_xlchart.v1.2" hidden="1">'Tree Map'!$E$4:$E$12</definedName>
    <definedName name="_xlchart.v1.3" hidden="1">'Tree Map'!$D$4:$D$12</definedName>
    <definedName name="_xlchart.v1.4" hidden="1">'Tree Map'!$E$3</definedName>
    <definedName name="_xlchart.v1.5" hidden="1">'Tree Map'!$E$4:$E$12</definedName>
    <definedName name="_xlchart.v2.6" hidden="1">Funnel!$D$4:$D$6</definedName>
    <definedName name="_xlchart.v2.7" hidden="1">Funnel!$E$4:$E$6</definedName>
    <definedName name="_xlchart.v2.8" hidden="1">Funnel!$D$4:$D$6</definedName>
    <definedName name="_xlchart.v2.9" hidden="1">Funnel!$E$4:$E$6</definedName>
    <definedName name="Slicer_Department">#N/A</definedName>
    <definedName name="Slicer_Education_Field">#N/A</definedName>
    <definedName name="Slicer_Education1">#N/A</definedName>
    <definedName name="Slicer_Gender">#N/A</definedName>
  </definedNames>
  <calcPr calcId="191029"/>
  <pivotCaches>
    <pivotCache cacheId="23"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E9" i="12"/>
  <c r="B20" i="5"/>
  <c r="A6" i="4"/>
  <c r="E11" i="12"/>
  <c r="B8" i="5"/>
  <c r="C6" i="4"/>
  <c r="E4" i="15"/>
  <c r="E7" i="12"/>
  <c r="E6" i="15"/>
  <c r="B19" i="5"/>
  <c r="E10" i="12"/>
  <c r="E12" i="12"/>
  <c r="E5" i="12"/>
  <c r="E5" i="15"/>
  <c r="E4" i="12"/>
  <c r="E6" i="12"/>
  <c r="E8" i="12"/>
  <c r="E6" i="4"/>
  <c r="D6" i="4"/>
  <c r="B6" i="4"/>
  <c r="C19" i="5" l="1"/>
  <c r="B9" i="5"/>
  <c r="C20" i="5"/>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<sst xmlns="http://schemas.openxmlformats.org/spreadsheetml/2006/main" count="19216" uniqueCount="1570">
  <si>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</si>
  <si>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</si>
  <si>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</si>
  <si>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</si>
  <si>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</si>
  <si>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</si>
  <si>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</si>
  <si>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</si>
  <si>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</si>
  <si>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</si>
  <si>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</si>
  <si>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</si>
  <si>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</si>
  <si>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</si>
  <si>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</si>
  <si>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</si>
  <si>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</si>
  <si>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</si>
  <si>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</si>
  <si>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</si>
  <si>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</si>
  <si>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</si>
  <si>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</si>
  <si>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</si>
  <si>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</si>
  <si>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</si>
  <si>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</si>
  <si>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</si>
  <si>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</si>
  <si>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</si>
  <si>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</si>
  <si>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</si>
  <si>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</si>
  <si>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</si>
  <si>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</si>
  <si>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</si>
  <si>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</si>
  <si>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</si>
  <si>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</si>
  <si>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</si>
  <si>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</si>
  <si>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</si>
  <si>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</si>
  <si>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</si>
  <si>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</si>
  <si>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</si>
  <si>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</si>
  <si>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</si>
  <si>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</si>
  <si>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</si>
  <si>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</si>
  <si>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</si>
  <si>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</si>
  <si>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</si>
  <si>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</si>
  <si>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</si>
  <si>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</si>
  <si>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</si>
  <si>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</si>
  <si>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</si>
  <si>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</si>
  <si>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</si>
  <si>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</si>
  <si>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</si>
  <si>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</si>
  <si>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</si>
  <si>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</si>
  <si>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</si>
  <si>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</si>
  <si>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</si>
  <si>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</si>
  <si>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</si>
  <si>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</si>
  <si>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</si>
  <si>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</si>
  <si>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</si>
  <si>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</si>
  <si>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</si>
  <si>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</si>
  <si>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</si>
  <si>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</si>
  <si>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</si>
  <si>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</si>
  <si>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</si>
  <si>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</si>
  <si>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</si>
  <si>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</si>
  <si>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</si>
  <si>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</si>
  <si>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</si>
  <si>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</si>
  <si>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</si>
  <si>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</si>
  <si>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</si>
  <si>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</si>
  <si>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</si>
  <si>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</si>
  <si>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</si>
  <si>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</si>
  <si>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</si>
  <si>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</si>
  <si>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</si>
  <si>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</si>
  <si>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</si>
  <si>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</si>
  <si>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</si>
  <si>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</si>
  <si>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</si>
  <si>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</si>
  <si>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</si>
  <si>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</si>
  <si>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</si>
  <si>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</si>
  <si>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</si>
  <si>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</si>
  <si>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</si>
  <si>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</si>
  <si>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</si>
  <si>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</si>
  <si>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</si>
  <si>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</si>
  <si>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</si>
  <si>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</si>
  <si>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</si>
  <si>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</si>
  <si>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</si>
  <si>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</si>
  <si>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</si>
  <si>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</si>
  <si>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</si>
  <si>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</si>
  <si>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</si>
  <si>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</si>
  <si>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</si>
  <si>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</si>
  <si>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</si>
  <si>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</si>
  <si>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</si>
  <si>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</si>
  <si>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</si>
  <si>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</si>
  <si>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</si>
  <si>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</si>
  <si>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</si>
  <si>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</si>
  <si>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</si>
  <si>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</si>
  <si>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</si>
  <si>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</si>
  <si>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</si>
  <si>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</si>
  <si>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</si>
  <si>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</si>
  <si>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</si>
  <si>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</si>
  <si>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</si>
  <si>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</si>
  <si>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</si>
  <si>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</si>
  <si>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</si>
  <si>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</si>
  <si>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</si>
  <si>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</si>
  <si>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</si>
  <si>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</si>
  <si>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</si>
  <si>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</si>
  <si>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</si>
  <si>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</si>
  <si>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</si>
  <si>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</si>
  <si>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</si>
  <si>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</si>
  <si>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</si>
  <si>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</si>
  <si>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</si>
  <si>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</si>
  <si>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</si>
  <si>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</si>
  <si>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</si>
  <si>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</si>
  <si>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</si>
  <si>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</si>
  <si>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</si>
  <si>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</si>
  <si>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</si>
  <si>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</si>
  <si>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</si>
  <si>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</si>
  <si>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</si>
  <si>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</si>
  <si>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</si>
  <si>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</si>
  <si>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</si>
  <si>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</si>
  <si>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</si>
  <si>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</si>
  <si>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</si>
  <si>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</si>
  <si>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</si>
  <si>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</si>
  <si>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</si>
  <si>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</si>
  <si>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</si>
  <si>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</si>
  <si>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</si>
  <si>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</si>
  <si>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</si>
  <si>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</si>
  <si>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</si>
  <si>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</si>
  <si>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</si>
  <si>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</si>
  <si>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</si>
  <si>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</si>
  <si>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</si>
  <si>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</si>
  <si>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</si>
  <si>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</si>
  <si>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</si>
  <si>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</si>
  <si>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</si>
  <si>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</si>
  <si>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</si>
  <si>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</si>
  <si>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</si>
  <si>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</si>
  <si>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</si>
  <si>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</si>
  <si>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</si>
  <si>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</si>
  <si>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</si>
  <si>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</si>
  <si>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</si>
  <si>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</si>
  <si>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</si>
  <si>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</si>
  <si>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</si>
  <si>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</si>
  <si>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</si>
  <si>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</si>
  <si>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</si>
  <si>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</si>
  <si>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</si>
  <si>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</si>
  <si>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</si>
  <si>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</si>
  <si>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</si>
  <si>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</si>
  <si>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</si>
  <si>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</si>
  <si>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</si>
  <si>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</si>
  <si>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</si>
  <si>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</si>
  <si>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</si>
  <si>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</si>
  <si>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</si>
  <si>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</si>
  <si>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</si>
  <si>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</si>
  <si>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</si>
  <si>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</si>
  <si>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</si>
  <si>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</si>
  <si>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</si>
  <si>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</si>
  <si>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</si>
  <si>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</si>
  <si>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</si>
  <si>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</si>
  <si>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</si>
  <si>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</si>
  <si>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</si>
  <si>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</si>
  <si>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</si>
  <si>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</si>
  <si>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</si>
  <si>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</si>
  <si>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</si>
  <si>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</si>
  <si>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</si>
  <si>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</si>
  <si>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</si>
  <si>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</si>
  <si>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</si>
  <si>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</si>
  <si>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</si>
  <si>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</si>
  <si>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</si>
  <si>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</si>
  <si>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</si>
  <si>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</si>
  <si>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</si>
  <si>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</si>
  <si>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</si>
  <si>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</si>
  <si>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</si>
  <si>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</si>
  <si>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</si>
  <si>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</si>
  <si>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</si>
  <si>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</si>
  <si>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</si>
  <si>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</si>
  <si>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</si>
  <si>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</si>
  <si>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</si>
  <si>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</si>
  <si>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</si>
  <si>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</si>
  <si>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</si>
  <si>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</si>
  <si>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</si>
  <si>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</si>
  <si>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</si>
  <si>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</si>
  <si>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</si>
  <si>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</si>
  <si>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</si>
  <si>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</si>
  <si>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</si>
  <si>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</si>
  <si>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</si>
  <si>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</si>
  <si>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</si>
  <si>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</si>
  <si>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</si>
  <si>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</si>
  <si>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</si>
  <si>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</si>
  <si>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</si>
  <si>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</si>
  <si>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</si>
  <si>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</si>
  <si>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</si>
  <si>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</si>
  <si>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</si>
  <si>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</si>
  <si>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</si>
  <si>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</si>
  <si>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</si>
  <si>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</si>
  <si>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</si>
  <si>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</si>
  <si>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</si>
  <si>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</si>
  <si>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</si>
  <si>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</si>
  <si>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</si>
  <si>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</si>
  <si>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</si>
  <si>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</si>
  <si>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</si>
  <si>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</si>
  <si>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</si>
  <si>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</si>
  <si>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</si>
  <si>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</si>
  <si>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</si>
  <si>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</si>
  <si>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</si>
  <si>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</si>
  <si>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</si>
  <si>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</si>
  <si>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</si>
  <si>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</si>
  <si>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</si>
  <si>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</si>
  <si>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</si>
  <si>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</si>
  <si>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</si>
  <si>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</si>
  <si>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</si>
  <si>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</si>
  <si>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</si>
  <si>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</si>
  <si>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</si>
  <si>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</si>
  <si>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</si>
  <si>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</si>
  <si>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</si>
  <si>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</si>
  <si>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</si>
  <si>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</si>
  <si>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</si>
  <si>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</si>
  <si>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</si>
  <si>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</si>
  <si>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</si>
  <si>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</si>
  <si>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</si>
  <si>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</si>
  <si>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</si>
  <si>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</si>
  <si>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</si>
  <si>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</si>
  <si>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</si>
  <si>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</si>
  <si>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</si>
  <si>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</si>
  <si>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</si>
  <si>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</si>
  <si>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</si>
  <si>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</si>
  <si>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</si>
  <si>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</si>
  <si>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</si>
  <si>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</si>
  <si>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</si>
  <si>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</si>
  <si>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</si>
  <si>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</si>
  <si>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</si>
  <si>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</si>
  <si>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</si>
  <si>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</si>
  <si>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</si>
  <si>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</si>
  <si>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</si>
  <si>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</si>
  <si>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</si>
  <si>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</si>
  <si>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</si>
  <si>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</si>
  <si>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</si>
  <si>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</si>
  <si>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</si>
  <si>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</si>
  <si>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</si>
  <si>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</si>
  <si>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</si>
  <si>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</si>
  <si>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</si>
  <si>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</si>
  <si>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</si>
  <si>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</si>
  <si>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</si>
  <si>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</si>
  <si>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</si>
  <si>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</si>
  <si>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</si>
  <si>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</si>
  <si>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</si>
  <si>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</si>
  <si>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</si>
  <si>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</si>
  <si>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</si>
  <si>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</si>
  <si>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</si>
  <si>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</si>
  <si>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</si>
  <si>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</si>
  <si>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</si>
  <si>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</si>
  <si>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</si>
  <si>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</si>
  <si>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</si>
  <si>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</si>
  <si>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</si>
  <si>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</si>
  <si>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</si>
  <si>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</si>
  <si>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</si>
  <si>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</si>
  <si>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</si>
  <si>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</si>
  <si>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</si>
  <si>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</si>
  <si>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</si>
  <si>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</si>
  <si>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</si>
  <si>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</si>
  <si>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</si>
  <si>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</si>
  <si>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</si>
  <si>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</si>
  <si>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</si>
  <si>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</si>
  <si>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</si>
  <si>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</si>
  <si>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</si>
  <si>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</si>
  <si>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</si>
  <si>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</si>
  <si>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</si>
  <si>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</si>
  <si>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</si>
  <si>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</si>
  <si>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</si>
  <si>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</si>
  <si>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</si>
  <si>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</si>
  <si>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</si>
  <si>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</si>
  <si>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</si>
  <si>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</si>
  <si>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</si>
  <si>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</si>
  <si>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</si>
  <si>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</si>
  <si>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</si>
  <si>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</si>
  <si>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</si>
  <si>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</si>
  <si>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</si>
  <si>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</si>
  <si>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</si>
  <si>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</si>
  <si>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</si>
  <si>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</si>
  <si>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</si>
  <si>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</si>
  <si>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</si>
  <si>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</si>
  <si>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</si>
  <si>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</si>
  <si>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</si>
  <si>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</si>
  <si>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</si>
  <si>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</si>
  <si>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</si>
  <si>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</si>
  <si>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</si>
  <si>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</si>
  <si>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</si>
  <si>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</si>
  <si>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</si>
  <si>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</si>
  <si>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</si>
  <si>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</si>
  <si>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</si>
  <si>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</si>
  <si>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</si>
  <si>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</si>
  <si>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</si>
  <si>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</si>
  <si>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</si>
  <si>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</si>
  <si>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</si>
  <si>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</si>
  <si>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</si>
  <si>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</si>
  <si>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</si>
  <si>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</si>
  <si>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</si>
  <si>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</si>
  <si>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</si>
  <si>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</si>
  <si>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</si>
  <si>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</si>
  <si>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</si>
  <si>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</si>
  <si>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</si>
  <si>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</si>
  <si>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</si>
  <si>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</si>
  <si>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</si>
  <si>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</si>
  <si>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</si>
  <si>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</si>
  <si>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</si>
  <si>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</si>
  <si>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</si>
  <si>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</si>
  <si>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</si>
  <si>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</si>
  <si>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</si>
  <si>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</si>
  <si>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</si>
  <si>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</si>
  <si>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</si>
  <si>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</si>
  <si>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</si>
  <si>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</si>
  <si>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</si>
  <si>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</si>
  <si>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</si>
  <si>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</si>
  <si>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</si>
  <si>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</si>
  <si>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</si>
  <si>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</si>
  <si>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</si>
  <si>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</si>
  <si>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</si>
  <si>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</si>
  <si>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</si>
  <si>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</si>
  <si>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</si>
  <si>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</si>
  <si>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</si>
  <si>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</si>
  <si>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</si>
  <si>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</si>
  <si>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</si>
  <si>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</si>
  <si>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</si>
  <si>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</si>
  <si>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</si>
  <si>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</si>
  <si>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</si>
  <si>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</si>
  <si>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</si>
  <si>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</si>
  <si>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</si>
  <si>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</si>
  <si>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</si>
  <si>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</si>
  <si>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</si>
  <si>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</si>
  <si>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</si>
  <si>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</si>
  <si>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</si>
  <si>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</si>
  <si>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</si>
  <si>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</si>
  <si>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</si>
  <si>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</si>
  <si>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</si>
  <si>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</si>
  <si>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</si>
  <si>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</si>
  <si>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</si>
  <si>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</si>
  <si>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</si>
  <si>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</si>
  <si>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</si>
  <si>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</si>
  <si>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</si>
  <si>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</si>
  <si>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</si>
  <si>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</si>
  <si>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</si>
  <si>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</si>
  <si>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</si>
  <si>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</si>
  <si>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</si>
  <si>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</si>
  <si>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</si>
  <si>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</si>
  <si>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</si>
  <si>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</si>
  <si>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</si>
  <si>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</si>
  <si>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</si>
  <si>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</si>
  <si>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</si>
  <si>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</si>
  <si>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</si>
  <si>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</si>
  <si>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</si>
  <si>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</si>
  <si>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</si>
  <si>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</si>
  <si>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</si>
  <si>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</si>
  <si>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</si>
  <si>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</si>
  <si>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</si>
  <si>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</si>
  <si>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</si>
  <si>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</si>
  <si>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</si>
  <si>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</si>
  <si>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</si>
  <si>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</si>
  <si>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</si>
  <si>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</si>
  <si>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</si>
  <si>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</si>
  <si>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</si>
  <si>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</si>
  <si>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</si>
  <si>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</si>
  <si>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</si>
  <si>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</si>
  <si>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</si>
  <si>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</si>
  <si>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</si>
  <si>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</si>
  <si>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</si>
  <si>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</si>
  <si>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</si>
  <si>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</si>
  <si>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</si>
  <si>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</si>
  <si>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</si>
  <si>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</si>
  <si>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</si>
  <si>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</si>
  <si>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</si>
  <si>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</si>
  <si>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</si>
  <si>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</si>
  <si>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</si>
  <si>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</si>
  <si>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</si>
  <si>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</si>
  <si>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</si>
  <si>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</si>
  <si>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</si>
  <si>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</si>
  <si>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</si>
  <si>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</si>
  <si>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</si>
  <si>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</si>
  <si>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</si>
  <si>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</si>
  <si>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</si>
  <si>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</si>
  <si>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</si>
  <si>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</si>
  <si>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</si>
  <si>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</si>
  <si>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</si>
  <si>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</si>
  <si>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</si>
  <si>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</si>
  <si>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</si>
  <si>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</si>
  <si>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</si>
  <si>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</si>
  <si>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</si>
  <si>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</si>
  <si>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</si>
  <si>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</si>
  <si>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</si>
  <si>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</si>
  <si>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</si>
  <si>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</si>
  <si>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</si>
  <si>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</si>
  <si>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</si>
  <si>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</si>
  <si>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</si>
  <si>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</si>
  <si>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</si>
  <si>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</si>
  <si>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</si>
  <si>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</si>
  <si>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</si>
  <si>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</si>
  <si>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</si>
  <si>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</si>
  <si>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</si>
  <si>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</si>
  <si>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</si>
  <si>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</si>
  <si>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</si>
  <si>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</si>
  <si>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</si>
  <si>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</si>
  <si>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</si>
  <si>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</si>
  <si>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</si>
  <si>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</si>
  <si>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</si>
  <si>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</si>
  <si>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</si>
  <si>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</si>
  <si>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</si>
  <si>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</si>
  <si>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</si>
  <si>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</si>
  <si>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</si>
  <si>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</si>
  <si>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</si>
  <si>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</si>
  <si>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</si>
  <si>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</si>
  <si>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</si>
  <si>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</si>
  <si>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</si>
  <si>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</si>
  <si>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</si>
  <si>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</si>
  <si>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</si>
  <si>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</si>
  <si>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</si>
  <si>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</si>
  <si>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</si>
  <si>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</si>
  <si>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</si>
  <si>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</si>
  <si>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</si>
  <si>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</si>
  <si>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</si>
  <si>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</si>
  <si>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</si>
  <si>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</si>
  <si>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</si>
  <si>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</si>
  <si>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</si>
  <si>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</si>
  <si>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</si>
  <si>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</si>
  <si>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</si>
  <si>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</si>
  <si>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</si>
  <si>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</si>
  <si>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</si>
  <si>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</si>
  <si>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</si>
  <si>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</si>
  <si>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</si>
  <si>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</si>
  <si>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</si>
  <si>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</si>
  <si>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</si>
  <si>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</si>
  <si>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</si>
  <si>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</si>
  <si>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</si>
  <si>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</si>
  <si>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</si>
  <si>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</si>
  <si>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</si>
  <si>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</si>
  <si>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</si>
  <si>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</si>
  <si>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</si>
  <si>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</si>
  <si>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</si>
  <si>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</si>
  <si>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</si>
  <si>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</si>
  <si>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</si>
  <si>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</si>
  <si>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</si>
  <si>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</si>
  <si>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</si>
  <si>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</si>
  <si>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</si>
  <si>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</si>
  <si>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</si>
  <si>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</si>
  <si>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</si>
  <si>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</si>
  <si>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</si>
  <si>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</si>
  <si>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</si>
  <si>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</si>
  <si>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</si>
  <si>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</si>
  <si>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</si>
  <si>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</si>
  <si>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</si>
  <si>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</si>
  <si>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</si>
  <si>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</si>
  <si>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</si>
  <si>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</si>
  <si>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</si>
  <si>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</si>
  <si>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</si>
  <si>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</si>
  <si>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</si>
  <si>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</si>
  <si>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</si>
  <si>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</si>
  <si>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</si>
  <si>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</si>
  <si>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</si>
  <si>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</si>
  <si>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</si>
  <si>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</si>
  <si>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</si>
  <si>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</si>
  <si>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</si>
  <si>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</si>
  <si>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</si>
  <si>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</si>
  <si>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</si>
  <si>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</si>
  <si>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</si>
  <si>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</si>
  <si>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</si>
  <si>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</si>
  <si>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</si>
  <si>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</si>
  <si>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</si>
  <si>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</si>
  <si>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</si>
  <si>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</si>
  <si>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</si>
  <si>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</si>
  <si>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</si>
  <si>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</si>
  <si>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</si>
  <si>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</si>
  <si>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</si>
  <si>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</si>
  <si>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</si>
  <si>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</si>
  <si>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</si>
  <si>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</si>
  <si>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</si>
  <si>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</si>
  <si>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</si>
  <si>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</si>
  <si>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</si>
  <si>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</si>
  <si>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</si>
  <si>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</si>
  <si>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</si>
  <si>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</si>
  <si>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</si>
  <si>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</si>
  <si>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</si>
  <si>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</si>
  <si>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</si>
  <si>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</si>
  <si>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</si>
  <si>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</si>
  <si>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</si>
  <si>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</si>
  <si>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</si>
  <si>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</si>
  <si>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</si>
  <si>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</si>
  <si>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</si>
  <si>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</si>
  <si>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</si>
  <si>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</si>
  <si>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</si>
  <si>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</si>
  <si>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</si>
  <si>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</si>
  <si>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</si>
  <si>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</si>
  <si>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</si>
  <si>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</si>
  <si>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</si>
  <si>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</si>
  <si>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</si>
  <si>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</si>
  <si>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</si>
  <si>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</si>
  <si>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</si>
  <si>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</si>
  <si>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</si>
  <si>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</si>
  <si>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</si>
  <si>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</si>
  <si>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</si>
  <si>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</si>
  <si>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</si>
  <si>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</si>
  <si>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</si>
  <si>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</si>
  <si>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</si>
  <si>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</si>
  <si>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</si>
  <si>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</si>
  <si>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</si>
  <si>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</si>
  <si>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</si>
  <si>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</si>
  <si>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</si>
  <si>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</si>
  <si>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</si>
  <si>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</si>
  <si>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</si>
  <si>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</si>
  <si>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</si>
  <si>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</si>
  <si>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</si>
  <si>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</si>
  <si>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</si>
  <si>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</si>
  <si>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</si>
  <si>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</si>
  <si>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</si>
  <si>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</si>
  <si>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</si>
  <si>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</si>
  <si>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</si>
  <si>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</si>
  <si>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</si>
  <si>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</si>
  <si>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</si>
  <si>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</si>
  <si>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</si>
  <si>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</si>
  <si>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</si>
  <si>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</si>
  <si>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</si>
  <si>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</si>
  <si>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</si>
  <si>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</si>
  <si>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</si>
  <si>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</si>
  <si>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</si>
  <si>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</si>
  <si>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</si>
  <si>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</si>
  <si>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</si>
  <si>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</si>
  <si>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</si>
  <si>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</si>
  <si>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</si>
  <si>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</si>
  <si>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</si>
  <si>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</si>
  <si>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</si>
  <si>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</si>
  <si>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</si>
  <si>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</si>
  <si>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</si>
  <si>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</si>
  <si>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</si>
  <si>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</si>
  <si>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</si>
  <si>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</si>
  <si>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</si>
  <si>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</si>
  <si>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</si>
  <si>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</si>
  <si>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</si>
  <si>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</si>
  <si>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</si>
  <si>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</si>
  <si>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</si>
  <si>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</si>
  <si>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</si>
  <si>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</si>
  <si>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</si>
  <si>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</si>
  <si>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</si>
  <si>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</si>
  <si>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</si>
  <si>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</si>
  <si>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</si>
  <si>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</si>
  <si>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</si>
  <si>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</si>
  <si>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</si>
  <si>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</si>
  <si>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</si>
  <si>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</si>
  <si>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</si>
  <si>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</si>
  <si>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</si>
  <si>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</si>
  <si>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</si>
  <si>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</si>
  <si>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</si>
  <si>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</si>
  <si>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</si>
  <si>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</si>
  <si>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</si>
  <si>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</si>
  <si>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</si>
  <si>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</si>
  <si>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</si>
  <si>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</si>
  <si>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</si>
  <si>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</si>
  <si>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</si>
  <si>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</si>
  <si>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</si>
  <si>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</si>
  <si>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</si>
  <si>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</si>
  <si>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</si>
  <si>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</si>
  <si>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</si>
  <si>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</si>
  <si>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</si>
  <si>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</si>
  <si>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</si>
  <si>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</si>
  <si>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</si>
  <si>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</si>
  <si>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</si>
  <si>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</si>
  <si>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</si>
  <si>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</si>
  <si>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</si>
  <si>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</si>
  <si>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</si>
  <si>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</si>
  <si>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</si>
  <si>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</si>
  <si>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</si>
  <si>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</si>
  <si>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</si>
  <si>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</si>
  <si>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</si>
  <si>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</si>
  <si>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</si>
  <si>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</si>
  <si>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</si>
  <si>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</si>
  <si>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</si>
  <si>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</si>
  <si>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</si>
  <si>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</si>
  <si>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</si>
  <si>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</si>
  <si>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</si>
  <si>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</si>
  <si>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</si>
  <si>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</si>
  <si>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</si>
  <si>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</si>
  <si>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</si>
  <si>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</si>
  <si>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</si>
  <si>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</si>
  <si>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</si>
  <si>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</si>
  <si>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</si>
  <si>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</si>
  <si>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</si>
  <si>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</si>
  <si>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</si>
  <si>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</si>
  <si>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</si>
  <si>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</si>
  <si>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</si>
  <si>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</si>
  <si>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</si>
  <si>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</si>
  <si>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</si>
  <si>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</si>
  <si>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</si>
  <si>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</si>
  <si>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</si>
  <si>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</si>
  <si>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</si>
  <si>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</si>
  <si>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</si>
  <si>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</si>
  <si>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</si>
  <si>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</si>
  <si>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</si>
  <si>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</si>
  <si>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</si>
  <si>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</si>
  <si>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</si>
  <si>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</si>
  <si>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</si>
  <si>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</si>
  <si>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</si>
  <si>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</si>
  <si>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</si>
  <si>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</si>
  <si>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</si>
  <si>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</si>
  <si>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</si>
  <si>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</si>
  <si>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</si>
  <si>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</si>
  <si>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</si>
  <si>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</si>
  <si>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</si>
  <si>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</si>
  <si>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</si>
  <si>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</si>
  <si>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</si>
  <si>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</si>
  <si>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</si>
  <si>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</si>
  <si>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</si>
  <si>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</si>
  <si>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</si>
  <si>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</si>
  <si>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</si>
  <si>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</si>
  <si>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</si>
  <si>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</si>
  <si>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</si>
  <si>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</si>
  <si>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</si>
  <si>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</si>
  <si>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</si>
  <si>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</si>
  <si>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</si>
  <si>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</si>
  <si>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</si>
  <si>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</si>
  <si>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</si>
  <si>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</si>
  <si>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</si>
  <si>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</si>
  <si>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</si>
  <si>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</si>
  <si>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</si>
  <si>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</si>
  <si>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</si>
  <si>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</si>
  <si>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</si>
  <si>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</si>
  <si>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</si>
  <si>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</si>
  <si>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</si>
  <si>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</si>
  <si>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</si>
  <si>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</si>
  <si>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</si>
  <si>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</si>
  <si>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</si>
  <si>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</si>
  <si>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</si>
  <si>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</si>
  <si>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</si>
  <si>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</si>
  <si>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</si>
  <si>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</si>
  <si>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</si>
  <si>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</si>
  <si>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</si>
  <si>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</si>
  <si>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</si>
  <si>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</si>
  <si>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</si>
  <si>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</si>
  <si>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</si>
  <si>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</si>
  <si>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</si>
  <si>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</si>
  <si>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</si>
  <si>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</si>
  <si>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</si>
  <si>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</si>
  <si>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</si>
  <si>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</si>
  <si>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</si>
  <si>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</si>
  <si>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</si>
  <si>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</si>
  <si>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</si>
  <si>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</si>
  <si>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</si>
  <si>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</si>
  <si>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</si>
  <si>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</si>
  <si>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</si>
  <si>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</si>
  <si>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</si>
  <si>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</si>
  <si>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</si>
  <si>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</si>
  <si>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</si>
  <si>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</si>
  <si>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</si>
  <si>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</si>
  <si>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</si>
  <si>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</si>
  <si>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</si>
  <si>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</si>
  <si>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</si>
  <si>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</si>
  <si>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</si>
  <si>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</si>
  <si>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</si>
  <si>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</si>
  <si>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</si>
  <si>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</si>
  <si>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</si>
  <si>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</si>
  <si>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</si>
  <si>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</si>
  <si>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</si>
  <si>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</si>
  <si>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</si>
  <si>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</si>
  <si>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</si>
  <si>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</si>
  <si>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</si>
  <si>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</si>
  <si>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</si>
  <si>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</si>
  <si>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</si>
  <si>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</si>
  <si>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</si>
  <si>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</si>
  <si>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</si>
  <si>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</si>
  <si>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</si>
  <si>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</si>
  <si>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</si>
  <si>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</si>
  <si>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</si>
  <si>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</si>
  <si>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</si>
  <si>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</si>
  <si>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</si>
  <si>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</si>
  <si>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</si>
  <si>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</si>
  <si>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</si>
  <si>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</si>
  <si>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</si>
  <si>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</si>
  <si>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</si>
  <si>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</si>
  <si>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</si>
  <si>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</si>
  <si>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</si>
  <si>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</si>
  <si>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</si>
  <si>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</si>
  <si>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</si>
  <si>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</si>
  <si>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</si>
  <si>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</si>
  <si>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</si>
  <si>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</si>
  <si>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</si>
  <si>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</si>
  <si>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</si>
  <si>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</si>
  <si>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</si>
  <si>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</si>
  <si>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</si>
  <si>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</si>
  <si>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</si>
  <si>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</si>
  <si>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</si>
  <si>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</si>
  <si>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</si>
  <si>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</si>
  <si>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</si>
  <si>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</si>
  <si>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</si>
  <si>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</si>
  <si>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</si>
  <si>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</si>
  <si>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</si>
  <si>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</si>
  <si>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</si>
  <si>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</si>
  <si>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</si>
  <si>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</si>
  <si>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</si>
  <si>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</si>
  <si>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</si>
  <si>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</si>
  <si>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</si>
  <si>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</si>
  <si>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</si>
  <si>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</si>
  <si>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</si>
  <si>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</si>
  <si>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</si>
  <si>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</si>
  <si>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</si>
  <si>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</si>
  <si>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</si>
  <si>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</si>
  <si>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</si>
  <si>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</si>
  <si>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</si>
  <si>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</si>
  <si>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</si>
  <si>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</si>
  <si>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</si>
  <si>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</si>
  <si>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</si>
  <si>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</si>
  <si>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</si>
  <si>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</si>
  <si>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</si>
  <si>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</si>
  <si>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</si>
  <si>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</si>
  <si>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</si>
  <si>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</si>
  <si>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</si>
  <si>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</si>
  <si>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</si>
  <si>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</si>
  <si>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</si>
  <si>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</si>
  <si>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</si>
  <si>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</si>
  <si>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</si>
  <si>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</si>
  <si>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</si>
  <si>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</si>
  <si>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</si>
  <si>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</si>
  <si>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</si>
  <si>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</si>
  <si>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</si>
  <si>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</si>
  <si>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</si>
  <si>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</si>
  <si>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</si>
  <si>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</si>
  <si>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</si>
  <si>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</si>
  <si>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</si>
  <si>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</si>
  <si>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</si>
  <si>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</si>
  <si>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</si>
  <si>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</si>
  <si>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</si>
  <si>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</si>
  <si>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</si>
  <si>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</si>
  <si>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</si>
  <si>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</si>
  <si>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</si>
  <si>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</si>
  <si>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</si>
  <si>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</si>
  <si>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</si>
  <si>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</si>
  <si>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</si>
  <si>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</si>
  <si>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</si>
  <si>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</si>
  <si>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</si>
  <si>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</si>
  <si>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</si>
  <si>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</si>
  <si>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</si>
  <si>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</si>
  <si>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</si>
  <si>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</si>
  <si>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</si>
  <si>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</si>
  <si>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</si>
  <si>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</si>
  <si>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</si>
  <si>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</si>
  <si>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</si>
  <si>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</si>
  <si>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</si>
  <si>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</si>
  <si>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</si>
  <si>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</si>
  <si>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</si>
  <si>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</si>
  <si>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</si>
  <si>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</si>
  <si>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</si>
  <si>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</si>
  <si>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</si>
  <si>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</si>
  <si>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</si>
  <si>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</si>
  <si>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</si>
  <si>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</si>
  <si>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</si>
  <si>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</si>
  <si>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</si>
  <si>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</si>
  <si>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</si>
  <si>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</si>
  <si>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</si>
  <si>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</si>
  <si>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</si>
  <si>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</si>
  <si>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</si>
  <si>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</si>
  <si>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</si>
  <si>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</si>
  <si>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</si>
  <si>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</si>
  <si>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</si>
  <si>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</si>
  <si>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</si>
  <si>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</si>
  <si>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</si>
  <si>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</si>
  <si>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</si>
  <si>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</si>
  <si>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</si>
  <si>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</si>
  <si>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</si>
  <si>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</si>
  <si>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</si>
  <si>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</si>
  <si>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</si>
  <si>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</si>
  <si>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</si>
  <si>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</si>
  <si>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</si>
  <si>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</si>
  <si>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</si>
  <si>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</si>
  <si>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</si>
  <si>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</si>
  <si>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</si>
  <si>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</si>
  <si>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</si>
  <si>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</si>
  <si>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</si>
  <si>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</si>
  <si>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</si>
  <si>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</si>
  <si>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</si>
  <si>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</si>
  <si>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</si>
  <si>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</si>
  <si>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</si>
  <si>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</si>
  <si>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</si>
  <si>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</si>
  <si>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</si>
  <si>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</si>
  <si>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</si>
  <si>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</si>
  <si>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</si>
  <si>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</si>
  <si>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</si>
  <si>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</si>
  <si>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</si>
  <si>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</si>
  <si>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</si>
  <si>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</si>
  <si>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</si>
  <si>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</si>
  <si>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</si>
  <si>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</si>
  <si>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</si>
  <si>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</si>
  <si>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</si>
  <si>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</si>
  <si>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</si>
  <si>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</si>
  <si>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</si>
  <si>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</si>
  <si>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</si>
  <si>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</si>
  <si>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</si>
  <si>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</si>
  <si>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</si>
  <si>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</si>
  <si>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</si>
  <si>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</si>
  <si>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</si>
  <si>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</si>
  <si>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</si>
  <si>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</si>
  <si>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</si>
  <si>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</si>
  <si>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</si>
  <si>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</si>
  <si>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</si>
  <si>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</si>
  <si>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</si>
  <si>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</si>
  <si>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</si>
  <si>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</si>
  <si>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</si>
  <si>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</si>
  <si>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</si>
  <si>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</si>
  <si>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</si>
  <si>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Sum of Employee Count</t>
  </si>
  <si>
    <t>Count of Employee Count</t>
  </si>
  <si>
    <t>Sum of CF_attrition count</t>
  </si>
  <si>
    <t>Attrition %</t>
  </si>
  <si>
    <t>Current Employee</t>
  </si>
  <si>
    <t>Average of Age</t>
  </si>
  <si>
    <t>Attrition Count</t>
  </si>
  <si>
    <t>Count of Attrition</t>
  </si>
  <si>
    <t>Average of Job Satisfaction</t>
  </si>
  <si>
    <t>Job Rating</t>
  </si>
  <si>
    <t>Rating</t>
  </si>
  <si>
    <t>Remaining</t>
  </si>
  <si>
    <t>%</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</si>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</sst>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1"/>
      <name val="Lato"/>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10" fontId="0" fillId="0" borderId="0" xfId="0" applyNumberFormat="1"/>
    <xf numFmtId="10" fontId="0" fillId="0" borderId="0" xfId="1" applyNumberFormat="1" applyFont="1"/>
    <xf numFmtId="2" fontId="0" fillId="0" borderId="0" xfId="0" applyNumberFormat="1"/>
    <xf numFmtId="0" fontId="0" fillId="2" borderId="0" xfId="0" applyFill="1"/>
    <xf numFmtId="164" fontId="0" fillId="0" borderId="0" xfId="0" applyNumberFormat="1"/>
    <xf numFmtId="0" fontId="2" fillId="2" borderId="0" xfId="0" applyFont="1" applyFill="1"/>
    <xf numFmtId="1" fontId="0" fillId="0" borderId="0" xfId="0" applyNumberFormat="1"/>
    <xf numFmtId="0" fontId="0" fillId="0" borderId="1" xfId="0" applyBorder="1" applyAlignment="1">
      <alignment horizontal="left"/>
    </xf>
    <xf numFmtId="0" fontId="0" fillId="0" borderId="1" xfId="0" applyBorder="1"/>
    <xf numFmtId="9" fontId="0" fillId="0" borderId="1" xfId="1" applyFont="1" applyBorder="1"/>
  </cellXfs>
  <cellStyles count="2">
    <cellStyle name="Normal" xfId="0" builtinId="0"/>
    <cellStyle name="Percent" xfId="1" builtinId="5"/>
  </cellStyles>
  <dxfs count="5">
    <dxf>
      <numFmt numFmtId="164" formatCode="0.0"/>
    </dxf>
    <dxf>
      <numFmt numFmtId="164" formatCode="0.0"/>
    </dxf>
    <dxf>
      <numFmt numFmtId="2" formatCode="0.00"/>
    </dxf>
    <dxf>
      <font>
        <name val="Lato Black"/>
        <family val="2"/>
        <scheme val="none"/>
      </font>
    </dxf>
    <dxf>
      <font>
        <name val="Calibri"/>
        <family val="2"/>
        <scheme val="minor"/>
      </font>
      <fill>
        <patternFill>
          <bgColor theme="0" tint="-4.9989318521683403E-2"/>
        </patternFill>
      </fill>
    </dxf>
  </dxfs>
  <tableStyles count="1" defaultTableStyle="TableStyleMedium2" defaultPivotStyle="PivotStyleLight16">
    <tableStyle name="Gender" pivot="0" table="0" count="5" xr9:uid="{0B53FAB4-FB8F-442E-A308-86F206789A50}">
      <tableStyleElement type="wholeTable" dxfId="4"/>
      <tableStyleElement type="headerRow" dxfId="3"/>
    </tableStyle>
  </tableStyles>
  <colors>
    <mruColors>
      <color rgb="FF602928"/>
      <color rgb="FFBF3BAC"/>
      <color rgb="FFC147A7"/>
      <color rgb="FF821472"/>
      <color rgb="FFE3EA5A"/>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Gend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'Star Rating'!$B$8</c:f>
              <c:numCache>
                <c:formatCode>0.0</c:formatCode>
                <c:ptCount val="1"/>
                <c:pt idx="0">
                  <c:v>2.0416666666666665</c:v>
                </c:pt>
              </c:numCache>
            </c:numRef>
          </c:val>
          <c:extLst>
            <c:ext xmlns:c16="http://schemas.microsoft.com/office/drawing/2014/chart" uri="{C3380CC4-5D6E-409C-BE32-E72D297353CC}">
              <c16:uniqueId val="{00000000-9AD0-43B9-BC6C-E3B577F0FC38}"/>
            </c:ext>
          </c:extLst>
        </c:ser>
        <c:ser>
          <c:idx val="1"/>
          <c:order val="1"/>
          <c:spPr>
            <a:solidFill>
              <a:schemeClr val="accent2"/>
            </a:solidFill>
            <a:ln>
              <a:noFill/>
            </a:ln>
            <a:effectLst/>
          </c:spPr>
          <c:invertIfNegative val="0"/>
          <c:val>
            <c:numRef>
              <c:f>'Star Rating'!$B$9</c:f>
              <c:numCache>
                <c:formatCode>0.0</c:formatCode>
                <c:ptCount val="1"/>
                <c:pt idx="0">
                  <c:v>1.9583333333333335</c:v>
                </c:pt>
              </c:numCache>
            </c:numRef>
          </c:val>
          <c:extLst>
            <c:ext xmlns:c16="http://schemas.microsoft.com/office/drawing/2014/chart" uri="{C3380CC4-5D6E-409C-BE32-E72D297353CC}">
              <c16:uniqueId val="{00000001-9AD0-43B9-BC6C-E3B577F0FC38}"/>
            </c:ext>
          </c:extLst>
        </c:ser>
        <c:dLbls>
          <c:showLegendKey val="0"/>
          <c:showVal val="0"/>
          <c:showCatName val="0"/>
          <c:showSerName val="0"/>
          <c:showPercent val="0"/>
          <c:showBubbleSize val="0"/>
        </c:dLbls>
        <c:gapWidth val="150"/>
        <c:overlap val="100"/>
        <c:axId val="764649920"/>
        <c:axId val="764651168"/>
      </c:barChart>
      <c:catAx>
        <c:axId val="7646499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51168"/>
        <c:crosses val="autoZero"/>
        <c:auto val="1"/>
        <c:lblAlgn val="ctr"/>
        <c:lblOffset val="100"/>
        <c:noMultiLvlLbl val="0"/>
      </c:catAx>
      <c:valAx>
        <c:axId val="764651168"/>
        <c:scaling>
          <c:orientation val="minMax"/>
          <c:max val="4"/>
          <c:min val="1"/>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4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E3-4F69-9A64-2A8190DEC7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E3-4F69-9A64-2A8190DEC75C}"/>
              </c:ext>
            </c:extLst>
          </c:dPt>
          <c:val>
            <c:numRef>
              <c:f>'Star Rating'!$B$8:$B$9</c:f>
              <c:numCache>
                <c:formatCode>0.0</c:formatCode>
                <c:ptCount val="2"/>
                <c:pt idx="0">
                  <c:v>2.0416666666666665</c:v>
                </c:pt>
                <c:pt idx="1">
                  <c:v>1.9583333333333335</c:v>
                </c:pt>
              </c:numCache>
            </c:numRef>
          </c:val>
          <c:extLst>
            <c:ext xmlns:c16="http://schemas.microsoft.com/office/drawing/2014/chart" uri="{C3380CC4-5D6E-409C-BE32-E72D297353CC}">
              <c16:uniqueId val="{00000000-6A72-458E-BB7C-90F46C3811D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4E-42A1-8776-F0326E0218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4E-42A1-8776-F0326E021837}"/>
              </c:ext>
            </c:extLst>
          </c:dPt>
          <c:cat>
            <c:strRef>
              <c:f>'Star Rating'!$A$19:$A$20</c:f>
              <c:strCache>
                <c:ptCount val="2"/>
                <c:pt idx="0">
                  <c:v>Female</c:v>
                </c:pt>
                <c:pt idx="1">
                  <c:v>Male</c:v>
                </c:pt>
              </c:strCache>
            </c:strRef>
          </c:cat>
          <c:val>
            <c:numRef>
              <c:f>'Star Rating'!$C$19:$C$20</c:f>
              <c:numCache>
                <c:formatCode>0%</c:formatCode>
                <c:ptCount val="2"/>
                <c:pt idx="0">
                  <c:v>1</c:v>
                </c:pt>
                <c:pt idx="1">
                  <c:v>0</c:v>
                </c:pt>
              </c:numCache>
            </c:numRef>
          </c:val>
          <c:extLst>
            <c:ext xmlns:c16="http://schemas.microsoft.com/office/drawing/2014/chart" uri="{C3380CC4-5D6E-409C-BE32-E72D297353CC}">
              <c16:uniqueId val="{00000000-6379-4073-937C-CDAD1DEEE54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Analytics - Dashboard.xlsx]Education vise Attrition!PivotTable15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vise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vise Attrition'!$A$4:$A$9</c:f>
              <c:strCache>
                <c:ptCount val="5"/>
                <c:pt idx="0">
                  <c:v>Doctoral Degree</c:v>
                </c:pt>
                <c:pt idx="1">
                  <c:v>High School</c:v>
                </c:pt>
                <c:pt idx="2">
                  <c:v>Master's Degree</c:v>
                </c:pt>
                <c:pt idx="3">
                  <c:v>Associates Degree</c:v>
                </c:pt>
                <c:pt idx="4">
                  <c:v>Bachelor's Degree</c:v>
                </c:pt>
              </c:strCache>
            </c:strRef>
          </c:cat>
          <c:val>
            <c:numRef>
              <c:f>'Education vise Attrition'!$B$4:$B$9</c:f>
              <c:numCache>
                <c:formatCode>General</c:formatCode>
                <c:ptCount val="5"/>
                <c:pt idx="0">
                  <c:v>1</c:v>
                </c:pt>
                <c:pt idx="1">
                  <c:v>4</c:v>
                </c:pt>
                <c:pt idx="2">
                  <c:v>8</c:v>
                </c:pt>
                <c:pt idx="3">
                  <c:v>9</c:v>
                </c:pt>
                <c:pt idx="4">
                  <c:v>16</c:v>
                </c:pt>
              </c:numCache>
            </c:numRef>
          </c:val>
          <c:extLst>
            <c:ext xmlns:c16="http://schemas.microsoft.com/office/drawing/2014/chart" uri="{C3380CC4-5D6E-409C-BE32-E72D297353CC}">
              <c16:uniqueId val="{00000000-7184-414A-A9C9-240BEC6F3986}"/>
            </c:ext>
          </c:extLst>
        </c:ser>
        <c:dLbls>
          <c:dLblPos val="outEnd"/>
          <c:showLegendKey val="0"/>
          <c:showVal val="1"/>
          <c:showCatName val="0"/>
          <c:showSerName val="0"/>
          <c:showPercent val="0"/>
          <c:showBubbleSize val="0"/>
        </c:dLbls>
        <c:gapWidth val="182"/>
        <c:axId val="1585372543"/>
        <c:axId val="1585376703"/>
      </c:barChart>
      <c:catAx>
        <c:axId val="1585372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b"/>
        <c:numFmt formatCode="General" sourceLinked="1"/>
        <c:majorTickMark val="out"/>
        <c:minorTickMark val="none"/>
        <c:tickLblPos val="nextTo"/>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Analytics - Dashboard.xlsx]Dept vise attrirtion rate!PivotTable16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vise attrirtion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F0-4907-A1D4-841A0FE4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F0-4907-A1D4-841A0FE46B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F0-4907-A1D4-841A0FE46B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vise attrirtion rate'!$A$4:$A$7</c:f>
              <c:strCache>
                <c:ptCount val="3"/>
                <c:pt idx="0">
                  <c:v>HR</c:v>
                </c:pt>
                <c:pt idx="1">
                  <c:v>R&amp;D</c:v>
                </c:pt>
                <c:pt idx="2">
                  <c:v>Sales</c:v>
                </c:pt>
              </c:strCache>
            </c:strRef>
          </c:cat>
          <c:val>
            <c:numRef>
              <c:f>'Dept vise attrirtion rate'!$B$4:$B$7</c:f>
              <c:numCache>
                <c:formatCode>0.00%</c:formatCode>
                <c:ptCount val="3"/>
                <c:pt idx="0">
                  <c:v>2.6315789473684209E-2</c:v>
                </c:pt>
                <c:pt idx="1">
                  <c:v>0.63157894736842102</c:v>
                </c:pt>
                <c:pt idx="2">
                  <c:v>0.34210526315789475</c:v>
                </c:pt>
              </c:numCache>
            </c:numRef>
          </c:val>
          <c:extLst>
            <c:ext xmlns:c16="http://schemas.microsoft.com/office/drawing/2014/chart" uri="{C3380CC4-5D6E-409C-BE32-E72D297353CC}">
              <c16:uniqueId val="{00000000-C852-47D3-8F5F-2944BDA6E27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Analytics - Dashboard.xlsx]Attrition by Age!PivotTable18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8</c:v>
                </c:pt>
                <c:pt idx="1">
                  <c:v>19</c:v>
                </c:pt>
                <c:pt idx="2">
                  <c:v>7</c:v>
                </c:pt>
                <c:pt idx="3">
                  <c:v>3</c:v>
                </c:pt>
                <c:pt idx="4">
                  <c:v>1</c:v>
                </c:pt>
              </c:numCache>
            </c:numRef>
          </c:val>
          <c:extLst>
            <c:ext xmlns:c16="http://schemas.microsoft.com/office/drawing/2014/chart" uri="{C3380CC4-5D6E-409C-BE32-E72D297353CC}">
              <c16:uniqueId val="{00000000-E1BD-4F5E-BC81-933FCC0C1EC5}"/>
            </c:ext>
          </c:extLst>
        </c:ser>
        <c:dLbls>
          <c:dLblPos val="outEnd"/>
          <c:showLegendKey val="0"/>
          <c:showVal val="1"/>
          <c:showCatName val="0"/>
          <c:showSerName val="0"/>
          <c:showPercent val="0"/>
          <c:showBubbleSize val="0"/>
        </c:dLbls>
        <c:gapWidth val="121"/>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870748299319728"/>
          <c:w val="0.93611111111111112"/>
          <c:h val="0.62585034013605445"/>
        </c:manualLayout>
      </c:layout>
      <c:barChart>
        <c:barDir val="bar"/>
        <c:grouping val="stacked"/>
        <c:varyColors val="0"/>
        <c:ser>
          <c:idx val="0"/>
          <c:order val="0"/>
          <c:spPr>
            <a:solidFill>
              <a:schemeClr val="accent2">
                <a:lumMod val="75000"/>
              </a:schemeClr>
            </a:solidFill>
            <a:ln>
              <a:noFill/>
            </a:ln>
            <a:effectLst/>
          </c:spPr>
          <c:invertIfNegative val="0"/>
          <c:val>
            <c:numRef>
              <c:f>'Star Rating'!$B$8</c:f>
              <c:numCache>
                <c:formatCode>0.0</c:formatCode>
                <c:ptCount val="1"/>
                <c:pt idx="0">
                  <c:v>2.0416666666666665</c:v>
                </c:pt>
              </c:numCache>
            </c:numRef>
          </c:val>
          <c:extLst>
            <c:ext xmlns:c16="http://schemas.microsoft.com/office/drawing/2014/chart" uri="{C3380CC4-5D6E-409C-BE32-E72D297353CC}">
              <c16:uniqueId val="{00000000-68D2-4821-8AAE-C3EE2422D96A}"/>
            </c:ext>
          </c:extLst>
        </c:ser>
        <c:ser>
          <c:idx val="1"/>
          <c:order val="1"/>
          <c:spPr>
            <a:solidFill>
              <a:schemeClr val="bg1"/>
            </a:solidFill>
            <a:ln>
              <a:noFill/>
            </a:ln>
            <a:effectLst/>
          </c:spPr>
          <c:invertIfNegative val="0"/>
          <c:val>
            <c:numRef>
              <c:f>'Star Rating'!$B$9</c:f>
              <c:numCache>
                <c:formatCode>0.0</c:formatCode>
                <c:ptCount val="1"/>
                <c:pt idx="0">
                  <c:v>1.9583333333333335</c:v>
                </c:pt>
              </c:numCache>
            </c:numRef>
          </c:val>
          <c:extLst>
            <c:ext xmlns:c16="http://schemas.microsoft.com/office/drawing/2014/chart" uri="{C3380CC4-5D6E-409C-BE32-E72D297353CC}">
              <c16:uniqueId val="{00000001-68D2-4821-8AAE-C3EE2422D96A}"/>
            </c:ext>
          </c:extLst>
        </c:ser>
        <c:dLbls>
          <c:showLegendKey val="0"/>
          <c:showVal val="0"/>
          <c:showCatName val="0"/>
          <c:showSerName val="0"/>
          <c:showPercent val="0"/>
          <c:showBubbleSize val="0"/>
        </c:dLbls>
        <c:gapWidth val="0"/>
        <c:overlap val="100"/>
        <c:axId val="128494735"/>
        <c:axId val="128495151"/>
      </c:barChart>
      <c:catAx>
        <c:axId val="128494735"/>
        <c:scaling>
          <c:orientation val="minMax"/>
        </c:scaling>
        <c:delete val="1"/>
        <c:axPos val="l"/>
        <c:majorTickMark val="out"/>
        <c:minorTickMark val="none"/>
        <c:tickLblPos val="nextTo"/>
        <c:crossAx val="128495151"/>
        <c:crosses val="autoZero"/>
        <c:auto val="1"/>
        <c:lblAlgn val="ctr"/>
        <c:lblOffset val="100"/>
        <c:noMultiLvlLbl val="0"/>
      </c:catAx>
      <c:valAx>
        <c:axId val="128495151"/>
        <c:scaling>
          <c:orientation val="minMax"/>
          <c:max val="4"/>
          <c:min val="0.30000000000000004"/>
        </c:scaling>
        <c:delete val="1"/>
        <c:axPos val="b"/>
        <c:numFmt formatCode="0.0" sourceLinked="1"/>
        <c:majorTickMark val="out"/>
        <c:minorTickMark val="none"/>
        <c:tickLblPos val="nextTo"/>
        <c:crossAx val="1284947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37650389242743"/>
          <c:y val="0.18565400843881857"/>
          <c:w val="0.52724699221514504"/>
          <c:h val="0.62869198312236285"/>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1-FD58-4233-A09C-431DA4659C6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FD58-4233-A09C-431DA4659C68}"/>
              </c:ext>
            </c:extLst>
          </c:dPt>
          <c:val>
            <c:numRef>
              <c:f>'Star Rating'!$B$8:$B$9</c:f>
              <c:numCache>
                <c:formatCode>0.0</c:formatCode>
                <c:ptCount val="2"/>
                <c:pt idx="0">
                  <c:v>2.0416666666666665</c:v>
                </c:pt>
                <c:pt idx="1">
                  <c:v>1.9583333333333335</c:v>
                </c:pt>
              </c:numCache>
            </c:numRef>
          </c:val>
          <c:extLst>
            <c:ext xmlns:c16="http://schemas.microsoft.com/office/drawing/2014/chart" uri="{C3380CC4-5D6E-409C-BE32-E72D297353CC}">
              <c16:uniqueId val="{00000004-FD58-4233-A09C-431DA4659C6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Analytics - Dashboard.xlsx]Dept vise attrirtion rate!PivotTable16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2700">
            <a:solidFill>
              <a:schemeClr val="bg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gradFill>
            <a:gsLst>
              <a:gs pos="0">
                <a:schemeClr val="accent1"/>
              </a:gs>
              <a:gs pos="100000">
                <a:schemeClr val="tx1">
                  <a:lumMod val="65000"/>
                  <a:lumOff val="35000"/>
                </a:schemeClr>
              </a:gs>
            </a:gsLst>
            <a:lin ang="0" scaled="0"/>
          </a:gradFill>
          <a:ln w="12700">
            <a:solidFill>
              <a:schemeClr val="bg1">
                <a:lumMod val="50000"/>
              </a:schemeClr>
            </a:solidFill>
          </a:ln>
          <a:effectLst/>
        </c:spPr>
      </c:pivotFmt>
      <c:pivotFmt>
        <c:idx val="10"/>
        <c:spPr>
          <a:gradFill>
            <a:gsLst>
              <a:gs pos="0">
                <a:schemeClr val="accent1">
                  <a:lumMod val="75000"/>
                </a:schemeClr>
              </a:gs>
              <a:gs pos="100000">
                <a:schemeClr val="tx1"/>
              </a:gs>
            </a:gsLst>
            <a:lin ang="0" scaled="0"/>
          </a:gradFill>
          <a:ln w="12700">
            <a:solidFill>
              <a:schemeClr val="bg1">
                <a:lumMod val="50000"/>
              </a:schemeClr>
            </a:solidFill>
          </a:ln>
          <a:effectLst/>
        </c:spPr>
      </c:pivotFmt>
      <c:pivotFmt>
        <c:idx val="11"/>
        <c:spPr>
          <a:gradFill>
            <a:gsLst>
              <a:gs pos="0">
                <a:srgbClr val="C00000"/>
              </a:gs>
              <a:gs pos="100000">
                <a:schemeClr val="bg1">
                  <a:lumMod val="50000"/>
                </a:schemeClr>
              </a:gs>
            </a:gsLst>
            <a:lin ang="5400000" scaled="0"/>
          </a:gradFill>
          <a:ln w="12700">
            <a:solidFill>
              <a:schemeClr val="bg1">
                <a:lumMod val="50000"/>
              </a:schemeClr>
            </a:solidFill>
          </a:ln>
          <a:effectLst/>
        </c:spPr>
      </c:pivotFmt>
    </c:pivotFmts>
    <c:plotArea>
      <c:layout/>
      <c:pieChart>
        <c:varyColors val="1"/>
        <c:ser>
          <c:idx val="0"/>
          <c:order val="0"/>
          <c:tx>
            <c:strRef>
              <c:f>'Dept vise attrirtion rate'!$B$3</c:f>
              <c:strCache>
                <c:ptCount val="1"/>
                <c:pt idx="0">
                  <c:v>Total</c:v>
                </c:pt>
              </c:strCache>
            </c:strRef>
          </c:tx>
          <c:spPr>
            <a:ln w="12700">
              <a:solidFill>
                <a:schemeClr val="bg1">
                  <a:lumMod val="50000"/>
                </a:schemeClr>
              </a:solidFill>
            </a:ln>
          </c:spPr>
          <c:dPt>
            <c:idx val="0"/>
            <c:bubble3D val="0"/>
            <c:spPr>
              <a:gradFill>
                <a:gsLst>
                  <a:gs pos="0">
                    <a:schemeClr val="accent1"/>
                  </a:gs>
                  <a:gs pos="100000">
                    <a:schemeClr val="tx1">
                      <a:lumMod val="65000"/>
                      <a:lumOff val="35000"/>
                    </a:schemeClr>
                  </a:gs>
                </a:gsLst>
                <a:lin ang="0" scaled="0"/>
              </a:gradFill>
              <a:ln w="12700">
                <a:solidFill>
                  <a:schemeClr val="bg1">
                    <a:lumMod val="50000"/>
                  </a:schemeClr>
                </a:solidFill>
              </a:ln>
              <a:effectLst/>
            </c:spPr>
            <c:extLst>
              <c:ext xmlns:c16="http://schemas.microsoft.com/office/drawing/2014/chart" uri="{C3380CC4-5D6E-409C-BE32-E72D297353CC}">
                <c16:uniqueId val="{00000001-40BF-4E33-8369-B2035C718BEE}"/>
              </c:ext>
            </c:extLst>
          </c:dPt>
          <c:dPt>
            <c:idx val="1"/>
            <c:bubble3D val="0"/>
            <c:spPr>
              <a:gradFill>
                <a:gsLst>
                  <a:gs pos="0">
                    <a:schemeClr val="accent1">
                      <a:lumMod val="75000"/>
                    </a:schemeClr>
                  </a:gs>
                  <a:gs pos="100000">
                    <a:schemeClr val="tx1"/>
                  </a:gs>
                </a:gsLst>
                <a:lin ang="0" scaled="0"/>
              </a:gradFill>
              <a:ln w="12700">
                <a:solidFill>
                  <a:schemeClr val="bg1">
                    <a:lumMod val="50000"/>
                  </a:schemeClr>
                </a:solidFill>
              </a:ln>
              <a:effectLst/>
            </c:spPr>
            <c:extLst>
              <c:ext xmlns:c16="http://schemas.microsoft.com/office/drawing/2014/chart" uri="{C3380CC4-5D6E-409C-BE32-E72D297353CC}">
                <c16:uniqueId val="{00000003-40BF-4E33-8369-B2035C718BEE}"/>
              </c:ext>
            </c:extLst>
          </c:dPt>
          <c:dPt>
            <c:idx val="2"/>
            <c:bubble3D val="0"/>
            <c:spPr>
              <a:gradFill>
                <a:gsLst>
                  <a:gs pos="0">
                    <a:srgbClr val="C00000"/>
                  </a:gs>
                  <a:gs pos="100000">
                    <a:schemeClr val="bg1">
                      <a:lumMod val="50000"/>
                    </a:schemeClr>
                  </a:gs>
                </a:gsLst>
                <a:lin ang="5400000" scaled="0"/>
              </a:gradFill>
              <a:ln w="12700">
                <a:solidFill>
                  <a:schemeClr val="bg1">
                    <a:lumMod val="50000"/>
                  </a:schemeClr>
                </a:solidFill>
              </a:ln>
              <a:effectLst/>
            </c:spPr>
            <c:extLst>
              <c:ext xmlns:c16="http://schemas.microsoft.com/office/drawing/2014/chart" uri="{C3380CC4-5D6E-409C-BE32-E72D297353CC}">
                <c16:uniqueId val="{00000005-40BF-4E33-8369-B2035C718BE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vise attrirtion rate'!$A$4:$A$7</c:f>
              <c:strCache>
                <c:ptCount val="3"/>
                <c:pt idx="0">
                  <c:v>HR</c:v>
                </c:pt>
                <c:pt idx="1">
                  <c:v>R&amp;D</c:v>
                </c:pt>
                <c:pt idx="2">
                  <c:v>Sales</c:v>
                </c:pt>
              </c:strCache>
            </c:strRef>
          </c:cat>
          <c:val>
            <c:numRef>
              <c:f>'Dept vise attrirtion rate'!$B$4:$B$7</c:f>
              <c:numCache>
                <c:formatCode>0.00%</c:formatCode>
                <c:ptCount val="3"/>
                <c:pt idx="0">
                  <c:v>2.6315789473684209E-2</c:v>
                </c:pt>
                <c:pt idx="1">
                  <c:v>0.63157894736842102</c:v>
                </c:pt>
                <c:pt idx="2">
                  <c:v>0.34210526315789475</c:v>
                </c:pt>
              </c:numCache>
            </c:numRef>
          </c:val>
          <c:extLst>
            <c:ext xmlns:c16="http://schemas.microsoft.com/office/drawing/2014/chart" uri="{C3380CC4-5D6E-409C-BE32-E72D297353CC}">
              <c16:uniqueId val="{00000007-1821-46EC-8EBA-3130106F73C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742487796502073"/>
          <c:y val="0.13437777842345355"/>
          <c:w val="0.11137678769714242"/>
          <c:h val="0.2626583752276510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Analytics - Dashboard.xlsx]Education vise Attrition!PivotTable15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9356212548903"/>
          <c:y val="7.7931278781438185E-2"/>
          <c:w val="0.76748576239290844"/>
          <c:h val="0.92206872121856176"/>
        </c:manualLayout>
      </c:layout>
      <c:barChart>
        <c:barDir val="bar"/>
        <c:grouping val="clustered"/>
        <c:varyColors val="0"/>
        <c:ser>
          <c:idx val="0"/>
          <c:order val="0"/>
          <c:tx>
            <c:strRef>
              <c:f>'Education vise Attrition'!$B$3</c:f>
              <c:strCache>
                <c:ptCount val="1"/>
                <c:pt idx="0">
                  <c:v>Total</c:v>
                </c:pt>
              </c:strCache>
            </c:strRef>
          </c:tx>
          <c:spPr>
            <a:gradFill>
              <a:gsLst>
                <a:gs pos="0">
                  <a:schemeClr val="accent6">
                    <a:lumMod val="50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vise Attrition'!$A$4:$A$9</c:f>
              <c:strCache>
                <c:ptCount val="5"/>
                <c:pt idx="0">
                  <c:v>Doctoral Degree</c:v>
                </c:pt>
                <c:pt idx="1">
                  <c:v>High School</c:v>
                </c:pt>
                <c:pt idx="2">
                  <c:v>Master's Degree</c:v>
                </c:pt>
                <c:pt idx="3">
                  <c:v>Associates Degree</c:v>
                </c:pt>
                <c:pt idx="4">
                  <c:v>Bachelor's Degree</c:v>
                </c:pt>
              </c:strCache>
            </c:strRef>
          </c:cat>
          <c:val>
            <c:numRef>
              <c:f>'Education vise Attrition'!$B$4:$B$9</c:f>
              <c:numCache>
                <c:formatCode>General</c:formatCode>
                <c:ptCount val="5"/>
                <c:pt idx="0">
                  <c:v>1</c:v>
                </c:pt>
                <c:pt idx="1">
                  <c:v>4</c:v>
                </c:pt>
                <c:pt idx="2">
                  <c:v>8</c:v>
                </c:pt>
                <c:pt idx="3">
                  <c:v>9</c:v>
                </c:pt>
                <c:pt idx="4">
                  <c:v>16</c:v>
                </c:pt>
              </c:numCache>
            </c:numRef>
          </c:val>
          <c:extLst>
            <c:ext xmlns:c16="http://schemas.microsoft.com/office/drawing/2014/chart" uri="{C3380CC4-5D6E-409C-BE32-E72D297353CC}">
              <c16:uniqueId val="{00000000-4692-417D-BCFF-EAF5125A0DDD}"/>
            </c:ext>
          </c:extLst>
        </c:ser>
        <c:dLbls>
          <c:dLblPos val="outEnd"/>
          <c:showLegendKey val="0"/>
          <c:showVal val="1"/>
          <c:showCatName val="0"/>
          <c:showSerName val="0"/>
          <c:showPercent val="0"/>
          <c:showBubbleSize val="0"/>
        </c:dLbls>
        <c:gapWidth val="64"/>
        <c:axId val="1585372543"/>
        <c:axId val="1585376703"/>
      </c:barChart>
      <c:catAx>
        <c:axId val="1585372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900" b="1"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b"/>
        <c:numFmt formatCode="General" sourceLinked="1"/>
        <c:majorTickMark val="out"/>
        <c:minorTickMark val="none"/>
        <c:tickLblPos val="nextTo"/>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50000"/>
                  </a:schemeClr>
                </a:gs>
                <a:gs pos="100000">
                  <a:schemeClr val="accent2">
                    <a:lumMod val="50000"/>
                  </a:schemeClr>
                </a:gs>
              </a:gsLst>
              <a:lin ang="0" scaled="0"/>
            </a:gradFill>
            <a:ln>
              <a:noFill/>
            </a:ln>
          </c:spPr>
          <c:dPt>
            <c:idx val="0"/>
            <c:bubble3D val="0"/>
            <c:spPr>
              <a:gradFill>
                <a:gsLst>
                  <a:gs pos="0">
                    <a:srgbClr val="821472"/>
                  </a:gs>
                  <a:gs pos="100000">
                    <a:srgbClr val="C147A7"/>
                  </a:gs>
                </a:gsLst>
                <a:lin ang="10800000" scaled="0"/>
              </a:gradFill>
              <a:ln w="19050">
                <a:noFill/>
              </a:ln>
              <a:effectLst/>
            </c:spPr>
            <c:extLst>
              <c:ext xmlns:c16="http://schemas.microsoft.com/office/drawing/2014/chart" uri="{C3380CC4-5D6E-409C-BE32-E72D297353CC}">
                <c16:uniqueId val="{00000001-D007-4404-803C-00572767DC5F}"/>
              </c:ext>
            </c:extLst>
          </c:dPt>
          <c:dPt>
            <c:idx val="1"/>
            <c:bubble3D val="0"/>
            <c:spPr>
              <a:solidFill>
                <a:schemeClr val="bg1">
                  <a:lumMod val="85000"/>
                  <a:alpha val="50000"/>
                </a:schemeClr>
              </a:solidFill>
              <a:ln w="19050">
                <a:noFill/>
              </a:ln>
              <a:effectLst/>
            </c:spPr>
            <c:extLst>
              <c:ext xmlns:c16="http://schemas.microsoft.com/office/drawing/2014/chart" uri="{C3380CC4-5D6E-409C-BE32-E72D297353CC}">
                <c16:uniqueId val="{00000003-D007-4404-803C-00572767DC5F}"/>
              </c:ext>
            </c:extLst>
          </c:dPt>
          <c:cat>
            <c:strRef>
              <c:f>'Star Rating'!$A$19:$A$20</c:f>
              <c:strCache>
                <c:ptCount val="2"/>
                <c:pt idx="0">
                  <c:v>Female</c:v>
                </c:pt>
                <c:pt idx="1">
                  <c:v>Male</c:v>
                </c:pt>
              </c:strCache>
            </c:strRef>
          </c:cat>
          <c:val>
            <c:numRef>
              <c:f>'Star Rating'!$C$19:$C$20</c:f>
              <c:numCache>
                <c:formatCode>0%</c:formatCode>
                <c:ptCount val="2"/>
                <c:pt idx="0">
                  <c:v>1</c:v>
                </c:pt>
                <c:pt idx="1">
                  <c:v>0</c:v>
                </c:pt>
              </c:numCache>
            </c:numRef>
          </c:val>
          <c:extLst>
            <c:ext xmlns:c16="http://schemas.microsoft.com/office/drawing/2014/chart" uri="{C3380CC4-5D6E-409C-BE32-E72D297353CC}">
              <c16:uniqueId val="{00000004-D007-4404-803C-00572767DC5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a:ln>
              <a:noFill/>
            </a:ln>
          </c:spPr>
          <c:dPt>
            <c:idx val="0"/>
            <c:bubble3D val="0"/>
            <c:spPr>
              <a:solidFill>
                <a:schemeClr val="bg1">
                  <a:lumMod val="85000"/>
                  <a:alpha val="50000"/>
                </a:schemeClr>
              </a:solidFill>
              <a:ln w="19050">
                <a:noFill/>
              </a:ln>
              <a:effectLst/>
            </c:spPr>
            <c:extLst>
              <c:ext xmlns:c16="http://schemas.microsoft.com/office/drawing/2014/chart" uri="{C3380CC4-5D6E-409C-BE32-E72D297353CC}">
                <c16:uniqueId val="{00000001-5715-4EB2-99A1-A1654777C5F6}"/>
              </c:ext>
            </c:extLst>
          </c:dPt>
          <c:dPt>
            <c:idx val="1"/>
            <c:bubble3D val="0"/>
            <c:spPr>
              <a:gradFill>
                <a:gsLst>
                  <a:gs pos="0">
                    <a:schemeClr val="accent1">
                      <a:lumMod val="50000"/>
                    </a:schemeClr>
                  </a:gs>
                  <a:gs pos="100000">
                    <a:schemeClr val="accent5">
                      <a:lumMod val="75000"/>
                    </a:schemeClr>
                  </a:gs>
                </a:gsLst>
                <a:lin ang="2700000" scaled="0"/>
              </a:gradFill>
              <a:ln w="19050">
                <a:noFill/>
              </a:ln>
              <a:effectLst/>
            </c:spPr>
            <c:extLst>
              <c:ext xmlns:c16="http://schemas.microsoft.com/office/drawing/2014/chart" uri="{C3380CC4-5D6E-409C-BE32-E72D297353CC}">
                <c16:uniqueId val="{00000003-5715-4EB2-99A1-A1654777C5F6}"/>
              </c:ext>
            </c:extLst>
          </c:dPt>
          <c:cat>
            <c:strRef>
              <c:f>'Star Rating'!$A$19:$A$20</c:f>
              <c:strCache>
                <c:ptCount val="2"/>
                <c:pt idx="0">
                  <c:v>Female</c:v>
                </c:pt>
                <c:pt idx="1">
                  <c:v>Male</c:v>
                </c:pt>
              </c:strCache>
            </c:strRef>
          </c:cat>
          <c:val>
            <c:numRef>
              <c:f>'Star Rating'!$C$19:$C$20</c:f>
              <c:numCache>
                <c:formatCode>0%</c:formatCode>
                <c:ptCount val="2"/>
                <c:pt idx="0">
                  <c:v>1</c:v>
                </c:pt>
                <c:pt idx="1">
                  <c:v>0</c:v>
                </c:pt>
              </c:numCache>
            </c:numRef>
          </c:val>
          <c:extLst>
            <c:ext xmlns:c16="http://schemas.microsoft.com/office/drawing/2014/chart" uri="{C3380CC4-5D6E-409C-BE32-E72D297353CC}">
              <c16:uniqueId val="{00000004-5715-4EB2-99A1-A1654777C5F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Analytics - Dashboard.xlsx]Attrition by Age!PivotTable18</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8</c:v>
                </c:pt>
                <c:pt idx="1">
                  <c:v>19</c:v>
                </c:pt>
                <c:pt idx="2">
                  <c:v>7</c:v>
                </c:pt>
                <c:pt idx="3">
                  <c:v>3</c:v>
                </c:pt>
                <c:pt idx="4">
                  <c:v>1</c:v>
                </c:pt>
              </c:numCache>
            </c:numRef>
          </c:val>
          <c:extLst>
            <c:ext xmlns:c16="http://schemas.microsoft.com/office/drawing/2014/chart" uri="{C3380CC4-5D6E-409C-BE32-E72D297353CC}">
              <c16:uniqueId val="{00000000-CE3E-48E5-95CF-33DD73C68BF7}"/>
            </c:ext>
          </c:extLst>
        </c:ser>
        <c:dLbls>
          <c:dLblPos val="outEnd"/>
          <c:showLegendKey val="0"/>
          <c:showVal val="1"/>
          <c:showCatName val="0"/>
          <c:showSerName val="0"/>
          <c:showPercent val="0"/>
          <c:showBubbleSize val="0"/>
        </c:dLbls>
        <c:gapWidth val="79"/>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18E3F8D-E94C-49BB-8440-356B4B2D36D4}">
          <cx:tx>
            <cx:txData>
              <cx:f>_xlchart.v1.1</cx:f>
              <cx:v>Attrition Count</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F18E3F8D-E94C-49BB-8440-356B4B2D36D4}">
          <cx:tx>
            <cx:txData>
              <cx:f>_xlchart.v1.4</cx:f>
              <cx:v>Attrition Count</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E1A3C127-8065-4B3F-A855-4FE015DB29CC}">
          <cx:spPr>
            <a:gradFill>
              <a:gsLst>
                <a:gs pos="0">
                  <a:schemeClr val="accent6">
                    <a:lumMod val="50000"/>
                  </a:schemeClr>
                </a:gs>
                <a:gs pos="100000">
                  <a:schemeClr val="bg2">
                    <a:lumMod val="50000"/>
                  </a:schemeClr>
                </a:gs>
              </a:gsLst>
              <a:lin ang="0" scaled="0"/>
            </a:gradFill>
          </cx:spPr>
          <cx:dataLabels>
            <cx:txPr>
              <a:bodyPr spcFirstLastPara="1" vertOverflow="ellipsis" horzOverflow="overflow" wrap="square" lIns="0" tIns="0" rIns="0" bIns="0" anchor="ctr" anchorCtr="1"/>
              <a:lstStyle/>
              <a:p>
                <a:pPr algn="ctr" rtl="0">
                  <a:defRPr sz="900" b="1">
                    <a:solidFill>
                      <a:schemeClr val="bg1">
                        <a:lumMod val="85000"/>
                      </a:schemeClr>
                    </a:solidFill>
                  </a:defRPr>
                </a:pPr>
                <a:endParaRPr lang="en-US" sz="900" b="1" i="0" u="none" strike="noStrike" baseline="0">
                  <a:solidFill>
                    <a:schemeClr val="bg1">
                      <a:lumMod val="85000"/>
                    </a:schemeClr>
                  </a:solidFill>
                  <a:latin typeface="Calibri" panose="020F0502020204030204"/>
                </a:endParaRPr>
              </a:p>
            </cx:txPr>
            <cx:visibility seriesName="0" categoryName="0" value="1"/>
            <cx:separator>, </cx:separator>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950" b="1"/>
            </a:pPr>
            <a:endParaRPr lang="en-US" sz="95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E1A3C127-8065-4B3F-A855-4FE015DB29CC}">
          <cx:dataLabels>
            <cx:visibility seriesName="0" categoryName="0" value="1"/>
          </cx:dataLabels>
          <cx:dataId val="0"/>
        </cx:series>
      </cx:plotAreaRegion>
      <cx:axis id="0" hidden="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chart" Target="../charts/chart12.xml"/><Relationship Id="rId3" Type="http://schemas.openxmlformats.org/officeDocument/2006/relationships/image" Target="../media/image1.png"/><Relationship Id="rId7" Type="http://schemas.openxmlformats.org/officeDocument/2006/relationships/image" Target="../media/image5.png"/><Relationship Id="rId12" Type="http://schemas.microsoft.com/office/2014/relationships/chartEx" Target="../charts/chartEx2.xml"/><Relationship Id="rId17" Type="http://schemas.openxmlformats.org/officeDocument/2006/relationships/chart" Target="../charts/chart11.xml"/><Relationship Id="rId2" Type="http://schemas.openxmlformats.org/officeDocument/2006/relationships/chart" Target="../charts/chart8.xml"/><Relationship Id="rId16" Type="http://schemas.openxmlformats.org/officeDocument/2006/relationships/image" Target="../media/image11.svg"/><Relationship Id="rId20" Type="http://schemas.microsoft.com/office/2014/relationships/chartEx" Target="../charts/chartEx3.xml"/><Relationship Id="rId1" Type="http://schemas.openxmlformats.org/officeDocument/2006/relationships/chart" Target="../charts/chart7.xml"/><Relationship Id="rId6" Type="http://schemas.openxmlformats.org/officeDocument/2006/relationships/image" Target="../media/image4.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2.png"/><Relationship Id="rId9" Type="http://schemas.openxmlformats.org/officeDocument/2006/relationships/image" Target="../media/image7.png"/><Relationship Id="rId14" Type="http://schemas.openxmlformats.org/officeDocument/2006/relationships/image" Target="../media/image9.svg"/></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11</xdr:col>
      <xdr:colOff>137160</xdr:colOff>
      <xdr:row>13</xdr:row>
      <xdr:rowOff>91440</xdr:rowOff>
    </xdr:from>
    <xdr:to>
      <xdr:col>13</xdr:col>
      <xdr:colOff>624840</xdr:colOff>
      <xdr:row>27</xdr:row>
      <xdr:rowOff>13335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1F3DD265-21B1-D9CC-FEC6-EA008DC49A6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896600" y="26670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133350</xdr:colOff>
      <xdr:row>1</xdr:row>
      <xdr:rowOff>11430</xdr:rowOff>
    </xdr:from>
    <xdr:to>
      <xdr:col>10</xdr:col>
      <xdr:colOff>361950</xdr:colOff>
      <xdr:row>14</xdr:row>
      <xdr:rowOff>179070</xdr:rowOff>
    </xdr:to>
    <xdr:graphicFrame macro="">
      <xdr:nvGraphicFramePr>
        <xdr:cNvPr id="2" name="Chart 1">
          <a:extLst>
            <a:ext uri="{FF2B5EF4-FFF2-40B4-BE49-F238E27FC236}">
              <a16:creationId xmlns:a16="http://schemas.microsoft.com/office/drawing/2014/main" id="{6310C7B5-0816-F8E3-B0EE-9E596A86D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784860</xdr:colOff>
      <xdr:row>16</xdr:row>
      <xdr:rowOff>22860</xdr:rowOff>
    </xdr:from>
    <xdr:to>
      <xdr:col>8</xdr:col>
      <xdr:colOff>186690</xdr:colOff>
      <xdr:row>21</xdr:row>
      <xdr:rowOff>118110</xdr:rowOff>
    </xdr:to>
    <xdr:graphicFrame macro="">
      <xdr:nvGraphicFramePr>
        <xdr:cNvPr id="5" name="Chart 4">
          <a:extLst>
            <a:ext uri="{FF2B5EF4-FFF2-40B4-BE49-F238E27FC236}">
              <a16:creationId xmlns:a16="http://schemas.microsoft.com/office/drawing/2014/main" id="{BF3EDCBA-132E-2167-2D77-D924E9689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1493520</xdr:colOff>
      <xdr:row>21</xdr:row>
      <xdr:rowOff>152400</xdr:rowOff>
    </xdr:from>
    <xdr:to>
      <xdr:col>3</xdr:col>
      <xdr:colOff>544830</xdr:colOff>
      <xdr:row>27</xdr:row>
      <xdr:rowOff>140970</xdr:rowOff>
    </xdr:to>
    <xdr:graphicFrame macro="">
      <xdr:nvGraphicFramePr>
        <xdr:cNvPr id="4" name="Chart 3">
          <a:extLst>
            <a:ext uri="{FF2B5EF4-FFF2-40B4-BE49-F238E27FC236}">
              <a16:creationId xmlns:a16="http://schemas.microsoft.com/office/drawing/2014/main" id="{66CEA51D-7410-5297-7282-28901ACB6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914400</xdr:colOff>
      <xdr:row>10</xdr:row>
      <xdr:rowOff>30480</xdr:rowOff>
    </xdr:from>
    <xdr:to>
      <xdr:col>5</xdr:col>
      <xdr:colOff>754379</xdr:colOff>
      <xdr:row>23</xdr:row>
      <xdr:rowOff>150495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F13C8CB2-1B84-F973-E150-7B370710EF8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01640" y="2011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415290</xdr:colOff>
      <xdr:row>1</xdr:row>
      <xdr:rowOff>45720</xdr:rowOff>
    </xdr:from>
    <xdr:to>
      <xdr:col>10</xdr:col>
      <xdr:colOff>129540</xdr:colOff>
      <xdr:row>19</xdr:row>
      <xdr:rowOff>30480</xdr:rowOff>
    </xdr:to>
    <xdr:graphicFrame macro="">
      <xdr:nvGraphicFramePr>
        <xdr:cNvPr id="2" name="Chart 1">
          <a:extLst>
            <a:ext uri="{FF2B5EF4-FFF2-40B4-BE49-F238E27FC236}">
              <a16:creationId xmlns:a16="http://schemas.microsoft.com/office/drawing/2014/main" id="{26E81543-FE14-B841-9823-A25ED943A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662940</xdr:colOff>
      <xdr:row>10</xdr:row>
      <xdr:rowOff>30480</xdr:rowOff>
    </xdr:from>
    <xdr:to>
      <xdr:col>8</xdr:col>
      <xdr:colOff>632460</xdr:colOff>
      <xdr:row>23</xdr:row>
      <xdr:rowOff>150495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969984B-29BC-3AC4-496D-FBF6372A8C5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01740" y="2011680"/>
              <a:ext cx="131064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377190</xdr:colOff>
      <xdr:row>7</xdr:row>
      <xdr:rowOff>7620</xdr:rowOff>
    </xdr:from>
    <xdr:to>
      <xdr:col>9</xdr:col>
      <xdr:colOff>651510</xdr:colOff>
      <xdr:row>20</xdr:row>
      <xdr:rowOff>175260</xdr:rowOff>
    </xdr:to>
    <xdr:graphicFrame macro="">
      <xdr:nvGraphicFramePr>
        <xdr:cNvPr id="2" name="Chart 1">
          <a:extLst>
            <a:ext uri="{FF2B5EF4-FFF2-40B4-BE49-F238E27FC236}">
              <a16:creationId xmlns:a16="http://schemas.microsoft.com/office/drawing/2014/main" id="{5530AC0D-E386-9F2C-5F2F-3D0F12C1B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445770</xdr:colOff>
      <xdr:row>4</xdr:row>
      <xdr:rowOff>121920</xdr:rowOff>
    </xdr:from>
    <xdr:to>
      <xdr:col>9</xdr:col>
      <xdr:colOff>0</xdr:colOff>
      <xdr:row>20</xdr:row>
      <xdr:rowOff>171450</xdr:rowOff>
    </xdr:to>
    <xdr:graphicFrame macro="">
      <xdr:nvGraphicFramePr>
        <xdr:cNvPr id="2" name="Chart 1">
          <a:extLst>
            <a:ext uri="{FF2B5EF4-FFF2-40B4-BE49-F238E27FC236}">
              <a16:creationId xmlns:a16="http://schemas.microsoft.com/office/drawing/2014/main" id="{D66E6540-88C9-A732-D2B7-6360B4B96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236220</xdr:colOff>
      <xdr:row>2</xdr:row>
      <xdr:rowOff>190500</xdr:rowOff>
    </xdr:from>
    <xdr:to>
      <xdr:col>15</xdr:col>
      <xdr:colOff>53340</xdr:colOff>
      <xdr:row>16</xdr:row>
      <xdr:rowOff>112395</xdr:rowOff>
    </xdr:to>
    <mc:AlternateContent xmlns:mc="http://schemas.openxmlformats.org/markup-compatibility/2006" xmlns:a14="http://schemas.microsoft.com/office/drawing/2010/main">
      <mc:Choice Requires="a14">
        <xdr:graphicFrame macro="">
          <xdr:nvGraphicFramePr>
            <xdr:cNvPr id="3" name="Education 1">
              <a:extLst>
                <a:ext uri="{FF2B5EF4-FFF2-40B4-BE49-F238E27FC236}">
                  <a16:creationId xmlns:a16="http://schemas.microsoft.com/office/drawing/2014/main" id="{F2ED6F25-AE9D-E175-859C-4B9EA064567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9616440" y="586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243840</xdr:colOff>
      <xdr:row>4</xdr:row>
      <xdr:rowOff>190500</xdr:rowOff>
    </xdr:from>
    <xdr:to>
      <xdr:col>12</xdr:col>
      <xdr:colOff>278130</xdr:colOff>
      <xdr:row>19</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FB6E142-9838-4106-8682-DD6B0B6A23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11478" y="990600"/>
              <a:ext cx="3463290" cy="28327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655320</xdr:colOff>
      <xdr:row>2</xdr:row>
      <xdr:rowOff>106680</xdr:rowOff>
    </xdr:from>
    <xdr:to>
      <xdr:col>15</xdr:col>
      <xdr:colOff>472440</xdr:colOff>
      <xdr:row>16</xdr:row>
      <xdr:rowOff>28575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C5386453-FD38-B1A1-8A8A-A74592DDB5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841480" y="502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419100</xdr:colOff>
      <xdr:row>0</xdr:row>
      <xdr:rowOff>190500</xdr:rowOff>
    </xdr:from>
    <xdr:to>
      <xdr:col>22</xdr:col>
      <xdr:colOff>552450</xdr:colOff>
      <xdr:row>39</xdr:row>
      <xdr:rowOff>89325</xdr:rowOff>
    </xdr:to>
    <xdr:sp macro="" textlink="">
      <xdr:nvSpPr>
        <xdr:cNvPr id="3" name="Rectangle: Rounded Corners 2">
          <a:extLst>
            <a:ext uri="{FF2B5EF4-FFF2-40B4-BE49-F238E27FC236}">
              <a16:creationId xmlns:a16="http://schemas.microsoft.com/office/drawing/2014/main" id="{002F1ECA-03CE-78B8-890A-6B30075269B6}"/>
            </a:ext>
          </a:extLst>
        </xdr:cNvPr>
        <xdr:cNvSpPr/>
      </xdr:nvSpPr>
      <xdr:spPr>
        <a:xfrm>
          <a:off x="1752600" y="190500"/>
          <a:ext cx="13468350" cy="7776000"/>
        </a:xfrm>
        <a:prstGeom prst="roundRect">
          <a:avLst>
            <a:gd name="adj" fmla="val 1112"/>
          </a:avLst>
        </a:prstGeom>
        <a:solidFill>
          <a:schemeClr val="tx2"/>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518949</xdr:colOff>
      <xdr:row>0</xdr:row>
      <xdr:rowOff>270899</xdr:rowOff>
    </xdr:from>
    <xdr:to>
      <xdr:col>14</xdr:col>
      <xdr:colOff>209550</xdr:colOff>
      <xdr:row>5</xdr:row>
      <xdr:rowOff>28575</xdr:rowOff>
    </xdr:to>
    <xdr:sp macro="" textlink="">
      <xdr:nvSpPr>
        <xdr:cNvPr id="4" name="Rectangle: Rounded Corners 3">
          <a:extLst>
            <a:ext uri="{FF2B5EF4-FFF2-40B4-BE49-F238E27FC236}">
              <a16:creationId xmlns:a16="http://schemas.microsoft.com/office/drawing/2014/main" id="{BF079D8D-F2DE-E70B-5AB2-BDED91B5CBE3}"/>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clientData/>
  </xdr:twoCellAnchor>
  <xdr:twoCellAnchor editAs="absolute">
    <xdr:from>
      <xdr:col>14</xdr:col>
      <xdr:colOff>323849</xdr:colOff>
      <xdr:row>0</xdr:row>
      <xdr:rowOff>270899</xdr:rowOff>
    </xdr:from>
    <xdr:to>
      <xdr:col>22</xdr:col>
      <xdr:colOff>457200</xdr:colOff>
      <xdr:row>5</xdr:row>
      <xdr:rowOff>28575</xdr:rowOff>
    </xdr:to>
    <xdr:sp macro="" textlink="">
      <xdr:nvSpPr>
        <xdr:cNvPr id="5" name="Rectangle: Rounded Corners 4">
          <a:extLst>
            <a:ext uri="{FF2B5EF4-FFF2-40B4-BE49-F238E27FC236}">
              <a16:creationId xmlns:a16="http://schemas.microsoft.com/office/drawing/2014/main" id="{500FD95F-5984-C2EE-F0B1-4ADC941532C8}"/>
            </a:ext>
          </a:extLst>
        </xdr:cNvPr>
        <xdr:cNvSpPr/>
      </xdr:nvSpPr>
      <xdr:spPr>
        <a:xfrm>
          <a:off x="9741693" y="270899"/>
          <a:ext cx="5514976" cy="841145"/>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485774</xdr:colOff>
      <xdr:row>11</xdr:row>
      <xdr:rowOff>28420</xdr:rowOff>
    </xdr:from>
    <xdr:to>
      <xdr:col>15</xdr:col>
      <xdr:colOff>638175</xdr:colOff>
      <xdr:row>25</xdr:row>
      <xdr:rowOff>948</xdr:rowOff>
    </xdr:to>
    <xdr:sp macro="" textlink="">
      <xdr:nvSpPr>
        <xdr:cNvPr id="13" name="Rectangle: Rounded Corners 12">
          <a:extLst>
            <a:ext uri="{FF2B5EF4-FFF2-40B4-BE49-F238E27FC236}">
              <a16:creationId xmlns:a16="http://schemas.microsoft.com/office/drawing/2014/main" id="{58D98677-A22C-CCB3-432F-845D1D06A1F7}"/>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512616</xdr:colOff>
      <xdr:row>5</xdr:row>
      <xdr:rowOff>139389</xdr:rowOff>
    </xdr:from>
    <xdr:to>
      <xdr:col>22</xdr:col>
      <xdr:colOff>466725</xdr:colOff>
      <xdr:row>10</xdr:row>
      <xdr:rowOff>138112</xdr:rowOff>
    </xdr:to>
    <xdr:grpSp>
      <xdr:nvGrpSpPr>
        <xdr:cNvPr id="37" name="Group 36">
          <a:extLst>
            <a:ext uri="{FF2B5EF4-FFF2-40B4-BE49-F238E27FC236}">
              <a16:creationId xmlns:a16="http://schemas.microsoft.com/office/drawing/2014/main" id="{DBD25580-8203-0B79-05E4-2F5B425C2AE4}"/>
            </a:ext>
          </a:extLst>
        </xdr:cNvPr>
        <xdr:cNvGrpSpPr/>
      </xdr:nvGrpSpPr>
      <xdr:grpSpPr>
        <a:xfrm>
          <a:off x="1858022" y="1222858"/>
          <a:ext cx="13408172" cy="1010754"/>
          <a:chOff x="1846116" y="1215714"/>
          <a:chExt cx="13403409" cy="998848"/>
        </a:xfrm>
      </xdr:grpSpPr>
      <xdr:sp macro="" textlink="">
        <xdr:nvSpPr>
          <xdr:cNvPr id="9" name="Rectangle: Rounded Corners 8">
            <a:extLst>
              <a:ext uri="{FF2B5EF4-FFF2-40B4-BE49-F238E27FC236}">
                <a16:creationId xmlns:a16="http://schemas.microsoft.com/office/drawing/2014/main" id="{6A3EF101-6E30-686E-354B-4633B70BC943}"/>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Rectangle: Rounded Corners 32">
            <a:extLst>
              <a:ext uri="{FF2B5EF4-FFF2-40B4-BE49-F238E27FC236}">
                <a16:creationId xmlns:a16="http://schemas.microsoft.com/office/drawing/2014/main" id="{7CF3A7EA-A390-607A-F578-21594921F4A7}"/>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1B74B899-8A54-7C7B-84BB-3CFC29A70F65}"/>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D07A8100-5DDF-521E-8594-308062ADDFFC}"/>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203C5AB0-44FB-D546-E40B-6D8A4E61D8DD}"/>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19</xdr:col>
      <xdr:colOff>95251</xdr:colOff>
      <xdr:row>1</xdr:row>
      <xdr:rowOff>38100</xdr:rowOff>
    </xdr:from>
    <xdr:to>
      <xdr:col>22</xdr:col>
      <xdr:colOff>371475</xdr:colOff>
      <xdr:row>4</xdr:row>
      <xdr:rowOff>133350</xdr:rowOff>
    </xdr:to>
    <xdr:graphicFrame macro="">
      <xdr:nvGraphicFramePr>
        <xdr:cNvPr id="23" name="Chart 22">
          <a:extLst>
            <a:ext uri="{FF2B5EF4-FFF2-40B4-BE49-F238E27FC236}">
              <a16:creationId xmlns:a16="http://schemas.microsoft.com/office/drawing/2014/main" id="{9881A611-C443-4967-AB74-93B45AC12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413146</xdr:colOff>
      <xdr:row>7</xdr:row>
      <xdr:rowOff>120254</xdr:rowOff>
    </xdr:from>
    <xdr:to>
      <xdr:col>22</xdr:col>
      <xdr:colOff>622698</xdr:colOff>
      <xdr:row>10</xdr:row>
      <xdr:rowOff>70113</xdr:rowOff>
    </xdr:to>
    <xdr:sp macro="" textlink="">
      <xdr:nvSpPr>
        <xdr:cNvPr id="24" name="Freeform: Shape 23">
          <a:extLst>
            <a:ext uri="{FF2B5EF4-FFF2-40B4-BE49-F238E27FC236}">
              <a16:creationId xmlns:a16="http://schemas.microsoft.com/office/drawing/2014/main" id="{4BCF6EBB-36DC-93AB-5EEF-D9AA45A37A2A}"/>
            </a:ext>
          </a:extLst>
        </xdr:cNvPr>
        <xdr:cNvSpPr/>
      </xdr:nvSpPr>
      <xdr:spPr>
        <a:xfrm>
          <a:off x="13194506" y="1608535"/>
          <a:ext cx="2227661" cy="557078"/>
        </a:xfrm>
        <a:custGeom>
          <a:avLst/>
          <a:gdLst>
            <a:gd name="connsiteX0" fmla="*/ 2107726 w 2484408"/>
            <a:gd name="connsiteY0" fmla="*/ 74402 h 664234"/>
            <a:gd name="connsiteX1" fmla="*/ 2044598 w 2484408"/>
            <a:gd name="connsiteY1" fmla="*/ 258923 h 664234"/>
            <a:gd name="connsiteX2" fmla="*/ 1840308 w 2484408"/>
            <a:gd name="connsiteY2" fmla="*/ 258922 h 664234"/>
            <a:gd name="connsiteX3" fmla="*/ 2005583 w 2484408"/>
            <a:gd name="connsiteY3" fmla="*/ 372961 h 664234"/>
            <a:gd name="connsiteX4" fmla="*/ 1942452 w 2484408"/>
            <a:gd name="connsiteY4" fmla="*/ 557481 h 664234"/>
            <a:gd name="connsiteX5" fmla="*/ 2107726 w 2484408"/>
            <a:gd name="connsiteY5" fmla="*/ 443440 h 664234"/>
            <a:gd name="connsiteX6" fmla="*/ 2273000 w 2484408"/>
            <a:gd name="connsiteY6" fmla="*/ 557481 h 664234"/>
            <a:gd name="connsiteX7" fmla="*/ 2209869 w 2484408"/>
            <a:gd name="connsiteY7" fmla="*/ 372961 h 664234"/>
            <a:gd name="connsiteX8" fmla="*/ 2375144 w 2484408"/>
            <a:gd name="connsiteY8" fmla="*/ 258922 h 664234"/>
            <a:gd name="connsiteX9" fmla="*/ 2170854 w 2484408"/>
            <a:gd name="connsiteY9" fmla="*/ 258923 h 664234"/>
            <a:gd name="connsiteX10" fmla="*/ 1528796 w 2484408"/>
            <a:gd name="connsiteY10" fmla="*/ 74402 h 664234"/>
            <a:gd name="connsiteX11" fmla="*/ 1465668 w 2484408"/>
            <a:gd name="connsiteY11" fmla="*/ 258923 h 664234"/>
            <a:gd name="connsiteX12" fmla="*/ 1261378 w 2484408"/>
            <a:gd name="connsiteY12" fmla="*/ 258922 h 664234"/>
            <a:gd name="connsiteX13" fmla="*/ 1426653 w 2484408"/>
            <a:gd name="connsiteY13" fmla="*/ 372961 h 664234"/>
            <a:gd name="connsiteX14" fmla="*/ 1363522 w 2484408"/>
            <a:gd name="connsiteY14" fmla="*/ 557481 h 664234"/>
            <a:gd name="connsiteX15" fmla="*/ 1528796 w 2484408"/>
            <a:gd name="connsiteY15" fmla="*/ 443440 h 664234"/>
            <a:gd name="connsiteX16" fmla="*/ 1694070 w 2484408"/>
            <a:gd name="connsiteY16" fmla="*/ 557481 h 664234"/>
            <a:gd name="connsiteX17" fmla="*/ 1630939 w 2484408"/>
            <a:gd name="connsiteY17" fmla="*/ 372961 h 664234"/>
            <a:gd name="connsiteX18" fmla="*/ 1796214 w 2484408"/>
            <a:gd name="connsiteY18" fmla="*/ 258922 h 664234"/>
            <a:gd name="connsiteX19" fmla="*/ 1591924 w 2484408"/>
            <a:gd name="connsiteY19" fmla="*/ 258923 h 664234"/>
            <a:gd name="connsiteX20" fmla="*/ 949866 w 2484408"/>
            <a:gd name="connsiteY20" fmla="*/ 74402 h 664234"/>
            <a:gd name="connsiteX21" fmla="*/ 886738 w 2484408"/>
            <a:gd name="connsiteY21" fmla="*/ 258923 h 664234"/>
            <a:gd name="connsiteX22" fmla="*/ 682448 w 2484408"/>
            <a:gd name="connsiteY22" fmla="*/ 258922 h 664234"/>
            <a:gd name="connsiteX23" fmla="*/ 847723 w 2484408"/>
            <a:gd name="connsiteY23" fmla="*/ 372961 h 664234"/>
            <a:gd name="connsiteX24" fmla="*/ 784592 w 2484408"/>
            <a:gd name="connsiteY24" fmla="*/ 557481 h 664234"/>
            <a:gd name="connsiteX25" fmla="*/ 949866 w 2484408"/>
            <a:gd name="connsiteY25" fmla="*/ 443440 h 664234"/>
            <a:gd name="connsiteX26" fmla="*/ 1115140 w 2484408"/>
            <a:gd name="connsiteY26" fmla="*/ 557481 h 664234"/>
            <a:gd name="connsiteX27" fmla="*/ 1052009 w 2484408"/>
            <a:gd name="connsiteY27" fmla="*/ 372961 h 664234"/>
            <a:gd name="connsiteX28" fmla="*/ 1217284 w 2484408"/>
            <a:gd name="connsiteY28" fmla="*/ 258922 h 664234"/>
            <a:gd name="connsiteX29" fmla="*/ 1012994 w 2484408"/>
            <a:gd name="connsiteY29" fmla="*/ 258923 h 664234"/>
            <a:gd name="connsiteX30" fmla="*/ 370936 w 2484408"/>
            <a:gd name="connsiteY30" fmla="*/ 74402 h 664234"/>
            <a:gd name="connsiteX31" fmla="*/ 307808 w 2484408"/>
            <a:gd name="connsiteY31" fmla="*/ 258923 h 664234"/>
            <a:gd name="connsiteX32" fmla="*/ 103518 w 2484408"/>
            <a:gd name="connsiteY32" fmla="*/ 258922 h 664234"/>
            <a:gd name="connsiteX33" fmla="*/ 268793 w 2484408"/>
            <a:gd name="connsiteY33" fmla="*/ 372961 h 664234"/>
            <a:gd name="connsiteX34" fmla="*/ 205662 w 2484408"/>
            <a:gd name="connsiteY34" fmla="*/ 557481 h 664234"/>
            <a:gd name="connsiteX35" fmla="*/ 370936 w 2484408"/>
            <a:gd name="connsiteY35" fmla="*/ 443440 h 664234"/>
            <a:gd name="connsiteX36" fmla="*/ 536210 w 2484408"/>
            <a:gd name="connsiteY36" fmla="*/ 557481 h 664234"/>
            <a:gd name="connsiteX37" fmla="*/ 473079 w 2484408"/>
            <a:gd name="connsiteY37" fmla="*/ 372961 h 664234"/>
            <a:gd name="connsiteX38" fmla="*/ 638354 w 2484408"/>
            <a:gd name="connsiteY38" fmla="*/ 258922 h 664234"/>
            <a:gd name="connsiteX39" fmla="*/ 434064 w 2484408"/>
            <a:gd name="connsiteY39" fmla="*/ 258923 h 664234"/>
            <a:gd name="connsiteX40" fmla="*/ 0 w 2484408"/>
            <a:gd name="connsiteY40" fmla="*/ 0 h 664234"/>
            <a:gd name="connsiteX41" fmla="*/ 2484408 w 2484408"/>
            <a:gd name="connsiteY41" fmla="*/ 0 h 664234"/>
            <a:gd name="connsiteX42" fmla="*/ 2484408 w 2484408"/>
            <a:gd name="connsiteY42" fmla="*/ 664234 h 664234"/>
            <a:gd name="connsiteX43" fmla="*/ 0 w 2484408"/>
            <a:gd name="connsiteY43" fmla="*/ 664234 h 664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4408" h="664234">
              <a:moveTo>
                <a:pt x="2107726" y="74402"/>
              </a:moveTo>
              <a:lnTo>
                <a:pt x="2044598" y="258923"/>
              </a:lnTo>
              <a:lnTo>
                <a:pt x="1840308" y="258922"/>
              </a:lnTo>
              <a:lnTo>
                <a:pt x="2005583" y="372961"/>
              </a:lnTo>
              <a:lnTo>
                <a:pt x="1942452" y="557481"/>
              </a:lnTo>
              <a:lnTo>
                <a:pt x="2107726" y="443440"/>
              </a:lnTo>
              <a:lnTo>
                <a:pt x="2273000" y="557481"/>
              </a:lnTo>
              <a:lnTo>
                <a:pt x="2209869" y="372961"/>
              </a:lnTo>
              <a:lnTo>
                <a:pt x="2375144" y="258922"/>
              </a:lnTo>
              <a:lnTo>
                <a:pt x="2170854" y="258923"/>
              </a:lnTo>
              <a:close/>
              <a:moveTo>
                <a:pt x="1528796" y="74402"/>
              </a:moveTo>
              <a:lnTo>
                <a:pt x="1465668" y="258923"/>
              </a:lnTo>
              <a:lnTo>
                <a:pt x="1261378" y="258922"/>
              </a:lnTo>
              <a:lnTo>
                <a:pt x="1426653" y="372961"/>
              </a:lnTo>
              <a:lnTo>
                <a:pt x="1363522" y="557481"/>
              </a:lnTo>
              <a:lnTo>
                <a:pt x="1528796" y="443440"/>
              </a:lnTo>
              <a:lnTo>
                <a:pt x="1694070" y="557481"/>
              </a:lnTo>
              <a:lnTo>
                <a:pt x="1630939" y="372961"/>
              </a:lnTo>
              <a:lnTo>
                <a:pt x="1796214" y="258922"/>
              </a:lnTo>
              <a:lnTo>
                <a:pt x="1591924" y="258923"/>
              </a:lnTo>
              <a:close/>
              <a:moveTo>
                <a:pt x="949866" y="74402"/>
              </a:moveTo>
              <a:lnTo>
                <a:pt x="886738" y="258923"/>
              </a:lnTo>
              <a:lnTo>
                <a:pt x="682448" y="258922"/>
              </a:lnTo>
              <a:lnTo>
                <a:pt x="847723" y="372961"/>
              </a:lnTo>
              <a:lnTo>
                <a:pt x="784592" y="557481"/>
              </a:lnTo>
              <a:lnTo>
                <a:pt x="949866" y="443440"/>
              </a:lnTo>
              <a:lnTo>
                <a:pt x="1115140" y="557481"/>
              </a:lnTo>
              <a:lnTo>
                <a:pt x="1052009" y="372961"/>
              </a:lnTo>
              <a:lnTo>
                <a:pt x="1217284" y="258922"/>
              </a:lnTo>
              <a:lnTo>
                <a:pt x="1012994" y="258923"/>
              </a:lnTo>
              <a:close/>
              <a:moveTo>
                <a:pt x="370936" y="74402"/>
              </a:moveTo>
              <a:lnTo>
                <a:pt x="307808" y="258923"/>
              </a:lnTo>
              <a:lnTo>
                <a:pt x="103518" y="258922"/>
              </a:lnTo>
              <a:lnTo>
                <a:pt x="268793" y="372961"/>
              </a:lnTo>
              <a:lnTo>
                <a:pt x="205662" y="557481"/>
              </a:lnTo>
              <a:lnTo>
                <a:pt x="370936" y="443440"/>
              </a:lnTo>
              <a:lnTo>
                <a:pt x="536210" y="557481"/>
              </a:lnTo>
              <a:lnTo>
                <a:pt x="473079" y="372961"/>
              </a:lnTo>
              <a:lnTo>
                <a:pt x="638354" y="258922"/>
              </a:lnTo>
              <a:lnTo>
                <a:pt x="434064" y="258923"/>
              </a:lnTo>
              <a:close/>
              <a:moveTo>
                <a:pt x="0" y="0"/>
              </a:moveTo>
              <a:lnTo>
                <a:pt x="2484408" y="0"/>
              </a:lnTo>
              <a:lnTo>
                <a:pt x="2484408" y="664234"/>
              </a:lnTo>
              <a:lnTo>
                <a:pt x="0" y="664234"/>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428625</xdr:colOff>
      <xdr:row>0</xdr:row>
      <xdr:rowOff>104775</xdr:rowOff>
    </xdr:from>
    <xdr:to>
      <xdr:col>19</xdr:col>
      <xdr:colOff>314325</xdr:colOff>
      <xdr:row>5</xdr:row>
      <xdr:rowOff>152399</xdr:rowOff>
    </xdr:to>
    <xdr:grpSp>
      <xdr:nvGrpSpPr>
        <xdr:cNvPr id="8" name="Group 7">
          <a:extLst>
            <a:ext uri="{FF2B5EF4-FFF2-40B4-BE49-F238E27FC236}">
              <a16:creationId xmlns:a16="http://schemas.microsoft.com/office/drawing/2014/main" id="{F0E0433C-9383-213C-F38B-3FD3A6EF8023}"/>
            </a:ext>
          </a:extLst>
        </xdr:cNvPr>
        <xdr:cNvGrpSpPr/>
      </xdr:nvGrpSpPr>
      <xdr:grpSpPr>
        <a:xfrm>
          <a:off x="11864579" y="104775"/>
          <a:ext cx="1231106" cy="1131093"/>
          <a:chOff x="11420475" y="152400"/>
          <a:chExt cx="1219200" cy="1123949"/>
        </a:xfrm>
      </xdr:grpSpPr>
      <xdr:graphicFrame macro="">
        <xdr:nvGraphicFramePr>
          <xdr:cNvPr id="6" name="Chart 5">
            <a:extLst>
              <a:ext uri="{FF2B5EF4-FFF2-40B4-BE49-F238E27FC236}">
                <a16:creationId xmlns:a16="http://schemas.microsoft.com/office/drawing/2014/main" id="{78CA7F17-F29F-416D-A7AE-DDF14682A470}"/>
              </a:ext>
            </a:extLst>
          </xdr:cNvPr>
          <xdr:cNvGraphicFramePr>
            <a:graphicFrameLocks/>
          </xdr:cNvGraphicFramePr>
        </xdr:nvGraphicFramePr>
        <xdr:xfrm>
          <a:off x="11420475" y="152400"/>
          <a:ext cx="1219200" cy="1123949"/>
        </xdr:xfrm>
        <a:graphic>
          <a:graphicData uri="http://schemas.openxmlformats.org/drawingml/2006/chart">
            <c:chart xmlns:c="http://schemas.openxmlformats.org/drawingml/2006/chart" xmlns:r="http://schemas.openxmlformats.org/officeDocument/2006/relationships" r:id="rId2"/>
          </a:graphicData>
        </a:graphic>
      </xdr:graphicFrame>
      <xdr:sp macro="" textlink="'Star Rating'!$B$8">
        <xdr:nvSpPr>
          <xdr:cNvPr id="7" name="TextBox 6">
            <a:extLst>
              <a:ext uri="{FF2B5EF4-FFF2-40B4-BE49-F238E27FC236}">
                <a16:creationId xmlns:a16="http://schemas.microsoft.com/office/drawing/2014/main" id="{65836653-CC09-9D9E-58C9-037E0DC94948}"/>
              </a:ext>
            </a:extLst>
          </xdr:cNvPr>
          <xdr:cNvSpPr txBox="1"/>
        </xdr:nvSpPr>
        <xdr:spPr>
          <a:xfrm>
            <a:off x="11820525" y="552451"/>
            <a:ext cx="409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11F75-F053-43D4-8666-30914EE8E481}" type="TxLink">
              <a:rPr lang="en-US" sz="1300" b="1" i="0" u="none" strike="noStrike">
                <a:solidFill>
                  <a:srgbClr val="000000"/>
                </a:solidFill>
                <a:latin typeface="Calibri"/>
                <a:ea typeface="Calibri"/>
                <a:cs typeface="Calibri"/>
              </a:rPr>
              <a:pPr/>
              <a:t>2.0</a:t>
            </a:fld>
            <a:endParaRPr lang="en-IN" sz="1300" b="1"/>
          </a:p>
        </xdr:txBody>
      </xdr:sp>
    </xdr:grpSp>
    <xdr:clientData/>
  </xdr:twoCellAnchor>
  <xdr:twoCellAnchor>
    <xdr:from>
      <xdr:col>15</xdr:col>
      <xdr:colOff>542925</xdr:colOff>
      <xdr:row>1</xdr:row>
      <xdr:rowOff>19050</xdr:rowOff>
    </xdr:from>
    <xdr:to>
      <xdr:col>18</xdr:col>
      <xdr:colOff>47625</xdr:colOff>
      <xdr:row>4</xdr:row>
      <xdr:rowOff>180975</xdr:rowOff>
    </xdr:to>
    <xdr:sp macro="" textlink="">
      <xdr:nvSpPr>
        <xdr:cNvPr id="11" name="TextBox 10">
          <a:extLst>
            <a:ext uri="{FF2B5EF4-FFF2-40B4-BE49-F238E27FC236}">
              <a16:creationId xmlns:a16="http://schemas.microsoft.com/office/drawing/2014/main" id="{C37ACCB8-1275-5814-D468-5969BC7408E9}"/>
            </a:ext>
          </a:extLst>
        </xdr:cNvPr>
        <xdr:cNvSpPr txBox="1"/>
      </xdr:nvSpPr>
      <xdr:spPr>
        <a:xfrm>
          <a:off x="10544175" y="295275"/>
          <a:ext cx="15049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A02020204030203" pitchFamily="34" charset="0"/>
            </a:rPr>
            <a:t>JOB SATISFACTION RATING</a:t>
          </a:r>
        </a:p>
      </xdr:txBody>
    </xdr:sp>
    <xdr:clientData/>
  </xdr:twoCellAnchor>
  <xdr:twoCellAnchor editAs="oneCell">
    <xdr:from>
      <xdr:col>14</xdr:col>
      <xdr:colOff>561975</xdr:colOff>
      <xdr:row>1</xdr:row>
      <xdr:rowOff>66675</xdr:rowOff>
    </xdr:from>
    <xdr:to>
      <xdr:col>15</xdr:col>
      <xdr:colOff>504825</xdr:colOff>
      <xdr:row>4</xdr:row>
      <xdr:rowOff>76200</xdr:rowOff>
    </xdr:to>
    <xdr:pic>
      <xdr:nvPicPr>
        <xdr:cNvPr id="26" name="Picture 25">
          <a:extLst>
            <a:ext uri="{FF2B5EF4-FFF2-40B4-BE49-F238E27FC236}">
              <a16:creationId xmlns:a16="http://schemas.microsoft.com/office/drawing/2014/main" id="{D2F63387-DC84-D53A-74E8-F298D5A4BAD8}"/>
            </a:ext>
          </a:extLst>
        </xdr:cNvPr>
        <xdr:cNvPicPr>
          <a:picLocks noChangeAspect="1"/>
        </xdr:cNvPicPr>
      </xdr:nvPicPr>
      <xdr:blipFill>
        <a:blip xmlns:r="http://schemas.openxmlformats.org/officeDocument/2006/relationships" r:embed="rId3"/>
        <a:stretch>
          <a:fillRect/>
        </a:stretch>
      </xdr:blipFill>
      <xdr:spPr>
        <a:xfrm>
          <a:off x="9896475" y="342900"/>
          <a:ext cx="609600" cy="609600"/>
        </a:xfrm>
        <a:prstGeom prst="rect">
          <a:avLst/>
        </a:prstGeom>
        <a:ln>
          <a:noFill/>
        </a:ln>
      </xdr:spPr>
    </xdr:pic>
    <xdr:clientData/>
  </xdr:twoCellAnchor>
  <xdr:twoCellAnchor>
    <xdr:from>
      <xdr:col>4</xdr:col>
      <xdr:colOff>28576</xdr:colOff>
      <xdr:row>1</xdr:row>
      <xdr:rowOff>57150</xdr:rowOff>
    </xdr:from>
    <xdr:to>
      <xdr:col>14</xdr:col>
      <xdr:colOff>219075</xdr:colOff>
      <xdr:row>4</xdr:row>
      <xdr:rowOff>142875</xdr:rowOff>
    </xdr:to>
    <xdr:sp macro="" textlink="">
      <xdr:nvSpPr>
        <xdr:cNvPr id="17" name="TextBox 16">
          <a:extLst>
            <a:ext uri="{FF2B5EF4-FFF2-40B4-BE49-F238E27FC236}">
              <a16:creationId xmlns:a16="http://schemas.microsoft.com/office/drawing/2014/main" id="{2E063BF5-FB8F-178B-5B6E-3217F8DBDDE7}"/>
            </a:ext>
          </a:extLst>
        </xdr:cNvPr>
        <xdr:cNvSpPr txBox="1"/>
      </xdr:nvSpPr>
      <xdr:spPr>
        <a:xfrm>
          <a:off x="2695576" y="333375"/>
          <a:ext cx="6857999"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3800">
              <a:solidFill>
                <a:schemeClr val="accent1">
                  <a:lumMod val="75000"/>
                </a:schemeClr>
              </a:solidFill>
              <a:effectLst/>
              <a:latin typeface="Lato Black" panose="020F0A02020204030203" pitchFamily="34" charset="0"/>
              <a:ea typeface="+mn-ea"/>
              <a:cs typeface="+mn-cs"/>
            </a:rPr>
            <a:t>HR ANALYTICS DASHBOARD</a:t>
          </a:r>
          <a:endParaRPr lang="en-IN" sz="3800">
            <a:solidFill>
              <a:schemeClr val="accent1">
                <a:lumMod val="75000"/>
              </a:schemeClr>
            </a:solidFill>
            <a:effectLst/>
            <a:latin typeface="Lato Black" panose="020F0A02020204030203" pitchFamily="34" charset="0"/>
          </a:endParaRPr>
        </a:p>
        <a:p>
          <a:endParaRPr lang="en-IN" sz="3800"/>
        </a:p>
      </xdr:txBody>
    </xdr:sp>
    <xdr:clientData/>
  </xdr:twoCellAnchor>
  <xdr:twoCellAnchor editAs="oneCell">
    <xdr:from>
      <xdr:col>2</xdr:col>
      <xdr:colOff>638174</xdr:colOff>
      <xdr:row>1</xdr:row>
      <xdr:rowOff>104775</xdr:rowOff>
    </xdr:from>
    <xdr:to>
      <xdr:col>3</xdr:col>
      <xdr:colOff>628039</xdr:colOff>
      <xdr:row>4</xdr:row>
      <xdr:rowOff>94639</xdr:rowOff>
    </xdr:to>
    <xdr:pic>
      <xdr:nvPicPr>
        <xdr:cNvPr id="22" name="Picture 21">
          <a:extLst>
            <a:ext uri="{FF2B5EF4-FFF2-40B4-BE49-F238E27FC236}">
              <a16:creationId xmlns:a16="http://schemas.microsoft.com/office/drawing/2014/main" id="{D599F004-0F2E-2970-66D0-87483C7659A3}"/>
            </a:ext>
          </a:extLst>
        </xdr:cNvPr>
        <xdr:cNvPicPr>
          <a:picLocks noChangeAspect="1"/>
        </xdr:cNvPicPr>
      </xdr:nvPicPr>
      <xdr:blipFill>
        <a:blip xmlns:r="http://schemas.openxmlformats.org/officeDocument/2006/relationships" r:embed="rId4"/>
        <a:stretch>
          <a:fillRect/>
        </a:stretch>
      </xdr:blipFill>
      <xdr:spPr>
        <a:xfrm>
          <a:off x="1971674" y="381000"/>
          <a:ext cx="656615" cy="589939"/>
        </a:xfrm>
        <a:prstGeom prst="rect">
          <a:avLst/>
        </a:prstGeom>
      </xdr:spPr>
    </xdr:pic>
    <xdr:clientData/>
  </xdr:twoCellAnchor>
  <xdr:twoCellAnchor>
    <xdr:from>
      <xdr:col>2</xdr:col>
      <xdr:colOff>628651</xdr:colOff>
      <xdr:row>5</xdr:row>
      <xdr:rowOff>180975</xdr:rowOff>
    </xdr:from>
    <xdr:to>
      <xdr:col>5</xdr:col>
      <xdr:colOff>571501</xdr:colOff>
      <xdr:row>9</xdr:row>
      <xdr:rowOff>142875</xdr:rowOff>
    </xdr:to>
    <xdr:grpSp>
      <xdr:nvGrpSpPr>
        <xdr:cNvPr id="32" name="Group 31">
          <a:extLst>
            <a:ext uri="{FF2B5EF4-FFF2-40B4-BE49-F238E27FC236}">
              <a16:creationId xmlns:a16="http://schemas.microsoft.com/office/drawing/2014/main" id="{35893B33-289C-F395-7604-35A9B9216812}"/>
            </a:ext>
          </a:extLst>
        </xdr:cNvPr>
        <xdr:cNvGrpSpPr/>
      </xdr:nvGrpSpPr>
      <xdr:grpSpPr>
        <a:xfrm>
          <a:off x="1974057" y="1264444"/>
          <a:ext cx="1960960" cy="771525"/>
          <a:chOff x="1981201" y="1257300"/>
          <a:chExt cx="1943100" cy="762000"/>
        </a:xfrm>
      </xdr:grpSpPr>
      <xdr:sp macro="" textlink="">
        <xdr:nvSpPr>
          <xdr:cNvPr id="28" name="TextBox 27">
            <a:extLst>
              <a:ext uri="{FF2B5EF4-FFF2-40B4-BE49-F238E27FC236}">
                <a16:creationId xmlns:a16="http://schemas.microsoft.com/office/drawing/2014/main" id="{83FB2EA6-E554-E337-4BCF-EA921A0A0094}"/>
              </a:ext>
            </a:extLst>
          </xdr:cNvPr>
          <xdr:cNvSpPr txBox="1"/>
        </xdr:nvSpPr>
        <xdr:spPr>
          <a:xfrm>
            <a:off x="19812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Total Employees</a:t>
            </a:r>
          </a:p>
        </xdr:txBody>
      </xdr:sp>
      <xdr:sp macro="" textlink="KPI!A6">
        <xdr:nvSpPr>
          <xdr:cNvPr id="29" name="TextBox 28">
            <a:extLst>
              <a:ext uri="{FF2B5EF4-FFF2-40B4-BE49-F238E27FC236}">
                <a16:creationId xmlns:a16="http://schemas.microsoft.com/office/drawing/2014/main" id="{4FEC5823-C248-5D19-033E-8DD45B28FAC7}"/>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390FD-288F-4201-BB9E-263E302FB653}" type="TxLink">
              <a:rPr lang="en-US" sz="2600" b="0" i="0" u="none" strike="noStrike">
                <a:solidFill>
                  <a:srgbClr val="002060"/>
                </a:solidFill>
                <a:latin typeface="Lato Black" panose="020F0A02020204030203" pitchFamily="34" charset="0"/>
                <a:ea typeface="Calibri"/>
                <a:cs typeface="Calibri"/>
              </a:rPr>
              <a:pPr algn="ctr"/>
              <a:t>240</a:t>
            </a:fld>
            <a:endParaRPr lang="en-IN" sz="2600">
              <a:solidFill>
                <a:srgbClr val="002060"/>
              </a:solidFill>
              <a:latin typeface="Lato Black" panose="020F0A02020204030203" pitchFamily="34" charset="0"/>
            </a:endParaRPr>
          </a:p>
        </xdr:txBody>
      </xdr:sp>
    </xdr:grpSp>
    <xdr:clientData/>
  </xdr:twoCellAnchor>
  <xdr:twoCellAnchor editAs="oneCell">
    <xdr:from>
      <xdr:col>6</xdr:col>
      <xdr:colOff>19050</xdr:colOff>
      <xdr:row>5</xdr:row>
      <xdr:rowOff>197809</xdr:rowOff>
    </xdr:from>
    <xdr:to>
      <xdr:col>6</xdr:col>
      <xdr:colOff>342900</xdr:colOff>
      <xdr:row>7</xdr:row>
      <xdr:rowOff>111666</xdr:rowOff>
    </xdr:to>
    <xdr:pic>
      <xdr:nvPicPr>
        <xdr:cNvPr id="38" name="Picture 37">
          <a:extLst>
            <a:ext uri="{FF2B5EF4-FFF2-40B4-BE49-F238E27FC236}">
              <a16:creationId xmlns:a16="http://schemas.microsoft.com/office/drawing/2014/main" id="{20D36C5A-9D29-C6CF-37E9-9BC879B055E7}"/>
            </a:ext>
          </a:extLst>
        </xdr:cNvPr>
        <xdr:cNvPicPr>
          <a:picLocks noChangeAspect="1"/>
        </xdr:cNvPicPr>
      </xdr:nvPicPr>
      <xdr:blipFill>
        <a:blip xmlns:r="http://schemas.openxmlformats.org/officeDocument/2006/relationships" r:embed="rId5"/>
        <a:stretch>
          <a:fillRect/>
        </a:stretch>
      </xdr:blipFill>
      <xdr:spPr>
        <a:xfrm>
          <a:off x="4019550" y="1274134"/>
          <a:ext cx="323850" cy="313907"/>
        </a:xfrm>
        <a:prstGeom prst="rect">
          <a:avLst/>
        </a:prstGeom>
      </xdr:spPr>
    </xdr:pic>
    <xdr:clientData/>
  </xdr:twoCellAnchor>
  <xdr:twoCellAnchor>
    <xdr:from>
      <xdr:col>6</xdr:col>
      <xdr:colOff>657226</xdr:colOff>
      <xdr:row>5</xdr:row>
      <xdr:rowOff>190500</xdr:rowOff>
    </xdr:from>
    <xdr:to>
      <xdr:col>9</xdr:col>
      <xdr:colOff>600076</xdr:colOff>
      <xdr:row>9</xdr:row>
      <xdr:rowOff>152400</xdr:rowOff>
    </xdr:to>
    <xdr:grpSp>
      <xdr:nvGrpSpPr>
        <xdr:cNvPr id="39" name="Group 38">
          <a:extLst>
            <a:ext uri="{FF2B5EF4-FFF2-40B4-BE49-F238E27FC236}">
              <a16:creationId xmlns:a16="http://schemas.microsoft.com/office/drawing/2014/main" id="{AE631974-00E8-4114-A5CF-2A7958861332}"/>
            </a:ext>
          </a:extLst>
        </xdr:cNvPr>
        <xdr:cNvGrpSpPr/>
      </xdr:nvGrpSpPr>
      <xdr:grpSpPr>
        <a:xfrm>
          <a:off x="4693445" y="1273969"/>
          <a:ext cx="1960960" cy="771525"/>
          <a:chOff x="2019301" y="1257300"/>
          <a:chExt cx="1943100" cy="762000"/>
        </a:xfrm>
      </xdr:grpSpPr>
      <xdr:sp macro="" textlink="">
        <xdr:nvSpPr>
          <xdr:cNvPr id="40" name="TextBox 39">
            <a:extLst>
              <a:ext uri="{FF2B5EF4-FFF2-40B4-BE49-F238E27FC236}">
                <a16:creationId xmlns:a16="http://schemas.microsoft.com/office/drawing/2014/main" id="{7478B455-B020-17C8-A7B2-2ED7F413E9A6}"/>
              </a:ext>
            </a:extLst>
          </xdr:cNvPr>
          <xdr:cNvSpPr txBox="1"/>
        </xdr:nvSpPr>
        <xdr:spPr>
          <a:xfrm>
            <a:off x="20193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Attrition</a:t>
            </a:r>
          </a:p>
        </xdr:txBody>
      </xdr:sp>
      <xdr:sp macro="" textlink="KPI!B6">
        <xdr:nvSpPr>
          <xdr:cNvPr id="41" name="TextBox 40">
            <a:extLst>
              <a:ext uri="{FF2B5EF4-FFF2-40B4-BE49-F238E27FC236}">
                <a16:creationId xmlns:a16="http://schemas.microsoft.com/office/drawing/2014/main" id="{0B4109BB-2EFE-B6EE-519C-D776FE0C29D4}"/>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B1E000-5832-45C3-B505-91D78183F00F}" type="TxLink">
              <a:rPr lang="en-US" sz="2600" b="0" i="0" u="none" strike="noStrike">
                <a:solidFill>
                  <a:srgbClr val="002060"/>
                </a:solidFill>
                <a:latin typeface="Lato Black" panose="020F0A02020204030203" pitchFamily="34" charset="0"/>
                <a:ea typeface="Calibri"/>
                <a:cs typeface="Calibri"/>
              </a:rPr>
              <a:pPr algn="ctr"/>
              <a:t>38</a:t>
            </a:fld>
            <a:endParaRPr lang="en-IN" sz="2600">
              <a:solidFill>
                <a:srgbClr val="002060"/>
              </a:solidFill>
              <a:latin typeface="Lato Black" panose="020F0A02020204030203" pitchFamily="34" charset="0"/>
            </a:endParaRPr>
          </a:p>
        </xdr:txBody>
      </xdr:sp>
    </xdr:grpSp>
    <xdr:clientData/>
  </xdr:twoCellAnchor>
  <xdr:twoCellAnchor editAs="oneCell">
    <xdr:from>
      <xdr:col>9</xdr:col>
      <xdr:colOff>523875</xdr:colOff>
      <xdr:row>5</xdr:row>
      <xdr:rowOff>152400</xdr:rowOff>
    </xdr:from>
    <xdr:to>
      <xdr:col>10</xdr:col>
      <xdr:colOff>313373</xdr:colOff>
      <xdr:row>8</xdr:row>
      <xdr:rowOff>8573</xdr:rowOff>
    </xdr:to>
    <xdr:pic>
      <xdr:nvPicPr>
        <xdr:cNvPr id="42" name="Picture 41">
          <a:extLst>
            <a:ext uri="{FF2B5EF4-FFF2-40B4-BE49-F238E27FC236}">
              <a16:creationId xmlns:a16="http://schemas.microsoft.com/office/drawing/2014/main" id="{B0A4184A-7AB4-3010-C505-C81035C01FDC}"/>
            </a:ext>
          </a:extLst>
        </xdr:cNvPr>
        <xdr:cNvPicPr>
          <a:picLocks noChangeAspect="1"/>
        </xdr:cNvPicPr>
      </xdr:nvPicPr>
      <xdr:blipFill>
        <a:blip xmlns:r="http://schemas.openxmlformats.org/officeDocument/2006/relationships" r:embed="rId6"/>
        <a:stretch>
          <a:fillRect/>
        </a:stretch>
      </xdr:blipFill>
      <xdr:spPr>
        <a:xfrm>
          <a:off x="6524625" y="1228725"/>
          <a:ext cx="456248" cy="456248"/>
        </a:xfrm>
        <a:prstGeom prst="rect">
          <a:avLst/>
        </a:prstGeom>
      </xdr:spPr>
    </xdr:pic>
    <xdr:clientData/>
  </xdr:twoCellAnchor>
  <xdr:twoCellAnchor>
    <xdr:from>
      <xdr:col>10</xdr:col>
      <xdr:colOff>581025</xdr:colOff>
      <xdr:row>5</xdr:row>
      <xdr:rowOff>171450</xdr:rowOff>
    </xdr:from>
    <xdr:to>
      <xdr:col>13</xdr:col>
      <xdr:colOff>657224</xdr:colOff>
      <xdr:row>9</xdr:row>
      <xdr:rowOff>142875</xdr:rowOff>
    </xdr:to>
    <xdr:grpSp>
      <xdr:nvGrpSpPr>
        <xdr:cNvPr id="43" name="Group 42">
          <a:extLst>
            <a:ext uri="{FF2B5EF4-FFF2-40B4-BE49-F238E27FC236}">
              <a16:creationId xmlns:a16="http://schemas.microsoft.com/office/drawing/2014/main" id="{4CB133FC-85C6-441F-B8F8-AE447D8E3ED0}"/>
            </a:ext>
          </a:extLst>
        </xdr:cNvPr>
        <xdr:cNvGrpSpPr/>
      </xdr:nvGrpSpPr>
      <xdr:grpSpPr>
        <a:xfrm>
          <a:off x="7308056" y="1254919"/>
          <a:ext cx="2094309" cy="781050"/>
          <a:chOff x="2124075" y="1257300"/>
          <a:chExt cx="2076449" cy="771525"/>
        </a:xfrm>
      </xdr:grpSpPr>
      <xdr:sp macro="" textlink="">
        <xdr:nvSpPr>
          <xdr:cNvPr id="44" name="TextBox 43">
            <a:extLst>
              <a:ext uri="{FF2B5EF4-FFF2-40B4-BE49-F238E27FC236}">
                <a16:creationId xmlns:a16="http://schemas.microsoft.com/office/drawing/2014/main" id="{57966ED0-42DD-291E-EF0A-9581009438E9}"/>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Active Employees</a:t>
            </a:r>
          </a:p>
        </xdr:txBody>
      </xdr:sp>
      <xdr:sp macro="" textlink="KPI!E6">
        <xdr:nvSpPr>
          <xdr:cNvPr id="45" name="TextBox 44">
            <a:extLst>
              <a:ext uri="{FF2B5EF4-FFF2-40B4-BE49-F238E27FC236}">
                <a16:creationId xmlns:a16="http://schemas.microsoft.com/office/drawing/2014/main" id="{3BC67C7E-E633-90A7-E92E-C99F0E6B00DE}"/>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A41E6E-CC21-463A-9AF6-8BC931119565}" type="TxLink">
              <a:rPr lang="en-US" sz="2600" b="0" i="0" u="none" strike="noStrike">
                <a:solidFill>
                  <a:srgbClr val="002060"/>
                </a:solidFill>
                <a:latin typeface="Lato Black" panose="020F0A02020204030203" pitchFamily="34" charset="0"/>
                <a:ea typeface="Calibri"/>
                <a:cs typeface="Calibri"/>
              </a:rPr>
              <a:pPr algn="ctr"/>
              <a:t>202</a:t>
            </a:fld>
            <a:endParaRPr lang="en-IN" sz="2600">
              <a:solidFill>
                <a:srgbClr val="002060"/>
              </a:solidFill>
              <a:latin typeface="Lato Black" panose="020F0A02020204030203" pitchFamily="34" charset="0"/>
            </a:endParaRPr>
          </a:p>
        </xdr:txBody>
      </xdr:sp>
    </xdr:grpSp>
    <xdr:clientData/>
  </xdr:twoCellAnchor>
  <xdr:twoCellAnchor editAs="oneCell">
    <xdr:from>
      <xdr:col>14</xdr:col>
      <xdr:colOff>9525</xdr:colOff>
      <xdr:row>6</xdr:row>
      <xdr:rowOff>5714</xdr:rowOff>
    </xdr:from>
    <xdr:to>
      <xdr:col>14</xdr:col>
      <xdr:colOff>351401</xdr:colOff>
      <xdr:row>7</xdr:row>
      <xdr:rowOff>113377</xdr:rowOff>
    </xdr:to>
    <xdr:pic>
      <xdr:nvPicPr>
        <xdr:cNvPr id="47" name="Picture 46">
          <a:extLst>
            <a:ext uri="{FF2B5EF4-FFF2-40B4-BE49-F238E27FC236}">
              <a16:creationId xmlns:a16="http://schemas.microsoft.com/office/drawing/2014/main" id="{A3EB807A-BC81-3573-6033-F030E51EF814}"/>
            </a:ext>
          </a:extLst>
        </xdr:cNvPr>
        <xdr:cNvPicPr>
          <a:picLocks noChangeAspect="1"/>
        </xdr:cNvPicPr>
      </xdr:nvPicPr>
      <xdr:blipFill>
        <a:blip xmlns:r="http://schemas.openxmlformats.org/officeDocument/2006/relationships" r:embed="rId7"/>
        <a:stretch>
          <a:fillRect/>
        </a:stretch>
      </xdr:blipFill>
      <xdr:spPr>
        <a:xfrm>
          <a:off x="9344025" y="1282064"/>
          <a:ext cx="341876" cy="307688"/>
        </a:xfrm>
        <a:prstGeom prst="rect">
          <a:avLst/>
        </a:prstGeom>
      </xdr:spPr>
    </xdr:pic>
    <xdr:clientData/>
  </xdr:twoCellAnchor>
  <xdr:twoCellAnchor>
    <xdr:from>
      <xdr:col>14</xdr:col>
      <xdr:colOff>609600</xdr:colOff>
      <xdr:row>5</xdr:row>
      <xdr:rowOff>171450</xdr:rowOff>
    </xdr:from>
    <xdr:to>
      <xdr:col>18</xdr:col>
      <xdr:colOff>19049</xdr:colOff>
      <xdr:row>9</xdr:row>
      <xdr:rowOff>142875</xdr:rowOff>
    </xdr:to>
    <xdr:grpSp>
      <xdr:nvGrpSpPr>
        <xdr:cNvPr id="48" name="Group 47">
          <a:extLst>
            <a:ext uri="{FF2B5EF4-FFF2-40B4-BE49-F238E27FC236}">
              <a16:creationId xmlns:a16="http://schemas.microsoft.com/office/drawing/2014/main" id="{ABA1DAF8-175F-4712-A9F9-156248FFD054}"/>
            </a:ext>
          </a:extLst>
        </xdr:cNvPr>
        <xdr:cNvGrpSpPr/>
      </xdr:nvGrpSpPr>
      <xdr:grpSpPr>
        <a:xfrm>
          <a:off x="10027444" y="1254919"/>
          <a:ext cx="2100261" cy="781050"/>
          <a:chOff x="2124075" y="1257300"/>
          <a:chExt cx="2076449" cy="771525"/>
        </a:xfrm>
      </xdr:grpSpPr>
      <xdr:sp macro="" textlink="">
        <xdr:nvSpPr>
          <xdr:cNvPr id="49" name="TextBox 48">
            <a:extLst>
              <a:ext uri="{FF2B5EF4-FFF2-40B4-BE49-F238E27FC236}">
                <a16:creationId xmlns:a16="http://schemas.microsoft.com/office/drawing/2014/main" id="{3441F77C-B5CE-E57D-F19B-D44A3D848CB7}"/>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Attition Rate</a:t>
            </a:r>
          </a:p>
        </xdr:txBody>
      </xdr:sp>
      <xdr:sp macro="" textlink="KPI!D6">
        <xdr:nvSpPr>
          <xdr:cNvPr id="50" name="TextBox 49">
            <a:extLst>
              <a:ext uri="{FF2B5EF4-FFF2-40B4-BE49-F238E27FC236}">
                <a16:creationId xmlns:a16="http://schemas.microsoft.com/office/drawing/2014/main" id="{A82AB843-C656-F21A-1F1F-49BDBECF8BC7}"/>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D502EF-7805-4223-A3C5-AD499C581AF8}" type="TxLink">
              <a:rPr lang="en-US" sz="2600" b="0" i="0" u="none" strike="noStrike">
                <a:solidFill>
                  <a:srgbClr val="002060"/>
                </a:solidFill>
                <a:latin typeface="Lato Black" panose="020F0A02020204030203" pitchFamily="34" charset="0"/>
                <a:ea typeface="Calibri"/>
                <a:cs typeface="Calibri"/>
              </a:rPr>
              <a:pPr algn="ctr"/>
              <a:t>15.83%</a:t>
            </a:fld>
            <a:endParaRPr lang="en-IN" sz="2600">
              <a:solidFill>
                <a:srgbClr val="002060"/>
              </a:solidFill>
              <a:latin typeface="Lato Black" panose="020F0A02020204030203" pitchFamily="34" charset="0"/>
            </a:endParaRPr>
          </a:p>
        </xdr:txBody>
      </xdr:sp>
    </xdr:grpSp>
    <xdr:clientData/>
  </xdr:twoCellAnchor>
  <xdr:twoCellAnchor editAs="oneCell">
    <xdr:from>
      <xdr:col>17</xdr:col>
      <xdr:colOff>647699</xdr:colOff>
      <xdr:row>6</xdr:row>
      <xdr:rowOff>9524</xdr:rowOff>
    </xdr:from>
    <xdr:to>
      <xdr:col>18</xdr:col>
      <xdr:colOff>294664</xdr:colOff>
      <xdr:row>7</xdr:row>
      <xdr:rowOff>123214</xdr:rowOff>
    </xdr:to>
    <xdr:pic>
      <xdr:nvPicPr>
        <xdr:cNvPr id="51" name="Picture 50">
          <a:extLst>
            <a:ext uri="{FF2B5EF4-FFF2-40B4-BE49-F238E27FC236}">
              <a16:creationId xmlns:a16="http://schemas.microsoft.com/office/drawing/2014/main" id="{0E5F1FAB-2A7C-2366-25B5-6BAFD584C883}"/>
            </a:ext>
          </a:extLst>
        </xdr:cNvPr>
        <xdr:cNvPicPr>
          <a:picLocks noChangeAspect="1"/>
        </xdr:cNvPicPr>
      </xdr:nvPicPr>
      <xdr:blipFill>
        <a:blip xmlns:r="http://schemas.openxmlformats.org/officeDocument/2006/relationships" r:embed="rId8"/>
        <a:stretch>
          <a:fillRect/>
        </a:stretch>
      </xdr:blipFill>
      <xdr:spPr>
        <a:xfrm>
          <a:off x="11982449" y="1285874"/>
          <a:ext cx="313715" cy="313715"/>
        </a:xfrm>
        <a:prstGeom prst="rect">
          <a:avLst/>
        </a:prstGeom>
      </xdr:spPr>
    </xdr:pic>
    <xdr:clientData/>
  </xdr:twoCellAnchor>
  <xdr:twoCellAnchor>
    <xdr:from>
      <xdr:col>18</xdr:col>
      <xdr:colOff>628650</xdr:colOff>
      <xdr:row>5</xdr:row>
      <xdr:rowOff>161925</xdr:rowOff>
    </xdr:from>
    <xdr:to>
      <xdr:col>22</xdr:col>
      <xdr:colOff>38099</xdr:colOff>
      <xdr:row>9</xdr:row>
      <xdr:rowOff>133350</xdr:rowOff>
    </xdr:to>
    <xdr:grpSp>
      <xdr:nvGrpSpPr>
        <xdr:cNvPr id="52" name="Group 51">
          <a:extLst>
            <a:ext uri="{FF2B5EF4-FFF2-40B4-BE49-F238E27FC236}">
              <a16:creationId xmlns:a16="http://schemas.microsoft.com/office/drawing/2014/main" id="{44B2EDFE-93E0-45D1-86AD-D9BA57FA26AB}"/>
            </a:ext>
          </a:extLst>
        </xdr:cNvPr>
        <xdr:cNvGrpSpPr/>
      </xdr:nvGrpSpPr>
      <xdr:grpSpPr>
        <a:xfrm>
          <a:off x="12737306" y="1245394"/>
          <a:ext cx="2100262" cy="781050"/>
          <a:chOff x="2124075" y="1257300"/>
          <a:chExt cx="2076449" cy="771525"/>
        </a:xfrm>
      </xdr:grpSpPr>
      <xdr:sp macro="" textlink="">
        <xdr:nvSpPr>
          <xdr:cNvPr id="53" name="TextBox 52">
            <a:extLst>
              <a:ext uri="{FF2B5EF4-FFF2-40B4-BE49-F238E27FC236}">
                <a16:creationId xmlns:a16="http://schemas.microsoft.com/office/drawing/2014/main" id="{902C74FA-35FD-1384-2858-C3D7C5701133}"/>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Average Age</a:t>
            </a:r>
          </a:p>
        </xdr:txBody>
      </xdr:sp>
      <xdr:sp macro="" textlink="KPI!C6">
        <xdr:nvSpPr>
          <xdr:cNvPr id="54" name="TextBox 53">
            <a:extLst>
              <a:ext uri="{FF2B5EF4-FFF2-40B4-BE49-F238E27FC236}">
                <a16:creationId xmlns:a16="http://schemas.microsoft.com/office/drawing/2014/main" id="{2A2D9E9F-B1E6-9B70-5E9D-231832D80624}"/>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ACC764-A8FD-4CD9-AAF7-49924128B884}" type="TxLink">
              <a:rPr lang="en-US" sz="2600" b="0" i="0" u="none" strike="noStrike">
                <a:solidFill>
                  <a:srgbClr val="002060"/>
                </a:solidFill>
                <a:latin typeface="Lato Black" panose="020F0A02020204030203" pitchFamily="34" charset="0"/>
                <a:ea typeface="Calibri"/>
                <a:cs typeface="Calibri"/>
              </a:rPr>
              <a:pPr algn="ctr"/>
              <a:t>37</a:t>
            </a:fld>
            <a:endParaRPr lang="en-IN" sz="2600">
              <a:solidFill>
                <a:srgbClr val="002060"/>
              </a:solidFill>
              <a:latin typeface="Lato Black" panose="020F0A02020204030203" pitchFamily="34" charset="0"/>
            </a:endParaRPr>
          </a:p>
        </xdr:txBody>
      </xdr:sp>
    </xdr:grpSp>
    <xdr:clientData/>
  </xdr:twoCellAnchor>
  <xdr:twoCellAnchor editAs="oneCell">
    <xdr:from>
      <xdr:col>21</xdr:col>
      <xdr:colOff>641104</xdr:colOff>
      <xdr:row>5</xdr:row>
      <xdr:rowOff>190500</xdr:rowOff>
    </xdr:from>
    <xdr:to>
      <xdr:col>22</xdr:col>
      <xdr:colOff>332207</xdr:colOff>
      <xdr:row>7</xdr:row>
      <xdr:rowOff>122742</xdr:rowOff>
    </xdr:to>
    <xdr:pic>
      <xdr:nvPicPr>
        <xdr:cNvPr id="55" name="Picture 54">
          <a:extLst>
            <a:ext uri="{FF2B5EF4-FFF2-40B4-BE49-F238E27FC236}">
              <a16:creationId xmlns:a16="http://schemas.microsoft.com/office/drawing/2014/main" id="{C44A43D4-6FA6-6747-7ECB-C47D2C3B82F7}"/>
            </a:ext>
          </a:extLst>
        </xdr:cNvPr>
        <xdr:cNvPicPr>
          <a:picLocks noChangeAspect="1"/>
        </xdr:cNvPicPr>
      </xdr:nvPicPr>
      <xdr:blipFill>
        <a:blip xmlns:r="http://schemas.openxmlformats.org/officeDocument/2006/relationships" r:embed="rId9"/>
        <a:stretch>
          <a:fillRect/>
        </a:stretch>
      </xdr:blipFill>
      <xdr:spPr>
        <a:xfrm>
          <a:off x="14642854" y="1266825"/>
          <a:ext cx="357853" cy="332292"/>
        </a:xfrm>
        <a:prstGeom prst="rect">
          <a:avLst/>
        </a:prstGeom>
      </xdr:spPr>
    </xdr:pic>
    <xdr:clientData/>
  </xdr:twoCellAnchor>
  <xdr:twoCellAnchor>
    <xdr:from>
      <xdr:col>2</xdr:col>
      <xdr:colOff>513645</xdr:colOff>
      <xdr:row>25</xdr:row>
      <xdr:rowOff>85725</xdr:rowOff>
    </xdr:from>
    <xdr:to>
      <xdr:col>8</xdr:col>
      <xdr:colOff>495299</xdr:colOff>
      <xdr:row>39</xdr:row>
      <xdr:rowOff>142875</xdr:rowOff>
    </xdr:to>
    <xdr:grpSp>
      <xdr:nvGrpSpPr>
        <xdr:cNvPr id="70" name="Group 69">
          <a:extLst>
            <a:ext uri="{FF2B5EF4-FFF2-40B4-BE49-F238E27FC236}">
              <a16:creationId xmlns:a16="http://schemas.microsoft.com/office/drawing/2014/main" id="{462AEF24-66BD-588B-37B0-5897E600661A}"/>
            </a:ext>
          </a:extLst>
        </xdr:cNvPr>
        <xdr:cNvGrpSpPr/>
      </xdr:nvGrpSpPr>
      <xdr:grpSpPr>
        <a:xfrm>
          <a:off x="1859051" y="5258991"/>
          <a:ext cx="4017873" cy="2890838"/>
          <a:chOff x="1847145" y="2304895"/>
          <a:chExt cx="3982154" cy="2924330"/>
        </a:xfrm>
      </xdr:grpSpPr>
      <xdr:sp macro="" textlink="">
        <xdr:nvSpPr>
          <xdr:cNvPr id="12" name="Rectangle: Rounded Corners 11">
            <a:extLst>
              <a:ext uri="{FF2B5EF4-FFF2-40B4-BE49-F238E27FC236}">
                <a16:creationId xmlns:a16="http://schemas.microsoft.com/office/drawing/2014/main" id="{12D6B6E1-7CA3-ED4E-A814-784613315C23}"/>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EA716784-11F9-56C3-09C8-9A30974F7B33}"/>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57" name="Chart 56">
            <a:extLst>
              <a:ext uri="{FF2B5EF4-FFF2-40B4-BE49-F238E27FC236}">
                <a16:creationId xmlns:a16="http://schemas.microsoft.com/office/drawing/2014/main" id="{D4E2599D-C19D-4B35-87E2-ACF3CBFDD1CA}"/>
              </a:ext>
            </a:extLst>
          </xdr:cNvPr>
          <xdr:cNvGraphicFramePr>
            <a:graphicFrameLocks/>
          </xdr:cNvGraphicFramePr>
        </xdr:nvGraphicFramePr>
        <xdr:xfrm>
          <a:off x="1847850" y="2724150"/>
          <a:ext cx="3981449" cy="2505075"/>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58" name="TextBox 57">
            <a:extLst>
              <a:ext uri="{FF2B5EF4-FFF2-40B4-BE49-F238E27FC236}">
                <a16:creationId xmlns:a16="http://schemas.microsoft.com/office/drawing/2014/main" id="{19F77D40-00B0-6224-9BB5-363C3483FAA3}"/>
              </a:ext>
            </a:extLst>
          </xdr:cNvPr>
          <xdr:cNvSpPr txBox="1"/>
        </xdr:nvSpPr>
        <xdr:spPr>
          <a:xfrm>
            <a:off x="1962150" y="2352675"/>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Department wise Attrition</a:t>
            </a:r>
          </a:p>
        </xdr:txBody>
      </xdr:sp>
    </xdr:grpSp>
    <xdr:clientData/>
  </xdr:twoCellAnchor>
  <xdr:twoCellAnchor>
    <xdr:from>
      <xdr:col>8</xdr:col>
      <xdr:colOff>590550</xdr:colOff>
      <xdr:row>12</xdr:row>
      <xdr:rowOff>123825</xdr:rowOff>
    </xdr:from>
    <xdr:to>
      <xdr:col>16</xdr:col>
      <xdr:colOff>47625</xdr:colOff>
      <xdr:row>24</xdr:row>
      <xdr:rowOff>76200</xdr:rowOff>
    </xdr:to>
    <xdr:graphicFrame macro="">
      <xdr:nvGraphicFramePr>
        <xdr:cNvPr id="61" name="Chart 60">
          <a:extLst>
            <a:ext uri="{FF2B5EF4-FFF2-40B4-BE49-F238E27FC236}">
              <a16:creationId xmlns:a16="http://schemas.microsoft.com/office/drawing/2014/main" id="{B4E17F79-64D9-4038-B13D-BC536A4DD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9</xdr:col>
      <xdr:colOff>20606</xdr:colOff>
      <xdr:row>12</xdr:row>
      <xdr:rowOff>190500</xdr:rowOff>
    </xdr:from>
    <xdr:to>
      <xdr:col>15</xdr:col>
      <xdr:colOff>484106</xdr:colOff>
      <xdr:row>12</xdr:row>
      <xdr:rowOff>193150</xdr:rowOff>
    </xdr:to>
    <xdr:cxnSp macro="">
      <xdr:nvCxnSpPr>
        <xdr:cNvPr id="62" name="Straight Connector 61">
          <a:extLst>
            <a:ext uri="{FF2B5EF4-FFF2-40B4-BE49-F238E27FC236}">
              <a16:creationId xmlns:a16="http://schemas.microsoft.com/office/drawing/2014/main" id="{9B0D5D20-E229-4199-8F15-B0410677CB8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609600</xdr:colOff>
      <xdr:row>11</xdr:row>
      <xdr:rowOff>66675</xdr:rowOff>
    </xdr:from>
    <xdr:to>
      <xdr:col>14</xdr:col>
      <xdr:colOff>228600</xdr:colOff>
      <xdr:row>12</xdr:row>
      <xdr:rowOff>152400</xdr:rowOff>
    </xdr:to>
    <xdr:sp macro="" textlink="">
      <xdr:nvSpPr>
        <xdr:cNvPr id="65" name="TextBox 64">
          <a:extLst>
            <a:ext uri="{FF2B5EF4-FFF2-40B4-BE49-F238E27FC236}">
              <a16:creationId xmlns:a16="http://schemas.microsoft.com/office/drawing/2014/main" id="{841925B2-A264-4C9E-838D-4B9A2A139695}"/>
            </a:ext>
          </a:extLst>
        </xdr:cNvPr>
        <xdr:cNvSpPr txBox="1"/>
      </xdr:nvSpPr>
      <xdr:spPr>
        <a:xfrm>
          <a:off x="5943600" y="2343150"/>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Education wise Attririon</a:t>
          </a:r>
        </a:p>
      </xdr:txBody>
    </xdr:sp>
    <xdr:clientData/>
  </xdr:twoCellAnchor>
  <xdr:twoCellAnchor editAs="absolute">
    <xdr:from>
      <xdr:col>16</xdr:col>
      <xdr:colOff>76199</xdr:colOff>
      <xdr:row>11</xdr:row>
      <xdr:rowOff>28420</xdr:rowOff>
    </xdr:from>
    <xdr:to>
      <xdr:col>22</xdr:col>
      <xdr:colOff>457200</xdr:colOff>
      <xdr:row>25</xdr:row>
      <xdr:rowOff>948</xdr:rowOff>
    </xdr:to>
    <xdr:sp macro="" textlink="">
      <xdr:nvSpPr>
        <xdr:cNvPr id="66" name="Rectangle: Rounded Corners 65">
          <a:extLst>
            <a:ext uri="{FF2B5EF4-FFF2-40B4-BE49-F238E27FC236}">
              <a16:creationId xmlns:a16="http://schemas.microsoft.com/office/drawing/2014/main" id="{1B3DEEF7-FBD1-6A27-FE85-6861B71F12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16</xdr:col>
      <xdr:colOff>249205</xdr:colOff>
      <xdr:row>13</xdr:row>
      <xdr:rowOff>2112</xdr:rowOff>
    </xdr:from>
    <xdr:to>
      <xdr:col>22</xdr:col>
      <xdr:colOff>316705</xdr:colOff>
      <xdr:row>13</xdr:row>
      <xdr:rowOff>7412</xdr:rowOff>
    </xdr:to>
    <xdr:cxnSp macro="">
      <xdr:nvCxnSpPr>
        <xdr:cNvPr id="67" name="Straight Connector 66">
          <a:extLst>
            <a:ext uri="{FF2B5EF4-FFF2-40B4-BE49-F238E27FC236}">
              <a16:creationId xmlns:a16="http://schemas.microsoft.com/office/drawing/2014/main" id="{9BAD8466-1149-8526-2F33-3BF149A2D91D}"/>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13</xdr:row>
      <xdr:rowOff>47625</xdr:rowOff>
    </xdr:from>
    <xdr:to>
      <xdr:col>22</xdr:col>
      <xdr:colOff>409575</xdr:colOff>
      <xdr:row>25</xdr:row>
      <xdr:rowOff>19051</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A616BDB8-466B-4292-8D7A-47994F1A6B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868025" y="2719388"/>
              <a:ext cx="4314825" cy="24145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171450</xdr:colOff>
      <xdr:row>11</xdr:row>
      <xdr:rowOff>76200</xdr:rowOff>
    </xdr:from>
    <xdr:to>
      <xdr:col>21</xdr:col>
      <xdr:colOff>457200</xdr:colOff>
      <xdr:row>12</xdr:row>
      <xdr:rowOff>161925</xdr:rowOff>
    </xdr:to>
    <xdr:sp macro="" textlink="">
      <xdr:nvSpPr>
        <xdr:cNvPr id="69" name="TextBox 68">
          <a:extLst>
            <a:ext uri="{FF2B5EF4-FFF2-40B4-BE49-F238E27FC236}">
              <a16:creationId xmlns:a16="http://schemas.microsoft.com/office/drawing/2014/main" id="{1120AC0B-9F75-47D3-9EA4-CFBD121D6BCE}"/>
            </a:ext>
          </a:extLst>
        </xdr:cNvPr>
        <xdr:cNvSpPr txBox="1"/>
      </xdr:nvSpPr>
      <xdr:spPr>
        <a:xfrm>
          <a:off x="10839450" y="2352675"/>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Attririon by Job Role</a:t>
          </a:r>
        </a:p>
      </xdr:txBody>
    </xdr:sp>
    <xdr:clientData/>
  </xdr:twoCellAnchor>
  <xdr:twoCellAnchor>
    <xdr:from>
      <xdr:col>2</xdr:col>
      <xdr:colOff>513645</xdr:colOff>
      <xdr:row>11</xdr:row>
      <xdr:rowOff>38100</xdr:rowOff>
    </xdr:from>
    <xdr:to>
      <xdr:col>8</xdr:col>
      <xdr:colOff>381075</xdr:colOff>
      <xdr:row>24</xdr:row>
      <xdr:rowOff>192443</xdr:rowOff>
    </xdr:to>
    <xdr:sp macro="" textlink="">
      <xdr:nvSpPr>
        <xdr:cNvPr id="74" name="Rectangle: Rounded Corners 73">
          <a:extLst>
            <a:ext uri="{FF2B5EF4-FFF2-40B4-BE49-F238E27FC236}">
              <a16:creationId xmlns:a16="http://schemas.microsoft.com/office/drawing/2014/main" id="{7344ED6E-C563-B716-48D4-B33E2C7ACA9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630206</xdr:colOff>
      <xdr:row>12</xdr:row>
      <xdr:rowOff>190313</xdr:rowOff>
    </xdr:from>
    <xdr:to>
      <xdr:col>8</xdr:col>
      <xdr:colOff>238125</xdr:colOff>
      <xdr:row>12</xdr:row>
      <xdr:rowOff>195578</xdr:rowOff>
    </xdr:to>
    <xdr:cxnSp macro="">
      <xdr:nvCxnSpPr>
        <xdr:cNvPr id="75" name="Straight Connector 74">
          <a:extLst>
            <a:ext uri="{FF2B5EF4-FFF2-40B4-BE49-F238E27FC236}">
              <a16:creationId xmlns:a16="http://schemas.microsoft.com/office/drawing/2014/main" id="{9A251D93-AB60-DC54-4DB8-B4DE772212B5}"/>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11</xdr:row>
      <xdr:rowOff>66516</xdr:rowOff>
    </xdr:from>
    <xdr:to>
      <xdr:col>8</xdr:col>
      <xdr:colOff>247650</xdr:colOff>
      <xdr:row>12</xdr:row>
      <xdr:rowOff>150364</xdr:rowOff>
    </xdr:to>
    <xdr:sp macro="" textlink="">
      <xdr:nvSpPr>
        <xdr:cNvPr id="77" name="TextBox 76">
          <a:extLst>
            <a:ext uri="{FF2B5EF4-FFF2-40B4-BE49-F238E27FC236}">
              <a16:creationId xmlns:a16="http://schemas.microsoft.com/office/drawing/2014/main" id="{DD10F244-A6EB-4254-2ED2-4A3E79169FFD}"/>
            </a:ext>
          </a:extLst>
        </xdr:cNvPr>
        <xdr:cNvSpPr txBox="1"/>
      </xdr:nvSpPr>
      <xdr:spPr>
        <a:xfrm>
          <a:off x="1962150" y="2342991"/>
          <a:ext cx="3619500" cy="283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Total</a:t>
          </a:r>
          <a:r>
            <a:rPr lang="en-IN" sz="1300" baseline="0">
              <a:solidFill>
                <a:srgbClr val="602928"/>
              </a:solidFill>
              <a:latin typeface="Lato Black" panose="020F0A02020204030203" pitchFamily="34" charset="0"/>
            </a:rPr>
            <a:t> Employee by Gender</a:t>
          </a:r>
          <a:endParaRPr lang="en-IN" sz="1300">
            <a:solidFill>
              <a:srgbClr val="602928"/>
            </a:solidFill>
            <a:latin typeface="Lato Black" panose="020F0A02020204030203" pitchFamily="34" charset="0"/>
          </a:endParaRPr>
        </a:p>
      </xdr:txBody>
    </xdr:sp>
    <xdr:clientData/>
  </xdr:twoCellAnchor>
  <xdr:twoCellAnchor>
    <xdr:from>
      <xdr:col>2</xdr:col>
      <xdr:colOff>451245</xdr:colOff>
      <xdr:row>14</xdr:row>
      <xdr:rowOff>19051</xdr:rowOff>
    </xdr:from>
    <xdr:to>
      <xdr:col>8</xdr:col>
      <xdr:colOff>452267</xdr:colOff>
      <xdr:row>23</xdr:row>
      <xdr:rowOff>46968</xdr:rowOff>
    </xdr:to>
    <xdr:grpSp>
      <xdr:nvGrpSpPr>
        <xdr:cNvPr id="91" name="Group 90">
          <a:extLst>
            <a:ext uri="{FF2B5EF4-FFF2-40B4-BE49-F238E27FC236}">
              <a16:creationId xmlns:a16="http://schemas.microsoft.com/office/drawing/2014/main" id="{2FDBDC5E-68E9-2A8A-89A8-C8FAA8DCF2AA}"/>
            </a:ext>
          </a:extLst>
        </xdr:cNvPr>
        <xdr:cNvGrpSpPr/>
      </xdr:nvGrpSpPr>
      <xdr:grpSpPr>
        <a:xfrm>
          <a:off x="1796651" y="2924176"/>
          <a:ext cx="4037241" cy="1849573"/>
          <a:chOff x="1790698" y="3086101"/>
          <a:chExt cx="4001522" cy="1828142"/>
        </a:xfrm>
      </xdr:grpSpPr>
      <xdr:pic>
        <xdr:nvPicPr>
          <xdr:cNvPr id="81" name="Graphic 80" descr="Male profile with solid fill">
            <a:extLst>
              <a:ext uri="{FF2B5EF4-FFF2-40B4-BE49-F238E27FC236}">
                <a16:creationId xmlns:a16="http://schemas.microsoft.com/office/drawing/2014/main" id="{C20520EB-81E7-63AB-F452-EEA20F98758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768338" y="3829050"/>
            <a:ext cx="756000" cy="756000"/>
          </a:xfrm>
          <a:prstGeom prst="rect">
            <a:avLst/>
          </a:prstGeom>
        </xdr:spPr>
      </xdr:pic>
      <xdr:pic>
        <xdr:nvPicPr>
          <xdr:cNvPr id="83" name="Graphic 82" descr="Female Profile with solid fill">
            <a:extLst>
              <a:ext uri="{FF2B5EF4-FFF2-40B4-BE49-F238E27FC236}">
                <a16:creationId xmlns:a16="http://schemas.microsoft.com/office/drawing/2014/main" id="{5365AD59-BF1B-0F9C-97CF-7A67C6FB79E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070613" y="3857625"/>
            <a:ext cx="720000" cy="720000"/>
          </a:xfrm>
          <a:prstGeom prst="rect">
            <a:avLst/>
          </a:prstGeom>
        </xdr:spPr>
      </xdr:pic>
      <xdr:grpSp>
        <xdr:nvGrpSpPr>
          <xdr:cNvPr id="86" name="Group 85">
            <a:extLst>
              <a:ext uri="{FF2B5EF4-FFF2-40B4-BE49-F238E27FC236}">
                <a16:creationId xmlns:a16="http://schemas.microsoft.com/office/drawing/2014/main" id="{DA4DD801-F7BC-E812-C741-A205A536141C}"/>
              </a:ext>
            </a:extLst>
          </xdr:cNvPr>
          <xdr:cNvGrpSpPr/>
        </xdr:nvGrpSpPr>
        <xdr:grpSpPr>
          <a:xfrm>
            <a:off x="1790698" y="3474243"/>
            <a:ext cx="1440000" cy="1440000"/>
            <a:chOff x="1790698" y="3474243"/>
            <a:chExt cx="1440000" cy="1440000"/>
          </a:xfrm>
        </xdr:grpSpPr>
        <xdr:graphicFrame macro="">
          <xdr:nvGraphicFramePr>
            <xdr:cNvPr id="78" name="Chart 77">
              <a:extLst>
                <a:ext uri="{FF2B5EF4-FFF2-40B4-BE49-F238E27FC236}">
                  <a16:creationId xmlns:a16="http://schemas.microsoft.com/office/drawing/2014/main" id="{8AB9CC52-6B1A-49D0-B6E1-85C19526337B}"/>
                </a:ext>
              </a:extLst>
            </xdr:cNvPr>
            <xdr:cNvGraphicFramePr>
              <a:graphicFrameLocks/>
            </xdr:cNvGraphicFramePr>
          </xdr:nvGraphicFramePr>
          <xdr:xfrm>
            <a:off x="1790698" y="3474243"/>
            <a:ext cx="1440000" cy="1440000"/>
          </xdr:xfrm>
          <a:graphic>
            <a:graphicData uri="http://schemas.openxmlformats.org/drawingml/2006/chart">
              <c:chart xmlns:c="http://schemas.openxmlformats.org/drawingml/2006/chart" xmlns:r="http://schemas.openxmlformats.org/officeDocument/2006/relationships" r:id="rId17"/>
            </a:graphicData>
          </a:graphic>
        </xdr:graphicFrame>
        <xdr:sp macro="" textlink="'Star Rating'!$C$19">
          <xdr:nvSpPr>
            <xdr:cNvPr id="84" name="TextBox 83">
              <a:extLst>
                <a:ext uri="{FF2B5EF4-FFF2-40B4-BE49-F238E27FC236}">
                  <a16:creationId xmlns:a16="http://schemas.microsoft.com/office/drawing/2014/main" id="{D9609586-21AC-4AFE-9EAC-C5220EE5C1D9}"/>
                </a:ext>
              </a:extLst>
            </xdr:cNvPr>
            <xdr:cNvSpPr txBox="1"/>
          </xdr:nvSpPr>
          <xdr:spPr>
            <a:xfrm>
              <a:off x="2228145" y="4029075"/>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AB71F9-A4D4-4CAC-92A0-009FF5457987}" type="TxLink">
                <a:rPr lang="en-US" sz="1600" b="0" i="0" u="none" strike="noStrike">
                  <a:solidFill>
                    <a:srgbClr val="002060"/>
                  </a:solidFill>
                  <a:latin typeface="Lato Black" panose="020F0A02020204030203" pitchFamily="34" charset="0"/>
                  <a:ea typeface="Calibri"/>
                  <a:cs typeface="Calibri"/>
                </a:rPr>
                <a:pPr algn="ctr"/>
                <a:t>100%</a:t>
              </a:fld>
              <a:endParaRPr lang="en-IN" sz="1600" b="1">
                <a:solidFill>
                  <a:srgbClr val="002060"/>
                </a:solidFill>
                <a:latin typeface="Lato Black" panose="020F0A02020204030203" pitchFamily="34" charset="0"/>
              </a:endParaRPr>
            </a:p>
          </xdr:txBody>
        </xdr:sp>
      </xdr:grpSp>
      <xdr:grpSp>
        <xdr:nvGrpSpPr>
          <xdr:cNvPr id="87" name="Group 86">
            <a:extLst>
              <a:ext uri="{FF2B5EF4-FFF2-40B4-BE49-F238E27FC236}">
                <a16:creationId xmlns:a16="http://schemas.microsoft.com/office/drawing/2014/main" id="{1B97D5B4-7EF6-2591-3D88-542F52ABC362}"/>
              </a:ext>
            </a:extLst>
          </xdr:cNvPr>
          <xdr:cNvGrpSpPr/>
        </xdr:nvGrpSpPr>
        <xdr:grpSpPr>
          <a:xfrm>
            <a:off x="4352220" y="3474243"/>
            <a:ext cx="1440000" cy="1440000"/>
            <a:chOff x="4371270" y="3474243"/>
            <a:chExt cx="1440000" cy="1440000"/>
          </a:xfrm>
        </xdr:grpSpPr>
        <xdr:graphicFrame macro="">
          <xdr:nvGraphicFramePr>
            <xdr:cNvPr id="79" name="Chart 78">
              <a:extLst>
                <a:ext uri="{FF2B5EF4-FFF2-40B4-BE49-F238E27FC236}">
                  <a16:creationId xmlns:a16="http://schemas.microsoft.com/office/drawing/2014/main" id="{BBE4B9CD-D47A-4EB5-973B-DB103B029F70}"/>
                </a:ext>
              </a:extLst>
            </xdr:cNvPr>
            <xdr:cNvGraphicFramePr>
              <a:graphicFrameLocks/>
            </xdr:cNvGraphicFramePr>
          </xdr:nvGraphicFramePr>
          <xdr:xfrm>
            <a:off x="4371270" y="3474243"/>
            <a:ext cx="1440000" cy="1440000"/>
          </xdr:xfrm>
          <a:graphic>
            <a:graphicData uri="http://schemas.openxmlformats.org/drawingml/2006/chart">
              <c:chart xmlns:c="http://schemas.openxmlformats.org/drawingml/2006/chart" xmlns:r="http://schemas.openxmlformats.org/officeDocument/2006/relationships" r:id="rId18"/>
            </a:graphicData>
          </a:graphic>
        </xdr:graphicFrame>
        <xdr:sp macro="" textlink="'Star Rating'!$C$20">
          <xdr:nvSpPr>
            <xdr:cNvPr id="85" name="TextBox 84">
              <a:extLst>
                <a:ext uri="{FF2B5EF4-FFF2-40B4-BE49-F238E27FC236}">
                  <a16:creationId xmlns:a16="http://schemas.microsoft.com/office/drawing/2014/main" id="{D7E8CFB2-D668-4173-80E5-92AC02E6296E}"/>
                </a:ext>
              </a:extLst>
            </xdr:cNvPr>
            <xdr:cNvSpPr txBox="1"/>
          </xdr:nvSpPr>
          <xdr:spPr>
            <a:xfrm>
              <a:off x="4828470" y="4029075"/>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3A5EF1-7BCD-475D-8B3C-F9F8D9E74E5B}" type="TxLink">
                <a:rPr lang="en-US" sz="1600" b="0" i="0" u="none" strike="noStrike">
                  <a:solidFill>
                    <a:srgbClr val="002060"/>
                  </a:solidFill>
                  <a:latin typeface="Lato Black" panose="020F0A02020204030203" pitchFamily="34" charset="0"/>
                  <a:ea typeface="Calibri"/>
                  <a:cs typeface="Calibri"/>
                </a:rPr>
                <a:pPr algn="ctr"/>
                <a:t>0%</a:t>
              </a:fld>
              <a:endParaRPr lang="en-IN" sz="2000" b="1">
                <a:solidFill>
                  <a:srgbClr val="002060"/>
                </a:solidFill>
                <a:latin typeface="Lato Black" panose="020F0A02020204030203" pitchFamily="34" charset="0"/>
              </a:endParaRPr>
            </a:p>
          </xdr:txBody>
        </xdr:sp>
      </xdr:grpSp>
      <mc:AlternateContent xmlns:mc="http://schemas.openxmlformats.org/markup-compatibility/2006" xmlns:a14="http://schemas.microsoft.com/office/drawing/2010/main">
        <mc:Choice Requires="a14">
          <xdr:graphicFrame macro="">
            <xdr:nvGraphicFramePr>
              <xdr:cNvPr id="90" name="Gender 1">
                <a:extLst>
                  <a:ext uri="{FF2B5EF4-FFF2-40B4-BE49-F238E27FC236}">
                    <a16:creationId xmlns:a16="http://schemas.microsoft.com/office/drawing/2014/main" id="{749EEFA0-2D80-4F45-9724-A6D841641B67}"/>
                  </a:ext>
                </a:extLst>
              </xdr:cNvPr>
              <xdr:cNvGraphicFramePr/>
            </xdr:nvGraphicFramePr>
            <xdr:xfrm>
              <a:off x="2990850" y="3086101"/>
              <a:ext cx="1657350" cy="68580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007516" y="2924176"/>
                <a:ext cx="1672144" cy="693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8</xdr:col>
      <xdr:colOff>475545</xdr:colOff>
      <xdr:row>25</xdr:row>
      <xdr:rowOff>85725</xdr:rowOff>
    </xdr:from>
    <xdr:to>
      <xdr:col>14</xdr:col>
      <xdr:colOff>39045</xdr:colOff>
      <xdr:row>38</xdr:row>
      <xdr:rowOff>194909</xdr:rowOff>
    </xdr:to>
    <xdr:sp macro="" textlink="">
      <xdr:nvSpPr>
        <xdr:cNvPr id="93" name="Rectangle: Rounded Corners 92">
          <a:extLst>
            <a:ext uri="{FF2B5EF4-FFF2-40B4-BE49-F238E27FC236}">
              <a16:creationId xmlns:a16="http://schemas.microsoft.com/office/drawing/2014/main" id="{3E882B9E-05E7-4DEC-9303-54D5092BA0DA}"/>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8819</xdr:colOff>
      <xdr:row>27</xdr:row>
      <xdr:rowOff>47625</xdr:rowOff>
    </xdr:from>
    <xdr:to>
      <xdr:col>13</xdr:col>
      <xdr:colOff>437819</xdr:colOff>
      <xdr:row>27</xdr:row>
      <xdr:rowOff>52804</xdr:rowOff>
    </xdr:to>
    <xdr:cxnSp macro="">
      <xdr:nvCxnSpPr>
        <xdr:cNvPr id="94" name="Straight Connector 93">
          <a:extLst>
            <a:ext uri="{FF2B5EF4-FFF2-40B4-BE49-F238E27FC236}">
              <a16:creationId xmlns:a16="http://schemas.microsoft.com/office/drawing/2014/main" id="{2A03424B-DF72-44B9-A392-33AFB3B6F74B}"/>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571499</xdr:colOff>
      <xdr:row>27</xdr:row>
      <xdr:rowOff>95251</xdr:rowOff>
    </xdr:from>
    <xdr:to>
      <xdr:col>13</xdr:col>
      <xdr:colOff>581025</xdr:colOff>
      <xdr:row>38</xdr:row>
      <xdr:rowOff>123826</xdr:rowOff>
    </xdr:to>
    <xdr:graphicFrame macro="">
      <xdr:nvGraphicFramePr>
        <xdr:cNvPr id="95" name="Chart 94">
          <a:extLst>
            <a:ext uri="{FF2B5EF4-FFF2-40B4-BE49-F238E27FC236}">
              <a16:creationId xmlns:a16="http://schemas.microsoft.com/office/drawing/2014/main" id="{8853BDB8-DCE0-46AC-A1B4-CE725933FB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646995</xdr:colOff>
      <xdr:row>25</xdr:row>
      <xdr:rowOff>133350</xdr:rowOff>
    </xdr:from>
    <xdr:to>
      <xdr:col>14</xdr:col>
      <xdr:colOff>265995</xdr:colOff>
      <xdr:row>27</xdr:row>
      <xdr:rowOff>12520</xdr:rowOff>
    </xdr:to>
    <xdr:sp macro="" textlink="">
      <xdr:nvSpPr>
        <xdr:cNvPr id="96" name="TextBox 95">
          <a:extLst>
            <a:ext uri="{FF2B5EF4-FFF2-40B4-BE49-F238E27FC236}">
              <a16:creationId xmlns:a16="http://schemas.microsoft.com/office/drawing/2014/main" id="{2B710F1B-198C-47BE-B1AE-3E3F122DDB1B}"/>
            </a:ext>
          </a:extLst>
        </xdr:cNvPr>
        <xdr:cNvSpPr txBox="1"/>
      </xdr:nvSpPr>
      <xdr:spPr>
        <a:xfrm>
          <a:off x="5980995"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Attrition by Age Group</a:t>
          </a:r>
        </a:p>
      </xdr:txBody>
    </xdr:sp>
    <xdr:clientData/>
  </xdr:twoCellAnchor>
  <xdr:twoCellAnchor>
    <xdr:from>
      <xdr:col>14</xdr:col>
      <xdr:colOff>132645</xdr:colOff>
      <xdr:row>25</xdr:row>
      <xdr:rowOff>85725</xdr:rowOff>
    </xdr:from>
    <xdr:to>
      <xdr:col>18</xdr:col>
      <xdr:colOff>309645</xdr:colOff>
      <xdr:row>38</xdr:row>
      <xdr:rowOff>185400</xdr:rowOff>
    </xdr:to>
    <xdr:sp macro="" textlink="">
      <xdr:nvSpPr>
        <xdr:cNvPr id="97" name="Rectangle: Rounded Corners 96">
          <a:extLst>
            <a:ext uri="{FF2B5EF4-FFF2-40B4-BE49-F238E27FC236}">
              <a16:creationId xmlns:a16="http://schemas.microsoft.com/office/drawing/2014/main" id="{12545BE5-22CD-49CE-A2B5-2561312C6CB8}"/>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351719</xdr:colOff>
      <xdr:row>27</xdr:row>
      <xdr:rowOff>47625</xdr:rowOff>
    </xdr:from>
    <xdr:to>
      <xdr:col>18</xdr:col>
      <xdr:colOff>132719</xdr:colOff>
      <xdr:row>27</xdr:row>
      <xdr:rowOff>52804</xdr:rowOff>
    </xdr:to>
    <xdr:cxnSp macro="">
      <xdr:nvCxnSpPr>
        <xdr:cNvPr id="98" name="Straight Connector 97">
          <a:extLst>
            <a:ext uri="{FF2B5EF4-FFF2-40B4-BE49-F238E27FC236}">
              <a16:creationId xmlns:a16="http://schemas.microsoft.com/office/drawing/2014/main" id="{E797CE52-EDAE-45DD-A41B-E73153A7E3A2}"/>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256470</xdr:colOff>
      <xdr:row>27</xdr:row>
      <xdr:rowOff>76200</xdr:rowOff>
    </xdr:from>
    <xdr:to>
      <xdr:col>18</xdr:col>
      <xdr:colOff>219075</xdr:colOff>
      <xdr:row>38</xdr:row>
      <xdr:rowOff>57150</xdr:rowOff>
    </xdr:to>
    <mc:AlternateContent xmlns:mc="http://schemas.openxmlformats.org/markup-compatibility/2006">
      <mc:Choice xmlns:cx2="http://schemas.microsoft.com/office/drawing/2015/10/21/chartex" Requires="cx2">
        <xdr:graphicFrame macro="">
          <xdr:nvGraphicFramePr>
            <xdr:cNvPr id="99" name="Chart 98">
              <a:extLst>
                <a:ext uri="{FF2B5EF4-FFF2-40B4-BE49-F238E27FC236}">
                  <a16:creationId xmlns:a16="http://schemas.microsoft.com/office/drawing/2014/main" id="{F0B66A8E-3909-4638-961C-34F507830A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57645" y="5591175"/>
              <a:ext cx="2648655" cy="21812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294570</xdr:colOff>
      <xdr:row>25</xdr:row>
      <xdr:rowOff>133350</xdr:rowOff>
    </xdr:from>
    <xdr:to>
      <xdr:col>19</xdr:col>
      <xdr:colOff>580320</xdr:colOff>
      <xdr:row>27</xdr:row>
      <xdr:rowOff>12520</xdr:rowOff>
    </xdr:to>
    <xdr:sp macro="" textlink="">
      <xdr:nvSpPr>
        <xdr:cNvPr id="100" name="TextBox 99">
          <a:extLst>
            <a:ext uri="{FF2B5EF4-FFF2-40B4-BE49-F238E27FC236}">
              <a16:creationId xmlns:a16="http://schemas.microsoft.com/office/drawing/2014/main" id="{22F3134C-C67C-4FC2-B574-D2D1F4A2E5E4}"/>
            </a:ext>
          </a:extLst>
        </xdr:cNvPr>
        <xdr:cNvSpPr txBox="1"/>
      </xdr:nvSpPr>
      <xdr:spPr>
        <a:xfrm>
          <a:off x="9629070"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Attrition</a:t>
          </a:r>
          <a:r>
            <a:rPr lang="en-IN" sz="1300" baseline="0">
              <a:solidFill>
                <a:srgbClr val="602928"/>
              </a:solidFill>
              <a:latin typeface="Lato Black" panose="020F0A02020204030203" pitchFamily="34" charset="0"/>
            </a:rPr>
            <a:t> by Marital Status</a:t>
          </a:r>
          <a:endParaRPr lang="en-IN" sz="1300">
            <a:solidFill>
              <a:srgbClr val="602928"/>
            </a:solidFill>
            <a:latin typeface="Lato Black" panose="020F0A02020204030203" pitchFamily="34" charset="0"/>
          </a:endParaRPr>
        </a:p>
      </xdr:txBody>
    </xdr:sp>
    <xdr:clientData/>
  </xdr:twoCellAnchor>
  <xdr:twoCellAnchor>
    <xdr:from>
      <xdr:col>18</xdr:col>
      <xdr:colOff>418395</xdr:colOff>
      <xdr:row>25</xdr:row>
      <xdr:rowOff>85725</xdr:rowOff>
    </xdr:from>
    <xdr:to>
      <xdr:col>22</xdr:col>
      <xdr:colOff>451395</xdr:colOff>
      <xdr:row>38</xdr:row>
      <xdr:rowOff>185400</xdr:rowOff>
    </xdr:to>
    <xdr:sp macro="" textlink="">
      <xdr:nvSpPr>
        <xdr:cNvPr id="101" name="Rectangle: Rounded Corners 100">
          <a:extLst>
            <a:ext uri="{FF2B5EF4-FFF2-40B4-BE49-F238E27FC236}">
              <a16:creationId xmlns:a16="http://schemas.microsoft.com/office/drawing/2014/main" id="{96FA1969-17E1-49B0-B4AD-0A3110E57A97}"/>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542219</xdr:colOff>
      <xdr:row>27</xdr:row>
      <xdr:rowOff>38100</xdr:rowOff>
    </xdr:from>
    <xdr:to>
      <xdr:col>22</xdr:col>
      <xdr:colOff>323219</xdr:colOff>
      <xdr:row>27</xdr:row>
      <xdr:rowOff>43279</xdr:rowOff>
    </xdr:to>
    <xdr:cxnSp macro="">
      <xdr:nvCxnSpPr>
        <xdr:cNvPr id="103" name="Straight Connector 102">
          <a:extLst>
            <a:ext uri="{FF2B5EF4-FFF2-40B4-BE49-F238E27FC236}">
              <a16:creationId xmlns:a16="http://schemas.microsoft.com/office/drawing/2014/main" id="{0AD26853-379D-467B-860C-B75AA76DCD3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485070</xdr:colOff>
      <xdr:row>25</xdr:row>
      <xdr:rowOff>133350</xdr:rowOff>
    </xdr:from>
    <xdr:to>
      <xdr:col>24</xdr:col>
      <xdr:colOff>104070</xdr:colOff>
      <xdr:row>27</xdr:row>
      <xdr:rowOff>12520</xdr:rowOff>
    </xdr:to>
    <xdr:sp macro="" textlink="">
      <xdr:nvSpPr>
        <xdr:cNvPr id="104" name="TextBox 103">
          <a:extLst>
            <a:ext uri="{FF2B5EF4-FFF2-40B4-BE49-F238E27FC236}">
              <a16:creationId xmlns:a16="http://schemas.microsoft.com/office/drawing/2014/main" id="{72ADCB7B-7321-48D7-8E56-92F3CAE94A7D}"/>
            </a:ext>
          </a:extLst>
        </xdr:cNvPr>
        <xdr:cNvSpPr txBox="1"/>
      </xdr:nvSpPr>
      <xdr:spPr>
        <a:xfrm>
          <a:off x="12486570"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 </a:t>
          </a:r>
        </a:p>
      </xdr:txBody>
    </xdr:sp>
    <xdr:clientData/>
  </xdr:twoCellAnchor>
  <xdr:twoCellAnchor editAs="oneCell">
    <xdr:from>
      <xdr:col>18</xdr:col>
      <xdr:colOff>485774</xdr:colOff>
      <xdr:row>28</xdr:row>
      <xdr:rowOff>38100</xdr:rowOff>
    </xdr:from>
    <xdr:to>
      <xdr:col>21</xdr:col>
      <xdr:colOff>66675</xdr:colOff>
      <xdr:row>38</xdr:row>
      <xdr:rowOff>171450</xdr:rowOff>
    </xdr:to>
    <mc:AlternateContent xmlns:mc="http://schemas.openxmlformats.org/markup-compatibility/2006" xmlns:a14="http://schemas.microsoft.com/office/drawing/2010/main">
      <mc:Choice Requires="a14">
        <xdr:graphicFrame macro="">
          <xdr:nvGraphicFramePr>
            <xdr:cNvPr id="106" name="Education Field 2">
              <a:extLst>
                <a:ext uri="{FF2B5EF4-FFF2-40B4-BE49-F238E27FC236}">
                  <a16:creationId xmlns:a16="http://schemas.microsoft.com/office/drawing/2014/main" id="{BBCC0053-8712-4908-92FB-399617D2A3A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487274" y="5715000"/>
              <a:ext cx="1581151"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657225</xdr:colOff>
      <xdr:row>30</xdr:row>
      <xdr:rowOff>85726</xdr:rowOff>
    </xdr:from>
    <xdr:to>
      <xdr:col>22</xdr:col>
      <xdr:colOff>428625</xdr:colOff>
      <xdr:row>36</xdr:row>
      <xdr:rowOff>133351</xdr:rowOff>
    </xdr:to>
    <mc:AlternateContent xmlns:mc="http://schemas.openxmlformats.org/markup-compatibility/2006" xmlns:a14="http://schemas.microsoft.com/office/drawing/2010/main">
      <mc:Choice Requires="a14">
        <xdr:graphicFrame macro="">
          <xdr:nvGraphicFramePr>
            <xdr:cNvPr id="107" name="Department 1">
              <a:extLst>
                <a:ext uri="{FF2B5EF4-FFF2-40B4-BE49-F238E27FC236}">
                  <a16:creationId xmlns:a16="http://schemas.microsoft.com/office/drawing/2014/main" id="{C2C6CB57-B04A-4BBB-9251-6A6EF4AE479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992225" y="6162676"/>
              <a:ext cx="11049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514350</xdr:colOff>
      <xdr:row>27</xdr:row>
      <xdr:rowOff>95250</xdr:rowOff>
    </xdr:from>
    <xdr:to>
      <xdr:col>20</xdr:col>
      <xdr:colOff>523875</xdr:colOff>
      <xdr:row>28</xdr:row>
      <xdr:rowOff>114300</xdr:rowOff>
    </xdr:to>
    <xdr:sp macro="" textlink="">
      <xdr:nvSpPr>
        <xdr:cNvPr id="108" name="TextBox 107">
          <a:extLst>
            <a:ext uri="{FF2B5EF4-FFF2-40B4-BE49-F238E27FC236}">
              <a16:creationId xmlns:a16="http://schemas.microsoft.com/office/drawing/2014/main" id="{D0F827C0-9D2D-83AB-CD34-98754D8EAB2E}"/>
            </a:ext>
          </a:extLst>
        </xdr:cNvPr>
        <xdr:cNvSpPr txBox="1"/>
      </xdr:nvSpPr>
      <xdr:spPr>
        <a:xfrm>
          <a:off x="12515850" y="5572125"/>
          <a:ext cx="1343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5">
                  <a:lumMod val="75000"/>
                </a:schemeClr>
              </a:solidFill>
              <a:latin typeface="Lato Black" panose="020F0A02020204030203" pitchFamily="34" charset="0"/>
            </a:rPr>
            <a:t>Education Field</a:t>
          </a:r>
        </a:p>
      </xdr:txBody>
    </xdr:sp>
    <xdr:clientData/>
  </xdr:twoCellAnchor>
  <xdr:twoCellAnchor>
    <xdr:from>
      <xdr:col>20</xdr:col>
      <xdr:colOff>533400</xdr:colOff>
      <xdr:row>29</xdr:row>
      <xdr:rowOff>85725</xdr:rowOff>
    </xdr:from>
    <xdr:to>
      <xdr:col>22</xdr:col>
      <xdr:colOff>542925</xdr:colOff>
      <xdr:row>30</xdr:row>
      <xdr:rowOff>104775</xdr:rowOff>
    </xdr:to>
    <xdr:sp macro="" textlink="">
      <xdr:nvSpPr>
        <xdr:cNvPr id="109" name="TextBox 108">
          <a:extLst>
            <a:ext uri="{FF2B5EF4-FFF2-40B4-BE49-F238E27FC236}">
              <a16:creationId xmlns:a16="http://schemas.microsoft.com/office/drawing/2014/main" id="{86AC0743-B8B6-4B4E-9A27-17F86D4E5EB1}"/>
            </a:ext>
          </a:extLst>
        </xdr:cNvPr>
        <xdr:cNvSpPr txBox="1"/>
      </xdr:nvSpPr>
      <xdr:spPr>
        <a:xfrm>
          <a:off x="13868400" y="5962650"/>
          <a:ext cx="1343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5">
                  <a:lumMod val="75000"/>
                </a:schemeClr>
              </a:solidFill>
              <a:latin typeface="Lato Black" panose="020F0A02020204030203" pitchFamily="34" charset="0"/>
            </a:rPr>
            <a:t>Department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476250</xdr:colOff>
      <xdr:row>11</xdr:row>
      <xdr:rowOff>121920</xdr:rowOff>
    </xdr:from>
    <xdr:to>
      <xdr:col>8</xdr:col>
      <xdr:colOff>335280</xdr:colOff>
      <xdr:row>23</xdr:row>
      <xdr:rowOff>49530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2400C7D-2E11-4EDE-6CD6-A7AE7F989C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33925" y="2322195"/>
              <a:ext cx="2602230" cy="23279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it Kadam" refreshedDate="44921.814978009257" createdVersion="8" refreshedVersion="8" minRefreshableVersion="3" recordCount="1470" xr:uid="{1EE0C624-159A-4097-9D2E-F2AF96C3EF9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08581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93E83-A5DD-47D2-BD83-E1F680DE6E3F}" name="PivotTable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9" baseItem="0"/>
    <dataField name="Sum of CF_attrition count" fld="17" baseField="0" baseItem="0"/>
    <dataField name="Average of Age" fld="16" subtotal="average" baseField="0" baseItem="1" numFmtId="2"/>
  </dataFields>
  <formats count="1">
    <format dxfId="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C5902-5690-43E7-BBB2-3F486C32CF70}"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B15"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Sum of Employee Count" fld="24"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51166-E85B-460A-80F2-D6121FCAC9DC}" name="PivotTable9"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A5"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4" baseItem="0" numFmtId="164"/>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9D3AF1-3DFD-4BFB-AB55-E761ACE8AB83}" name="PivotTable1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h="1" x="5"/>
        <item x="0"/>
        <item h="1" x="3"/>
        <item h="1" x="2"/>
        <item h="1" x="1"/>
        <item h="1"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55D944-D6D5-4160-8A72-13AD47141214}" name="PivotTable1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D69C31-899B-4B0D-B3C9-D95C15AF4A2D}" name="PivotTable1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74E829-B740-47B8-826B-286F45026B1C}" name="Job Role Tree Map"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B993AA-0FEE-4117-B16A-13096B5F778F}" name="Funnel"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822F504-FF39-4484-820E-5505CFC269F1}" sourceName="Education Field">
  <pivotTables>
    <pivotTable tabId="12" name="Job Role Tree Map"/>
    <pivotTable tabId="9" name="PivotTable18"/>
    <pivotTable tabId="8" name="PivotTable16"/>
    <pivotTable tabId="7" name="PivotTable15"/>
    <pivotTable tabId="4" name="PivotTable8"/>
    <pivotTable tabId="15" name="Funnel"/>
    <pivotTable tabId="5" name="PivotTable1"/>
    <pivotTable tabId="5" name="PivotTable9"/>
  </pivotTables>
  <data>
    <tabular pivotCacheId="408581405">
      <items count="6">
        <i x="5"/>
        <i x="0" s="1"/>
        <i x="3"/>
        <i x="2"/>
        <i x="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B85E7A61-09B4-4F43-9B5C-99F2B7E0914A}" sourceName="Education">
  <pivotTables>
    <pivotTable tabId="9" name="PivotTable18"/>
  </pivotTables>
  <data>
    <tabular pivotCacheId="408581405">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329868-7916-4487-92CE-BBC9516B3D3C}" sourceName="Gender">
  <pivotTables>
    <pivotTable tabId="5" name="PivotTable1"/>
    <pivotTable tabId="9" name="PivotTable18"/>
    <pivotTable tabId="8" name="PivotTable16"/>
    <pivotTable tabId="7" name="PivotTable15"/>
    <pivotTable tabId="4" name="PivotTable8"/>
    <pivotTable tabId="5" name="PivotTable9"/>
    <pivotTable tabId="12" name="Job Role Tree Map"/>
    <pivotTable tabId="15" name="Funnel"/>
  </pivotTables>
  <data>
    <tabular pivotCacheId="408581405">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91F84DA-2B47-49AF-BD4C-5C2CCB0F4444}" sourceName="Department">
  <pivotTables>
    <pivotTable tabId="7" name="PivotTable15"/>
    <pivotTable tabId="9" name="PivotTable18"/>
    <pivotTable tabId="8" name="PivotTable16"/>
    <pivotTable tabId="4" name="PivotTable8"/>
    <pivotTable tabId="15" name="Funnel"/>
    <pivotTable tabId="5" name="PivotTable1"/>
    <pivotTable tabId="5" name="PivotTable9"/>
    <pivotTable tabId="12" name="Job Role Tree Map"/>
  </pivotTables>
  <data>
    <tabular pivotCacheId="40858140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06930ED-B521-451B-A292-13E068FD93FC}" cache="Slicer_Education_Field" caption="Education Field" rowHeight="260350"/>
  <slicer name="Gender" xr10:uid="{1069D35C-F14D-4487-8CCC-17EF6A8B4880}"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1477CC-B34D-4D5E-8B19-488CD8C0F0FD}" cache="Slicer_Department"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B1617AEB-807E-49AD-BF75-44C97BDA8F9F}" cache="Slicer_Education1" caption="Education"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25AEEEC-9553-4570-B8EB-C681E11BC140}" cache="Slicer_Education_Field"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ED4AC637-03E0-4E08-8D6D-B08287EEE8EC}" cache="Slicer_Education_Field" style="Gender" rowHeight="260350"/>
  <slicer name="Gender 1" xr10:uid="{00241B3B-8250-41CF-A39B-D32E255FF4B2}" cache="Slicer_Gender" caption="Gender" columnCount="2" style="Gender" rowHeight="260350"/>
  <slicer name="Department 1" xr10:uid="{51280A83-F021-4D64-913E-FBC9BAA43506}" cache="Slicer_Department" style="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C89E8-5924-4525-BE87-ED8F2BFA0ECE}" name="Table1" displayName="Table1" ref="A1:AR1471" totalsRowShown="0">
  <autoFilter ref="A1:AR1471" xr:uid="{B36C89E8-5924-4525-BE87-ED8F2BFA0ECE}"/>
  <tableColumns count="44">
    <tableColumn id="1" xr3:uid="{8E6A9EA0-EB8D-4FBC-AEF9-D4C8B4D09094}" name="Attrition"/>
    <tableColumn id="2" xr3:uid="{A53BAC76-6BF2-4084-BDB7-1E4C9802E385}" name="Business Travel"/>
    <tableColumn id="3" xr3:uid="{E23CECC3-9428-45D7-92C3-C16D4DB8481B}" name="CF_age band"/>
    <tableColumn id="4" xr3:uid="{1F94A094-CD66-44AD-8B72-D60F0BD780CC}" name="CF_attrition label"/>
    <tableColumn id="5" xr3:uid="{42FC16DB-349F-46DC-BCD6-A320BCCE49B3}" name="Department"/>
    <tableColumn id="6" xr3:uid="{9516F74B-27DD-4446-ACBB-B404116EEF9E}" name="Education Field"/>
    <tableColumn id="7" xr3:uid="{4455F1E7-6B81-4B88-AA35-7017FC20FA68}" name="emp no"/>
    <tableColumn id="8" xr3:uid="{3DBA3AE2-C724-4A62-B662-38B69E963415}" name="Employee Number"/>
    <tableColumn id="9" xr3:uid="{303F4A36-3CA2-4EB9-B170-5A21185D4EC8}" name="Gender"/>
    <tableColumn id="10" xr3:uid="{490832E9-AB3E-4635-A64D-2A757822D9BB}" name="Job Role"/>
    <tableColumn id="11" xr3:uid="{6C66AEAD-2406-40A5-95CA-5721076BCF3E}" name="Marital Status"/>
    <tableColumn id="12" xr3:uid="{99B1FEF5-65E6-419E-A85F-CE6D180FB9D8}" name="Over Time"/>
    <tableColumn id="13" xr3:uid="{A0FCFE21-EAF7-4333-A68C-60CFCCDF6EA1}" name="Over18"/>
    <tableColumn id="14" xr3:uid="{63ADCE4A-1BB4-41EA-B5B0-C3212866CBFF}" name="Training Times Last Year"/>
    <tableColumn id="15" xr3:uid="{03A392EE-F141-4FA5-A316-92A01F0D6E95}" name="-2"/>
    <tableColumn id="16" xr3:uid="{777B025A-8ECC-4A46-B3AD-B68EEE0C7C47}" name="0"/>
    <tableColumn id="17" xr3:uid="{F399F66E-A5A0-42BF-AE18-9EF2EBE9316F}" name="Age"/>
    <tableColumn id="18" xr3:uid="{CBE997C8-43F7-44D3-9280-772805E6AA7D}" name="CF_attrition count"/>
    <tableColumn id="19" xr3:uid="{AA31ACA3-B5A6-4095-B408-CC5D48239DBF}" name="CF_attrition counts"/>
    <tableColumn id="20" xr3:uid="{6C75AD3A-D8EE-4522-8B5F-623243498D6B}" name="CF_attrition rate"/>
    <tableColumn id="21" xr3:uid="{7059A151-4DD1-49B6-9778-DD042CAA9A89}" name="CF_current Employee"/>
    <tableColumn id="22" xr3:uid="{37668AA7-529E-474F-A802-C411BBDDF130}" name="Daily Rate"/>
    <tableColumn id="23" xr3:uid="{316F150F-1EBB-4EEF-BB83-4CAE46AD5030}" name="Distance From Home"/>
    <tableColumn id="24" xr3:uid="{08EE6A90-4571-4B04-AA22-3EB0AF068DCE}" name="Education"/>
    <tableColumn id="25" xr3:uid="{4236135D-87FB-4763-93B7-1D77BD97DF60}" name="Employee Count"/>
    <tableColumn id="26" xr3:uid="{B5ED9B1F-A18C-40F1-9724-9C1A249612E8}" name="Environment Satisfaction"/>
    <tableColumn id="27" xr3:uid="{1F3FA9DA-3CF7-4545-B702-57805E35BC3C}" name="Hourly Rate"/>
    <tableColumn id="28" xr3:uid="{963D1D6A-517F-4057-ABCD-F1A62F3AB837}" name="Job Involvement"/>
    <tableColumn id="29" xr3:uid="{B7ED16DC-31B4-4861-BCEE-D06F738A8791}" name="Job Level"/>
    <tableColumn id="30" xr3:uid="{7E094D31-93A5-4CA8-BC20-E7433BA85F48}" name="Job Satisfaction"/>
    <tableColumn id="31" xr3:uid="{7FE50F57-923D-4E58-9AB4-BD01229A19AF}" name="Monthly Income"/>
    <tableColumn id="32" xr3:uid="{08D4C847-1B52-45FA-BCBB-37D282F749CC}" name="Monthly Rate"/>
    <tableColumn id="33" xr3:uid="{9D06B93C-BE34-4EF4-85EB-9D91F716530B}" name="Num Companies Worked"/>
    <tableColumn id="34" xr3:uid="{5EF49DC0-D284-4155-B365-1FD89C840116}" name="Percent Salary Hike"/>
    <tableColumn id="35" xr3:uid="{C73C6F17-41EE-46BD-A1C6-8AD631B29ACA}" name="Performance Rating"/>
    <tableColumn id="36" xr3:uid="{E9FA843D-B255-4EEC-8527-8F5F51207320}" name="Relationship Satisfaction"/>
    <tableColumn id="37" xr3:uid="{3A56DEBE-9E8E-49E0-AA6F-4AED244D5904}" name="Standard Hours"/>
    <tableColumn id="38" xr3:uid="{53F7ED7B-EC41-4850-BBC0-6A5CA2D6B02A}" name="Stock Option Level"/>
    <tableColumn id="39" xr3:uid="{EA22EB34-4058-48E0-A54C-25C2587D5115}" name="Total Working Years"/>
    <tableColumn id="40" xr3:uid="{336A87D1-096A-4B72-9260-54A4239B9728}" name="Work Life Balance"/>
    <tableColumn id="41" xr3:uid="{9A4F8091-BFA5-4883-A9B9-2FB2A285F173}" name="Years At Company"/>
    <tableColumn id="42" xr3:uid="{752ED32B-D044-4943-B98F-C5705D83012C}" name="Years In Current Role"/>
    <tableColumn id="43" xr3:uid="{62B1CE49-6151-49A7-9070-552F413107A9}" name="Years Since Last Promotion"/>
    <tableColumn id="44" xr3:uid="{0FAC6074-BBA0-4635-86B2-F5B8607D4A3A}"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FFA3B-7231-4D3B-B803-49B74BC0F869}">
  <dimension ref="A3:E6"/>
  <sheetViews>
    <sheetView workbookViewId="0">
      <selection activeCell="B23" sqref="B23"/>
    </sheetView>
  </sheetViews>
  <sheetFormatPr defaultRowHeight="15.75" x14ac:dyDescent="0.5"/>
  <cols>
    <col min="1" max="1" width="21.9375" bestFit="1" customWidth="1"/>
    <col min="2" max="2" width="22.0625" bestFit="1" customWidth="1"/>
    <col min="3" max="3" width="13.1875" bestFit="1" customWidth="1"/>
    <col min="4" max="4" width="10" bestFit="1" customWidth="1"/>
    <col min="5" max="5" width="16.125" bestFit="1" customWidth="1"/>
  </cols>
  <sheetData>
    <row r="3" spans="1:5" x14ac:dyDescent="0.5">
      <c r="A3" t="s">
        <v>1557</v>
      </c>
      <c r="B3" t="s">
        <v>1558</v>
      </c>
      <c r="C3" t="s">
        <v>1561</v>
      </c>
    </row>
    <row r="4" spans="1:5" x14ac:dyDescent="0.5">
      <c r="A4">
        <v>240</v>
      </c>
      <c r="B4">
        <v>38</v>
      </c>
      <c r="C4" s="5">
        <v>37.424999999999997</v>
      </c>
    </row>
    <row r="5" spans="1:5" x14ac:dyDescent="0.5">
      <c r="D5" t="s">
        <v>1559</v>
      </c>
      <c r="E5" t="s">
        <v>1560</v>
      </c>
    </row>
    <row r="6" spans="1:5" x14ac:dyDescent="0.5">
      <c r="A6">
        <f>GETPIVOTDATA("Count of Employee Count",$A$3)</f>
        <v>240</v>
      </c>
      <c r="B6">
        <f>GETPIVOTDATA("Sum of CF_attrition count",$A$3)</f>
        <v>38</v>
      </c>
      <c r="C6" s="9">
        <f>GETPIVOTDATA("Average of Age",$A$3)</f>
        <v>37.424999999999997</v>
      </c>
      <c r="D6" s="4">
        <f>GETPIVOTDATA("Sum of CF_attrition count",$A$3)/GETPIVOTDATA("Count of Employee Count",$A$3)</f>
        <v>0.15833333333333333</v>
      </c>
      <c r="E6">
        <f>GETPIVOTDATA("Count of Employee Count",$A$3)-GETPIVOTDATA("Sum of CF_attrition count",$A$3)</f>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39D3-1F86-46D1-A164-132910C2E847}">
  <dimension ref="A4:C21"/>
  <sheetViews>
    <sheetView workbookViewId="0">
      <selection activeCell="B21" sqref="B21"/>
    </sheetView>
  </sheetViews>
  <sheetFormatPr defaultRowHeight="15.75" x14ac:dyDescent="0.5"/>
  <cols>
    <col min="1" max="1" width="23.125" bestFit="1" customWidth="1"/>
    <col min="2" max="2" width="20.5625" bestFit="1" customWidth="1"/>
    <col min="3" max="4" width="15.1875" bestFit="1" customWidth="1"/>
    <col min="5" max="6" width="10.875" bestFit="1" customWidth="1"/>
  </cols>
  <sheetData>
    <row r="4" spans="1:2" ht="15.6" customHeight="1" x14ac:dyDescent="0.5">
      <c r="A4" t="s">
        <v>1564</v>
      </c>
    </row>
    <row r="5" spans="1:2" x14ac:dyDescent="0.5">
      <c r="A5" s="7">
        <v>2.0416666666666665</v>
      </c>
    </row>
    <row r="7" spans="1:2" x14ac:dyDescent="0.5">
      <c r="A7" t="s">
        <v>1565</v>
      </c>
    </row>
    <row r="8" spans="1:2" x14ac:dyDescent="0.5">
      <c r="A8" t="s">
        <v>1566</v>
      </c>
      <c r="B8" s="7">
        <f>GETPIVOTDATA("Job Satisfaction",$A$4)</f>
        <v>2.0416666666666665</v>
      </c>
    </row>
    <row r="9" spans="1:2" x14ac:dyDescent="0.5">
      <c r="A9" t="s">
        <v>1567</v>
      </c>
      <c r="B9" s="7">
        <f>4-B8</f>
        <v>1.9583333333333335</v>
      </c>
    </row>
    <row r="13" spans="1:2" x14ac:dyDescent="0.5">
      <c r="A13" s="1" t="s">
        <v>1554</v>
      </c>
      <c r="B13" t="s">
        <v>1556</v>
      </c>
    </row>
    <row r="14" spans="1:2" x14ac:dyDescent="0.5">
      <c r="A14" s="2" t="s">
        <v>49</v>
      </c>
      <c r="B14" s="7">
        <v>240</v>
      </c>
    </row>
    <row r="15" spans="1:2" x14ac:dyDescent="0.5">
      <c r="A15" s="2" t="s">
        <v>1555</v>
      </c>
      <c r="B15" s="7">
        <v>240</v>
      </c>
    </row>
    <row r="18" spans="1:3" x14ac:dyDescent="0.5">
      <c r="A18" s="10" t="s">
        <v>8</v>
      </c>
      <c r="B18" s="11" t="s">
        <v>1569</v>
      </c>
      <c r="C18" s="11" t="s">
        <v>1568</v>
      </c>
    </row>
    <row r="19" spans="1:3" x14ac:dyDescent="0.5">
      <c r="A19" s="10" t="s">
        <v>49</v>
      </c>
      <c r="B19" s="11">
        <f>IFERROR(GETPIVOTDATA("Employee Count",$A$13,"Gender","Female"),0)</f>
        <v>240</v>
      </c>
      <c r="C19" s="12">
        <f>IFERROR(B19/($B$19+$B$20),0)</f>
        <v>1</v>
      </c>
    </row>
    <row r="20" spans="1:3" x14ac:dyDescent="0.5">
      <c r="A20" s="10" t="s">
        <v>60</v>
      </c>
      <c r="B20" s="11">
        <f>IFERROR(GETPIVOTDATA("Employee Count",$A$13,"Gender","Male"),0)</f>
        <v>0</v>
      </c>
      <c r="C20" s="12">
        <f>IFERROR(B20/($B$19+$B$20),0)</f>
        <v>0</v>
      </c>
    </row>
    <row r="21" spans="1:3" x14ac:dyDescent="0.5">
      <c r="A21" s="2"/>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D448-A2E7-40C5-9A5F-883BFF046CD4}">
  <dimension ref="A3:B9"/>
  <sheetViews>
    <sheetView workbookViewId="0">
      <selection activeCell="D33" sqref="D33"/>
    </sheetView>
  </sheetViews>
  <sheetFormatPr defaultRowHeight="15.75" x14ac:dyDescent="0.5"/>
  <cols>
    <col min="1" max="1" width="15.6875" bestFit="1" customWidth="1"/>
    <col min="2" max="2" width="22.0625" bestFit="1" customWidth="1"/>
  </cols>
  <sheetData>
    <row r="3" spans="1:2" x14ac:dyDescent="0.5">
      <c r="A3" s="1" t="s">
        <v>1554</v>
      </c>
      <c r="B3" t="s">
        <v>1558</v>
      </c>
    </row>
    <row r="4" spans="1:2" x14ac:dyDescent="0.5">
      <c r="A4" s="2" t="s">
        <v>132</v>
      </c>
      <c r="B4">
        <v>1</v>
      </c>
    </row>
    <row r="5" spans="1:2" x14ac:dyDescent="0.5">
      <c r="A5" s="2" t="s">
        <v>63</v>
      </c>
      <c r="B5">
        <v>4</v>
      </c>
    </row>
    <row r="6" spans="1:2" x14ac:dyDescent="0.5">
      <c r="A6" s="2" t="s">
        <v>69</v>
      </c>
      <c r="B6">
        <v>8</v>
      </c>
    </row>
    <row r="7" spans="1:2" x14ac:dyDescent="0.5">
      <c r="A7" s="2" t="s">
        <v>53</v>
      </c>
      <c r="B7">
        <v>9</v>
      </c>
    </row>
    <row r="8" spans="1:2" x14ac:dyDescent="0.5">
      <c r="A8" s="2" t="s">
        <v>75</v>
      </c>
      <c r="B8">
        <v>16</v>
      </c>
    </row>
    <row r="9" spans="1:2" x14ac:dyDescent="0.5">
      <c r="A9" s="2" t="s">
        <v>1555</v>
      </c>
      <c r="B9">
        <v>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0F7A7-72BF-4920-A3BD-6A1490DFF2AD}">
  <dimension ref="A3:F7"/>
  <sheetViews>
    <sheetView workbookViewId="0">
      <selection activeCell="C14" sqref="C14"/>
    </sheetView>
  </sheetViews>
  <sheetFormatPr defaultRowHeight="15.75" x14ac:dyDescent="0.5"/>
  <cols>
    <col min="1" max="1" width="12.125" bestFit="1" customWidth="1"/>
    <col min="2" max="2" width="22.0625" bestFit="1" customWidth="1"/>
    <col min="3" max="3" width="22.8125" bestFit="1" customWidth="1"/>
    <col min="6" max="6" width="12.375" bestFit="1" customWidth="1"/>
  </cols>
  <sheetData>
    <row r="3" spans="1:6" x14ac:dyDescent="0.5">
      <c r="A3" s="1" t="s">
        <v>1554</v>
      </c>
      <c r="B3" t="s">
        <v>1558</v>
      </c>
    </row>
    <row r="4" spans="1:6" x14ac:dyDescent="0.5">
      <c r="A4" s="2" t="s">
        <v>159</v>
      </c>
      <c r="B4" s="3">
        <v>2.6315789473684209E-2</v>
      </c>
      <c r="F4" s="4"/>
    </row>
    <row r="5" spans="1:6" x14ac:dyDescent="0.5">
      <c r="A5" s="2" t="s">
        <v>58</v>
      </c>
      <c r="B5" s="3">
        <v>0.63157894736842102</v>
      </c>
      <c r="F5" s="4"/>
    </row>
    <row r="6" spans="1:6" x14ac:dyDescent="0.5">
      <c r="A6" s="2" t="s">
        <v>46</v>
      </c>
      <c r="B6" s="3">
        <v>0.34210526315789475</v>
      </c>
      <c r="F6" s="4"/>
    </row>
    <row r="7" spans="1:6" x14ac:dyDescent="0.5">
      <c r="A7" s="2" t="s">
        <v>1555</v>
      </c>
      <c r="B7" s="3">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5E1D-7D8E-456A-9DCC-3A6C5C64CCD4}">
  <dimension ref="A3:B9"/>
  <sheetViews>
    <sheetView workbookViewId="0">
      <selection activeCell="L8" sqref="L8"/>
    </sheetView>
  </sheetViews>
  <sheetFormatPr defaultRowHeight="15.75" x14ac:dyDescent="0.5"/>
  <cols>
    <col min="1" max="1" width="12.125" bestFit="1" customWidth="1"/>
    <col min="2" max="2" width="22.0625" bestFit="1" customWidth="1"/>
  </cols>
  <sheetData>
    <row r="3" spans="1:2" x14ac:dyDescent="0.5">
      <c r="A3" s="1" t="s">
        <v>1554</v>
      </c>
      <c r="B3" t="s">
        <v>1558</v>
      </c>
    </row>
    <row r="4" spans="1:2" x14ac:dyDescent="0.5">
      <c r="A4" s="2" t="s">
        <v>90</v>
      </c>
      <c r="B4">
        <v>8</v>
      </c>
    </row>
    <row r="5" spans="1:2" x14ac:dyDescent="0.5">
      <c r="A5" s="2" t="s">
        <v>67</v>
      </c>
      <c r="B5">
        <v>19</v>
      </c>
    </row>
    <row r="6" spans="1:2" x14ac:dyDescent="0.5">
      <c r="A6" s="2" t="s">
        <v>44</v>
      </c>
      <c r="B6">
        <v>7</v>
      </c>
    </row>
    <row r="7" spans="1:2" x14ac:dyDescent="0.5">
      <c r="A7" s="2" t="s">
        <v>56</v>
      </c>
      <c r="B7">
        <v>3</v>
      </c>
    </row>
    <row r="8" spans="1:2" x14ac:dyDescent="0.5">
      <c r="A8" s="2" t="s">
        <v>73</v>
      </c>
      <c r="B8">
        <v>1</v>
      </c>
    </row>
    <row r="9" spans="1:2" x14ac:dyDescent="0.5">
      <c r="A9" s="2" t="s">
        <v>1555</v>
      </c>
      <c r="B9">
        <v>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AAF0-0E69-4B53-8464-18C954677BA5}">
  <dimension ref="A3:E13"/>
  <sheetViews>
    <sheetView workbookViewId="0">
      <selection activeCell="C28" sqref="C28"/>
    </sheetView>
  </sheetViews>
  <sheetFormatPr defaultRowHeight="15.75" x14ac:dyDescent="0.5"/>
  <cols>
    <col min="1" max="1" width="22.5" bestFit="1" customWidth="1"/>
    <col min="2" max="2" width="15.3125" bestFit="1" customWidth="1"/>
    <col min="4" max="4" width="23.3125" bestFit="1" customWidth="1"/>
    <col min="5" max="5" width="13.8125" bestFit="1" customWidth="1"/>
  </cols>
  <sheetData>
    <row r="3" spans="1:5" x14ac:dyDescent="0.5">
      <c r="A3" s="1" t="s">
        <v>1554</v>
      </c>
      <c r="B3" t="s">
        <v>1563</v>
      </c>
      <c r="D3" t="s">
        <v>9</v>
      </c>
      <c r="E3" t="s">
        <v>1562</v>
      </c>
    </row>
    <row r="4" spans="1:5" x14ac:dyDescent="0.5">
      <c r="A4" s="2" t="s">
        <v>81</v>
      </c>
      <c r="B4">
        <v>15</v>
      </c>
      <c r="D4" t="str">
        <f>A4</f>
        <v>Healthcare Representative</v>
      </c>
      <c r="E4">
        <f>GETPIVOTDATA("Attrition",$A$3,"Job Role",A4)</f>
        <v>15</v>
      </c>
    </row>
    <row r="5" spans="1:5" x14ac:dyDescent="0.5">
      <c r="A5" s="2" t="s">
        <v>161</v>
      </c>
      <c r="B5">
        <v>8</v>
      </c>
      <c r="D5" t="str">
        <f t="shared" ref="D5:D12" si="0">A5</f>
        <v>Human Resources</v>
      </c>
      <c r="E5">
        <f t="shared" ref="E5:E12" si="1">GETPIVOTDATA("Attrition",$A$3,"Job Role",A5)</f>
        <v>8</v>
      </c>
    </row>
    <row r="6" spans="1:5" x14ac:dyDescent="0.5">
      <c r="A6" s="2" t="s">
        <v>66</v>
      </c>
      <c r="B6">
        <v>41</v>
      </c>
      <c r="D6" t="str">
        <f t="shared" si="0"/>
        <v>Laboratory Technician</v>
      </c>
      <c r="E6">
        <f t="shared" si="1"/>
        <v>41</v>
      </c>
    </row>
    <row r="7" spans="1:5" x14ac:dyDescent="0.5">
      <c r="A7" s="2" t="s">
        <v>93</v>
      </c>
      <c r="B7">
        <v>17</v>
      </c>
      <c r="D7" t="str">
        <f t="shared" si="0"/>
        <v>Manager</v>
      </c>
      <c r="E7">
        <f t="shared" si="1"/>
        <v>17</v>
      </c>
    </row>
    <row r="8" spans="1:5" x14ac:dyDescent="0.5">
      <c r="A8" s="2" t="s">
        <v>79</v>
      </c>
      <c r="B8">
        <v>35</v>
      </c>
      <c r="D8" t="str">
        <f t="shared" si="0"/>
        <v>Manufacturing Director</v>
      </c>
      <c r="E8">
        <f t="shared" si="1"/>
        <v>35</v>
      </c>
    </row>
    <row r="9" spans="1:5" x14ac:dyDescent="0.5">
      <c r="A9" s="2" t="s">
        <v>99</v>
      </c>
      <c r="B9">
        <v>16</v>
      </c>
      <c r="D9" t="str">
        <f t="shared" si="0"/>
        <v>Research Director</v>
      </c>
      <c r="E9">
        <f t="shared" si="1"/>
        <v>16</v>
      </c>
    </row>
    <row r="10" spans="1:5" x14ac:dyDescent="0.5">
      <c r="A10" s="2" t="s">
        <v>61</v>
      </c>
      <c r="B10">
        <v>52</v>
      </c>
      <c r="D10" t="str">
        <f t="shared" si="0"/>
        <v>Research Scientist</v>
      </c>
      <c r="E10">
        <f t="shared" si="1"/>
        <v>52</v>
      </c>
    </row>
    <row r="11" spans="1:5" x14ac:dyDescent="0.5">
      <c r="A11" s="2" t="s">
        <v>50</v>
      </c>
      <c r="B11">
        <v>43</v>
      </c>
      <c r="D11" t="str">
        <f t="shared" si="0"/>
        <v>Sales Executive</v>
      </c>
      <c r="E11">
        <f t="shared" si="1"/>
        <v>43</v>
      </c>
    </row>
    <row r="12" spans="1:5" x14ac:dyDescent="0.5">
      <c r="A12" s="2" t="s">
        <v>97</v>
      </c>
      <c r="B12">
        <v>13</v>
      </c>
      <c r="D12" t="str">
        <f t="shared" si="0"/>
        <v>Sales Representative</v>
      </c>
      <c r="E12">
        <f t="shared" si="1"/>
        <v>13</v>
      </c>
    </row>
    <row r="13" spans="1:5" x14ac:dyDescent="0.5">
      <c r="A13" s="2" t="s">
        <v>1555</v>
      </c>
      <c r="B13">
        <v>240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6531-C313-4A9B-9312-214EEB622214}">
  <dimension ref="Z1:Z24"/>
  <sheetViews>
    <sheetView tabSelected="1" zoomScale="80" zoomScaleNormal="80" workbookViewId="0">
      <selection activeCell="B15" sqref="B15"/>
    </sheetView>
  </sheetViews>
  <sheetFormatPr defaultColWidth="8.8125" defaultRowHeight="15.75" x14ac:dyDescent="0.5"/>
  <cols>
    <col min="1" max="16384" width="8.8125" style="6"/>
  </cols>
  <sheetData>
    <row r="1" s="6" customFormat="1" ht="21.6" customHeight="1" x14ac:dyDescent="0.5"/>
    <row r="24" spans="26:26" ht="19.149999999999999" x14ac:dyDescent="0.75">
      <c r="Z24"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0F8-F238-4AFB-9B5B-57B0A71C8A43}">
  <dimension ref="A3:E7"/>
  <sheetViews>
    <sheetView workbookViewId="0">
      <selection activeCell="E6" sqref="E6"/>
    </sheetView>
  </sheetViews>
  <sheetFormatPr defaultRowHeight="15.75" x14ac:dyDescent="0.5"/>
  <cols>
    <col min="1" max="1" width="12.125" bestFit="1" customWidth="1"/>
    <col min="2" max="2" width="22.0625" bestFit="1" customWidth="1"/>
    <col min="4" max="4" width="12.6875" bestFit="1" customWidth="1"/>
  </cols>
  <sheetData>
    <row r="3" spans="1:5" x14ac:dyDescent="0.5">
      <c r="A3" s="1" t="s">
        <v>1554</v>
      </c>
      <c r="B3" t="s">
        <v>1558</v>
      </c>
      <c r="D3" t="s">
        <v>10</v>
      </c>
      <c r="E3" t="s">
        <v>0</v>
      </c>
    </row>
    <row r="4" spans="1:5" x14ac:dyDescent="0.5">
      <c r="A4" s="2" t="s">
        <v>77</v>
      </c>
      <c r="B4">
        <v>4</v>
      </c>
      <c r="D4" t="str">
        <f>A4</f>
        <v>Divorced</v>
      </c>
      <c r="E4">
        <f>IFERROR(GETPIVOTDATA("CF_attrition count",$A$3,"Marital Status",A4),0)</f>
        <v>4</v>
      </c>
    </row>
    <row r="5" spans="1:5" x14ac:dyDescent="0.5">
      <c r="A5" s="2" t="s">
        <v>62</v>
      </c>
      <c r="B5">
        <v>12</v>
      </c>
      <c r="D5" t="str">
        <f t="shared" ref="D5:D6" si="0">A5</f>
        <v>Married</v>
      </c>
      <c r="E5">
        <f t="shared" ref="E5:E6" si="1">IFERROR(GETPIVOTDATA("CF_attrition count",$A$3,"Marital Status",A5),0)</f>
        <v>12</v>
      </c>
    </row>
    <row r="6" spans="1:5" x14ac:dyDescent="0.5">
      <c r="A6" s="2" t="s">
        <v>51</v>
      </c>
      <c r="B6">
        <v>22</v>
      </c>
      <c r="D6" t="str">
        <f t="shared" si="0"/>
        <v>Single</v>
      </c>
      <c r="E6">
        <f t="shared" si="1"/>
        <v>22</v>
      </c>
    </row>
    <row r="7" spans="1:5" x14ac:dyDescent="0.5">
      <c r="A7" s="2" t="s">
        <v>1555</v>
      </c>
      <c r="B7">
        <v>38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3E99-3955-4602-BFD7-B59B51244EF9}">
  <dimension ref="A1:AR1471"/>
  <sheetViews>
    <sheetView topLeftCell="A2" workbookViewId="0">
      <selection activeCell="G16" sqref="G16"/>
    </sheetView>
  </sheetViews>
  <sheetFormatPr defaultRowHeight="15.75" x14ac:dyDescent="0.5"/>
  <cols>
    <col min="1" max="1" width="9.8125" customWidth="1"/>
    <col min="2" max="2" width="15.375" customWidth="1"/>
    <col min="3" max="3" width="13.3125" customWidth="1"/>
    <col min="4" max="4" width="17.625" bestFit="1" customWidth="1"/>
    <col min="5" max="5" width="12.8125" customWidth="1"/>
    <col min="6" max="6" width="15.5" customWidth="1"/>
    <col min="7" max="7" width="9" customWidth="1"/>
    <col min="8" max="8" width="18.125" customWidth="1"/>
    <col min="10" max="10" width="23.3125" bestFit="1" customWidth="1"/>
    <col min="11" max="11" width="14.375" customWidth="1"/>
    <col min="12" max="12" width="11.1875" customWidth="1"/>
    <col min="14" max="14" width="22.8125" customWidth="1"/>
    <col min="18" max="18" width="17.875" customWidth="1"/>
    <col min="19" max="19" width="18.6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1875" customWidth="1"/>
    <col min="30" max="30" width="15.6875" customWidth="1"/>
    <col min="31" max="31" width="16.3125" customWidth="1"/>
    <col min="32" max="32" width="14" customWidth="1"/>
    <col min="33" max="33" width="23.625" customWidth="1"/>
    <col min="34" max="34" width="18.8125" customWidth="1"/>
    <col min="35" max="35" width="19.125" customWidth="1"/>
    <col min="36" max="36" width="23.3125" customWidth="1"/>
    <col min="37" max="37" width="15.6875" customWidth="1"/>
    <col min="38" max="38" width="18.1875" customWidth="1"/>
    <col min="39" max="39" width="19.5" customWidth="1"/>
    <col min="40" max="40" width="17.625" customWidth="1"/>
    <col min="41" max="41" width="17.875" customWidth="1"/>
    <col min="42" max="42" width="20.3125" customWidth="1"/>
    <col min="43" max="43" width="25.1875" customWidth="1"/>
    <col min="44" max="44" width="23.6875" customWidth="1"/>
  </cols>
  <sheetData>
    <row r="1" spans="1:44" x14ac:dyDescent="0.5">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5">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5">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5">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5">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5">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5">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5">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5">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5">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5">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5">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5">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5">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5">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5">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5">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5">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5">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5">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5">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5">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5">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5">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5">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5">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5">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5">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5">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5">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5">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5">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5">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5">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5">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5">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5">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5">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5">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5">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5">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5">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5">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5">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5">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5">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5">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5">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5">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5">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5">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5">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5">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5">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5">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5">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5">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5">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5">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5">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5">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5">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5">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5">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5">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5">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5">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5">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5">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5">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5">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5">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5">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5">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5">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5">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5">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5">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5">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5">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5">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5">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5">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5">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5">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5">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5">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5">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5">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5">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5">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5">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5">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5">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5">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5">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5">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5">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5">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5">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5">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5">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5">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5">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5">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5">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5">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5">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5">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5">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5">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5">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5">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5">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5">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5">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5">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5">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5">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5">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5">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5">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5">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5">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5">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5">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5">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5">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5">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5">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5">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5">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5">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5">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5">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5">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5">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5">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5">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5">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5">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5">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5">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5">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5">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5">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5">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5">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5">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5">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5">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5">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5">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5">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5">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5">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5">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5">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5">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5">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5">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5">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5">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5">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5">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5">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5">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5">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5">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5">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5">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5">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5">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5">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5">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5">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5">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5">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5">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5">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5">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5">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5">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5">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5">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5">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5">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5">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5">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5">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5">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5">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5">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5">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5">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5">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5">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5">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5">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5">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5">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5">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5">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5">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5">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5">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5">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5">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5">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5">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5">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5">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5">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5">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5">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5">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5">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5">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5">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5">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5">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5">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5">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5">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5">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5">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5">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5">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5">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5">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5">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5">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5">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5">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5">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5">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5">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5">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5">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5">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5">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5">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5">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5">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5">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5">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5">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5">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5">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5">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5">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5">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5">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5">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5">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5">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5">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5">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5">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5">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5">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5">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5">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5">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5">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5">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5">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5">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5">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5">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5">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5">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5">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5">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5">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5">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5">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5">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5">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5">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5">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5">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5">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5">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5">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5">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5">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5">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5">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5">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5">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5">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5">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5">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5">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5">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5">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5">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5">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5">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5">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5">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5">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5">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5">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5">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5">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5">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5">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5">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5">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5">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5">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5">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5">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5">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5">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5">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5">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5">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5">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5">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5">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5">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5">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5">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5">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5">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5">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5">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5">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5">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5">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5">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5">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5">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5">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5">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5">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5">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5">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5">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5">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5">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5">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5">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5">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5">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5">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5">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5">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5">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5">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5">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5">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5">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5">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5">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5">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5">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5">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5">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5">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5">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5">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5">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5">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5">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5">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5">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5">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5">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5">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5">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5">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5">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5">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5">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5">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5">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5">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5">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5">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5">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5">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5">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5">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5">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5">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5">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5">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5">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5">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5">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5">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5">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5">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5">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5">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5">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5">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5">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5">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5">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5">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5">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5">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5">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5">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5">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5">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5">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5">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5">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5">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5">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5">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5">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5">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5">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5">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5">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5">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5">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5">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5">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5">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5">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5">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5">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5">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5">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5">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5">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5">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5">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5">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5">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5">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5">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5">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5">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5">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5">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5">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5">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5">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5">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5">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5">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5">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5">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5">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5">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5">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5">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5">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5">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5">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5">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5">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5">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5">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5">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5">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5">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5">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5">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5">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5">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5">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5">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5">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5">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5">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5">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5">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5">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5">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5">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5">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5">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5">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5">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5">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5">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5">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5">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5">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5">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5">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5">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5">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5">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5">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5">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5">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5">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5">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5">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5">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5">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5">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5">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5">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5">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5">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5">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5">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5">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5">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5">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5">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5">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5">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5">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5">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5">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5">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5">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5">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5">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5">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5">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5">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5">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5">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5">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5">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5">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5">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5">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5">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5">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5">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5">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5">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5">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5">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5">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5">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5">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5">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5">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5">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5">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5">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5">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5">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5">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5">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5">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5">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5">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5">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5">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5">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5">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5">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5">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5">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5">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5">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5">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5">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5">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5">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5">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5">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5">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5">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5">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5">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5">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5">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5">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5">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5">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5">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5">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5">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5">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5">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5">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5">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5">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5">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5">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5">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5">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5">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5">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5">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5">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5">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5">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5">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5">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5">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5">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5">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5">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5">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5">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5">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5">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5">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5">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5">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5">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5">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5">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5">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5">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5">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5">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5">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5">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5">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5">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5">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5">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5">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5">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5">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5">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5">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5">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5">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5">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5">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5">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5">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5">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5">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5">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5">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5">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5">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5">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5">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5">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5">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5">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5">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5">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5">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5">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5">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5">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5">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5">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5">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5">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5">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5">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5">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5">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5">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5">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5">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5">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5">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5">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5">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5">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5">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5">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5">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5">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5">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5">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5">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5">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5">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5">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5">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5">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5">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5">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5">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5">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5">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5">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5">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5">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5">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5">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5">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5">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5">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5">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5">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5">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5">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5">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5">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5">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5">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5">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5">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5">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5">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5">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5">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5">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5">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5">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5">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5">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5">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5">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5">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5">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5">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5">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5">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5">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5">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5">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5">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5">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5">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5">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5">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5">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5">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5">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5">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5">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5">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5">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5">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5">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5">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5">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5">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5">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5">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5">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5">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5">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5">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5">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5">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5">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5">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5">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5">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5">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5">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5">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5">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5">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5">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5">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5">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5">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5">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5">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5">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5">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5">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5">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5">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5">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5">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5">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5">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5">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5">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5">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5">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5">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5">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5">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5">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5">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5">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5">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5">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5">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5">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5">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5">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5">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5">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5">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5">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5">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5">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5">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5">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5">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5">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5">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5">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5">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5">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5">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5">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5">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5">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5">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5">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5">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5">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5">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5">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5">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5">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5">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5">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5">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5">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5">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5">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5">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5">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5">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5">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5">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5">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5">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5">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5">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5">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5">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5">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5">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5">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5">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5">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5">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5">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5">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5">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5">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5">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5">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5">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5">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5">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5">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5">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5">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5">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5">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5">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5">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5">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5">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5">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5">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5">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5">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5">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5">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5">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5">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5">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5">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5">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5">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5">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5">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5">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5">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5">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5">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5">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5">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5">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5">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5">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5">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5">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5">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5">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5">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5">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5">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5">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5">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5">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5">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5">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5">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5">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5">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5">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5">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5">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5">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5">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5">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5">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5">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5">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5">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5">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5">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5">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5">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5">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5">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5">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5">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5">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5">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5">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5">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5">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5">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5">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5">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5">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5">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5">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5">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5">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5">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5">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5">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5">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5">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5">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5">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5">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5">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5">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5">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5">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5">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5">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5">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5">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5">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5">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5">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5">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5">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5">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5">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5">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5">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5">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5">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5">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5">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5">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5">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5">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5">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5">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5">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5">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5">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5">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5">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5">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5">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5">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5">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5">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5">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5">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5">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5">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5">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5">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5">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5">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5">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5">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5">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5">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5">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5">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5">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5">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5">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5">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5">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5">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5">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5">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5">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5">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5">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5">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5">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5">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5">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5">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5">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5">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5">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5">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5">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5">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5">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5">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5">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5">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5">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5">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5">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5">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5">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5">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5">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5">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5">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5">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5">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5">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5">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5">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5">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5">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5">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5">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5">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5">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5">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5">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5">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5">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5">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5">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5">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5">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5">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5">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5">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5">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5">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5">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5">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5">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5">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5">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5">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5">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5">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5">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5">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5">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5">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5">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5">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5">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5">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5">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5">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5">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5">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5">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5">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5">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5">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5">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5">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5">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5">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5">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5">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5">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5">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5">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5">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5">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5">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5">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5">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5">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5">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5">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5">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5">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5">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5">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5">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5">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5">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5">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5">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5">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5">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5">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5">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5">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5">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5">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5">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5">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5">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5">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5">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5">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5">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5">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5">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5">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5">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5">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5">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5">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5">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5">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5">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5">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5">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5">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5">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5">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5">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5">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5">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5">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5">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5">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5">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5">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5">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5">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5">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5">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5">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5">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5">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5">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5">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5">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5">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5">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5">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5">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5">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5">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5">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5">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5">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5">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5">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5">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5">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5">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5">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5">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5">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5">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5">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5">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5">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5">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5">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5">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5">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5">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5">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5">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5">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5">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5">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5">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5">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5">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5">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5">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5">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5">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5">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5">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5">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5">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5">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5">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5">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5">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5">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5">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5">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5">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5">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5">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5">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5">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5">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5">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5">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5">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5">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5">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5">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5">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5">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5">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5">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5">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5">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5">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5">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5">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5">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5">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5">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5">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5">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5">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5">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5">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5">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5">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5">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5">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5">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5">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5">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5">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5">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5">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5">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5">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5">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5">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5">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5">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5">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5">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5">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5">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5">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5">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5">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5">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5">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5">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5">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5">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5">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5">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5">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5">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5">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5">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5">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5">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5">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5">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5">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5">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5">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5">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5">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5">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5">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5">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5">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5">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5">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5">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5">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5">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5">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5">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5">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5">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5">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5">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5">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5">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5">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5">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5">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5">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5">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5">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5">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5">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5">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5">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5">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5">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5">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5">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5">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5">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5">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5">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5">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5">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5">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5">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5">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5">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5">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5">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5">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5">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5">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5">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5">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5">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5">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5">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5">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5">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5">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5">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5">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5">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5">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5">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5">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5">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5">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5">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5">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5">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5">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5">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5">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5">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5">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5">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5">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5">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5">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5">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5">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5">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5">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5">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5">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5">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5">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5">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5">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5">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5">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5">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5">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5">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5">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5">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5">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5">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5">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5">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5">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5">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5">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5">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5">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5">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5">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5">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5">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5">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5">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5">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5">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5">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5">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5">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5">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5">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5">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5">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5">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5">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5">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5">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5">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5">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5">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5">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5">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5">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5">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5">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5">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5">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5">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5">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5">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5">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5">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5">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5">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5">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5">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5">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5">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5">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5">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5">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5">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5">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5">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5">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5">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5">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5">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5">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5">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5">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5">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5">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5">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5">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5">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5">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5">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5">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5">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5">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5">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5">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5">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5">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5">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5">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5">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5">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5">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5">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5">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5">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5">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5">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5">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5">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5">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5">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5">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5">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5">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5">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5">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5">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5">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5">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5">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5">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5">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5">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5">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5">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5">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5">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5">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5">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5">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5">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5">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5">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5">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5">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5">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5">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5">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5">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5">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5">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5">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5">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5">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5">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F798A52BCE8744B0D6830FCC738542" ma:contentTypeVersion="5" ma:contentTypeDescription="Create a new document." ma:contentTypeScope="" ma:versionID="cd17428d524157da2a5c2819699bb18b">
  <xsd:schema xmlns:xsd="http://www.w3.org/2001/XMLSchema" xmlns:xs="http://www.w3.org/2001/XMLSchema" xmlns:p="http://schemas.microsoft.com/office/2006/metadata/properties" xmlns:ns3="7c83333f-dff0-452b-8006-dc33fb95c5b5" targetNamespace="http://schemas.microsoft.com/office/2006/metadata/properties" ma:root="true" ma:fieldsID="455e9af9b6440f821e1bb987b60638d7" ns3:_="">
    <xsd:import namespace="7c83333f-dff0-452b-8006-dc33fb95c5b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83333f-dff0-452b-8006-dc33fb95c5b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F3A6FE-E958-4F28-9015-C89F920FCAE5}">
  <ds:schemaRefs>
    <ds:schemaRef ds:uri="http://schemas.microsoft.com/office/infopath/2007/PartnerControls"/>
    <ds:schemaRef ds:uri="http://purl.org/dc/dcmitype/"/>
    <ds:schemaRef ds:uri="http://schemas.microsoft.com/office/2006/metadata/properties"/>
    <ds:schemaRef ds:uri="http://schemas.microsoft.com/office/2006/documentManagement/types"/>
    <ds:schemaRef ds:uri="http://purl.org/dc/elements/1.1/"/>
    <ds:schemaRef ds:uri="http://purl.org/dc/terms/"/>
    <ds:schemaRef ds:uri="7c83333f-dff0-452b-8006-dc33fb95c5b5"/>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1CA2EE61-B4F7-4619-A5EC-D877FAFB1D15}">
  <ds:schemaRefs>
    <ds:schemaRef ds:uri="http://schemas.microsoft.com/sharepoint/v3/contenttype/forms"/>
  </ds:schemaRefs>
</ds:datastoreItem>
</file>

<file path=customXml/itemProps3.xml><?xml version="1.0" encoding="utf-8"?>
<ds:datastoreItem xmlns:ds="http://schemas.openxmlformats.org/officeDocument/2006/customXml" ds:itemID="{4F46D8A7-75A9-4156-8967-843BB564FC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83333f-dff0-452b-8006-dc33fb95c5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Star Rating</vt:lpstr>
      <vt:lpstr>Education vise Attrition</vt:lpstr>
      <vt:lpstr>Dept vise attrirtion rate</vt:lpstr>
      <vt:lpstr>Attrition by Age</vt:lpstr>
      <vt:lpstr>Tree Map</vt:lpstr>
      <vt:lpstr>Final Dashboard</vt:lpstr>
      <vt:lpstr>Funnel</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Kumar Verma</cp:lastModifiedBy>
  <dcterms:created xsi:type="dcterms:W3CDTF">2022-11-13T11:06:22Z</dcterms:created>
  <dcterms:modified xsi:type="dcterms:W3CDTF">2024-11-11T11:02:54Z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0x01010049F798A52BCE8744B0D6830FCC738542</vt:lpwstr>
  </property>
</Properties>
</file>