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36" documentId="13_ncr:1_{D3D762B3-B3D9-4F0D-9BA9-4B21B758C886}" xr6:coauthVersionLast="47" xr6:coauthVersionMax="47" xr10:uidLastSave="{DF979E3A-3BB6-4BF7-93DA-B2D32EA90445}"/>
  <bookViews>
    <workbookView xWindow="-120" yWindow="-120" windowWidth="29040" windowHeight="15840" activeTab="2" xr2:uid="{26D4546B-D2A1-4444-8EAF-A6228F96F0C1}"/>
  </bookViews>
  <sheets>
    <sheet name="FILTER" sheetId="2" r:id="rId1"/>
    <sheet name="FILTER 2" sheetId="1" r:id="rId2"/>
    <sheet name="FILTER Proble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4" l="1" a="1"/>
  <c r="D31" i="4"/>
  <c r="D29" i="4"/>
  <c r="D26" i="4" a="1"/>
  <c r="D26" i="4"/>
  <c r="D22" i="4"/>
  <c r="D11" i="4" a="1"/>
  <c r="D11" i="4"/>
  <c r="C20" i="2" a="1"/>
  <c r="C20" i="2" s="1"/>
  <c r="C7" i="2" a="1"/>
  <c r="C7" i="2" s="1"/>
  <c r="G10" i="1" a="1"/>
  <c r="G10" i="1" s="1"/>
  <c r="D10" i="1" s="1"/>
  <c r="F10" i="1" a="1"/>
  <c r="F10" i="1" s="1"/>
  <c r="D9" i="1" s="1"/>
  <c r="K129" i="1"/>
  <c r="K128" i="1" a="1"/>
  <c r="K128" i="1" s="1"/>
  <c r="C124" i="1" a="1"/>
  <c r="C124" i="1" s="1"/>
  <c r="C88" i="2" a="1"/>
  <c r="C88" i="2" s="1"/>
  <c r="C72" i="2" a="1"/>
  <c r="C72" i="2" s="1"/>
  <c r="C60" i="2" a="1"/>
  <c r="C60" i="2" s="1"/>
  <c r="C61" i="2" a="1"/>
  <c r="C61" i="2" s="1"/>
  <c r="C46" i="2" a="1"/>
  <c r="C46" i="2" s="1"/>
  <c r="C33" i="2" a="1"/>
  <c r="C33" i="2" s="1"/>
  <c r="E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<sst xmlns="http://schemas.openxmlformats.org/spreadsheetml/2006/main" count="410" uniqueCount="102">
  <si>
    <t>FILTER Formula</t>
  </si>
  <si>
    <t>Simple Examples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</si>
  <si>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</si>
  <si>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</si>
  <si>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</si>
  <si>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</si>
  <si>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</si>
  <si>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</si>
  <si>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</si>
  <si>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</si>
  <si>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All female staff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</si>
  <si>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</si>
  <si>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</si>
  <si>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</si>
  <si>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</si>
  <si>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</si>
  <si>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</si>
  <si>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</si>
  <si>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</si>
  <si>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</si>
  <si>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</si>
  <si>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</si>
  <si>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</si>
  <si>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</si>
  <si>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</si>
  <si>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</si>
  <si>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</si>
  <si>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</si>
  <si>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All female staff names alone</t>
  </si>
  <si>
    <t>Beverie Moffet</t>
  </si>
  <si>
    <t>Oby Sorrel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</si>
  <si>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</si>
  <si>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</si>
  <si>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</si>
  <si>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</si>
  <si>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All staff with gender in GREEN  cell</t>
  </si>
  <si>
    <t>Names</t>
  </si>
  <si>
    <t>Gender to filter</t>
  </si>
  <si>
    <t>Count of filtered values:</t>
  </si>
  <si>
    <t>Complex Examples</t>
  </si>
  <si>
    <t>AND Condition</t>
  </si>
  <si>
    <t>AND Condition with input cells</t>
  </si>
  <si>
    <t>Salary above</t>
  </si>
  <si>
    <t>OR Condition with input cells</t>
  </si>
  <si>
    <t>OR Condition with dates</t>
  </si>
  <si>
    <t xml:space="preserve">Joined after </t>
  </si>
  <si>
    <t>Salary below</t>
  </si>
  <si>
    <t>FILTER Formula - Sales Data</t>
  </si>
  <si>
    <t>Complex condition with error handling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</si>
  <si>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</si>
  <si>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</si>
  <si>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</si>
  <si>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</si>
  <si>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</si>
  <si>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</si>
  <si>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</si>
  <si>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</si>
  <si>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Sales from</t>
  </si>
  <si>
    <t>USA</t>
  </si>
  <si>
    <t>Canada</t>
  </si>
  <si>
    <t>Choco Coated Almonds</t>
  </si>
  <si>
    <t>Amount above</t>
  </si>
  <si>
    <t>Almond Choco</t>
  </si>
  <si>
    <t>Carla Molina</t>
  </si>
  <si>
    <t>Drinking Coco</t>
  </si>
  <si>
    <t>UK</t>
  </si>
  <si>
    <t>White Choc</t>
  </si>
  <si>
    <t>Total Amounts</t>
  </si>
  <si>
    <t>Peanut Butter Cubes</t>
  </si>
  <si>
    <t>Total Units</t>
  </si>
  <si>
    <t>Australia</t>
  </si>
  <si>
    <t>Smooth Sliky Salty</t>
  </si>
  <si>
    <t>After Nines</t>
  </si>
  <si>
    <t>50% Dark Bites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</si>
  <si>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</si>
  <si>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</si>
  <si>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</si>
  <si>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</si>
  <si>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</si>
  <si>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</si>
  <si>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</si>
  <si>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</si>
  <si>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</si>
  <si>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</si>
  <si>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</si>
  <si>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</si>
  <si>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</si>
  <si>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</si>
  <si>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NOT condition</t>
  </si>
  <si>
    <t>Country is not</t>
  </si>
  <si>
    <t>Total Amount</t>
  </si>
  <si>
    <t>SUMIFS option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</si>
  <si>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</si>
  <si>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</si>
  <si>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</si>
  <si>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</si>
  <si>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</si>
  <si>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Answer:01)</t>
  </si>
  <si>
    <t>Answer:02)</t>
  </si>
  <si>
    <t>Answer:03)</t>
  </si>
  <si>
    <t>Answer:04)</t>
  </si>
  <si>
    <t>Answer:05)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</si>
</sst>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44" fontId="0" fillId="0" borderId="0" xfId="1" applyFont="1"/>
    <xf numFmtId="0" fontId="0" fillId="6" borderId="1" xfId="0" applyFill="1" applyBorder="1"/>
    <xf numFmtId="0" fontId="0" fillId="0" borderId="1" xfId="0" applyBorder="1"/>
    <xf numFmtId="6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0" fontId="5" fillId="0" borderId="0" xfId="2" applyAlignment="1"/>
  </cellXfs>
  <cellStyles count="3">
    <cellStyle name="Currency" xfId="1" builtinId="4"/>
    <cellStyle name="Hyperlink" xfId="2" builtinId="8"/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opLeftCell="A71" zoomScale="115" zoomScaleNormal="115" workbookViewId="0">
      <selection activeCell="P16" sqref="P16"/>
    </sheetView>
  </sheetViews>
  <sheetFormatPr defaultRowHeight="1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11.5703125" customWidth="1"/>
  </cols>
  <sheetData>
    <row r="1" spans="1:13" s="2" customFormat="1" ht="52.5" customHeight="1">
      <c r="A1" s="1"/>
      <c r="C1" s="3" t="s">
        <v>0</v>
      </c>
    </row>
    <row r="4" spans="1:13" ht="18.75">
      <c r="B4" s="26" t="s">
        <v>1</v>
      </c>
      <c r="C4" s="25"/>
      <c r="D4" s="7"/>
      <c r="E4" s="7"/>
      <c r="F4" s="7"/>
      <c r="G4" s="7"/>
      <c r="I4" t="s">
        <v>2</v>
      </c>
      <c r="J4" t="s">
        <v>3</v>
      </c>
      <c r="K4" t="s">
        <v>4</v>
      </c>
      <c r="L4" t="s">
        <v>5</v>
      </c>
      <c r="M4" s="6" t="s">
        <v>6</v>
      </c>
    </row>
    <row r="5" spans="1:13">
      <c r="I5" t="s">
        <v>7</v>
      </c>
      <c r="J5" t="s">
        <v>8</v>
      </c>
      <c r="K5" t="s">
        <v>9</v>
      </c>
      <c r="L5" s="4">
        <v>43744</v>
      </c>
      <c r="M5" s="5">
        <v>75000</v>
      </c>
    </row>
    <row r="6" spans="1:13">
      <c r="C6" s="22" t="s">
        <v>10</v>
      </c>
      <c r="D6" s="23"/>
      <c r="E6" s="23"/>
      <c r="F6" s="23"/>
      <c r="G6" s="23"/>
      <c r="I6" t="s">
        <v>11</v>
      </c>
      <c r="J6" t="s">
        <v>12</v>
      </c>
      <c r="K6" t="s">
        <v>13</v>
      </c>
      <c r="L6" s="4">
        <v>43601</v>
      </c>
      <c r="M6" s="5">
        <v>90700</v>
      </c>
    </row>
    <row r="7" spans="1:13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14</v>
      </c>
      <c r="J7" t="s">
        <v>12</v>
      </c>
      <c r="K7" t="s">
        <v>13</v>
      </c>
      <c r="L7" s="4">
        <v>43476</v>
      </c>
      <c r="M7" s="5">
        <v>48950</v>
      </c>
    </row>
    <row r="8" spans="1:13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15</v>
      </c>
      <c r="J8" t="s">
        <v>12</v>
      </c>
      <c r="K8" t="s">
        <v>16</v>
      </c>
      <c r="L8" s="4">
        <v>43351</v>
      </c>
      <c r="M8" s="5">
        <v>74550</v>
      </c>
    </row>
    <row r="9" spans="1:13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12</v>
      </c>
      <c r="K9" t="s">
        <v>18</v>
      </c>
      <c r="L9" s="4">
        <v>43560</v>
      </c>
      <c r="M9" s="5">
        <v>59810</v>
      </c>
    </row>
    <row r="10" spans="1:13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19</v>
      </c>
      <c r="J10" t="s">
        <v>12</v>
      </c>
      <c r="K10" t="s">
        <v>13</v>
      </c>
      <c r="L10" s="4">
        <v>43424</v>
      </c>
      <c r="M10" s="5">
        <v>107700</v>
      </c>
    </row>
    <row r="11" spans="1:13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20</v>
      </c>
      <c r="J11" t="s">
        <v>12</v>
      </c>
      <c r="K11" t="s">
        <v>13</v>
      </c>
      <c r="L11" s="4">
        <v>43303</v>
      </c>
      <c r="M11" s="5">
        <v>88050</v>
      </c>
    </row>
    <row r="12" spans="1:13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21</v>
      </c>
      <c r="J12" t="s">
        <v>12</v>
      </c>
      <c r="K12" t="s">
        <v>13</v>
      </c>
      <c r="L12" s="4">
        <v>43238</v>
      </c>
      <c r="M12" s="5">
        <v>69120</v>
      </c>
    </row>
    <row r="13" spans="1:13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22</v>
      </c>
      <c r="J13" t="s">
        <v>8</v>
      </c>
      <c r="K13" t="s">
        <v>13</v>
      </c>
      <c r="L13" s="4">
        <v>43628</v>
      </c>
      <c r="M13" s="5">
        <v>58100</v>
      </c>
    </row>
    <row r="14" spans="1:13">
      <c r="I14" t="s">
        <v>23</v>
      </c>
      <c r="J14" t="s">
        <v>12</v>
      </c>
      <c r="K14" t="s">
        <v>18</v>
      </c>
      <c r="L14" s="4">
        <v>43355</v>
      </c>
      <c r="M14" s="5">
        <v>67910</v>
      </c>
    </row>
    <row r="15" spans="1:13">
      <c r="I15" t="s">
        <v>24</v>
      </c>
      <c r="J15" t="s">
        <v>12</v>
      </c>
      <c r="K15" t="s">
        <v>18</v>
      </c>
      <c r="L15" s="4">
        <v>43007</v>
      </c>
      <c r="M15" s="5">
        <v>48170</v>
      </c>
    </row>
    <row r="16" spans="1:13">
      <c r="I16" t="s">
        <v>25</v>
      </c>
      <c r="J16" t="s">
        <v>8</v>
      </c>
      <c r="K16" t="s">
        <v>13</v>
      </c>
      <c r="L16" s="4">
        <v>43110</v>
      </c>
      <c r="M16" s="5">
        <v>41980</v>
      </c>
    </row>
    <row r="17" spans="3:13">
      <c r="F17" s="13"/>
      <c r="I17" t="s">
        <v>26</v>
      </c>
      <c r="J17" t="s">
        <v>8</v>
      </c>
      <c r="K17" t="s">
        <v>18</v>
      </c>
      <c r="L17" s="4">
        <v>43282</v>
      </c>
      <c r="M17" s="5">
        <v>65920</v>
      </c>
    </row>
    <row r="18" spans="3:13">
      <c r="F18" s="13"/>
      <c r="I18" t="s">
        <v>27</v>
      </c>
      <c r="J18" t="s">
        <v>8</v>
      </c>
      <c r="K18" t="s">
        <v>16</v>
      </c>
      <c r="L18" s="4">
        <v>43342</v>
      </c>
      <c r="M18" s="5">
        <v>109160</v>
      </c>
    </row>
    <row r="19" spans="3:13">
      <c r="C19" s="22" t="s">
        <v>28</v>
      </c>
      <c r="D19" s="23"/>
      <c r="E19" s="23"/>
      <c r="F19" s="23"/>
      <c r="G19" s="23"/>
      <c r="I19" t="s">
        <v>29</v>
      </c>
      <c r="J19" t="s">
        <v>8</v>
      </c>
      <c r="K19" t="s">
        <v>18</v>
      </c>
      <c r="L19" s="4">
        <v>43151</v>
      </c>
      <c r="M19" s="5">
        <v>75970</v>
      </c>
    </row>
    <row r="20" spans="3:13">
      <c r="C20" t="str" cm="1">
        <f t="array" ref="C20:C26">_xlfn._xlws.FILTER(staff[Name],staff[Gender]="Female")</f>
        <v>Barr Faughny</v>
      </c>
      <c r="F20" s="13"/>
      <c r="I20" t="s">
        <v>30</v>
      </c>
      <c r="J20" t="s">
        <v>8</v>
      </c>
      <c r="K20" t="s">
        <v>18</v>
      </c>
      <c r="L20" s="4">
        <v>43618</v>
      </c>
      <c r="M20" s="5">
        <v>58940</v>
      </c>
    </row>
    <row r="21" spans="3:13">
      <c r="C21" t="str">
        <v>Brien Boise</v>
      </c>
    </row>
    <row r="22" spans="3:13">
      <c r="C22" t="str">
        <v>Dotty Strutley</v>
      </c>
    </row>
    <row r="23" spans="3:13">
      <c r="C23" t="str">
        <v>Marney O'Breen</v>
      </c>
      <c r="I23" s="28" t="s">
        <v>31</v>
      </c>
      <c r="J23" s="28"/>
      <c r="K23" s="28"/>
      <c r="L23" s="28"/>
      <c r="M23" s="28"/>
    </row>
    <row r="24" spans="3:13">
      <c r="C24" t="str">
        <v>Rafaelita Blaksland</v>
      </c>
      <c r="I24" s="28" t="s">
        <v>32</v>
      </c>
      <c r="J24" s="28"/>
      <c r="K24" s="28"/>
      <c r="L24" s="28"/>
      <c r="M24" s="28"/>
    </row>
    <row r="25" spans="3:13">
      <c r="C25" t="str">
        <v>Beverie Moffet</v>
      </c>
      <c r="I25" s="28" t="s">
        <v>33</v>
      </c>
      <c r="J25" s="28"/>
      <c r="K25" s="28"/>
      <c r="L25" s="28"/>
      <c r="M25" s="28"/>
    </row>
    <row r="26" spans="3:13">
      <c r="C26" t="str">
        <v>Oby Sorrel</v>
      </c>
      <c r="I26" s="28" t="s">
        <v>34</v>
      </c>
      <c r="J26" s="28"/>
      <c r="K26" s="28"/>
      <c r="L26" s="28"/>
      <c r="M26" s="28"/>
    </row>
    <row r="30" spans="3:13">
      <c r="C30" s="22" t="s">
        <v>35</v>
      </c>
      <c r="D30" s="22"/>
      <c r="E30" s="22"/>
      <c r="F30" s="22"/>
      <c r="G30" s="22"/>
    </row>
    <row r="32" spans="3:13">
      <c r="C32" t="s">
        <v>36</v>
      </c>
      <c r="E32" t="s">
        <v>37</v>
      </c>
    </row>
    <row r="33" spans="2:7">
      <c r="C33" t="str" cm="1">
        <f t="array" ref="C33:C39">_xlfn._xlws.FILTER(staff[Name],staff[Gender]=E33)</f>
        <v>Barr Faughny</v>
      </c>
      <c r="E33" s="24" t="s">
        <v>8</v>
      </c>
    </row>
    <row r="34" spans="2:7">
      <c r="C34" t="str">
        <v>Brien Boise</v>
      </c>
    </row>
    <row r="35" spans="2:7">
      <c r="C35" t="str">
        <v>Dotty Strutley</v>
      </c>
      <c r="E35" t="s">
        <v>38</v>
      </c>
    </row>
    <row r="36" spans="2:7">
      <c r="C36" t="str">
        <v>Marney O'Breen</v>
      </c>
      <c r="E36" s="8">
        <f>COUNTA(_xlfn.ANCHORARRAY(C33))</f>
        <v>7</v>
      </c>
    </row>
    <row r="37" spans="2:7">
      <c r="C37" t="str">
        <v>Rafaelita Blaksland</v>
      </c>
    </row>
    <row r="38" spans="2:7">
      <c r="C38" t="str">
        <v>Beverie Moffet</v>
      </c>
    </row>
    <row r="39" spans="2:7">
      <c r="C39" t="str">
        <v>Oby Sorrel</v>
      </c>
    </row>
    <row r="42" spans="2:7" ht="18.75">
      <c r="B42" s="26" t="s">
        <v>39</v>
      </c>
      <c r="C42" s="7"/>
      <c r="D42" s="7"/>
      <c r="E42" s="7"/>
      <c r="F42" s="7"/>
      <c r="G42" s="7"/>
    </row>
    <row r="45" spans="2:7">
      <c r="C45" s="22" t="s">
        <v>40</v>
      </c>
      <c r="D45" s="22"/>
      <c r="E45" s="22"/>
      <c r="F45" s="22"/>
      <c r="G45" s="22"/>
    </row>
    <row r="46" spans="2:7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>
      <c r="C55" s="22" t="s">
        <v>41</v>
      </c>
      <c r="D55" s="22"/>
      <c r="E55" s="22"/>
      <c r="F55" s="22"/>
      <c r="G55" s="22"/>
    </row>
    <row r="57" spans="3:7">
      <c r="C57" t="s">
        <v>4</v>
      </c>
      <c r="D57" s="9" t="s">
        <v>13</v>
      </c>
    </row>
    <row r="58" spans="3:7">
      <c r="C58" t="s">
        <v>42</v>
      </c>
      <c r="D58" s="10">
        <v>90000</v>
      </c>
    </row>
    <row r="60" spans="3:7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>
      <c r="C67" s="22" t="s">
        <v>43</v>
      </c>
      <c r="D67" s="22"/>
      <c r="E67" s="22"/>
      <c r="F67" s="22"/>
      <c r="G67" s="22"/>
    </row>
    <row r="68" spans="3:7">
      <c r="C68" t="s">
        <v>4</v>
      </c>
      <c r="D68" s="9" t="s">
        <v>16</v>
      </c>
    </row>
    <row r="69" spans="3:7">
      <c r="C69" t="s">
        <v>42</v>
      </c>
      <c r="D69" s="10">
        <v>80000</v>
      </c>
    </row>
    <row r="72" spans="3:7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>
      <c r="C83" s="22" t="s">
        <v>44</v>
      </c>
      <c r="D83" s="22"/>
      <c r="E83" s="22"/>
      <c r="F83" s="22"/>
      <c r="G83" s="22"/>
    </row>
    <row r="84" spans="3:7">
      <c r="C84" t="s">
        <v>45</v>
      </c>
      <c r="D84" s="12">
        <v>43466</v>
      </c>
    </row>
    <row r="85" spans="3:7">
      <c r="C85" t="s">
        <v>46</v>
      </c>
      <c r="D85" s="10">
        <v>65000</v>
      </c>
    </row>
    <row r="88" spans="3:7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zoomScale="145" zoomScaleNormal="145" workbookViewId="0">
      <selection activeCell="F11" sqref="F11"/>
    </sheetView>
  </sheetViews>
  <sheetFormatPr defaultRowHeight="15"/>
  <cols>
    <col min="1" max="1" width="1.7109375" customWidth="1"/>
    <col min="2" max="2" width="3.7109375" customWidth="1"/>
    <col min="3" max="3" width="23.140625" customWidth="1"/>
    <col min="4" max="4" width="13" bestFit="1" customWidth="1"/>
    <col min="5" max="5" width="10.7109375" customWidth="1"/>
    <col min="6" max="6" width="11.140625" bestFit="1" customWidth="1"/>
    <col min="7" max="7" width="8" bestFit="1" customWidth="1"/>
    <col min="10" max="10" width="16" bestFit="1" customWidth="1"/>
    <col min="11" max="11" width="12.5703125" bestFit="1" customWidth="1"/>
    <col min="12" max="12" width="21.85546875" bestFit="1" customWidth="1"/>
  </cols>
  <sheetData>
    <row r="1" spans="1:14" s="2" customFormat="1" ht="52.5" customHeight="1">
      <c r="A1" s="1"/>
      <c r="C1" s="3" t="s">
        <v>47</v>
      </c>
    </row>
    <row r="3" spans="1:14">
      <c r="C3" s="22" t="s">
        <v>48</v>
      </c>
      <c r="D3" s="23"/>
      <c r="E3" s="23"/>
      <c r="F3" s="23"/>
      <c r="G3" s="23"/>
      <c r="J3" t="s">
        <v>49</v>
      </c>
      <c r="K3" t="s">
        <v>50</v>
      </c>
      <c r="L3" t="s">
        <v>51</v>
      </c>
      <c r="M3" s="6" t="s">
        <v>52</v>
      </c>
      <c r="N3" s="6" t="s">
        <v>53</v>
      </c>
    </row>
    <row r="4" spans="1:14">
      <c r="J4" t="s">
        <v>54</v>
      </c>
      <c r="K4" t="s">
        <v>55</v>
      </c>
      <c r="L4" t="s">
        <v>56</v>
      </c>
      <c r="M4" s="5">
        <v>1624</v>
      </c>
      <c r="N4">
        <v>114</v>
      </c>
    </row>
    <row r="5" spans="1:14">
      <c r="C5" s="18" t="s">
        <v>57</v>
      </c>
      <c r="D5" s="17" t="s">
        <v>58</v>
      </c>
      <c r="E5" s="17" t="s">
        <v>59</v>
      </c>
      <c r="J5" t="s">
        <v>22</v>
      </c>
      <c r="K5" t="s">
        <v>58</v>
      </c>
      <c r="L5" t="s">
        <v>60</v>
      </c>
      <c r="M5" s="5">
        <v>6706</v>
      </c>
      <c r="N5">
        <v>459</v>
      </c>
    </row>
    <row r="6" spans="1:14">
      <c r="C6" s="18" t="s">
        <v>61</v>
      </c>
      <c r="D6" s="19">
        <v>8000</v>
      </c>
      <c r="J6" t="s">
        <v>23</v>
      </c>
      <c r="K6" t="s">
        <v>58</v>
      </c>
      <c r="L6" t="s">
        <v>62</v>
      </c>
      <c r="M6" s="5">
        <v>959</v>
      </c>
      <c r="N6">
        <v>147</v>
      </c>
    </row>
    <row r="7" spans="1:14">
      <c r="J7" t="s">
        <v>63</v>
      </c>
      <c r="K7" t="s">
        <v>59</v>
      </c>
      <c r="L7" t="s">
        <v>64</v>
      </c>
      <c r="M7" s="5">
        <v>9632</v>
      </c>
      <c r="N7">
        <v>288</v>
      </c>
    </row>
    <row r="8" spans="1:14">
      <c r="J8" t="s">
        <v>17</v>
      </c>
      <c r="K8" t="s">
        <v>65</v>
      </c>
      <c r="L8" t="s">
        <v>66</v>
      </c>
      <c r="M8" s="5">
        <v>2100</v>
      </c>
      <c r="N8">
        <v>414</v>
      </c>
    </row>
    <row r="9" spans="1:14">
      <c r="C9" s="18" t="s">
        <v>67</v>
      </c>
      <c r="D9" s="20">
        <f>SUM(_xlfn.ANCHORARRAY(F10))</f>
        <v>88144</v>
      </c>
      <c r="F9" s="21" t="s">
        <v>52</v>
      </c>
      <c r="G9" s="21" t="s">
        <v>53</v>
      </c>
      <c r="J9" t="s">
        <v>54</v>
      </c>
      <c r="K9" t="s">
        <v>58</v>
      </c>
      <c r="L9" t="s">
        <v>68</v>
      </c>
      <c r="M9" s="5">
        <v>8869</v>
      </c>
      <c r="N9">
        <v>432</v>
      </c>
    </row>
    <row r="10" spans="1:14">
      <c r="C10" s="18" t="s">
        <v>69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70</v>
      </c>
      <c r="L10" t="s">
        <v>71</v>
      </c>
      <c r="M10" s="5">
        <v>2681</v>
      </c>
      <c r="N10">
        <v>54</v>
      </c>
    </row>
    <row r="11" spans="1:14">
      <c r="F11">
        <v>8869</v>
      </c>
      <c r="G11">
        <v>432</v>
      </c>
      <c r="J11" t="s">
        <v>22</v>
      </c>
      <c r="K11" t="s">
        <v>58</v>
      </c>
      <c r="L11" t="s">
        <v>72</v>
      </c>
      <c r="M11" s="5">
        <v>5012</v>
      </c>
      <c r="N11">
        <v>210</v>
      </c>
    </row>
    <row r="12" spans="1:14">
      <c r="F12">
        <v>10311</v>
      </c>
      <c r="G12">
        <v>231</v>
      </c>
      <c r="J12" t="s">
        <v>20</v>
      </c>
      <c r="K12" t="s">
        <v>70</v>
      </c>
      <c r="L12" t="s">
        <v>73</v>
      </c>
      <c r="M12" s="5">
        <v>1281</v>
      </c>
      <c r="N12">
        <v>75</v>
      </c>
    </row>
    <row r="13" spans="1:14">
      <c r="F13">
        <v>9198</v>
      </c>
      <c r="G13">
        <v>36</v>
      </c>
      <c r="J13" t="s">
        <v>15</v>
      </c>
      <c r="K13" t="s">
        <v>55</v>
      </c>
      <c r="L13" t="s">
        <v>73</v>
      </c>
      <c r="M13" s="5">
        <v>4991</v>
      </c>
      <c r="N13">
        <v>12</v>
      </c>
    </row>
    <row r="14" spans="1:14">
      <c r="F14">
        <v>16184</v>
      </c>
      <c r="G14">
        <v>39</v>
      </c>
      <c r="J14" t="s">
        <v>7</v>
      </c>
      <c r="K14" t="s">
        <v>65</v>
      </c>
      <c r="L14" t="s">
        <v>66</v>
      </c>
      <c r="M14" s="5">
        <v>1785</v>
      </c>
      <c r="N14">
        <v>462</v>
      </c>
    </row>
    <row r="15" spans="1:14">
      <c r="F15">
        <v>8211</v>
      </c>
      <c r="G15">
        <v>75</v>
      </c>
      <c r="J15" t="s">
        <v>14</v>
      </c>
      <c r="K15" t="s">
        <v>55</v>
      </c>
      <c r="L15" t="s">
        <v>74</v>
      </c>
      <c r="M15" s="5">
        <v>3983</v>
      </c>
      <c r="N15">
        <v>144</v>
      </c>
    </row>
    <row r="16" spans="1:14">
      <c r="F16">
        <v>13391</v>
      </c>
      <c r="G16">
        <v>201</v>
      </c>
      <c r="J16" t="s">
        <v>23</v>
      </c>
      <c r="K16" t="s">
        <v>70</v>
      </c>
      <c r="L16" t="s">
        <v>75</v>
      </c>
      <c r="M16" s="5">
        <v>2646</v>
      </c>
      <c r="N16">
        <v>120</v>
      </c>
    </row>
    <row r="17" spans="6:14">
      <c r="F17">
        <v>12348</v>
      </c>
      <c r="G17">
        <v>234</v>
      </c>
      <c r="J17" t="s">
        <v>7</v>
      </c>
      <c r="K17" t="s">
        <v>76</v>
      </c>
      <c r="L17" t="s">
        <v>77</v>
      </c>
      <c r="M17" s="5">
        <v>252</v>
      </c>
      <c r="N17">
        <v>54</v>
      </c>
    </row>
    <row r="18" spans="6:14">
      <c r="J18" t="s">
        <v>14</v>
      </c>
      <c r="K18" t="s">
        <v>58</v>
      </c>
      <c r="L18" t="s">
        <v>66</v>
      </c>
      <c r="M18" s="5">
        <v>2464</v>
      </c>
      <c r="N18">
        <v>234</v>
      </c>
    </row>
    <row r="19" spans="6:14">
      <c r="J19" t="s">
        <v>14</v>
      </c>
      <c r="K19" t="s">
        <v>58</v>
      </c>
      <c r="L19" t="s">
        <v>78</v>
      </c>
      <c r="M19" s="5">
        <v>2114</v>
      </c>
      <c r="N19">
        <v>66</v>
      </c>
    </row>
    <row r="20" spans="6:14">
      <c r="J20" t="s">
        <v>17</v>
      </c>
      <c r="K20" t="s">
        <v>55</v>
      </c>
      <c r="L20" t="s">
        <v>71</v>
      </c>
      <c r="M20" s="5">
        <v>7693</v>
      </c>
      <c r="N20">
        <v>87</v>
      </c>
    </row>
    <row r="21" spans="6:14">
      <c r="J21" t="s">
        <v>15</v>
      </c>
      <c r="K21" t="s">
        <v>76</v>
      </c>
      <c r="L21" t="s">
        <v>79</v>
      </c>
      <c r="M21" s="5">
        <v>15610</v>
      </c>
      <c r="N21">
        <v>339</v>
      </c>
    </row>
    <row r="22" spans="6:14">
      <c r="J22" t="s">
        <v>63</v>
      </c>
      <c r="K22" t="s">
        <v>76</v>
      </c>
      <c r="L22" t="s">
        <v>72</v>
      </c>
      <c r="M22" s="5">
        <v>336</v>
      </c>
      <c r="N22">
        <v>144</v>
      </c>
    </row>
    <row r="23" spans="6:14">
      <c r="J23" t="s">
        <v>7</v>
      </c>
      <c r="K23" t="s">
        <v>65</v>
      </c>
      <c r="L23" t="s">
        <v>79</v>
      </c>
      <c r="M23" s="5">
        <v>9443</v>
      </c>
      <c r="N23">
        <v>162</v>
      </c>
    </row>
    <row r="24" spans="6:14">
      <c r="J24" t="s">
        <v>23</v>
      </c>
      <c r="K24" t="s">
        <v>76</v>
      </c>
      <c r="L24" t="s">
        <v>80</v>
      </c>
      <c r="M24" s="5">
        <v>8155</v>
      </c>
      <c r="N24">
        <v>90</v>
      </c>
    </row>
    <row r="25" spans="6:14">
      <c r="J25" t="s">
        <v>22</v>
      </c>
      <c r="K25" t="s">
        <v>70</v>
      </c>
      <c r="L25" t="s">
        <v>80</v>
      </c>
      <c r="M25" s="5">
        <v>1701</v>
      </c>
      <c r="N25">
        <v>234</v>
      </c>
    </row>
    <row r="26" spans="6:14">
      <c r="J26" t="s">
        <v>30</v>
      </c>
      <c r="K26" t="s">
        <v>70</v>
      </c>
      <c r="L26" t="s">
        <v>72</v>
      </c>
      <c r="M26" s="5">
        <v>2205</v>
      </c>
      <c r="N26">
        <v>141</v>
      </c>
    </row>
    <row r="27" spans="6:14">
      <c r="J27" t="s">
        <v>22</v>
      </c>
      <c r="K27" t="s">
        <v>55</v>
      </c>
      <c r="L27" t="s">
        <v>81</v>
      </c>
      <c r="M27" s="5">
        <v>1771</v>
      </c>
      <c r="N27">
        <v>204</v>
      </c>
    </row>
    <row r="28" spans="6:14">
      <c r="J28" t="s">
        <v>63</v>
      </c>
      <c r="K28" t="s">
        <v>58</v>
      </c>
      <c r="L28" t="s">
        <v>82</v>
      </c>
      <c r="M28" s="5">
        <v>2114</v>
      </c>
      <c r="N28">
        <v>186</v>
      </c>
    </row>
    <row r="29" spans="6:14">
      <c r="J29" t="s">
        <v>63</v>
      </c>
      <c r="K29" t="s">
        <v>59</v>
      </c>
      <c r="L29" t="s">
        <v>77</v>
      </c>
      <c r="M29" s="5">
        <v>10311</v>
      </c>
      <c r="N29">
        <v>231</v>
      </c>
    </row>
    <row r="30" spans="6:14">
      <c r="J30" t="s">
        <v>14</v>
      </c>
      <c r="K30" t="s">
        <v>65</v>
      </c>
      <c r="L30" t="s">
        <v>75</v>
      </c>
      <c r="M30" s="5">
        <v>21</v>
      </c>
      <c r="N30">
        <v>168</v>
      </c>
    </row>
    <row r="31" spans="6:14">
      <c r="J31" t="s">
        <v>30</v>
      </c>
      <c r="K31" t="s">
        <v>58</v>
      </c>
      <c r="L31" t="s">
        <v>79</v>
      </c>
      <c r="M31" s="5">
        <v>1974</v>
      </c>
      <c r="N31">
        <v>195</v>
      </c>
    </row>
    <row r="32" spans="6:14">
      <c r="J32" t="s">
        <v>15</v>
      </c>
      <c r="K32" t="s">
        <v>59</v>
      </c>
      <c r="L32" t="s">
        <v>80</v>
      </c>
      <c r="M32" s="5">
        <v>6314</v>
      </c>
      <c r="N32">
        <v>15</v>
      </c>
    </row>
    <row r="33" spans="10:14">
      <c r="J33" t="s">
        <v>30</v>
      </c>
      <c r="K33" t="s">
        <v>55</v>
      </c>
      <c r="L33" t="s">
        <v>80</v>
      </c>
      <c r="M33" s="5">
        <v>4683</v>
      </c>
      <c r="N33">
        <v>30</v>
      </c>
    </row>
    <row r="34" spans="10:14">
      <c r="J34" t="s">
        <v>63</v>
      </c>
      <c r="K34" t="s">
        <v>55</v>
      </c>
      <c r="L34" t="s">
        <v>83</v>
      </c>
      <c r="M34" s="5">
        <v>6398</v>
      </c>
      <c r="N34">
        <v>102</v>
      </c>
    </row>
    <row r="35" spans="10:14">
      <c r="J35" t="s">
        <v>7</v>
      </c>
      <c r="K35" t="s">
        <v>58</v>
      </c>
      <c r="L35" t="s">
        <v>81</v>
      </c>
      <c r="M35" s="5">
        <v>553</v>
      </c>
      <c r="N35">
        <v>15</v>
      </c>
    </row>
    <row r="36" spans="10:14">
      <c r="J36" t="s">
        <v>22</v>
      </c>
      <c r="K36" t="s">
        <v>65</v>
      </c>
      <c r="L36" t="s">
        <v>56</v>
      </c>
      <c r="M36" s="5">
        <v>7021</v>
      </c>
      <c r="N36">
        <v>183</v>
      </c>
    </row>
    <row r="37" spans="10:14">
      <c r="J37" t="s">
        <v>54</v>
      </c>
      <c r="K37" t="s">
        <v>65</v>
      </c>
      <c r="L37" t="s">
        <v>72</v>
      </c>
      <c r="M37" s="5">
        <v>5817</v>
      </c>
      <c r="N37">
        <v>12</v>
      </c>
    </row>
    <row r="38" spans="10:14">
      <c r="J38" t="s">
        <v>63</v>
      </c>
      <c r="K38" t="s">
        <v>65</v>
      </c>
      <c r="L38" t="s">
        <v>73</v>
      </c>
      <c r="M38" s="5">
        <v>3976</v>
      </c>
      <c r="N38">
        <v>72</v>
      </c>
    </row>
    <row r="39" spans="10:14">
      <c r="J39" t="s">
        <v>17</v>
      </c>
      <c r="K39" t="s">
        <v>70</v>
      </c>
      <c r="L39" t="s">
        <v>84</v>
      </c>
      <c r="M39" s="5">
        <v>1134</v>
      </c>
      <c r="N39">
        <v>282</v>
      </c>
    </row>
    <row r="40" spans="10:14">
      <c r="J40" t="s">
        <v>7</v>
      </c>
      <c r="K40" t="s">
        <v>65</v>
      </c>
      <c r="L40" t="s">
        <v>85</v>
      </c>
      <c r="M40" s="5">
        <v>6027</v>
      </c>
      <c r="N40">
        <v>144</v>
      </c>
    </row>
    <row r="41" spans="10:14">
      <c r="J41" t="s">
        <v>17</v>
      </c>
      <c r="K41" t="s">
        <v>55</v>
      </c>
      <c r="L41" t="s">
        <v>75</v>
      </c>
      <c r="M41" s="5">
        <v>1904</v>
      </c>
      <c r="N41">
        <v>405</v>
      </c>
    </row>
    <row r="42" spans="10:14">
      <c r="J42" t="s">
        <v>20</v>
      </c>
      <c r="K42" t="s">
        <v>76</v>
      </c>
      <c r="L42" t="s">
        <v>60</v>
      </c>
      <c r="M42" s="5">
        <v>3262</v>
      </c>
      <c r="N42">
        <v>75</v>
      </c>
    </row>
    <row r="43" spans="10:14">
      <c r="J43" t="s">
        <v>54</v>
      </c>
      <c r="K43" t="s">
        <v>76</v>
      </c>
      <c r="L43" t="s">
        <v>84</v>
      </c>
      <c r="M43" s="5">
        <v>2289</v>
      </c>
      <c r="N43">
        <v>135</v>
      </c>
    </row>
    <row r="44" spans="10:14">
      <c r="J44" t="s">
        <v>15</v>
      </c>
      <c r="K44" t="s">
        <v>76</v>
      </c>
      <c r="L44" t="s">
        <v>84</v>
      </c>
      <c r="M44" s="5">
        <v>6986</v>
      </c>
      <c r="N44">
        <v>21</v>
      </c>
    </row>
    <row r="45" spans="10:14">
      <c r="J45" t="s">
        <v>7</v>
      </c>
      <c r="K45" t="s">
        <v>70</v>
      </c>
      <c r="L45" t="s">
        <v>80</v>
      </c>
      <c r="M45" s="5">
        <v>4417</v>
      </c>
      <c r="N45">
        <v>153</v>
      </c>
    </row>
    <row r="46" spans="10:14">
      <c r="J46" t="s">
        <v>17</v>
      </c>
      <c r="K46" t="s">
        <v>76</v>
      </c>
      <c r="L46" t="s">
        <v>82</v>
      </c>
      <c r="M46" s="5">
        <v>1442</v>
      </c>
      <c r="N46">
        <v>15</v>
      </c>
    </row>
    <row r="47" spans="10:14">
      <c r="J47" t="s">
        <v>14</v>
      </c>
      <c r="K47" t="s">
        <v>58</v>
      </c>
      <c r="L47" t="s">
        <v>73</v>
      </c>
      <c r="M47" s="5">
        <v>2415</v>
      </c>
      <c r="N47">
        <v>255</v>
      </c>
    </row>
    <row r="48" spans="10:14">
      <c r="J48" t="s">
        <v>7</v>
      </c>
      <c r="K48" t="s">
        <v>55</v>
      </c>
      <c r="L48" t="s">
        <v>81</v>
      </c>
      <c r="M48" s="5">
        <v>238</v>
      </c>
      <c r="N48">
        <v>18</v>
      </c>
    </row>
    <row r="49" spans="10:14">
      <c r="J49" t="s">
        <v>17</v>
      </c>
      <c r="K49" t="s">
        <v>55</v>
      </c>
      <c r="L49" t="s">
        <v>80</v>
      </c>
      <c r="M49" s="5">
        <v>4949</v>
      </c>
      <c r="N49">
        <v>189</v>
      </c>
    </row>
    <row r="50" spans="10:14">
      <c r="J50" t="s">
        <v>15</v>
      </c>
      <c r="K50" t="s">
        <v>70</v>
      </c>
      <c r="L50" t="s">
        <v>60</v>
      </c>
      <c r="M50" s="5">
        <v>5075</v>
      </c>
      <c r="N50">
        <v>21</v>
      </c>
    </row>
    <row r="51" spans="10:14">
      <c r="J51" t="s">
        <v>14</v>
      </c>
      <c r="K51" t="s">
        <v>59</v>
      </c>
      <c r="L51" t="s">
        <v>75</v>
      </c>
      <c r="M51" s="5">
        <v>9198</v>
      </c>
      <c r="N51">
        <v>36</v>
      </c>
    </row>
    <row r="52" spans="10:14">
      <c r="J52" t="s">
        <v>17</v>
      </c>
      <c r="K52" t="s">
        <v>76</v>
      </c>
      <c r="L52" t="s">
        <v>78</v>
      </c>
      <c r="M52" s="5">
        <v>3339</v>
      </c>
      <c r="N52">
        <v>75</v>
      </c>
    </row>
    <row r="53" spans="10:14">
      <c r="J53" t="s">
        <v>54</v>
      </c>
      <c r="K53" t="s">
        <v>76</v>
      </c>
      <c r="L53" t="s">
        <v>74</v>
      </c>
      <c r="M53" s="5">
        <v>5019</v>
      </c>
      <c r="N53">
        <v>156</v>
      </c>
    </row>
    <row r="54" spans="10:14">
      <c r="J54" t="s">
        <v>15</v>
      </c>
      <c r="K54" t="s">
        <v>59</v>
      </c>
      <c r="L54" t="s">
        <v>75</v>
      </c>
      <c r="M54" s="5">
        <v>16184</v>
      </c>
      <c r="N54">
        <v>39</v>
      </c>
    </row>
    <row r="55" spans="10:14">
      <c r="J55" t="s">
        <v>17</v>
      </c>
      <c r="K55" t="s">
        <v>59</v>
      </c>
      <c r="L55" t="s">
        <v>86</v>
      </c>
      <c r="M55" s="5">
        <v>497</v>
      </c>
      <c r="N55">
        <v>63</v>
      </c>
    </row>
    <row r="56" spans="10:14">
      <c r="J56" t="s">
        <v>7</v>
      </c>
      <c r="K56" t="s">
        <v>59</v>
      </c>
      <c r="L56" t="s">
        <v>78</v>
      </c>
      <c r="M56" s="5">
        <v>8211</v>
      </c>
      <c r="N56">
        <v>75</v>
      </c>
    </row>
    <row r="57" spans="10:14">
      <c r="J57" t="s">
        <v>7</v>
      </c>
      <c r="K57" t="s">
        <v>70</v>
      </c>
      <c r="L57" t="s">
        <v>85</v>
      </c>
      <c r="M57" s="5">
        <v>6580</v>
      </c>
      <c r="N57">
        <v>183</v>
      </c>
    </row>
    <row r="58" spans="10:14">
      <c r="J58" t="s">
        <v>63</v>
      </c>
      <c r="K58" t="s">
        <v>58</v>
      </c>
      <c r="L58" t="s">
        <v>77</v>
      </c>
      <c r="M58" s="5">
        <v>4760</v>
      </c>
      <c r="N58">
        <v>69</v>
      </c>
    </row>
    <row r="59" spans="10:14">
      <c r="J59" t="s">
        <v>54</v>
      </c>
      <c r="K59" t="s">
        <v>59</v>
      </c>
      <c r="L59" t="s">
        <v>66</v>
      </c>
      <c r="M59" s="5">
        <v>5439</v>
      </c>
      <c r="N59">
        <v>30</v>
      </c>
    </row>
    <row r="60" spans="10:14">
      <c r="J60" t="s">
        <v>63</v>
      </c>
      <c r="K60" t="s">
        <v>76</v>
      </c>
      <c r="L60" t="s">
        <v>74</v>
      </c>
      <c r="M60" s="5">
        <v>1463</v>
      </c>
      <c r="N60">
        <v>39</v>
      </c>
    </row>
    <row r="61" spans="10:14">
      <c r="J61" t="s">
        <v>14</v>
      </c>
      <c r="K61" t="s">
        <v>76</v>
      </c>
      <c r="L61" t="s">
        <v>60</v>
      </c>
      <c r="M61" s="5">
        <v>7777</v>
      </c>
      <c r="N61">
        <v>504</v>
      </c>
    </row>
    <row r="62" spans="10:14">
      <c r="J62" t="s">
        <v>23</v>
      </c>
      <c r="K62" t="s">
        <v>55</v>
      </c>
      <c r="L62" t="s">
        <v>78</v>
      </c>
      <c r="M62" s="5">
        <v>1085</v>
      </c>
      <c r="N62">
        <v>273</v>
      </c>
    </row>
    <row r="63" spans="10:14">
      <c r="J63" t="s">
        <v>15</v>
      </c>
      <c r="K63" t="s">
        <v>55</v>
      </c>
      <c r="L63" t="s">
        <v>71</v>
      </c>
      <c r="M63" s="5">
        <v>182</v>
      </c>
      <c r="N63">
        <v>48</v>
      </c>
    </row>
    <row r="64" spans="10:14">
      <c r="J64" t="s">
        <v>17</v>
      </c>
      <c r="K64" t="s">
        <v>76</v>
      </c>
      <c r="L64" t="s">
        <v>84</v>
      </c>
      <c r="M64" s="5">
        <v>4242</v>
      </c>
      <c r="N64">
        <v>207</v>
      </c>
    </row>
    <row r="65" spans="10:14">
      <c r="J65" t="s">
        <v>17</v>
      </c>
      <c r="K65" t="s">
        <v>59</v>
      </c>
      <c r="L65" t="s">
        <v>60</v>
      </c>
      <c r="M65" s="5">
        <v>6118</v>
      </c>
      <c r="N65">
        <v>9</v>
      </c>
    </row>
    <row r="66" spans="10:14">
      <c r="J66" t="s">
        <v>30</v>
      </c>
      <c r="K66" t="s">
        <v>59</v>
      </c>
      <c r="L66" t="s">
        <v>80</v>
      </c>
      <c r="M66" s="5">
        <v>2317</v>
      </c>
      <c r="N66">
        <v>261</v>
      </c>
    </row>
    <row r="67" spans="10:14">
      <c r="J67" t="s">
        <v>17</v>
      </c>
      <c r="K67" t="s">
        <v>70</v>
      </c>
      <c r="L67" t="s">
        <v>75</v>
      </c>
      <c r="M67" s="5">
        <v>938</v>
      </c>
      <c r="N67">
        <v>6</v>
      </c>
    </row>
    <row r="68" spans="10:14">
      <c r="J68" t="s">
        <v>22</v>
      </c>
      <c r="K68" t="s">
        <v>55</v>
      </c>
      <c r="L68" t="s">
        <v>82</v>
      </c>
      <c r="M68" s="5">
        <v>9709</v>
      </c>
      <c r="N68">
        <v>30</v>
      </c>
    </row>
    <row r="69" spans="10:14">
      <c r="J69" t="s">
        <v>20</v>
      </c>
      <c r="K69" t="s">
        <v>76</v>
      </c>
      <c r="L69" t="s">
        <v>79</v>
      </c>
      <c r="M69" s="5">
        <v>2205</v>
      </c>
      <c r="N69">
        <v>138</v>
      </c>
    </row>
    <row r="70" spans="10:14">
      <c r="J70" t="s">
        <v>20</v>
      </c>
      <c r="K70" t="s">
        <v>55</v>
      </c>
      <c r="L70" t="s">
        <v>74</v>
      </c>
      <c r="M70" s="5">
        <v>4487</v>
      </c>
      <c r="N70">
        <v>111</v>
      </c>
    </row>
    <row r="71" spans="10:14">
      <c r="J71" t="s">
        <v>15</v>
      </c>
      <c r="K71" t="s">
        <v>58</v>
      </c>
      <c r="L71" t="s">
        <v>64</v>
      </c>
      <c r="M71" s="5">
        <v>2415</v>
      </c>
      <c r="N71">
        <v>15</v>
      </c>
    </row>
    <row r="72" spans="10:14">
      <c r="J72" t="s">
        <v>54</v>
      </c>
      <c r="K72" t="s">
        <v>76</v>
      </c>
      <c r="L72" t="s">
        <v>81</v>
      </c>
      <c r="M72" s="5">
        <v>4018</v>
      </c>
      <c r="N72">
        <v>162</v>
      </c>
    </row>
    <row r="73" spans="10:14">
      <c r="J73" t="s">
        <v>15</v>
      </c>
      <c r="K73" t="s">
        <v>76</v>
      </c>
      <c r="L73" t="s">
        <v>81</v>
      </c>
      <c r="M73" s="5">
        <v>861</v>
      </c>
      <c r="N73">
        <v>195</v>
      </c>
    </row>
    <row r="74" spans="10:14">
      <c r="J74" t="s">
        <v>30</v>
      </c>
      <c r="K74" t="s">
        <v>70</v>
      </c>
      <c r="L74" t="s">
        <v>73</v>
      </c>
      <c r="M74" s="5">
        <v>5586</v>
      </c>
      <c r="N74">
        <v>525</v>
      </c>
    </row>
    <row r="75" spans="10:14">
      <c r="J75" t="s">
        <v>20</v>
      </c>
      <c r="K75" t="s">
        <v>76</v>
      </c>
      <c r="L75" t="s">
        <v>68</v>
      </c>
      <c r="M75" s="5">
        <v>2226</v>
      </c>
      <c r="N75">
        <v>48</v>
      </c>
    </row>
    <row r="76" spans="10:14">
      <c r="J76" t="s">
        <v>23</v>
      </c>
      <c r="K76" t="s">
        <v>76</v>
      </c>
      <c r="L76" t="s">
        <v>85</v>
      </c>
      <c r="M76" s="5">
        <v>14329</v>
      </c>
      <c r="N76">
        <v>150</v>
      </c>
    </row>
    <row r="77" spans="10:14">
      <c r="J77" t="s">
        <v>23</v>
      </c>
      <c r="K77" t="s">
        <v>76</v>
      </c>
      <c r="L77" t="s">
        <v>79</v>
      </c>
      <c r="M77" s="5">
        <v>8463</v>
      </c>
      <c r="N77">
        <v>492</v>
      </c>
    </row>
    <row r="78" spans="10:14">
      <c r="J78" t="s">
        <v>15</v>
      </c>
      <c r="K78" t="s">
        <v>76</v>
      </c>
      <c r="L78" t="s">
        <v>78</v>
      </c>
      <c r="M78" s="5">
        <v>2891</v>
      </c>
      <c r="N78">
        <v>102</v>
      </c>
    </row>
    <row r="79" spans="10:14">
      <c r="J79" t="s">
        <v>14</v>
      </c>
      <c r="K79" t="s">
        <v>59</v>
      </c>
      <c r="L79" t="s">
        <v>80</v>
      </c>
      <c r="M79" s="5">
        <v>3773</v>
      </c>
      <c r="N79">
        <v>165</v>
      </c>
    </row>
    <row r="80" spans="10:14">
      <c r="J80" t="s">
        <v>63</v>
      </c>
      <c r="K80" t="s">
        <v>59</v>
      </c>
      <c r="L80" t="s">
        <v>85</v>
      </c>
      <c r="M80" s="5">
        <v>854</v>
      </c>
      <c r="N80">
        <v>309</v>
      </c>
    </row>
    <row r="81" spans="10:14">
      <c r="J81" t="s">
        <v>17</v>
      </c>
      <c r="K81" t="s">
        <v>59</v>
      </c>
      <c r="L81" t="s">
        <v>74</v>
      </c>
      <c r="M81" s="5">
        <v>4970</v>
      </c>
      <c r="N81">
        <v>156</v>
      </c>
    </row>
    <row r="82" spans="10:14">
      <c r="J82" t="s">
        <v>23</v>
      </c>
      <c r="K82" t="s">
        <v>58</v>
      </c>
      <c r="L82" t="s">
        <v>87</v>
      </c>
      <c r="M82" s="5">
        <v>98</v>
      </c>
      <c r="N82">
        <v>159</v>
      </c>
    </row>
    <row r="83" spans="10:14">
      <c r="J83" t="s">
        <v>15</v>
      </c>
      <c r="K83" t="s">
        <v>58</v>
      </c>
      <c r="L83" t="s">
        <v>82</v>
      </c>
      <c r="M83" s="5">
        <v>13391</v>
      </c>
      <c r="N83">
        <v>201</v>
      </c>
    </row>
    <row r="84" spans="10:14">
      <c r="J84" t="s">
        <v>22</v>
      </c>
      <c r="K84" t="s">
        <v>65</v>
      </c>
      <c r="L84" t="s">
        <v>71</v>
      </c>
      <c r="M84" s="5">
        <v>8890</v>
      </c>
      <c r="N84">
        <v>210</v>
      </c>
    </row>
    <row r="85" spans="10:14">
      <c r="J85" t="s">
        <v>7</v>
      </c>
      <c r="K85" t="s">
        <v>70</v>
      </c>
      <c r="L85" t="s">
        <v>77</v>
      </c>
      <c r="M85" s="5">
        <v>56</v>
      </c>
      <c r="N85">
        <v>51</v>
      </c>
    </row>
    <row r="86" spans="10:14">
      <c r="J86" t="s">
        <v>14</v>
      </c>
      <c r="K86" t="s">
        <v>59</v>
      </c>
      <c r="L86" t="s">
        <v>66</v>
      </c>
      <c r="M86" s="5">
        <v>3339</v>
      </c>
      <c r="N86">
        <v>39</v>
      </c>
    </row>
    <row r="87" spans="10:14">
      <c r="J87" t="s">
        <v>30</v>
      </c>
      <c r="K87" t="s">
        <v>58</v>
      </c>
      <c r="L87" t="s">
        <v>64</v>
      </c>
      <c r="M87" s="5">
        <v>3808</v>
      </c>
      <c r="N87">
        <v>279</v>
      </c>
    </row>
    <row r="88" spans="10:14">
      <c r="J88" t="s">
        <v>30</v>
      </c>
      <c r="K88" t="s">
        <v>70</v>
      </c>
      <c r="L88" t="s">
        <v>77</v>
      </c>
      <c r="M88" s="5">
        <v>63</v>
      </c>
      <c r="N88">
        <v>123</v>
      </c>
    </row>
    <row r="89" spans="10:14">
      <c r="J89" t="s">
        <v>7</v>
      </c>
      <c r="K89" t="s">
        <v>65</v>
      </c>
      <c r="L89" t="s">
        <v>84</v>
      </c>
      <c r="M89" s="5">
        <v>7812</v>
      </c>
      <c r="N89">
        <v>81</v>
      </c>
    </row>
    <row r="90" spans="10:14">
      <c r="J90" t="s">
        <v>54</v>
      </c>
      <c r="K90" t="s">
        <v>55</v>
      </c>
      <c r="L90" t="s">
        <v>81</v>
      </c>
      <c r="M90" s="5">
        <v>7693</v>
      </c>
      <c r="N90">
        <v>21</v>
      </c>
    </row>
    <row r="91" spans="10:14">
      <c r="J91" t="s">
        <v>14</v>
      </c>
      <c r="K91" t="s">
        <v>59</v>
      </c>
      <c r="L91" t="s">
        <v>85</v>
      </c>
      <c r="M91" s="5">
        <v>973</v>
      </c>
      <c r="N91">
        <v>162</v>
      </c>
    </row>
    <row r="92" spans="10:14">
      <c r="J92" t="s">
        <v>30</v>
      </c>
      <c r="K92" t="s">
        <v>58</v>
      </c>
      <c r="L92" t="s">
        <v>86</v>
      </c>
      <c r="M92" s="5">
        <v>567</v>
      </c>
      <c r="N92">
        <v>228</v>
      </c>
    </row>
    <row r="93" spans="10:14">
      <c r="J93" t="s">
        <v>30</v>
      </c>
      <c r="K93" t="s">
        <v>59</v>
      </c>
      <c r="L93" t="s">
        <v>78</v>
      </c>
      <c r="M93" s="5">
        <v>2471</v>
      </c>
      <c r="N93">
        <v>342</v>
      </c>
    </row>
    <row r="94" spans="10:14">
      <c r="J94" t="s">
        <v>15</v>
      </c>
      <c r="K94" t="s">
        <v>70</v>
      </c>
      <c r="L94" t="s">
        <v>77</v>
      </c>
      <c r="M94" s="5">
        <v>7189</v>
      </c>
      <c r="N94">
        <v>54</v>
      </c>
    </row>
    <row r="95" spans="10:14">
      <c r="J95" t="s">
        <v>63</v>
      </c>
      <c r="K95" t="s">
        <v>58</v>
      </c>
      <c r="L95" t="s">
        <v>85</v>
      </c>
      <c r="M95" s="5">
        <v>7455</v>
      </c>
      <c r="N95">
        <v>216</v>
      </c>
    </row>
    <row r="96" spans="10:14">
      <c r="J96" t="s">
        <v>14</v>
      </c>
      <c r="K96" t="s">
        <v>76</v>
      </c>
      <c r="L96" t="s">
        <v>87</v>
      </c>
      <c r="M96" s="5">
        <v>3108</v>
      </c>
      <c r="N96">
        <v>54</v>
      </c>
    </row>
    <row r="97" spans="10:14">
      <c r="J97" t="s">
        <v>17</v>
      </c>
      <c r="K97" t="s">
        <v>70</v>
      </c>
      <c r="L97" t="s">
        <v>66</v>
      </c>
      <c r="M97" s="5">
        <v>469</v>
      </c>
      <c r="N97">
        <v>75</v>
      </c>
    </row>
    <row r="98" spans="10:14">
      <c r="J98" t="s">
        <v>23</v>
      </c>
      <c r="K98" t="s">
        <v>55</v>
      </c>
      <c r="L98" t="s">
        <v>80</v>
      </c>
      <c r="M98" s="5">
        <v>2737</v>
      </c>
      <c r="N98">
        <v>93</v>
      </c>
    </row>
    <row r="99" spans="10:14">
      <c r="J99" t="s">
        <v>23</v>
      </c>
      <c r="K99" t="s">
        <v>55</v>
      </c>
      <c r="L99" t="s">
        <v>66</v>
      </c>
      <c r="M99" s="5">
        <v>4305</v>
      </c>
      <c r="N99">
        <v>156</v>
      </c>
    </row>
    <row r="100" spans="10:14">
      <c r="J100" t="s">
        <v>23</v>
      </c>
      <c r="K100" t="s">
        <v>70</v>
      </c>
      <c r="L100" t="s">
        <v>74</v>
      </c>
      <c r="M100" s="5">
        <v>2408</v>
      </c>
      <c r="N100">
        <v>9</v>
      </c>
    </row>
    <row r="101" spans="10:14">
      <c r="J101" t="s">
        <v>14</v>
      </c>
      <c r="K101" t="s">
        <v>59</v>
      </c>
      <c r="L101" t="s">
        <v>81</v>
      </c>
      <c r="M101" s="5">
        <v>1281</v>
      </c>
      <c r="N101">
        <v>18</v>
      </c>
    </row>
    <row r="102" spans="10:14">
      <c r="J102" t="s">
        <v>54</v>
      </c>
      <c r="K102" t="s">
        <v>58</v>
      </c>
      <c r="L102" t="s">
        <v>60</v>
      </c>
      <c r="M102" s="5">
        <v>12348</v>
      </c>
      <c r="N102">
        <v>234</v>
      </c>
    </row>
    <row r="103" spans="10:14">
      <c r="J103" t="s">
        <v>14</v>
      </c>
      <c r="K103" t="s">
        <v>76</v>
      </c>
      <c r="L103" t="s">
        <v>85</v>
      </c>
      <c r="M103" s="5">
        <v>3689</v>
      </c>
      <c r="N103">
        <v>312</v>
      </c>
    </row>
    <row r="124" spans="3:11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88</v>
      </c>
    </row>
    <row r="125" spans="3:11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89</v>
      </c>
      <c r="K126" s="15" t="s">
        <v>58</v>
      </c>
    </row>
    <row r="127" spans="3:11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90</v>
      </c>
      <c r="K128" s="16" cm="1">
        <f t="array" ref="K128">SUM(_xlfn._xlws.FILTER(sales[Amount], sales[Geography]&lt;&gt;K126))</f>
        <v>359597</v>
      </c>
    </row>
    <row r="129" spans="3:11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91</v>
      </c>
      <c r="K129" s="16">
        <f>SUMIFS(sales[Amount], sales[Geography],"&lt;&gt;USA")</f>
        <v>359597</v>
      </c>
    </row>
    <row r="130" spans="3:11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H117"/>
  <sheetViews>
    <sheetView showGridLines="0" tabSelected="1" topLeftCell="A25" zoomScale="145" zoomScaleNormal="145" workbookViewId="0">
      <selection activeCell="D31" sqref="D31"/>
    </sheetView>
  </sheetViews>
  <sheetFormatPr defaultRowHeight="1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9.5703125" bestFit="1" customWidth="1"/>
  </cols>
  <sheetData>
    <row r="1" spans="1:4" s="2" customFormat="1" ht="52.5" customHeight="1">
      <c r="A1" s="1"/>
      <c r="C1" s="3" t="s">
        <v>0</v>
      </c>
    </row>
    <row r="4" spans="1:4">
      <c r="B4" s="27">
        <v>1</v>
      </c>
      <c r="C4" t="s">
        <v>92</v>
      </c>
    </row>
    <row r="5" spans="1:4">
      <c r="B5" s="27">
        <v>2</v>
      </c>
      <c r="C5" t="s">
        <v>93</v>
      </c>
    </row>
    <row r="6" spans="1:4">
      <c r="B6" s="27">
        <v>3</v>
      </c>
      <c r="C6" t="s">
        <v>94</v>
      </c>
    </row>
    <row r="7" spans="1:4">
      <c r="B7" s="27">
        <v>4</v>
      </c>
      <c r="C7" t="s">
        <v>95</v>
      </c>
    </row>
    <row r="8" spans="1:4">
      <c r="B8" s="27">
        <v>5</v>
      </c>
      <c r="C8" t="s">
        <v>96</v>
      </c>
    </row>
    <row r="11" spans="1:4">
      <c r="C11" t="s">
        <v>97</v>
      </c>
      <c r="D11" t="str" cm="1">
        <f t="array" ref="D11:D19">_xlfn._xlws.FILTER(staff[Name], (staff[Department] = "Sales") + (staff[Department] = "Website"), "No data found")</f>
        <v>Dennison Crosswaite</v>
      </c>
    </row>
    <row r="12" spans="1:4">
      <c r="D12" t="str">
        <v>Gunar Cockshoot</v>
      </c>
    </row>
    <row r="13" spans="1:4">
      <c r="D13" t="str">
        <v>Gigi Bohling</v>
      </c>
    </row>
    <row r="14" spans="1:4">
      <c r="D14" t="str">
        <v>Kaine Padly</v>
      </c>
    </row>
    <row r="15" spans="1:4">
      <c r="D15" t="str">
        <v>Ches Bonnell</v>
      </c>
    </row>
    <row r="16" spans="1:4">
      <c r="D16" t="str">
        <v>Andria Kimpton</v>
      </c>
    </row>
    <row r="17" spans="3:8">
      <c r="D17" t="str">
        <v>Brien Boise</v>
      </c>
    </row>
    <row r="18" spans="3:8">
      <c r="D18" t="str">
        <v>Dotty Strutley</v>
      </c>
    </row>
    <row r="19" spans="3:8">
      <c r="D19" t="str">
        <v>Rafaelita Blaksland</v>
      </c>
    </row>
    <row r="22" spans="3:8">
      <c r="C22" t="s">
        <v>98</v>
      </c>
      <c r="D22">
        <f>SUM(COUNTIFS(staff[Date Joined], "&gt;=1/1/2018", staff[Date Joined], "&lt;=3/31/2018"),
     COUNTIFS(staff[Date Joined], "&gt;=1/1/2019", staff[Date Joined], "&lt;=3/31/2019"))</f>
        <v>3</v>
      </c>
    </row>
    <row r="26" spans="3:8">
      <c r="C26" t="s">
        <v>99</v>
      </c>
      <c r="D26" t="str" cm="1">
        <f t="array" ref="D26">_xlfn._xlws.FILTER(sales[], (sales[Product] = "50% data bites") * (sales[Geography] = "New Zealand"), "No data found")</f>
        <v>No data found</v>
      </c>
    </row>
    <row r="29" spans="3:8">
      <c r="C29" t="s">
        <v>100</v>
      </c>
      <c r="D29">
        <f>SUMIFS(sales[Amount], sales[Geography], "&lt;&gt;India", sales[Geography], "&lt;&gt;Australia")</f>
        <v>291228</v>
      </c>
    </row>
    <row r="31" spans="3:8">
      <c r="C31" t="s">
        <v>101</v>
      </c>
      <c r="D31" t="str" cm="1">
        <f t="array" ref="D31:H117">_xlfn._xlws.FILTER(sales[],(sales[Amount] &gt; G2) * (sales[Sales Person] &lt;&gt; "Gunar Cockshoot"), "No data found")</f>
        <v>Ram Mahesh</v>
      </c>
      <c r="E31" t="str">
        <v>New Zealand</v>
      </c>
      <c r="F31" t="str">
        <v>70% Dark Bites</v>
      </c>
      <c r="G31">
        <v>1624</v>
      </c>
      <c r="H31">
        <v>114</v>
      </c>
    </row>
    <row r="32" spans="3:8">
      <c r="D32" t="str">
        <v>Brien Boise</v>
      </c>
      <c r="E32" t="str">
        <v>USA</v>
      </c>
      <c r="F32" t="str">
        <v>Choco Coated Almonds</v>
      </c>
      <c r="G32">
        <v>6706</v>
      </c>
      <c r="H32">
        <v>459</v>
      </c>
    </row>
    <row r="33" spans="4:8">
      <c r="D33" t="str">
        <v>Husein Augar</v>
      </c>
      <c r="E33" t="str">
        <v>USA</v>
      </c>
      <c r="F33" t="str">
        <v>Almond Choco</v>
      </c>
      <c r="G33">
        <v>959</v>
      </c>
      <c r="H33">
        <v>147</v>
      </c>
    </row>
    <row r="34" spans="4:8">
      <c r="D34" t="str">
        <v>Carla Molina</v>
      </c>
      <c r="E34" t="str">
        <v>Canada</v>
      </c>
      <c r="F34" t="str">
        <v>Drinking Coco</v>
      </c>
      <c r="G34">
        <v>9632</v>
      </c>
      <c r="H34">
        <v>288</v>
      </c>
    </row>
    <row r="35" spans="4:8">
      <c r="D35" t="str">
        <v>Curtice Advani</v>
      </c>
      <c r="E35" t="str">
        <v>UK</v>
      </c>
      <c r="F35" t="str">
        <v>White Choc</v>
      </c>
      <c r="G35">
        <v>2100</v>
      </c>
      <c r="H35">
        <v>414</v>
      </c>
    </row>
    <row r="36" spans="4:8">
      <c r="D36" t="str">
        <v>Ram Mahesh</v>
      </c>
      <c r="E36" t="str">
        <v>USA</v>
      </c>
      <c r="F36" t="str">
        <v>Peanut Butter Cubes</v>
      </c>
      <c r="G36">
        <v>8869</v>
      </c>
      <c r="H36">
        <v>432</v>
      </c>
    </row>
    <row r="37" spans="4:8">
      <c r="D37" t="str">
        <v>Curtice Advani</v>
      </c>
      <c r="E37" t="str">
        <v>Australia</v>
      </c>
      <c r="F37" t="str">
        <v>Smooth Sliky Salty</v>
      </c>
      <c r="G37">
        <v>2681</v>
      </c>
      <c r="H37">
        <v>54</v>
      </c>
    </row>
    <row r="38" spans="4:8">
      <c r="D38" t="str">
        <v>Brien Boise</v>
      </c>
      <c r="E38" t="str">
        <v>USA</v>
      </c>
      <c r="F38" t="str">
        <v>After Nines</v>
      </c>
      <c r="G38">
        <v>5012</v>
      </c>
      <c r="H38">
        <v>210</v>
      </c>
    </row>
    <row r="39" spans="4:8">
      <c r="D39" t="str">
        <v>Ches Bonnell</v>
      </c>
      <c r="E39" t="str">
        <v>Australia</v>
      </c>
      <c r="F39" t="str">
        <v>50% Dark Bites</v>
      </c>
      <c r="G39">
        <v>1281</v>
      </c>
      <c r="H39">
        <v>75</v>
      </c>
    </row>
    <row r="40" spans="4:8">
      <c r="D40" t="str">
        <v>Gigi Bohling</v>
      </c>
      <c r="E40" t="str">
        <v>New Zealand</v>
      </c>
      <c r="F40" t="str">
        <v>50% Dark Bites</v>
      </c>
      <c r="G40">
        <v>4991</v>
      </c>
      <c r="H40">
        <v>12</v>
      </c>
    </row>
    <row r="41" spans="4:8">
      <c r="D41" t="str">
        <v>Barr Faughny</v>
      </c>
      <c r="E41" t="str">
        <v>UK</v>
      </c>
      <c r="F41" t="str">
        <v>White Choc</v>
      </c>
      <c r="G41">
        <v>1785</v>
      </c>
      <c r="H41">
        <v>462</v>
      </c>
    </row>
    <row r="42" spans="4:8">
      <c r="D42" t="str">
        <v>Husein Augar</v>
      </c>
      <c r="E42" t="str">
        <v>Australia</v>
      </c>
      <c r="F42" t="str">
        <v>Mint Chip Choco</v>
      </c>
      <c r="G42">
        <v>2646</v>
      </c>
      <c r="H42">
        <v>120</v>
      </c>
    </row>
    <row r="43" spans="4:8">
      <c r="D43" t="str">
        <v>Barr Faughny</v>
      </c>
      <c r="E43" t="str">
        <v>India</v>
      </c>
      <c r="F43" t="str">
        <v>Milk Bars</v>
      </c>
      <c r="G43">
        <v>252</v>
      </c>
      <c r="H43">
        <v>54</v>
      </c>
    </row>
    <row r="44" spans="4:8">
      <c r="D44" t="str">
        <v>Curtice Advani</v>
      </c>
      <c r="E44" t="str">
        <v>New Zealand</v>
      </c>
      <c r="F44" t="str">
        <v>Smooth Sliky Salty</v>
      </c>
      <c r="G44">
        <v>7693</v>
      </c>
      <c r="H44">
        <v>87</v>
      </c>
    </row>
    <row r="45" spans="4:8">
      <c r="D45" t="str">
        <v>Gigi Bohling</v>
      </c>
      <c r="E45" t="str">
        <v>India</v>
      </c>
      <c r="F45" t="str">
        <v>Orange Choco</v>
      </c>
      <c r="G45">
        <v>15610</v>
      </c>
      <c r="H45">
        <v>339</v>
      </c>
    </row>
    <row r="46" spans="4:8">
      <c r="D46" t="str">
        <v>Carla Molina</v>
      </c>
      <c r="E46" t="str">
        <v>India</v>
      </c>
      <c r="F46" t="str">
        <v>After Nines</v>
      </c>
      <c r="G46">
        <v>336</v>
      </c>
      <c r="H46">
        <v>144</v>
      </c>
    </row>
    <row r="47" spans="4:8">
      <c r="D47" t="str">
        <v>Barr Faughny</v>
      </c>
      <c r="E47" t="str">
        <v>UK</v>
      </c>
      <c r="F47" t="str">
        <v>Orange Choco</v>
      </c>
      <c r="G47">
        <v>9443</v>
      </c>
      <c r="H47">
        <v>162</v>
      </c>
    </row>
    <row r="48" spans="4:8">
      <c r="D48" t="str">
        <v>Husein Augar</v>
      </c>
      <c r="E48" t="str">
        <v>India</v>
      </c>
      <c r="F48" t="str">
        <v>Fruit &amp; Nut Bars</v>
      </c>
      <c r="G48">
        <v>8155</v>
      </c>
      <c r="H48">
        <v>90</v>
      </c>
    </row>
    <row r="49" spans="4:8">
      <c r="D49" t="str">
        <v>Brien Boise</v>
      </c>
      <c r="E49" t="str">
        <v>Australia</v>
      </c>
      <c r="F49" t="str">
        <v>Fruit &amp; Nut Bars</v>
      </c>
      <c r="G49">
        <v>1701</v>
      </c>
      <c r="H49">
        <v>234</v>
      </c>
    </row>
    <row r="50" spans="4:8">
      <c r="D50" t="str">
        <v>Oby Sorrel</v>
      </c>
      <c r="E50" t="str">
        <v>Australia</v>
      </c>
      <c r="F50" t="str">
        <v>After Nines</v>
      </c>
      <c r="G50">
        <v>2205</v>
      </c>
      <c r="H50">
        <v>141</v>
      </c>
    </row>
    <row r="51" spans="4:8">
      <c r="D51" t="str">
        <v>Brien Boise</v>
      </c>
      <c r="E51" t="str">
        <v>New Zealand</v>
      </c>
      <c r="F51" t="str">
        <v>99% Dark &amp; Pure</v>
      </c>
      <c r="G51">
        <v>1771</v>
      </c>
      <c r="H51">
        <v>204</v>
      </c>
    </row>
    <row r="52" spans="4:8">
      <c r="D52" t="str">
        <v>Carla Molina</v>
      </c>
      <c r="E52" t="str">
        <v>USA</v>
      </c>
      <c r="F52" t="str">
        <v>Raspberry Choco</v>
      </c>
      <c r="G52">
        <v>2114</v>
      </c>
      <c r="H52">
        <v>186</v>
      </c>
    </row>
    <row r="53" spans="4:8">
      <c r="D53" t="str">
        <v>Carla Molina</v>
      </c>
      <c r="E53" t="str">
        <v>Canada</v>
      </c>
      <c r="F53" t="str">
        <v>Milk Bars</v>
      </c>
      <c r="G53">
        <v>10311</v>
      </c>
      <c r="H53">
        <v>231</v>
      </c>
    </row>
    <row r="54" spans="4:8">
      <c r="D54" t="str">
        <v>Oby Sorrel</v>
      </c>
      <c r="E54" t="str">
        <v>USA</v>
      </c>
      <c r="F54" t="str">
        <v>Orange Choco</v>
      </c>
      <c r="G54">
        <v>1974</v>
      </c>
      <c r="H54">
        <v>195</v>
      </c>
    </row>
    <row r="55" spans="4:8">
      <c r="D55" t="str">
        <v>Gigi Bohling</v>
      </c>
      <c r="E55" t="str">
        <v>Canada</v>
      </c>
      <c r="F55" t="str">
        <v>Fruit &amp; Nut Bars</v>
      </c>
      <c r="G55">
        <v>6314</v>
      </c>
      <c r="H55">
        <v>15</v>
      </c>
    </row>
    <row r="56" spans="4:8">
      <c r="D56" t="str">
        <v>Oby Sorrel</v>
      </c>
      <c r="E56" t="str">
        <v>New Zealand</v>
      </c>
      <c r="F56" t="str">
        <v>Fruit &amp; Nut Bars</v>
      </c>
      <c r="G56">
        <v>4683</v>
      </c>
      <c r="H56">
        <v>30</v>
      </c>
    </row>
    <row r="57" spans="4:8">
      <c r="D57" t="str">
        <v>Carla Molina</v>
      </c>
      <c r="E57" t="str">
        <v>New Zealand</v>
      </c>
      <c r="F57" t="str">
        <v>85% Dark Bars</v>
      </c>
      <c r="G57">
        <v>6398</v>
      </c>
      <c r="H57">
        <v>102</v>
      </c>
    </row>
    <row r="58" spans="4:8">
      <c r="D58" t="str">
        <v>Barr Faughny</v>
      </c>
      <c r="E58" t="str">
        <v>USA</v>
      </c>
      <c r="F58" t="str">
        <v>99% Dark &amp; Pure</v>
      </c>
      <c r="G58">
        <v>553</v>
      </c>
      <c r="H58">
        <v>15</v>
      </c>
    </row>
    <row r="59" spans="4:8">
      <c r="D59" t="str">
        <v>Brien Boise</v>
      </c>
      <c r="E59" t="str">
        <v>UK</v>
      </c>
      <c r="F59" t="str">
        <v>70% Dark Bites</v>
      </c>
      <c r="G59">
        <v>7021</v>
      </c>
      <c r="H59">
        <v>183</v>
      </c>
    </row>
    <row r="60" spans="4:8">
      <c r="D60" t="str">
        <v>Ram Mahesh</v>
      </c>
      <c r="E60" t="str">
        <v>UK</v>
      </c>
      <c r="F60" t="str">
        <v>After Nines</v>
      </c>
      <c r="G60">
        <v>5817</v>
      </c>
      <c r="H60">
        <v>12</v>
      </c>
    </row>
    <row r="61" spans="4:8">
      <c r="D61" t="str">
        <v>Carla Molina</v>
      </c>
      <c r="E61" t="str">
        <v>UK</v>
      </c>
      <c r="F61" t="str">
        <v>50% Dark Bites</v>
      </c>
      <c r="G61">
        <v>3976</v>
      </c>
      <c r="H61">
        <v>72</v>
      </c>
    </row>
    <row r="62" spans="4:8">
      <c r="D62" t="str">
        <v>Curtice Advani</v>
      </c>
      <c r="E62" t="str">
        <v>Australia</v>
      </c>
      <c r="F62" t="str">
        <v>Organic Choco Syrup</v>
      </c>
      <c r="G62">
        <v>1134</v>
      </c>
      <c r="H62">
        <v>282</v>
      </c>
    </row>
    <row r="63" spans="4:8">
      <c r="D63" t="str">
        <v>Barr Faughny</v>
      </c>
      <c r="E63" t="str">
        <v>UK</v>
      </c>
      <c r="F63" t="str">
        <v>Caramel Stuffed Bars</v>
      </c>
      <c r="G63">
        <v>6027</v>
      </c>
      <c r="H63">
        <v>144</v>
      </c>
    </row>
    <row r="64" spans="4:8">
      <c r="D64" t="str">
        <v>Curtice Advani</v>
      </c>
      <c r="E64" t="str">
        <v>New Zealand</v>
      </c>
      <c r="F64" t="str">
        <v>Mint Chip Choco</v>
      </c>
      <c r="G64">
        <v>1904</v>
      </c>
      <c r="H64">
        <v>405</v>
      </c>
    </row>
    <row r="65" spans="4:8">
      <c r="D65" t="str">
        <v>Ches Bonnell</v>
      </c>
      <c r="E65" t="str">
        <v>India</v>
      </c>
      <c r="F65" t="str">
        <v>Choco Coated Almonds</v>
      </c>
      <c r="G65">
        <v>3262</v>
      </c>
      <c r="H65">
        <v>75</v>
      </c>
    </row>
    <row r="66" spans="4:8">
      <c r="D66" t="str">
        <v>Ram Mahesh</v>
      </c>
      <c r="E66" t="str">
        <v>India</v>
      </c>
      <c r="F66" t="str">
        <v>Organic Choco Syrup</v>
      </c>
      <c r="G66">
        <v>2289</v>
      </c>
      <c r="H66">
        <v>135</v>
      </c>
    </row>
    <row r="67" spans="4:8">
      <c r="D67" t="str">
        <v>Gigi Bohling</v>
      </c>
      <c r="E67" t="str">
        <v>India</v>
      </c>
      <c r="F67" t="str">
        <v>Organic Choco Syrup</v>
      </c>
      <c r="G67">
        <v>6986</v>
      </c>
      <c r="H67">
        <v>21</v>
      </c>
    </row>
    <row r="68" spans="4:8">
      <c r="D68" t="str">
        <v>Barr Faughny</v>
      </c>
      <c r="E68" t="str">
        <v>Australia</v>
      </c>
      <c r="F68" t="str">
        <v>Fruit &amp; Nut Bars</v>
      </c>
      <c r="G68">
        <v>4417</v>
      </c>
      <c r="H68">
        <v>153</v>
      </c>
    </row>
    <row r="69" spans="4:8">
      <c r="D69" t="str">
        <v>Curtice Advani</v>
      </c>
      <c r="E69" t="str">
        <v>India</v>
      </c>
      <c r="F69" t="str">
        <v>Raspberry Choco</v>
      </c>
      <c r="G69">
        <v>1442</v>
      </c>
      <c r="H69">
        <v>15</v>
      </c>
    </row>
    <row r="70" spans="4:8">
      <c r="D70" t="str">
        <v>Barr Faughny</v>
      </c>
      <c r="E70" t="str">
        <v>New Zealand</v>
      </c>
      <c r="F70" t="str">
        <v>99% Dark &amp; Pure</v>
      </c>
      <c r="G70">
        <v>238</v>
      </c>
      <c r="H70">
        <v>18</v>
      </c>
    </row>
    <row r="71" spans="4:8">
      <c r="D71" t="str">
        <v>Curtice Advani</v>
      </c>
      <c r="E71" t="str">
        <v>New Zealand</v>
      </c>
      <c r="F71" t="str">
        <v>Fruit &amp; Nut Bars</v>
      </c>
      <c r="G71">
        <v>4949</v>
      </c>
      <c r="H71">
        <v>189</v>
      </c>
    </row>
    <row r="72" spans="4:8">
      <c r="D72" t="str">
        <v>Gigi Bohling</v>
      </c>
      <c r="E72" t="str">
        <v>Australia</v>
      </c>
      <c r="F72" t="str">
        <v>Choco Coated Almonds</v>
      </c>
      <c r="G72">
        <v>5075</v>
      </c>
      <c r="H72">
        <v>21</v>
      </c>
    </row>
    <row r="73" spans="4:8">
      <c r="D73" t="str">
        <v>Curtice Advani</v>
      </c>
      <c r="E73" t="str">
        <v>India</v>
      </c>
      <c r="F73" t="str">
        <v>Manuka Honey Choco</v>
      </c>
      <c r="G73">
        <v>3339</v>
      </c>
      <c r="H73">
        <v>75</v>
      </c>
    </row>
    <row r="74" spans="4:8">
      <c r="D74" t="str">
        <v>Ram Mahesh</v>
      </c>
      <c r="E74" t="str">
        <v>India</v>
      </c>
      <c r="F74" t="str">
        <v>Eclairs</v>
      </c>
      <c r="G74">
        <v>5019</v>
      </c>
      <c r="H74">
        <v>156</v>
      </c>
    </row>
    <row r="75" spans="4:8">
      <c r="D75" t="str">
        <v>Gigi Bohling</v>
      </c>
      <c r="E75" t="str">
        <v>Canada</v>
      </c>
      <c r="F75" t="str">
        <v>Mint Chip Choco</v>
      </c>
      <c r="G75">
        <v>16184</v>
      </c>
      <c r="H75">
        <v>39</v>
      </c>
    </row>
    <row r="76" spans="4:8">
      <c r="D76" t="str">
        <v>Curtice Advani</v>
      </c>
      <c r="E76" t="str">
        <v>Canada</v>
      </c>
      <c r="F76" t="str">
        <v>Spicy Special Slims</v>
      </c>
      <c r="G76">
        <v>497</v>
      </c>
      <c r="H76">
        <v>63</v>
      </c>
    </row>
    <row r="77" spans="4:8">
      <c r="D77" t="str">
        <v>Barr Faughny</v>
      </c>
      <c r="E77" t="str">
        <v>Canada</v>
      </c>
      <c r="F77" t="str">
        <v>Manuka Honey Choco</v>
      </c>
      <c r="G77">
        <v>8211</v>
      </c>
      <c r="H77">
        <v>75</v>
      </c>
    </row>
    <row r="78" spans="4:8">
      <c r="D78" t="str">
        <v>Barr Faughny</v>
      </c>
      <c r="E78" t="str">
        <v>Australia</v>
      </c>
      <c r="F78" t="str">
        <v>Caramel Stuffed Bars</v>
      </c>
      <c r="G78">
        <v>6580</v>
      </c>
      <c r="H78">
        <v>183</v>
      </c>
    </row>
    <row r="79" spans="4:8">
      <c r="D79" t="str">
        <v>Carla Molina</v>
      </c>
      <c r="E79" t="str">
        <v>USA</v>
      </c>
      <c r="F79" t="str">
        <v>Milk Bars</v>
      </c>
      <c r="G79">
        <v>4760</v>
      </c>
      <c r="H79">
        <v>69</v>
      </c>
    </row>
    <row r="80" spans="4:8">
      <c r="D80" t="str">
        <v>Ram Mahesh</v>
      </c>
      <c r="E80" t="str">
        <v>Canada</v>
      </c>
      <c r="F80" t="str">
        <v>White Choc</v>
      </c>
      <c r="G80">
        <v>5439</v>
      </c>
      <c r="H80">
        <v>30</v>
      </c>
    </row>
    <row r="81" spans="4:8">
      <c r="D81" t="str">
        <v>Carla Molina</v>
      </c>
      <c r="E81" t="str">
        <v>India</v>
      </c>
      <c r="F81" t="str">
        <v>Eclairs</v>
      </c>
      <c r="G81">
        <v>1463</v>
      </c>
      <c r="H81">
        <v>39</v>
      </c>
    </row>
    <row r="82" spans="4:8">
      <c r="D82" t="str">
        <v>Husein Augar</v>
      </c>
      <c r="E82" t="str">
        <v>New Zealand</v>
      </c>
      <c r="F82" t="str">
        <v>Manuka Honey Choco</v>
      </c>
      <c r="G82">
        <v>1085</v>
      </c>
      <c r="H82">
        <v>273</v>
      </c>
    </row>
    <row r="83" spans="4:8">
      <c r="D83" t="str">
        <v>Gigi Bohling</v>
      </c>
      <c r="E83" t="str">
        <v>New Zealand</v>
      </c>
      <c r="F83" t="str">
        <v>Smooth Sliky Salty</v>
      </c>
      <c r="G83">
        <v>182</v>
      </c>
      <c r="H83">
        <v>48</v>
      </c>
    </row>
    <row r="84" spans="4:8">
      <c r="D84" t="str">
        <v>Curtice Advani</v>
      </c>
      <c r="E84" t="str">
        <v>India</v>
      </c>
      <c r="F84" t="str">
        <v>Organic Choco Syrup</v>
      </c>
      <c r="G84">
        <v>4242</v>
      </c>
      <c r="H84">
        <v>207</v>
      </c>
    </row>
    <row r="85" spans="4:8">
      <c r="D85" t="str">
        <v>Curtice Advani</v>
      </c>
      <c r="E85" t="str">
        <v>Canada</v>
      </c>
      <c r="F85" t="str">
        <v>Choco Coated Almonds</v>
      </c>
      <c r="G85">
        <v>6118</v>
      </c>
      <c r="H85">
        <v>9</v>
      </c>
    </row>
    <row r="86" spans="4:8">
      <c r="D86" t="str">
        <v>Oby Sorrel</v>
      </c>
      <c r="E86" t="str">
        <v>Canada</v>
      </c>
      <c r="F86" t="str">
        <v>Fruit &amp; Nut Bars</v>
      </c>
      <c r="G86">
        <v>2317</v>
      </c>
      <c r="H86">
        <v>261</v>
      </c>
    </row>
    <row r="87" spans="4:8">
      <c r="D87" t="str">
        <v>Curtice Advani</v>
      </c>
      <c r="E87" t="str">
        <v>Australia</v>
      </c>
      <c r="F87" t="str">
        <v>Mint Chip Choco</v>
      </c>
      <c r="G87">
        <v>938</v>
      </c>
      <c r="H87">
        <v>6</v>
      </c>
    </row>
    <row r="88" spans="4:8">
      <c r="D88" t="str">
        <v>Brien Boise</v>
      </c>
      <c r="E88" t="str">
        <v>New Zealand</v>
      </c>
      <c r="F88" t="str">
        <v>Raspberry Choco</v>
      </c>
      <c r="G88">
        <v>9709</v>
      </c>
      <c r="H88">
        <v>30</v>
      </c>
    </row>
    <row r="89" spans="4:8">
      <c r="D89" t="str">
        <v>Ches Bonnell</v>
      </c>
      <c r="E89" t="str">
        <v>India</v>
      </c>
      <c r="F89" t="str">
        <v>Orange Choco</v>
      </c>
      <c r="G89">
        <v>2205</v>
      </c>
      <c r="H89">
        <v>138</v>
      </c>
    </row>
    <row r="90" spans="4:8">
      <c r="D90" t="str">
        <v>Ches Bonnell</v>
      </c>
      <c r="E90" t="str">
        <v>New Zealand</v>
      </c>
      <c r="F90" t="str">
        <v>Eclairs</v>
      </c>
      <c r="G90">
        <v>4487</v>
      </c>
      <c r="H90">
        <v>111</v>
      </c>
    </row>
    <row r="91" spans="4:8">
      <c r="D91" t="str">
        <v>Gigi Bohling</v>
      </c>
      <c r="E91" t="str">
        <v>USA</v>
      </c>
      <c r="F91" t="str">
        <v>Drinking Coco</v>
      </c>
      <c r="G91">
        <v>2415</v>
      </c>
      <c r="H91">
        <v>15</v>
      </c>
    </row>
    <row r="92" spans="4:8">
      <c r="D92" t="str">
        <v>Ram Mahesh</v>
      </c>
      <c r="E92" t="str">
        <v>India</v>
      </c>
      <c r="F92" t="str">
        <v>99% Dark &amp; Pure</v>
      </c>
      <c r="G92">
        <v>4018</v>
      </c>
      <c r="H92">
        <v>162</v>
      </c>
    </row>
    <row r="93" spans="4:8">
      <c r="D93" t="str">
        <v>Gigi Bohling</v>
      </c>
      <c r="E93" t="str">
        <v>India</v>
      </c>
      <c r="F93" t="str">
        <v>99% Dark &amp; Pure</v>
      </c>
      <c r="G93">
        <v>861</v>
      </c>
      <c r="H93">
        <v>195</v>
      </c>
    </row>
    <row r="94" spans="4:8">
      <c r="D94" t="str">
        <v>Oby Sorrel</v>
      </c>
      <c r="E94" t="str">
        <v>Australia</v>
      </c>
      <c r="F94" t="str">
        <v>50% Dark Bites</v>
      </c>
      <c r="G94">
        <v>5586</v>
      </c>
      <c r="H94">
        <v>525</v>
      </c>
    </row>
    <row r="95" spans="4:8">
      <c r="D95" t="str">
        <v>Ches Bonnell</v>
      </c>
      <c r="E95" t="str">
        <v>India</v>
      </c>
      <c r="F95" t="str">
        <v>Peanut Butter Cubes</v>
      </c>
      <c r="G95">
        <v>2226</v>
      </c>
      <c r="H95">
        <v>48</v>
      </c>
    </row>
    <row r="96" spans="4:8">
      <c r="D96" t="str">
        <v>Husein Augar</v>
      </c>
      <c r="E96" t="str">
        <v>India</v>
      </c>
      <c r="F96" t="str">
        <v>Caramel Stuffed Bars</v>
      </c>
      <c r="G96">
        <v>14329</v>
      </c>
      <c r="H96">
        <v>150</v>
      </c>
    </row>
    <row r="97" spans="4:8">
      <c r="D97" t="str">
        <v>Husein Augar</v>
      </c>
      <c r="E97" t="str">
        <v>India</v>
      </c>
      <c r="F97" t="str">
        <v>Orange Choco</v>
      </c>
      <c r="G97">
        <v>8463</v>
      </c>
      <c r="H97">
        <v>492</v>
      </c>
    </row>
    <row r="98" spans="4:8">
      <c r="D98" t="str">
        <v>Gigi Bohling</v>
      </c>
      <c r="E98" t="str">
        <v>India</v>
      </c>
      <c r="F98" t="str">
        <v>Manuka Honey Choco</v>
      </c>
      <c r="G98">
        <v>2891</v>
      </c>
      <c r="H98">
        <v>102</v>
      </c>
    </row>
    <row r="99" spans="4:8">
      <c r="D99" t="str">
        <v>Carla Molina</v>
      </c>
      <c r="E99" t="str">
        <v>Canada</v>
      </c>
      <c r="F99" t="str">
        <v>Caramel Stuffed Bars</v>
      </c>
      <c r="G99">
        <v>854</v>
      </c>
      <c r="H99">
        <v>309</v>
      </c>
    </row>
    <row r="100" spans="4:8">
      <c r="D100" t="str">
        <v>Curtice Advani</v>
      </c>
      <c r="E100" t="str">
        <v>Canada</v>
      </c>
      <c r="F100" t="str">
        <v>Eclairs</v>
      </c>
      <c r="G100">
        <v>4970</v>
      </c>
      <c r="H100">
        <v>156</v>
      </c>
    </row>
    <row r="101" spans="4:8">
      <c r="D101" t="str">
        <v>Husein Augar</v>
      </c>
      <c r="E101" t="str">
        <v>USA</v>
      </c>
      <c r="F101" t="str">
        <v>Baker's Choco Chips</v>
      </c>
      <c r="G101">
        <v>98</v>
      </c>
      <c r="H101">
        <v>159</v>
      </c>
    </row>
    <row r="102" spans="4:8">
      <c r="D102" t="str">
        <v>Gigi Bohling</v>
      </c>
      <c r="E102" t="str">
        <v>USA</v>
      </c>
      <c r="F102" t="str">
        <v>Raspberry Choco</v>
      </c>
      <c r="G102">
        <v>13391</v>
      </c>
      <c r="H102">
        <v>201</v>
      </c>
    </row>
    <row r="103" spans="4:8">
      <c r="D103" t="str">
        <v>Brien Boise</v>
      </c>
      <c r="E103" t="str">
        <v>UK</v>
      </c>
      <c r="F103" t="str">
        <v>Smooth Sliky Salty</v>
      </c>
      <c r="G103">
        <v>8890</v>
      </c>
      <c r="H103">
        <v>210</v>
      </c>
    </row>
    <row r="104" spans="4:8">
      <c r="D104" t="str">
        <v>Barr Faughny</v>
      </c>
      <c r="E104" t="str">
        <v>Australia</v>
      </c>
      <c r="F104" t="str">
        <v>Milk Bars</v>
      </c>
      <c r="G104">
        <v>56</v>
      </c>
      <c r="H104">
        <v>51</v>
      </c>
    </row>
    <row r="105" spans="4:8">
      <c r="D105" t="str">
        <v>Oby Sorrel</v>
      </c>
      <c r="E105" t="str">
        <v>USA</v>
      </c>
      <c r="F105" t="str">
        <v>Drinking Coco</v>
      </c>
      <c r="G105">
        <v>3808</v>
      </c>
      <c r="H105">
        <v>279</v>
      </c>
    </row>
    <row r="106" spans="4:8">
      <c r="D106" t="str">
        <v>Oby Sorrel</v>
      </c>
      <c r="E106" t="str">
        <v>Australia</v>
      </c>
      <c r="F106" t="str">
        <v>Milk Bars</v>
      </c>
      <c r="G106">
        <v>63</v>
      </c>
      <c r="H106">
        <v>123</v>
      </c>
    </row>
    <row r="107" spans="4:8">
      <c r="D107" t="str">
        <v>Barr Faughny</v>
      </c>
      <c r="E107" t="str">
        <v>UK</v>
      </c>
      <c r="F107" t="str">
        <v>Organic Choco Syrup</v>
      </c>
      <c r="G107">
        <v>7812</v>
      </c>
      <c r="H107">
        <v>81</v>
      </c>
    </row>
    <row r="108" spans="4:8">
      <c r="D108" t="str">
        <v>Ram Mahesh</v>
      </c>
      <c r="E108" t="str">
        <v>New Zealand</v>
      </c>
      <c r="F108" t="str">
        <v>99% Dark &amp; Pure</v>
      </c>
      <c r="G108">
        <v>7693</v>
      </c>
      <c r="H108">
        <v>21</v>
      </c>
    </row>
    <row r="109" spans="4:8">
      <c r="D109" t="str">
        <v>Oby Sorrel</v>
      </c>
      <c r="E109" t="str">
        <v>USA</v>
      </c>
      <c r="F109" t="str">
        <v>Spicy Special Slims</v>
      </c>
      <c r="G109">
        <v>567</v>
      </c>
      <c r="H109">
        <v>228</v>
      </c>
    </row>
    <row r="110" spans="4:8">
      <c r="D110" t="str">
        <v>Oby Sorrel</v>
      </c>
      <c r="E110" t="str">
        <v>Canada</v>
      </c>
      <c r="F110" t="str">
        <v>Manuka Honey Choco</v>
      </c>
      <c r="G110">
        <v>2471</v>
      </c>
      <c r="H110">
        <v>342</v>
      </c>
    </row>
    <row r="111" spans="4:8">
      <c r="D111" t="str">
        <v>Gigi Bohling</v>
      </c>
      <c r="E111" t="str">
        <v>Australia</v>
      </c>
      <c r="F111" t="str">
        <v>Milk Bars</v>
      </c>
      <c r="G111">
        <v>7189</v>
      </c>
      <c r="H111">
        <v>54</v>
      </c>
    </row>
    <row r="112" spans="4:8">
      <c r="D112" t="str">
        <v>Carla Molina</v>
      </c>
      <c r="E112" t="str">
        <v>USA</v>
      </c>
      <c r="F112" t="str">
        <v>Caramel Stuffed Bars</v>
      </c>
      <c r="G112">
        <v>7455</v>
      </c>
      <c r="H112">
        <v>216</v>
      </c>
    </row>
    <row r="113" spans="4:8">
      <c r="D113" t="str">
        <v>Curtice Advani</v>
      </c>
      <c r="E113" t="str">
        <v>Australia</v>
      </c>
      <c r="F113" t="str">
        <v>White Choc</v>
      </c>
      <c r="G113">
        <v>469</v>
      </c>
      <c r="H113">
        <v>75</v>
      </c>
    </row>
    <row r="114" spans="4:8">
      <c r="D114" t="str">
        <v>Husein Augar</v>
      </c>
      <c r="E114" t="str">
        <v>New Zealand</v>
      </c>
      <c r="F114" t="str">
        <v>Fruit &amp; Nut Bars</v>
      </c>
      <c r="G114">
        <v>2737</v>
      </c>
      <c r="H114">
        <v>93</v>
      </c>
    </row>
    <row r="115" spans="4:8">
      <c r="D115" t="str">
        <v>Husein Augar</v>
      </c>
      <c r="E115" t="str">
        <v>New Zealand</v>
      </c>
      <c r="F115" t="str">
        <v>White Choc</v>
      </c>
      <c r="G115">
        <v>4305</v>
      </c>
      <c r="H115">
        <v>156</v>
      </c>
    </row>
    <row r="116" spans="4:8">
      <c r="D116" t="str">
        <v>Husein Augar</v>
      </c>
      <c r="E116" t="str">
        <v>Australia</v>
      </c>
      <c r="F116" t="str">
        <v>Eclairs</v>
      </c>
      <c r="G116">
        <v>2408</v>
      </c>
      <c r="H116">
        <v>9</v>
      </c>
    </row>
    <row r="117" spans="4:8">
      <c r="D117" t="str">
        <v>Ram Mahesh</v>
      </c>
      <c r="E117" t="str">
        <v>USA</v>
      </c>
      <c r="F117" t="str">
        <v>Choco Coated Almonds</v>
      </c>
      <c r="G117">
        <v>12348</v>
      </c>
      <c r="H11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Kumar Verma</cp:lastModifiedBy>
  <cp:revision/>
  <dcterms:created xsi:type="dcterms:W3CDTF">2021-03-14T20:21:32Z</dcterms:created>
  <dcterms:modified xsi:type="dcterms:W3CDTF">2024-11-08T06:30:47Z</dcterms:modified>
  <cp:category/>
  <cp:contentStatus/>
</cp:coreProperties>
</file>