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B3FEFFBD-9895-4734-9B80-CF2C2EDDE86A}" xr6:coauthVersionLast="47" xr6:coauthVersionMax="47" xr10:uidLastSave="{00000000-0000-0000-0000-000000000000}"/>
  <bookViews>
    <workbookView xWindow="-110" yWindow="-110" windowWidth="38620" windowHeight="21100" firstSheet="2" activeTab="7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  <sheet name="예측오차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8" l="1"/>
  <c r="M15" i="8"/>
  <c r="L15" i="8"/>
  <c r="K15" i="8"/>
  <c r="J15" i="8"/>
  <c r="I15" i="8"/>
  <c r="H15" i="8"/>
  <c r="G15" i="8"/>
  <c r="F15" i="8"/>
  <c r="E15" i="8"/>
  <c r="D15" i="8"/>
  <c r="C15" i="8"/>
  <c r="E4" i="8"/>
  <c r="F4" i="8"/>
  <c r="E5" i="8"/>
  <c r="F5" i="8"/>
  <c r="E6" i="8"/>
  <c r="F6" i="8"/>
  <c r="E7" i="8"/>
  <c r="F7" i="8" s="1"/>
  <c r="E8" i="8"/>
  <c r="F8" i="8"/>
  <c r="E9" i="8"/>
  <c r="F9" i="8"/>
  <c r="E10" i="8"/>
  <c r="F10" i="8"/>
  <c r="E11" i="8"/>
  <c r="F11" i="8"/>
  <c r="E12" i="8"/>
  <c r="F12" i="8" s="1"/>
  <c r="E13" i="8"/>
  <c r="F13" i="8"/>
  <c r="E14" i="8"/>
  <c r="F14" i="8"/>
  <c r="I4" i="8"/>
  <c r="J4" i="8"/>
  <c r="I5" i="8"/>
  <c r="J5" i="8"/>
  <c r="I6" i="8"/>
  <c r="J6" i="8" s="1"/>
  <c r="I7" i="8"/>
  <c r="J7" i="8"/>
  <c r="I8" i="8"/>
  <c r="J8" i="8"/>
  <c r="I9" i="8"/>
  <c r="J9" i="8" s="1"/>
  <c r="I10" i="8"/>
  <c r="J10" i="8"/>
  <c r="I11" i="8"/>
  <c r="J11" i="8"/>
  <c r="I12" i="8"/>
  <c r="J12" i="8" s="1"/>
  <c r="I13" i="8"/>
  <c r="J13" i="8"/>
  <c r="I14" i="8"/>
  <c r="J14" i="8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/>
  <c r="M13" i="8"/>
  <c r="N13" i="8"/>
  <c r="M14" i="8"/>
  <c r="N14" i="8" s="1"/>
  <c r="M3" i="8"/>
  <c r="N3" i="8" s="1"/>
  <c r="I3" i="8"/>
  <c r="J3" i="8" s="1"/>
  <c r="F3" i="8"/>
  <c r="E3" i="8"/>
  <c r="L14" i="8"/>
  <c r="K14" i="8"/>
  <c r="H14" i="8"/>
  <c r="G14" i="8"/>
  <c r="D14" i="8"/>
  <c r="C14" i="8"/>
  <c r="L13" i="8"/>
  <c r="K13" i="8"/>
  <c r="H13" i="8"/>
  <c r="G13" i="8"/>
  <c r="D13" i="8"/>
  <c r="C13" i="8"/>
  <c r="L12" i="8"/>
  <c r="K12" i="8"/>
  <c r="H12" i="8"/>
  <c r="G12" i="8"/>
  <c r="D12" i="8"/>
  <c r="C12" i="8"/>
  <c r="L11" i="8"/>
  <c r="K11" i="8"/>
  <c r="H11" i="8"/>
  <c r="G11" i="8"/>
  <c r="D11" i="8"/>
  <c r="C11" i="8"/>
  <c r="L10" i="8"/>
  <c r="K10" i="8"/>
  <c r="H10" i="8"/>
  <c r="G10" i="8"/>
  <c r="D10" i="8"/>
  <c r="C10" i="8"/>
  <c r="L9" i="8"/>
  <c r="K9" i="8"/>
  <c r="H9" i="8"/>
  <c r="G9" i="8"/>
  <c r="D9" i="8"/>
  <c r="C9" i="8"/>
  <c r="L8" i="8"/>
  <c r="K8" i="8"/>
  <c r="H8" i="8"/>
  <c r="G8" i="8"/>
  <c r="D8" i="8"/>
  <c r="C8" i="8"/>
  <c r="L7" i="8"/>
  <c r="K7" i="8"/>
  <c r="H7" i="8"/>
  <c r="G7" i="8"/>
  <c r="D7" i="8"/>
  <c r="C7" i="8"/>
  <c r="L6" i="8"/>
  <c r="K6" i="8"/>
  <c r="H6" i="8"/>
  <c r="G6" i="8"/>
  <c r="D6" i="8"/>
  <c r="C6" i="8"/>
  <c r="L5" i="8"/>
  <c r="K5" i="8"/>
  <c r="H5" i="8"/>
  <c r="G5" i="8"/>
  <c r="D5" i="8"/>
  <c r="C5" i="8"/>
  <c r="L4" i="8"/>
  <c r="K4" i="8"/>
  <c r="H4" i="8"/>
  <c r="G4" i="8"/>
  <c r="D4" i="8"/>
  <c r="C4" i="8"/>
  <c r="L3" i="8"/>
  <c r="K3" i="8"/>
  <c r="H3" i="8"/>
  <c r="G3" i="8"/>
  <c r="D3" i="8"/>
  <c r="C3" i="8"/>
  <c r="P35" i="7"/>
  <c r="Q35" i="7" s="1"/>
  <c r="N35" i="7"/>
  <c r="O35" i="7" s="1"/>
  <c r="L35" i="7"/>
  <c r="M35" i="7" s="1"/>
  <c r="K35" i="7"/>
  <c r="P34" i="7"/>
  <c r="Q34" i="7" s="1"/>
  <c r="O34" i="7"/>
  <c r="N34" i="7"/>
  <c r="M34" i="7"/>
  <c r="L34" i="7"/>
  <c r="K34" i="7"/>
  <c r="P33" i="7"/>
  <c r="Q33" i="7" s="1"/>
  <c r="N33" i="7"/>
  <c r="O33" i="7" s="1"/>
  <c r="L33" i="7"/>
  <c r="M33" i="7" s="1"/>
  <c r="K33" i="7"/>
  <c r="P32" i="7"/>
  <c r="Q32" i="7" s="1"/>
  <c r="N32" i="7"/>
  <c r="O32" i="7" s="1"/>
  <c r="L32" i="7"/>
  <c r="M32" i="7" s="1"/>
  <c r="K32" i="7"/>
  <c r="Q31" i="7"/>
  <c r="P31" i="7"/>
  <c r="N31" i="7"/>
  <c r="O31" i="7" s="1"/>
  <c r="L31" i="7"/>
  <c r="M31" i="7" s="1"/>
  <c r="K31" i="7"/>
  <c r="P30" i="7"/>
  <c r="Q30" i="7" s="1"/>
  <c r="N30" i="7"/>
  <c r="O30" i="7" s="1"/>
  <c r="M30" i="7"/>
  <c r="L30" i="7"/>
  <c r="K30" i="7"/>
  <c r="P29" i="7"/>
  <c r="Q29" i="7" s="1"/>
  <c r="N29" i="7"/>
  <c r="O29" i="7" s="1"/>
  <c r="L29" i="7"/>
  <c r="M29" i="7" s="1"/>
  <c r="K29" i="7"/>
  <c r="Q28" i="7"/>
  <c r="P28" i="7"/>
  <c r="O28" i="7"/>
  <c r="N28" i="7"/>
  <c r="M28" i="7"/>
  <c r="L28" i="7"/>
  <c r="K28" i="7"/>
  <c r="P27" i="7"/>
  <c r="Q27" i="7" s="1"/>
  <c r="N27" i="7"/>
  <c r="O27" i="7" s="1"/>
  <c r="M27" i="7"/>
  <c r="L27" i="7"/>
  <c r="K27" i="7"/>
  <c r="P26" i="7"/>
  <c r="Q26" i="7" s="1"/>
  <c r="N26" i="7"/>
  <c r="O26" i="7" s="1"/>
  <c r="L26" i="7"/>
  <c r="M26" i="7" s="1"/>
  <c r="K26" i="7"/>
  <c r="P25" i="7"/>
  <c r="Q25" i="7" s="1"/>
  <c r="N25" i="7"/>
  <c r="O25" i="7" s="1"/>
  <c r="L25" i="7"/>
  <c r="M25" i="7" s="1"/>
  <c r="K25" i="7"/>
  <c r="P24" i="7"/>
  <c r="Q24" i="7" s="1"/>
  <c r="O24" i="7"/>
  <c r="N24" i="7"/>
  <c r="M24" i="7"/>
  <c r="L24" i="7"/>
  <c r="K24" i="7"/>
  <c r="P23" i="7"/>
  <c r="Q23" i="7" s="1"/>
  <c r="N23" i="7"/>
  <c r="O23" i="7" s="1"/>
  <c r="M23" i="7"/>
  <c r="L23" i="7"/>
  <c r="K23" i="7"/>
  <c r="Q22" i="7"/>
  <c r="P22" i="7"/>
  <c r="O22" i="7"/>
  <c r="N22" i="7"/>
  <c r="L22" i="7"/>
  <c r="M22" i="7" s="1"/>
  <c r="K22" i="7"/>
  <c r="P21" i="7"/>
  <c r="Q21" i="7" s="1"/>
  <c r="O21" i="7"/>
  <c r="N21" i="7"/>
  <c r="L21" i="7"/>
  <c r="M21" i="7" s="1"/>
  <c r="K21" i="7"/>
  <c r="P20" i="7"/>
  <c r="Q20" i="7" s="1"/>
  <c r="N20" i="7"/>
  <c r="O20" i="7" s="1"/>
  <c r="M20" i="7"/>
  <c r="L20" i="7"/>
  <c r="K20" i="7"/>
  <c r="P19" i="7"/>
  <c r="Q19" i="7" s="1"/>
  <c r="N19" i="7"/>
  <c r="O19" i="7" s="1"/>
  <c r="L19" i="7"/>
  <c r="M19" i="7" s="1"/>
  <c r="K19" i="7"/>
  <c r="Q18" i="7"/>
  <c r="P18" i="7"/>
  <c r="O18" i="7"/>
  <c r="N18" i="7"/>
  <c r="L18" i="7"/>
  <c r="M18" i="7" s="1"/>
  <c r="K18" i="7"/>
  <c r="P17" i="7"/>
  <c r="Q17" i="7" s="1"/>
  <c r="O17" i="7"/>
  <c r="N17" i="7"/>
  <c r="L17" i="7"/>
  <c r="M17" i="7" s="1"/>
  <c r="K17" i="7"/>
  <c r="Q16" i="7"/>
  <c r="P16" i="7"/>
  <c r="N16" i="7"/>
  <c r="O16" i="7" s="1"/>
  <c r="L16" i="7"/>
  <c r="M16" i="7" s="1"/>
  <c r="K16" i="7"/>
  <c r="Q15" i="7"/>
  <c r="P15" i="7"/>
  <c r="N15" i="7"/>
  <c r="O15" i="7" s="1"/>
  <c r="L15" i="7"/>
  <c r="M15" i="7" s="1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</calcChain>
</file>

<file path=xl/sharedStrings.xml><?xml version="1.0" encoding="utf-8"?>
<sst xmlns="http://schemas.openxmlformats.org/spreadsheetml/2006/main" count="148" uniqueCount="52">
  <si>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</si>
  <si>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</si>
  <si>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</si>
  <si>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</si>
  <si>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</si>
  <si>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</si>
  <si>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</si>
  <si>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</si>
  <si>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</si>
  <si>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</si>
  <si>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LSTM</t>
  </si>
  <si>
    <t>TiDE</t>
  </si>
  <si>
    <t>MLP</t>
  </si>
  <si>
    <t>TCN</t>
  </si>
  <si>
    <t>RNN</t>
  </si>
  <si>
    <t>DilatedRNN</t>
  </si>
  <si>
    <t>GRU</t>
  </si>
  <si>
    <t>unique_id</t>
  </si>
  <si>
    <t>y</t>
  </si>
  <si>
    <t>ds</t>
  </si>
  <si>
    <t>CatBoost</t>
  </si>
  <si>
    <t>RandomForest</t>
  </si>
  <si>
    <t>XGBoost</t>
  </si>
  <si>
    <t>LightGBM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</si>
  <si>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</si>
  <si>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</si>
  <si>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</si>
  <si>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</si>
  <si>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</si>
  <si>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</si>
  <si>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</si>
  <si>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</si>
  <si>
    <t>시간</t>
    <phoneticPr fontId="2" type="noConversion"/>
  </si>
  <si>
    <t>2023년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</si>
  <si>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</si>
  <si>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</si>
  <si>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</si>
  <si>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</si>
  <si>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</si>
  <si>
    <t>9월</t>
  </si>
  <si>
    <t>10월</t>
  </si>
  <si>
    <t>11월</t>
  </si>
  <si>
    <t>12월</t>
  </si>
  <si>
    <t>2024년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</si>
  <si>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</si>
  <si>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</si>
  <si>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</si>
  <si>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평균오차 및 오차율</t>
    <phoneticPr fontId="2" type="noConversion"/>
  </si>
  <si>
    <t>실적치</t>
    <phoneticPr fontId="2" type="noConversion"/>
  </si>
  <si>
    <t>예측치</t>
    <phoneticPr fontId="2" type="noConversion"/>
  </si>
  <si>
    <t>오차</t>
    <phoneticPr fontId="2" type="noConversion"/>
  </si>
  <si>
    <t>오차율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</si>
</sst>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2" applyNumberFormat="1" applyFont="1" applyAlignment="1">
      <alignment horizontal="center"/>
    </xf>
    <xf numFmtId="10" fontId="0" fillId="0" borderId="0" xfId="2" applyNumberFormat="1" applyFont="1" applyAlignment="1"/>
    <xf numFmtId="41" fontId="0" fillId="0" borderId="0" xfId="0" applyNumberForma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827697D-2034-8C35-DF74-4EA8C65F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067460F-3A46-E1E7-FE9B-F318F790A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F15BEA4-8836-B4BC-D98D-B4A14AF25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1E9BC3E-A823-C9AA-BADF-EEFB8A909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456F92C-03AE-8BB0-3264-E6CF2AEF1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18C2D0B-0D7A-3055-4476-2909017A6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A286C2B-2523-C7BF-4838-BE8430277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23225C5-64FC-9109-1CE9-E5D4E4A92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62FFC36-58AA-1284-4FF9-E8FF8CC3D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8C52C0-FD89-5A32-C2D9-5AD770068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554D383-5BFA-6DC8-F509-193D516D2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767FCF9-A7E6-23C0-EB0F-2727112E1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3172750360.391602</v>
      </c>
      <c r="C2">
        <v>56327.172487100768</v>
      </c>
      <c r="D2">
        <v>3.032075918833037E-3</v>
      </c>
      <c r="E2">
        <v>46846.817708333343</v>
      </c>
      <c r="F2">
        <v>4.596303201972466E-2</v>
      </c>
      <c r="G2">
        <v>38305.46875</v>
      </c>
      <c r="H2">
        <v>3.7420303759980199E-2</v>
      </c>
    </row>
    <row r="3" spans="1:8" x14ac:dyDescent="0.45">
      <c r="A3" s="1" t="s">
        <v>8</v>
      </c>
      <c r="B3">
        <v>3172750360.391602</v>
      </c>
      <c r="C3">
        <v>56327.172487100768</v>
      </c>
      <c r="D3">
        <v>3.032075918833037E-3</v>
      </c>
      <c r="E3">
        <v>46846.817708333343</v>
      </c>
      <c r="F3">
        <v>4.596303201972466E-2</v>
      </c>
      <c r="G3">
        <v>38305.46875</v>
      </c>
      <c r="H3">
        <v>3.7420303759980199E-2</v>
      </c>
    </row>
    <row r="4" spans="1:8" x14ac:dyDescent="0.45">
      <c r="A4" s="1" t="s">
        <v>9</v>
      </c>
      <c r="B4">
        <v>5784166357.6471357</v>
      </c>
      <c r="C4">
        <v>76053.707060518325</v>
      </c>
      <c r="D4">
        <v>5.317158186720277E-3</v>
      </c>
      <c r="E4">
        <v>59766.708333333343</v>
      </c>
      <c r="F4">
        <v>5.779928001180884E-2</v>
      </c>
      <c r="G4">
        <v>46911.875</v>
      </c>
      <c r="H4">
        <v>4.6992983641043519E-2</v>
      </c>
    </row>
    <row r="5" spans="1:8" x14ac:dyDescent="0.45">
      <c r="A5" s="1" t="s">
        <v>10</v>
      </c>
      <c r="B5">
        <v>62583894976.782547</v>
      </c>
      <c r="C5">
        <v>250167.73368438729</v>
      </c>
      <c r="D5">
        <v>6.0867947347480092E-2</v>
      </c>
      <c r="E5">
        <v>190753.17708333331</v>
      </c>
      <c r="F5">
        <v>0.18697528526600299</v>
      </c>
      <c r="G5">
        <v>135750.875</v>
      </c>
      <c r="H5">
        <v>0.12874801401885291</v>
      </c>
    </row>
    <row r="6" spans="1:8" x14ac:dyDescent="0.45">
      <c r="A6" s="1" t="s">
        <v>11</v>
      </c>
      <c r="B6">
        <v>38698294364.909508</v>
      </c>
      <c r="C6">
        <v>196718.82056607981</v>
      </c>
      <c r="D6">
        <v>3.8659996664698541E-2</v>
      </c>
      <c r="E6">
        <v>170923.82291666669</v>
      </c>
      <c r="F6">
        <v>0.16987404506418821</v>
      </c>
      <c r="G6">
        <v>146883.4375</v>
      </c>
      <c r="H6">
        <v>0.14596002975795469</v>
      </c>
    </row>
    <row r="7" spans="1:8" x14ac:dyDescent="0.45">
      <c r="A7" s="1" t="s">
        <v>12</v>
      </c>
      <c r="B7">
        <v>34084974090.18132</v>
      </c>
      <c r="C7">
        <v>184621.16371148059</v>
      </c>
      <c r="D7">
        <v>3.2762057075148919E-2</v>
      </c>
      <c r="E7">
        <v>173940.41145833331</v>
      </c>
      <c r="F7">
        <v>0.1706773886608694</v>
      </c>
      <c r="G7">
        <v>168697.53125</v>
      </c>
      <c r="H7">
        <v>0.171334795884444</v>
      </c>
    </row>
    <row r="8" spans="1:8" x14ac:dyDescent="0.45">
      <c r="A8" s="1" t="s">
        <v>13</v>
      </c>
      <c r="B8">
        <v>58359732258.291992</v>
      </c>
      <c r="C8">
        <v>241577.59055486089</v>
      </c>
      <c r="D8">
        <v>5.5024077156412422E-2</v>
      </c>
      <c r="E8">
        <v>193680.52604166669</v>
      </c>
      <c r="F8">
        <v>0.1884279609010879</v>
      </c>
      <c r="G8">
        <v>175106.59375</v>
      </c>
      <c r="H8">
        <v>0.1619607538712145</v>
      </c>
    </row>
    <row r="9" spans="1:8" x14ac:dyDescent="0.45">
      <c r="A9" s="1" t="s">
        <v>14</v>
      </c>
      <c r="B9">
        <v>39862478124.580727</v>
      </c>
      <c r="C9">
        <v>199655.89929821939</v>
      </c>
      <c r="D9">
        <v>3.7185353779814141E-2</v>
      </c>
      <c r="E9">
        <v>194651.98958333331</v>
      </c>
      <c r="F9">
        <v>0.18943675277116581</v>
      </c>
      <c r="G9">
        <v>185632.625</v>
      </c>
      <c r="H9">
        <v>0.18317207749905129</v>
      </c>
    </row>
    <row r="10" spans="1:8" x14ac:dyDescent="0.45">
      <c r="A10" s="1" t="s">
        <v>15</v>
      </c>
      <c r="B10">
        <v>101078966463.24319</v>
      </c>
      <c r="C10">
        <v>317929.18466734578</v>
      </c>
      <c r="D10">
        <v>9.7510030448103399E-2</v>
      </c>
      <c r="E10">
        <v>251017.0390625</v>
      </c>
      <c r="F10">
        <v>0.24560345410646781</v>
      </c>
      <c r="G10">
        <v>239059.375</v>
      </c>
      <c r="H10">
        <v>0.22909851515675211</v>
      </c>
    </row>
    <row r="11" spans="1:8" x14ac:dyDescent="0.45">
      <c r="A11" s="1" t="s">
        <v>16</v>
      </c>
      <c r="B11">
        <v>188520633008.27991</v>
      </c>
      <c r="C11">
        <v>434189.62793724111</v>
      </c>
      <c r="D11">
        <v>0.17851846647411801</v>
      </c>
      <c r="E11">
        <v>403221.77864583331</v>
      </c>
      <c r="F11">
        <v>0.39393144291535032</v>
      </c>
      <c r="G11">
        <v>430006.6875</v>
      </c>
      <c r="H11">
        <v>0.41784538280634081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85" workbookViewId="0">
      <selection activeCell="A83" sqref="A83"/>
    </sheetView>
  </sheetViews>
  <sheetFormatPr defaultRowHeight="17" x14ac:dyDescent="0.45"/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1025955</v>
      </c>
      <c r="D2">
        <v>1009081.25</v>
      </c>
      <c r="E2">
        <v>1009081.25</v>
      </c>
      <c r="F2">
        <v>1019521</v>
      </c>
      <c r="G2">
        <v>903989.875</v>
      </c>
      <c r="H2">
        <v>1120945.625</v>
      </c>
      <c r="I2">
        <v>971312.3125</v>
      </c>
      <c r="J2">
        <v>972232.8125</v>
      </c>
      <c r="K2">
        <v>826266.625</v>
      </c>
      <c r="L2">
        <v>934282.5</v>
      </c>
      <c r="M2">
        <v>978742.3125</v>
      </c>
    </row>
    <row r="3" spans="1:13" x14ac:dyDescent="0.45">
      <c r="A3" s="2">
        <v>45047</v>
      </c>
      <c r="B3">
        <v>1</v>
      </c>
      <c r="C3">
        <v>1088042</v>
      </c>
      <c r="D3">
        <v>978737.6875</v>
      </c>
      <c r="E3">
        <v>978737.6875</v>
      </c>
      <c r="F3">
        <v>931344.25</v>
      </c>
      <c r="G3">
        <v>896490.375</v>
      </c>
      <c r="H3">
        <v>992077.1875</v>
      </c>
      <c r="I3">
        <v>981031.375</v>
      </c>
      <c r="J3">
        <v>997217.9375</v>
      </c>
      <c r="K3">
        <v>821026.8125</v>
      </c>
      <c r="L3">
        <v>966856.1875</v>
      </c>
      <c r="M3">
        <v>498976.71875</v>
      </c>
    </row>
    <row r="4" spans="1:13" x14ac:dyDescent="0.45">
      <c r="A4" s="2">
        <v>45078</v>
      </c>
      <c r="B4">
        <v>1</v>
      </c>
      <c r="C4">
        <v>1006231</v>
      </c>
      <c r="D4">
        <v>958222.0625</v>
      </c>
      <c r="E4">
        <v>958222.0625</v>
      </c>
      <c r="F4">
        <v>946172.5</v>
      </c>
      <c r="G4">
        <v>921227.4375</v>
      </c>
      <c r="H4">
        <v>925089.6875</v>
      </c>
      <c r="I4">
        <v>863861.1875</v>
      </c>
      <c r="J4">
        <v>954367.6875</v>
      </c>
      <c r="K4">
        <v>824396.625</v>
      </c>
      <c r="L4">
        <v>992811.9375</v>
      </c>
      <c r="M4">
        <v>358632.9375</v>
      </c>
    </row>
    <row r="5" spans="1:13" x14ac:dyDescent="0.45">
      <c r="A5" s="2">
        <v>45108</v>
      </c>
      <c r="B5">
        <v>1</v>
      </c>
      <c r="C5">
        <v>954043</v>
      </c>
      <c r="D5">
        <v>927141.9375</v>
      </c>
      <c r="E5">
        <v>927141.9375</v>
      </c>
      <c r="F5">
        <v>946354</v>
      </c>
      <c r="G5">
        <v>937974.625</v>
      </c>
      <c r="H5">
        <v>792273.625</v>
      </c>
      <c r="I5">
        <v>830697.25</v>
      </c>
      <c r="J5">
        <v>944383</v>
      </c>
      <c r="K5">
        <v>826706.4375</v>
      </c>
      <c r="L5">
        <v>971463.625</v>
      </c>
      <c r="M5">
        <v>488102.65625</v>
      </c>
    </row>
    <row r="6" spans="1:13" x14ac:dyDescent="0.45">
      <c r="A6" s="2">
        <v>45139</v>
      </c>
      <c r="B6">
        <v>1</v>
      </c>
      <c r="C6">
        <v>1003070</v>
      </c>
      <c r="D6">
        <v>931413.8125</v>
      </c>
      <c r="E6">
        <v>931413.8125</v>
      </c>
      <c r="F6">
        <v>871543.5</v>
      </c>
      <c r="G6">
        <v>959332.875</v>
      </c>
      <c r="H6">
        <v>788525.9375</v>
      </c>
      <c r="I6">
        <v>819769.5625</v>
      </c>
      <c r="J6">
        <v>940965.3125</v>
      </c>
      <c r="K6">
        <v>829614.875</v>
      </c>
      <c r="L6">
        <v>951887.5</v>
      </c>
      <c r="M6">
        <v>668385</v>
      </c>
    </row>
    <row r="7" spans="1:13" x14ac:dyDescent="0.45">
      <c r="A7" s="2">
        <v>45170</v>
      </c>
      <c r="B7">
        <v>1</v>
      </c>
      <c r="C7">
        <v>991399</v>
      </c>
      <c r="D7">
        <v>967818.9375</v>
      </c>
      <c r="E7">
        <v>967818.9375</v>
      </c>
      <c r="F7">
        <v>906366.0625</v>
      </c>
      <c r="G7">
        <v>946883.375</v>
      </c>
      <c r="H7">
        <v>712458.75</v>
      </c>
      <c r="I7">
        <v>735828.3125</v>
      </c>
      <c r="J7">
        <v>927674.375</v>
      </c>
      <c r="K7">
        <v>828317.1875</v>
      </c>
      <c r="L7">
        <v>807881.75</v>
      </c>
      <c r="M7">
        <v>702902</v>
      </c>
    </row>
    <row r="8" spans="1:13" x14ac:dyDescent="0.45">
      <c r="A8" s="2">
        <v>45200</v>
      </c>
      <c r="B8">
        <v>1</v>
      </c>
      <c r="C8">
        <v>1078780</v>
      </c>
      <c r="D8">
        <v>1028504.1875</v>
      </c>
      <c r="E8">
        <v>1028504.1875</v>
      </c>
      <c r="F8">
        <v>981373.3125</v>
      </c>
      <c r="G8">
        <v>929243.375</v>
      </c>
      <c r="H8">
        <v>946782.5</v>
      </c>
      <c r="I8">
        <v>861680.125</v>
      </c>
      <c r="J8">
        <v>819390.875</v>
      </c>
      <c r="K8">
        <v>827329.375</v>
      </c>
      <c r="L8">
        <v>784178.5</v>
      </c>
      <c r="M8">
        <v>595609.5</v>
      </c>
    </row>
    <row r="9" spans="1:13" x14ac:dyDescent="0.45">
      <c r="A9" s="2">
        <v>45231</v>
      </c>
      <c r="B9">
        <v>1</v>
      </c>
      <c r="C9">
        <v>1045942</v>
      </c>
      <c r="D9">
        <v>1056136.5</v>
      </c>
      <c r="E9">
        <v>1056136.5</v>
      </c>
      <c r="F9">
        <v>1014733.125</v>
      </c>
      <c r="G9">
        <v>958796.25</v>
      </c>
      <c r="H9">
        <v>1158142.875</v>
      </c>
      <c r="I9">
        <v>895494.375</v>
      </c>
      <c r="J9">
        <v>645376.0625</v>
      </c>
      <c r="K9">
        <v>817102.5625</v>
      </c>
      <c r="L9">
        <v>683943.9375</v>
      </c>
      <c r="M9">
        <v>631294.5</v>
      </c>
    </row>
    <row r="10" spans="1:13" x14ac:dyDescent="0.45">
      <c r="A10" s="2">
        <v>45261</v>
      </c>
      <c r="B10">
        <v>1</v>
      </c>
      <c r="C10">
        <v>1059829</v>
      </c>
      <c r="D10">
        <v>1046735.875</v>
      </c>
      <c r="E10">
        <v>1046735.875</v>
      </c>
      <c r="F10">
        <v>997582.875</v>
      </c>
      <c r="G10">
        <v>829290.6875</v>
      </c>
      <c r="H10">
        <v>1048479.4375</v>
      </c>
      <c r="I10">
        <v>806832.875</v>
      </c>
      <c r="J10">
        <v>661593.875</v>
      </c>
      <c r="K10">
        <v>812412.375</v>
      </c>
      <c r="L10">
        <v>721617.6875</v>
      </c>
      <c r="M10">
        <v>490118.84375</v>
      </c>
    </row>
    <row r="11" spans="1:13" x14ac:dyDescent="0.45">
      <c r="A11" s="2">
        <v>45292</v>
      </c>
      <c r="B11">
        <v>1</v>
      </c>
      <c r="C11">
        <v>957778</v>
      </c>
      <c r="D11">
        <v>1046905.5625</v>
      </c>
      <c r="E11">
        <v>1046905.5625</v>
      </c>
      <c r="F11">
        <v>991543.25</v>
      </c>
      <c r="G11">
        <v>643527.9375</v>
      </c>
      <c r="H11">
        <v>693101.8125</v>
      </c>
      <c r="I11">
        <v>803683.375</v>
      </c>
      <c r="J11">
        <v>668548.875</v>
      </c>
      <c r="K11">
        <v>833337.5</v>
      </c>
      <c r="L11">
        <v>575420.0625</v>
      </c>
      <c r="M11">
        <v>671171.625</v>
      </c>
    </row>
    <row r="12" spans="1:13" x14ac:dyDescent="0.45">
      <c r="A12" s="2">
        <v>45323</v>
      </c>
      <c r="B12">
        <v>1</v>
      </c>
      <c r="C12">
        <v>1012952</v>
      </c>
      <c r="D12">
        <v>1041554</v>
      </c>
      <c r="E12">
        <v>1041554</v>
      </c>
      <c r="F12">
        <v>982537.8125</v>
      </c>
      <c r="G12">
        <v>537673.5625</v>
      </c>
      <c r="H12">
        <v>650990.9375</v>
      </c>
      <c r="I12">
        <v>750855.6875</v>
      </c>
      <c r="J12">
        <v>707641.125</v>
      </c>
      <c r="K12">
        <v>828370.5</v>
      </c>
      <c r="L12">
        <v>488267.09375</v>
      </c>
      <c r="M12">
        <v>746789.4375</v>
      </c>
    </row>
    <row r="13" spans="1:13" x14ac:dyDescent="0.45">
      <c r="A13" s="2">
        <v>45352</v>
      </c>
      <c r="B13">
        <v>1</v>
      </c>
      <c r="C13">
        <v>1013909</v>
      </c>
      <c r="D13">
        <v>1088453.5</v>
      </c>
      <c r="E13">
        <v>1088453.5</v>
      </c>
      <c r="F13">
        <v>999188.3125</v>
      </c>
      <c r="G13">
        <v>484461.5</v>
      </c>
      <c r="H13">
        <v>772358.75</v>
      </c>
      <c r="I13">
        <v>829598.625</v>
      </c>
      <c r="J13">
        <v>674371.75</v>
      </c>
      <c r="K13">
        <v>827225.25</v>
      </c>
      <c r="L13">
        <v>381956</v>
      </c>
      <c r="M13">
        <v>568543.125</v>
      </c>
    </row>
    <row r="14" spans="1:13" x14ac:dyDescent="0.45">
      <c r="A14" s="2">
        <v>45383</v>
      </c>
      <c r="B14">
        <v>1</v>
      </c>
      <c r="C14">
        <v>0</v>
      </c>
      <c r="D14">
        <v>1122139.5</v>
      </c>
      <c r="E14">
        <v>1122139.5</v>
      </c>
      <c r="F14">
        <v>1050777.75</v>
      </c>
      <c r="G14">
        <v>511345.0625</v>
      </c>
      <c r="H14">
        <v>939076.4375</v>
      </c>
      <c r="I14">
        <v>805442</v>
      </c>
      <c r="J14">
        <v>674811.125</v>
      </c>
      <c r="K14">
        <v>835347.5625</v>
      </c>
      <c r="L14">
        <v>447099.03125</v>
      </c>
      <c r="M14">
        <v>596277.5</v>
      </c>
    </row>
    <row r="15" spans="1:13" x14ac:dyDescent="0.45">
      <c r="A15" s="2">
        <v>45413</v>
      </c>
      <c r="B15">
        <v>1</v>
      </c>
      <c r="C15">
        <v>0</v>
      </c>
      <c r="D15">
        <v>1133236.375</v>
      </c>
      <c r="E15">
        <v>1133236.375</v>
      </c>
      <c r="F15">
        <v>1058199.875</v>
      </c>
      <c r="G15">
        <v>482532.875</v>
      </c>
      <c r="H15">
        <v>1011803.3125</v>
      </c>
      <c r="I15">
        <v>930083.4375</v>
      </c>
      <c r="J15">
        <v>767270.4375</v>
      </c>
      <c r="K15">
        <v>827821.125</v>
      </c>
      <c r="L15">
        <v>572514.6875</v>
      </c>
      <c r="M15">
        <v>548571.125</v>
      </c>
    </row>
    <row r="16" spans="1:13" x14ac:dyDescent="0.45">
      <c r="A16" s="2">
        <v>45444</v>
      </c>
      <c r="B16">
        <v>1</v>
      </c>
      <c r="C16">
        <v>0</v>
      </c>
      <c r="D16">
        <v>1133940</v>
      </c>
      <c r="E16">
        <v>1133940</v>
      </c>
      <c r="F16">
        <v>1091960.125</v>
      </c>
      <c r="G16">
        <v>490639.34375</v>
      </c>
      <c r="H16">
        <v>860415.5</v>
      </c>
      <c r="I16">
        <v>845368.3125</v>
      </c>
      <c r="J16">
        <v>779975</v>
      </c>
      <c r="K16">
        <v>825452.125</v>
      </c>
      <c r="L16">
        <v>615850</v>
      </c>
      <c r="M16">
        <v>656260.4375</v>
      </c>
    </row>
    <row r="17" spans="1:13" x14ac:dyDescent="0.45">
      <c r="A17" s="2">
        <v>45474</v>
      </c>
      <c r="B17">
        <v>1</v>
      </c>
      <c r="C17">
        <v>0</v>
      </c>
      <c r="D17">
        <v>1134382.25</v>
      </c>
      <c r="E17">
        <v>1134382.25</v>
      </c>
      <c r="F17">
        <v>1068962.5</v>
      </c>
      <c r="G17">
        <v>572856.625</v>
      </c>
      <c r="H17">
        <v>754951.1875</v>
      </c>
      <c r="I17">
        <v>949023.4375</v>
      </c>
      <c r="J17">
        <v>819643.375</v>
      </c>
      <c r="K17">
        <v>822851.375</v>
      </c>
      <c r="L17">
        <v>644215.125</v>
      </c>
      <c r="M17">
        <v>681252.75</v>
      </c>
    </row>
    <row r="18" spans="1:13" x14ac:dyDescent="0.45">
      <c r="A18" s="2">
        <v>45505</v>
      </c>
      <c r="B18">
        <v>1</v>
      </c>
      <c r="C18">
        <v>0</v>
      </c>
      <c r="D18">
        <v>1108786.5</v>
      </c>
      <c r="E18">
        <v>1108786.5</v>
      </c>
      <c r="F18">
        <v>1041477.9375</v>
      </c>
      <c r="G18">
        <v>620359.5625</v>
      </c>
      <c r="H18">
        <v>730764</v>
      </c>
      <c r="I18">
        <v>893929</v>
      </c>
      <c r="J18">
        <v>714806.375</v>
      </c>
      <c r="K18">
        <v>824582.875</v>
      </c>
      <c r="L18">
        <v>576590</v>
      </c>
      <c r="M18">
        <v>717279.25</v>
      </c>
    </row>
    <row r="19" spans="1:13" x14ac:dyDescent="0.45">
      <c r="A19" s="2">
        <v>45536</v>
      </c>
      <c r="B19">
        <v>1</v>
      </c>
      <c r="C19">
        <v>0</v>
      </c>
      <c r="D19">
        <v>1120666.375</v>
      </c>
      <c r="E19">
        <v>1120666.375</v>
      </c>
      <c r="F19">
        <v>1043962.75</v>
      </c>
      <c r="G19">
        <v>631932.125</v>
      </c>
      <c r="H19">
        <v>502626.1875</v>
      </c>
      <c r="I19">
        <v>760935.75</v>
      </c>
      <c r="J19">
        <v>691550.75</v>
      </c>
      <c r="K19">
        <v>828160.9375</v>
      </c>
      <c r="L19">
        <v>458591.9375</v>
      </c>
      <c r="M19">
        <v>757910.0625</v>
      </c>
    </row>
    <row r="20" spans="1:13" x14ac:dyDescent="0.45">
      <c r="A20" s="2">
        <v>45566</v>
      </c>
      <c r="B20">
        <v>1</v>
      </c>
      <c r="C20">
        <v>0</v>
      </c>
      <c r="D20">
        <v>1180209.875</v>
      </c>
      <c r="E20">
        <v>1180209.875</v>
      </c>
      <c r="F20">
        <v>1076250.125</v>
      </c>
      <c r="G20">
        <v>535692.375</v>
      </c>
      <c r="H20">
        <v>833510.875</v>
      </c>
      <c r="I20">
        <v>805158.4375</v>
      </c>
      <c r="J20">
        <v>691992.5</v>
      </c>
      <c r="K20">
        <v>820675.5625</v>
      </c>
      <c r="L20">
        <v>591299.9375</v>
      </c>
      <c r="M20">
        <v>736079.6875</v>
      </c>
    </row>
    <row r="21" spans="1:13" x14ac:dyDescent="0.45">
      <c r="A21" s="2">
        <v>45597</v>
      </c>
      <c r="B21">
        <v>1</v>
      </c>
      <c r="C21">
        <v>0</v>
      </c>
      <c r="D21">
        <v>1185161.75</v>
      </c>
      <c r="E21">
        <v>1185161.75</v>
      </c>
      <c r="F21">
        <v>1083935.5</v>
      </c>
      <c r="G21">
        <v>454545.71875</v>
      </c>
      <c r="H21">
        <v>932603.0625</v>
      </c>
      <c r="I21">
        <v>748227</v>
      </c>
      <c r="J21">
        <v>807177.6875</v>
      </c>
      <c r="K21">
        <v>823546.9375</v>
      </c>
      <c r="L21">
        <v>732979.1875</v>
      </c>
      <c r="M21">
        <v>655269</v>
      </c>
    </row>
    <row r="22" spans="1:13" x14ac:dyDescent="0.45">
      <c r="A22" s="2">
        <v>45627</v>
      </c>
      <c r="B22">
        <v>1</v>
      </c>
      <c r="C22">
        <v>0</v>
      </c>
      <c r="D22">
        <v>1209640.375</v>
      </c>
      <c r="E22">
        <v>1209640.375</v>
      </c>
      <c r="F22">
        <v>1158835.75</v>
      </c>
      <c r="G22">
        <v>474668.875</v>
      </c>
      <c r="H22">
        <v>675609.8125</v>
      </c>
      <c r="I22">
        <v>826344.875</v>
      </c>
      <c r="J22">
        <v>793605.25</v>
      </c>
      <c r="K22">
        <v>818603.75</v>
      </c>
      <c r="L22">
        <v>742089.0625</v>
      </c>
      <c r="M22">
        <v>664239.875</v>
      </c>
    </row>
    <row r="23" spans="1:13" x14ac:dyDescent="0.45">
      <c r="A23" s="2">
        <v>45658</v>
      </c>
      <c r="B23">
        <v>1</v>
      </c>
      <c r="C23">
        <v>0</v>
      </c>
      <c r="D23">
        <v>1195656</v>
      </c>
      <c r="E23">
        <v>1195656</v>
      </c>
      <c r="F23">
        <v>1180075.5</v>
      </c>
      <c r="G23">
        <v>539412.125</v>
      </c>
      <c r="H23">
        <v>934135.75</v>
      </c>
      <c r="I23">
        <v>933258.875</v>
      </c>
      <c r="J23">
        <v>733408.625</v>
      </c>
      <c r="K23">
        <v>826831.5</v>
      </c>
      <c r="L23">
        <v>646138.5625</v>
      </c>
      <c r="M23">
        <v>849522.75</v>
      </c>
    </row>
    <row r="24" spans="1:13" x14ac:dyDescent="0.45">
      <c r="A24" s="2">
        <v>45689</v>
      </c>
      <c r="B24">
        <v>1</v>
      </c>
      <c r="C24">
        <v>0</v>
      </c>
      <c r="D24">
        <v>1234132.375</v>
      </c>
      <c r="E24">
        <v>1234132.375</v>
      </c>
      <c r="F24">
        <v>1166600</v>
      </c>
      <c r="G24">
        <v>672403.625</v>
      </c>
      <c r="H24">
        <v>680242.625</v>
      </c>
      <c r="I24">
        <v>1147279.875</v>
      </c>
      <c r="J24">
        <v>815063.625</v>
      </c>
      <c r="K24">
        <v>814695.875</v>
      </c>
      <c r="L24">
        <v>625264.3125</v>
      </c>
      <c r="M24">
        <v>875483.25</v>
      </c>
    </row>
    <row r="25" spans="1:13" x14ac:dyDescent="0.45">
      <c r="A25" s="2">
        <v>45717</v>
      </c>
      <c r="B25">
        <v>1</v>
      </c>
      <c r="C25">
        <v>0</v>
      </c>
      <c r="D25">
        <v>1251246.375</v>
      </c>
      <c r="E25">
        <v>1251246.375</v>
      </c>
      <c r="F25">
        <v>1199771.75</v>
      </c>
      <c r="G25">
        <v>682526.75</v>
      </c>
      <c r="H25">
        <v>882388.8125</v>
      </c>
      <c r="I25">
        <v>1171113.125</v>
      </c>
      <c r="J25">
        <v>745266.75</v>
      </c>
      <c r="K25">
        <v>823483.625</v>
      </c>
      <c r="L25">
        <v>648905.625</v>
      </c>
      <c r="M25">
        <v>778145.6875</v>
      </c>
    </row>
    <row r="26" spans="1:13" x14ac:dyDescent="0.45">
      <c r="A26" s="2">
        <v>45748</v>
      </c>
      <c r="B26">
        <v>1</v>
      </c>
      <c r="C26">
        <v>0</v>
      </c>
      <c r="D26">
        <v>1262408.75</v>
      </c>
      <c r="E26">
        <v>1262408.75</v>
      </c>
      <c r="F26">
        <v>1206351.125</v>
      </c>
      <c r="G26">
        <v>666639.625</v>
      </c>
      <c r="H26">
        <v>1022273.4375</v>
      </c>
      <c r="I26">
        <v>1174250.875</v>
      </c>
      <c r="J26">
        <v>750924.3125</v>
      </c>
      <c r="K26">
        <v>819429.4375</v>
      </c>
      <c r="L26">
        <v>748653</v>
      </c>
      <c r="M26">
        <v>607685.25</v>
      </c>
    </row>
    <row r="27" spans="1:13" x14ac:dyDescent="0.45">
      <c r="A27" s="2">
        <v>45778</v>
      </c>
      <c r="B27">
        <v>1</v>
      </c>
      <c r="C27">
        <v>0</v>
      </c>
      <c r="D27">
        <v>1284597.125</v>
      </c>
      <c r="E27">
        <v>1284597.125</v>
      </c>
      <c r="F27">
        <v>1238442</v>
      </c>
      <c r="G27">
        <v>621696.5625</v>
      </c>
      <c r="H27">
        <v>834977.9375</v>
      </c>
      <c r="I27">
        <v>1194352.25</v>
      </c>
      <c r="J27">
        <v>787580.5</v>
      </c>
      <c r="K27">
        <v>811343</v>
      </c>
      <c r="L27">
        <v>835917.75</v>
      </c>
      <c r="M27">
        <v>590166.375</v>
      </c>
    </row>
    <row r="28" spans="1:13" x14ac:dyDescent="0.45">
      <c r="A28" s="2">
        <v>45809</v>
      </c>
      <c r="B28">
        <v>1</v>
      </c>
      <c r="C28">
        <v>0</v>
      </c>
      <c r="D28">
        <v>1291120.5</v>
      </c>
      <c r="E28">
        <v>1291120.5</v>
      </c>
      <c r="F28">
        <v>1242238.125</v>
      </c>
      <c r="G28">
        <v>613447.75</v>
      </c>
      <c r="H28">
        <v>821613.9375</v>
      </c>
      <c r="I28">
        <v>1217133.75</v>
      </c>
      <c r="J28">
        <v>805299.75</v>
      </c>
      <c r="K28">
        <v>814624.6875</v>
      </c>
      <c r="L28">
        <v>845311.25</v>
      </c>
      <c r="M28">
        <v>698943.875</v>
      </c>
    </row>
    <row r="29" spans="1:13" x14ac:dyDescent="0.45">
      <c r="A29" s="2">
        <v>45839</v>
      </c>
      <c r="B29">
        <v>1</v>
      </c>
      <c r="C29">
        <v>0</v>
      </c>
      <c r="D29">
        <v>1300758.625</v>
      </c>
      <c r="E29">
        <v>1300758.625</v>
      </c>
      <c r="F29">
        <v>1236423.5</v>
      </c>
      <c r="G29">
        <v>680898.5</v>
      </c>
      <c r="H29">
        <v>812768.4375</v>
      </c>
      <c r="I29">
        <v>1342227</v>
      </c>
      <c r="J29">
        <v>825795</v>
      </c>
      <c r="K29">
        <v>797029.0625</v>
      </c>
      <c r="L29">
        <v>796669.75</v>
      </c>
      <c r="M29">
        <v>849310.625</v>
      </c>
    </row>
    <row r="30" spans="1:13" x14ac:dyDescent="0.45">
      <c r="A30" s="2">
        <v>45870</v>
      </c>
      <c r="B30">
        <v>1</v>
      </c>
      <c r="C30">
        <v>0</v>
      </c>
      <c r="D30">
        <v>1292561</v>
      </c>
      <c r="E30">
        <v>1292561</v>
      </c>
      <c r="F30">
        <v>1204427.25</v>
      </c>
      <c r="G30">
        <v>734421</v>
      </c>
      <c r="H30">
        <v>1165523.5</v>
      </c>
      <c r="I30">
        <v>1216324.75</v>
      </c>
      <c r="J30">
        <v>778103.125</v>
      </c>
      <c r="K30">
        <v>806495.625</v>
      </c>
      <c r="L30">
        <v>659508.9375</v>
      </c>
      <c r="M30">
        <v>932656.3125</v>
      </c>
    </row>
    <row r="31" spans="1:13" x14ac:dyDescent="0.45">
      <c r="A31" s="2">
        <v>45901</v>
      </c>
      <c r="B31">
        <v>1</v>
      </c>
      <c r="C31">
        <v>0</v>
      </c>
      <c r="D31">
        <v>1310865</v>
      </c>
      <c r="E31">
        <v>1310865</v>
      </c>
      <c r="F31">
        <v>1205367.875</v>
      </c>
      <c r="G31">
        <v>768316.625</v>
      </c>
      <c r="H31">
        <v>1013340.3125</v>
      </c>
      <c r="I31">
        <v>1317118.25</v>
      </c>
      <c r="J31">
        <v>784848.75</v>
      </c>
      <c r="K31">
        <v>785769.875</v>
      </c>
      <c r="L31">
        <v>645565.1875</v>
      </c>
      <c r="M31">
        <v>924563.4375</v>
      </c>
    </row>
    <row r="32" spans="1:13" x14ac:dyDescent="0.45">
      <c r="A32" s="2">
        <v>45931</v>
      </c>
      <c r="B32">
        <v>1</v>
      </c>
      <c r="C32">
        <v>0</v>
      </c>
      <c r="D32">
        <v>1307370.125</v>
      </c>
      <c r="E32">
        <v>1307370.125</v>
      </c>
      <c r="F32">
        <v>1199106.75</v>
      </c>
      <c r="G32">
        <v>791907.9375</v>
      </c>
      <c r="H32">
        <v>1046687</v>
      </c>
      <c r="I32">
        <v>1263245.375</v>
      </c>
      <c r="J32">
        <v>844773.4375</v>
      </c>
      <c r="K32">
        <v>808070.625</v>
      </c>
      <c r="L32">
        <v>732616.5</v>
      </c>
      <c r="M32">
        <v>895153.3125</v>
      </c>
    </row>
    <row r="33" spans="1:13" x14ac:dyDescent="0.45">
      <c r="A33" s="2">
        <v>45962</v>
      </c>
      <c r="B33">
        <v>1</v>
      </c>
      <c r="C33">
        <v>0</v>
      </c>
      <c r="D33">
        <v>1310645</v>
      </c>
      <c r="E33">
        <v>1310645</v>
      </c>
      <c r="F33">
        <v>1199112.75</v>
      </c>
      <c r="G33">
        <v>719944.4375</v>
      </c>
      <c r="H33">
        <v>714231.6875</v>
      </c>
      <c r="I33">
        <v>1152193.625</v>
      </c>
      <c r="J33">
        <v>881288.4375</v>
      </c>
      <c r="K33">
        <v>795399</v>
      </c>
      <c r="L33">
        <v>909066.4375</v>
      </c>
      <c r="M33">
        <v>955367.375</v>
      </c>
    </row>
    <row r="34" spans="1:13" x14ac:dyDescent="0.45">
      <c r="A34" s="2">
        <v>45992</v>
      </c>
      <c r="B34">
        <v>1</v>
      </c>
      <c r="C34">
        <v>0</v>
      </c>
      <c r="D34">
        <v>1346747.375</v>
      </c>
      <c r="E34">
        <v>1346747.375</v>
      </c>
      <c r="F34">
        <v>1193652.75</v>
      </c>
      <c r="G34">
        <v>695756.3125</v>
      </c>
      <c r="H34">
        <v>876022.8125</v>
      </c>
      <c r="I34">
        <v>1215072.25</v>
      </c>
      <c r="J34">
        <v>877860.125</v>
      </c>
      <c r="K34">
        <v>775989.375</v>
      </c>
      <c r="L34">
        <v>920747.25</v>
      </c>
      <c r="M34">
        <v>967525.125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19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16</v>
      </c>
      <c r="B2">
        <v>1819983234.9143071</v>
      </c>
      <c r="C2">
        <v>42661.26152511558</v>
      </c>
      <c r="D2">
        <v>6.9462910667142056E-3</v>
      </c>
      <c r="E2">
        <v>28826.4453125</v>
      </c>
      <c r="F2">
        <v>5.7819182308062239E-2</v>
      </c>
      <c r="G2">
        <v>16397.9375</v>
      </c>
      <c r="H2">
        <v>3.0686618585381919E-2</v>
      </c>
    </row>
    <row r="3" spans="1:8" x14ac:dyDescent="0.45">
      <c r="A3" s="1" t="s">
        <v>7</v>
      </c>
      <c r="B3">
        <v>1674827922.530843</v>
      </c>
      <c r="C3">
        <v>40924.661544487368</v>
      </c>
      <c r="D3">
        <v>8.0976089114077176E-3</v>
      </c>
      <c r="E3">
        <v>29005.872395833328</v>
      </c>
      <c r="F3">
        <v>6.0134162908749927E-2</v>
      </c>
      <c r="G3">
        <v>21599.109375</v>
      </c>
      <c r="H3">
        <v>3.9294472750504822E-2</v>
      </c>
    </row>
    <row r="4" spans="1:8" x14ac:dyDescent="0.45">
      <c r="A4" s="1" t="s">
        <v>14</v>
      </c>
      <c r="B4">
        <v>781582562.3299154</v>
      </c>
      <c r="C4">
        <v>27956.79814159546</v>
      </c>
      <c r="D4">
        <v>2.9218810902140739E-3</v>
      </c>
      <c r="E4">
        <v>25100.46875</v>
      </c>
      <c r="F4">
        <v>4.8501929742751838E-2</v>
      </c>
      <c r="G4">
        <v>28167</v>
      </c>
      <c r="H4">
        <v>5.4500937612851061E-2</v>
      </c>
    </row>
    <row r="5" spans="1:8" x14ac:dyDescent="0.45">
      <c r="A5" s="1" t="s">
        <v>13</v>
      </c>
      <c r="B5">
        <v>3513528896.0479331</v>
      </c>
      <c r="C5">
        <v>59275.027592131351</v>
      </c>
      <c r="D5">
        <v>1.141435487648737E-2</v>
      </c>
      <c r="E5">
        <v>39551.528645833343</v>
      </c>
      <c r="F5">
        <v>7.5400779684013736E-2</v>
      </c>
      <c r="G5">
        <v>24591.8125</v>
      </c>
      <c r="H5">
        <v>4.7796315736062953E-2</v>
      </c>
    </row>
    <row r="6" spans="1:8" x14ac:dyDescent="0.45">
      <c r="A6" s="1" t="s">
        <v>10</v>
      </c>
      <c r="B6">
        <v>2352330876.6463218</v>
      </c>
      <c r="C6">
        <v>48500.833772692218</v>
      </c>
      <c r="D6">
        <v>9.325412622997473E-3</v>
      </c>
      <c r="E6">
        <v>38837.145833333343</v>
      </c>
      <c r="F6">
        <v>7.7712186606965453E-2</v>
      </c>
      <c r="G6">
        <v>24884.546875</v>
      </c>
      <c r="H6">
        <v>4.8271964653102878E-2</v>
      </c>
    </row>
    <row r="7" spans="1:8" x14ac:dyDescent="0.45">
      <c r="A7" s="1" t="s">
        <v>15</v>
      </c>
      <c r="B7">
        <v>4010597137.2368159</v>
      </c>
      <c r="C7">
        <v>63329.275514858193</v>
      </c>
      <c r="D7">
        <v>1.5830031496604221E-2</v>
      </c>
      <c r="E7">
        <v>47331.979166666657</v>
      </c>
      <c r="F7">
        <v>9.4141559826812896E-2</v>
      </c>
      <c r="G7">
        <v>37202.734375</v>
      </c>
      <c r="H7">
        <v>6.5409861461708213E-2</v>
      </c>
    </row>
    <row r="8" spans="1:8" x14ac:dyDescent="0.45">
      <c r="A8" s="1" t="s">
        <v>9</v>
      </c>
      <c r="B8">
        <v>2742917315.2067871</v>
      </c>
      <c r="C8">
        <v>52372.868120877123</v>
      </c>
      <c r="D8">
        <v>9.6672319701533987E-3</v>
      </c>
      <c r="E8">
        <v>42881.684895833343</v>
      </c>
      <c r="F8">
        <v>8.2246406949822201E-2</v>
      </c>
      <c r="G8">
        <v>38474.4375</v>
      </c>
      <c r="H8">
        <v>7.8549644891996076E-2</v>
      </c>
    </row>
    <row r="9" spans="1:8" x14ac:dyDescent="0.45">
      <c r="A9" s="1" t="s">
        <v>11</v>
      </c>
      <c r="B9">
        <v>5673717733.9638672</v>
      </c>
      <c r="C9">
        <v>75324.084687195951</v>
      </c>
      <c r="D9">
        <v>2.1768565458659659E-2</v>
      </c>
      <c r="E9">
        <v>67081.572916666672</v>
      </c>
      <c r="F9">
        <v>0.13196090852888409</v>
      </c>
      <c r="G9">
        <v>59187.921875</v>
      </c>
      <c r="H9">
        <v>0.1098298940090849</v>
      </c>
    </row>
    <row r="10" spans="1:8" x14ac:dyDescent="0.45">
      <c r="A10" s="1" t="s">
        <v>20</v>
      </c>
      <c r="B10">
        <v>13767428076.39924</v>
      </c>
      <c r="C10">
        <v>117334.6840299118</v>
      </c>
      <c r="D10">
        <v>4.9578622604115073E-2</v>
      </c>
      <c r="E10">
        <v>111523.1817415252</v>
      </c>
      <c r="F10">
        <v>0.2149880226074779</v>
      </c>
      <c r="G10">
        <v>113788.47590569629</v>
      </c>
      <c r="H10">
        <v>0.22494586385120161</v>
      </c>
    </row>
    <row r="11" spans="1:8" x14ac:dyDescent="0.45">
      <c r="A11" s="1" t="s">
        <v>21</v>
      </c>
      <c r="B11">
        <v>14090202183.59964</v>
      </c>
      <c r="C11">
        <v>118702.1574513271</v>
      </c>
      <c r="D11">
        <v>5.1429003974569537E-2</v>
      </c>
      <c r="E11">
        <v>112655.9289980812</v>
      </c>
      <c r="F11">
        <v>0.2178981028732172</v>
      </c>
      <c r="G11">
        <v>110279.18602432621</v>
      </c>
      <c r="H11">
        <v>0.22862391460227771</v>
      </c>
    </row>
    <row r="12" spans="1:8" x14ac:dyDescent="0.45">
      <c r="A12" s="1" t="s">
        <v>22</v>
      </c>
      <c r="B12">
        <v>14953432080.58065</v>
      </c>
      <c r="C12">
        <v>122284.22662216351</v>
      </c>
      <c r="D12">
        <v>5.4969938891088588E-2</v>
      </c>
      <c r="E12">
        <v>116173.4973958333</v>
      </c>
      <c r="F12">
        <v>0.22503944055447109</v>
      </c>
      <c r="G12">
        <v>118112.234375</v>
      </c>
      <c r="H12">
        <v>0.23801826089556749</v>
      </c>
    </row>
    <row r="13" spans="1:8" x14ac:dyDescent="0.45">
      <c r="A13" s="1" t="s">
        <v>23</v>
      </c>
      <c r="B13">
        <v>15345020966.30163</v>
      </c>
      <c r="C13">
        <v>123875.02155923779</v>
      </c>
      <c r="D13">
        <v>5.6329000485465901E-2</v>
      </c>
      <c r="E13">
        <v>118619.07085049061</v>
      </c>
      <c r="F13">
        <v>0.22946848881356899</v>
      </c>
      <c r="G13">
        <v>125386.0883978349</v>
      </c>
      <c r="H13">
        <v>0.2417150626337585</v>
      </c>
    </row>
    <row r="14" spans="1:8" x14ac:dyDescent="0.45">
      <c r="A14" s="1" t="s">
        <v>12</v>
      </c>
      <c r="B14">
        <v>496469587372.32288</v>
      </c>
      <c r="C14">
        <v>704605.98022747645</v>
      </c>
      <c r="D14">
        <v>2.200959619911885</v>
      </c>
      <c r="E14">
        <v>580491.39583333337</v>
      </c>
      <c r="F14">
        <v>1.1824122327766531</v>
      </c>
      <c r="G14">
        <v>606422.75</v>
      </c>
      <c r="H14">
        <v>1.1699109787055271</v>
      </c>
    </row>
    <row r="15" spans="1:8" x14ac:dyDescent="0.45">
      <c r="A15" s="1" t="s">
        <v>8</v>
      </c>
      <c r="B15">
        <v>66021110454674.07</v>
      </c>
      <c r="C15">
        <v>8125337.5594293969</v>
      </c>
      <c r="D15">
        <v>278.33884248985862</v>
      </c>
      <c r="E15">
        <v>6598169.315104167</v>
      </c>
      <c r="F15">
        <v>13.3091683591269</v>
      </c>
      <c r="G15">
        <v>6317547.75</v>
      </c>
      <c r="H15">
        <v>11.947256261392781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79"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16</v>
      </c>
      <c r="E1" s="1" t="s">
        <v>7</v>
      </c>
      <c r="F1" s="1" t="s">
        <v>14</v>
      </c>
      <c r="G1" s="1" t="s">
        <v>13</v>
      </c>
      <c r="H1" s="1" t="s">
        <v>10</v>
      </c>
      <c r="I1" s="1" t="s">
        <v>15</v>
      </c>
      <c r="J1" s="1" t="s">
        <v>9</v>
      </c>
      <c r="K1" s="1" t="s">
        <v>11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12</v>
      </c>
      <c r="Q1" s="1" t="s">
        <v>8</v>
      </c>
    </row>
    <row r="2" spans="1:17" x14ac:dyDescent="0.45">
      <c r="A2" s="2">
        <v>45017</v>
      </c>
      <c r="B2">
        <v>1</v>
      </c>
      <c r="C2">
        <v>576373</v>
      </c>
      <c r="D2">
        <v>579916.1875</v>
      </c>
      <c r="E2">
        <v>533098.5</v>
      </c>
      <c r="F2">
        <v>544771.375</v>
      </c>
      <c r="G2">
        <v>567764.125</v>
      </c>
      <c r="H2">
        <v>557771.3125</v>
      </c>
      <c r="I2">
        <v>539246.9375</v>
      </c>
      <c r="J2">
        <v>492766.15625</v>
      </c>
      <c r="K2">
        <v>527812.8125</v>
      </c>
      <c r="L2">
        <v>435662.94496463222</v>
      </c>
      <c r="M2">
        <v>435658.37378021568</v>
      </c>
      <c r="N2">
        <v>435625.875</v>
      </c>
      <c r="O2">
        <v>436016.8754885727</v>
      </c>
      <c r="P2">
        <v>1256577.125</v>
      </c>
      <c r="Q2">
        <v>337077.34375</v>
      </c>
    </row>
    <row r="3" spans="1:17" x14ac:dyDescent="0.45">
      <c r="A3" s="2">
        <v>45047</v>
      </c>
      <c r="B3">
        <v>1</v>
      </c>
      <c r="C3">
        <v>499815</v>
      </c>
      <c r="D3">
        <v>506871.9375</v>
      </c>
      <c r="E3">
        <v>499622.6875</v>
      </c>
      <c r="F3">
        <v>531812.9375</v>
      </c>
      <c r="G3">
        <v>520537.21875</v>
      </c>
      <c r="H3">
        <v>475635.375</v>
      </c>
      <c r="I3">
        <v>506560.125</v>
      </c>
      <c r="J3">
        <v>492767.4375</v>
      </c>
      <c r="K3">
        <v>483294.9375</v>
      </c>
      <c r="L3">
        <v>390935.67945440102</v>
      </c>
      <c r="M3">
        <v>346104.87973778998</v>
      </c>
      <c r="N3">
        <v>335167.59375</v>
      </c>
      <c r="O3">
        <v>330180.44969268411</v>
      </c>
      <c r="P3">
        <v>1414548.25</v>
      </c>
      <c r="Q3">
        <v>811160.4375</v>
      </c>
    </row>
    <row r="4" spans="1:17" x14ac:dyDescent="0.45">
      <c r="A4" s="2">
        <v>45078</v>
      </c>
      <c r="B4">
        <v>1</v>
      </c>
      <c r="C4">
        <v>511512</v>
      </c>
      <c r="D4">
        <v>518892.0625</v>
      </c>
      <c r="E4">
        <v>514574.4375</v>
      </c>
      <c r="F4">
        <v>528576.5625</v>
      </c>
      <c r="G4">
        <v>533226.1875</v>
      </c>
      <c r="H4">
        <v>499113.28125</v>
      </c>
      <c r="I4">
        <v>496099.1875</v>
      </c>
      <c r="J4">
        <v>492766.96875</v>
      </c>
      <c r="K4">
        <v>474798.90625</v>
      </c>
      <c r="L4">
        <v>392814.36873420648</v>
      </c>
      <c r="M4">
        <v>395141.87393944291</v>
      </c>
      <c r="N4">
        <v>392922.03125</v>
      </c>
      <c r="O4">
        <v>403809.37351164618</v>
      </c>
      <c r="P4">
        <v>486090.0625</v>
      </c>
      <c r="Q4">
        <v>591762.6875</v>
      </c>
    </row>
    <row r="5" spans="1:17" x14ac:dyDescent="0.45">
      <c r="A5" s="2">
        <v>45108</v>
      </c>
      <c r="B5">
        <v>1</v>
      </c>
      <c r="C5">
        <v>495253</v>
      </c>
      <c r="D5">
        <v>471646.125</v>
      </c>
      <c r="E5">
        <v>468078.65625</v>
      </c>
      <c r="F5">
        <v>542043.375</v>
      </c>
      <c r="G5">
        <v>482379.46875</v>
      </c>
      <c r="H5">
        <v>448118.65625</v>
      </c>
      <c r="I5">
        <v>432863</v>
      </c>
      <c r="J5">
        <v>492764.9375</v>
      </c>
      <c r="K5">
        <v>452425.90625</v>
      </c>
      <c r="L5">
        <v>435662.94496463222</v>
      </c>
      <c r="M5">
        <v>435658.37378021568</v>
      </c>
      <c r="N5">
        <v>435625.875</v>
      </c>
      <c r="O5">
        <v>436016.8754885727</v>
      </c>
      <c r="P5">
        <v>579872.0625</v>
      </c>
      <c r="Q5">
        <v>6293756.5</v>
      </c>
    </row>
    <row r="6" spans="1:17" x14ac:dyDescent="0.45">
      <c r="A6" s="2">
        <v>45139</v>
      </c>
      <c r="B6">
        <v>1</v>
      </c>
      <c r="C6">
        <v>454314</v>
      </c>
      <c r="D6">
        <v>403628.1875</v>
      </c>
      <c r="E6">
        <v>468221.34375</v>
      </c>
      <c r="F6">
        <v>453575.90625</v>
      </c>
      <c r="G6">
        <v>398218.65625</v>
      </c>
      <c r="H6">
        <v>394009.34375</v>
      </c>
      <c r="I6">
        <v>389988.375</v>
      </c>
      <c r="J6">
        <v>492764.5625</v>
      </c>
      <c r="K6">
        <v>362681.0625</v>
      </c>
      <c r="L6">
        <v>370737.19345905993</v>
      </c>
      <c r="M6">
        <v>369295.35506937059</v>
      </c>
      <c r="N6">
        <v>370720.28125</v>
      </c>
      <c r="O6">
        <v>368187.66332263162</v>
      </c>
      <c r="P6">
        <v>-722218.5625</v>
      </c>
      <c r="Q6">
        <v>7016852</v>
      </c>
    </row>
    <row r="7" spans="1:17" x14ac:dyDescent="0.45">
      <c r="A7" s="2">
        <v>45170</v>
      </c>
      <c r="B7">
        <v>1</v>
      </c>
      <c r="C7">
        <v>515497</v>
      </c>
      <c r="D7">
        <v>493055.75</v>
      </c>
      <c r="E7">
        <v>496311.96875</v>
      </c>
      <c r="F7">
        <v>543423.25</v>
      </c>
      <c r="G7">
        <v>490703.375</v>
      </c>
      <c r="H7">
        <v>494139.75</v>
      </c>
      <c r="I7">
        <v>483506.9375</v>
      </c>
      <c r="J7">
        <v>492768</v>
      </c>
      <c r="K7">
        <v>473093.15625</v>
      </c>
      <c r="L7">
        <v>382652.67436825339</v>
      </c>
      <c r="M7">
        <v>436743.33666666673</v>
      </c>
      <c r="N7">
        <v>416159.6875</v>
      </c>
      <c r="O7">
        <v>419131.44347591978</v>
      </c>
      <c r="P7">
        <v>1113306.625</v>
      </c>
      <c r="Q7">
        <v>6707618</v>
      </c>
    </row>
    <row r="8" spans="1:17" x14ac:dyDescent="0.45">
      <c r="A8" s="2">
        <v>45200</v>
      </c>
      <c r="B8">
        <v>1</v>
      </c>
      <c r="C8">
        <v>531268</v>
      </c>
      <c r="D8">
        <v>533519.5</v>
      </c>
      <c r="E8">
        <v>531619.5625</v>
      </c>
      <c r="F8">
        <v>564750</v>
      </c>
      <c r="G8">
        <v>526782.125</v>
      </c>
      <c r="H8">
        <v>505678.53125</v>
      </c>
      <c r="I8">
        <v>526653.875</v>
      </c>
      <c r="J8">
        <v>492769.6875</v>
      </c>
      <c r="K8">
        <v>480068.28125</v>
      </c>
      <c r="L8">
        <v>392814.36873420648</v>
      </c>
      <c r="M8">
        <v>395141.87393944291</v>
      </c>
      <c r="N8">
        <v>392922.03125</v>
      </c>
      <c r="O8">
        <v>403809.37351164618</v>
      </c>
      <c r="P8">
        <v>305347.5</v>
      </c>
      <c r="Q8">
        <v>6974242.5</v>
      </c>
    </row>
    <row r="9" spans="1:17" x14ac:dyDescent="0.45">
      <c r="A9" s="2">
        <v>45231</v>
      </c>
      <c r="B9">
        <v>1</v>
      </c>
      <c r="C9">
        <v>513516</v>
      </c>
      <c r="D9">
        <v>507326.96875</v>
      </c>
      <c r="E9">
        <v>549413.5625</v>
      </c>
      <c r="F9">
        <v>538236.4375</v>
      </c>
      <c r="G9">
        <v>489126</v>
      </c>
      <c r="H9">
        <v>510689.4375</v>
      </c>
      <c r="I9">
        <v>504074.59375</v>
      </c>
      <c r="J9">
        <v>492767.375</v>
      </c>
      <c r="K9">
        <v>598490.0625</v>
      </c>
      <c r="L9">
        <v>370737.19345905993</v>
      </c>
      <c r="M9">
        <v>369295.35506937059</v>
      </c>
      <c r="N9">
        <v>370720.28125</v>
      </c>
      <c r="O9">
        <v>368187.66332263162</v>
      </c>
      <c r="P9">
        <v>883756.75</v>
      </c>
      <c r="Q9">
        <v>6451508</v>
      </c>
    </row>
    <row r="10" spans="1:17" x14ac:dyDescent="0.45">
      <c r="A10" s="2">
        <v>45261</v>
      </c>
      <c r="B10">
        <v>1</v>
      </c>
      <c r="C10">
        <v>580416</v>
      </c>
      <c r="D10">
        <v>570061.375</v>
      </c>
      <c r="E10">
        <v>556402.8125</v>
      </c>
      <c r="F10">
        <v>594475.625</v>
      </c>
      <c r="G10">
        <v>517674.46875</v>
      </c>
      <c r="H10">
        <v>558656.75</v>
      </c>
      <c r="I10">
        <v>541872.625</v>
      </c>
      <c r="J10">
        <v>492771.5</v>
      </c>
      <c r="K10">
        <v>651973.8125</v>
      </c>
      <c r="L10">
        <v>491887.40087111981</v>
      </c>
      <c r="M10">
        <v>486592.01510714262</v>
      </c>
      <c r="N10">
        <v>492008.9375</v>
      </c>
      <c r="O10">
        <v>436016.8754885727</v>
      </c>
      <c r="P10">
        <v>1400442.625</v>
      </c>
      <c r="Q10">
        <v>7477249</v>
      </c>
    </row>
    <row r="11" spans="1:17" x14ac:dyDescent="0.45">
      <c r="A11" s="2">
        <v>45292</v>
      </c>
      <c r="B11">
        <v>1</v>
      </c>
      <c r="C11">
        <v>427738</v>
      </c>
      <c r="D11">
        <v>363174.25</v>
      </c>
      <c r="E11">
        <v>534461.5</v>
      </c>
      <c r="F11">
        <v>419172.28125</v>
      </c>
      <c r="G11">
        <v>390600.65625</v>
      </c>
      <c r="H11">
        <v>356310.84375</v>
      </c>
      <c r="I11">
        <v>314946.125</v>
      </c>
      <c r="J11">
        <v>492765.96875</v>
      </c>
      <c r="K11">
        <v>360561.875</v>
      </c>
      <c r="L11">
        <v>370737.19345905993</v>
      </c>
      <c r="M11">
        <v>369295.35506937059</v>
      </c>
      <c r="N11">
        <v>370720.28125</v>
      </c>
      <c r="O11">
        <v>368187.66332263162</v>
      </c>
      <c r="P11">
        <v>1708113.125</v>
      </c>
      <c r="Q11">
        <v>13770432</v>
      </c>
    </row>
    <row r="12" spans="1:17" x14ac:dyDescent="0.45">
      <c r="A12" s="2">
        <v>45323</v>
      </c>
      <c r="B12">
        <v>1</v>
      </c>
      <c r="C12">
        <v>453494</v>
      </c>
      <c r="D12">
        <v>417287.84375</v>
      </c>
      <c r="E12">
        <v>511865.8125</v>
      </c>
      <c r="F12">
        <v>481901.75</v>
      </c>
      <c r="G12">
        <v>427524.0625</v>
      </c>
      <c r="H12">
        <v>402553.71875</v>
      </c>
      <c r="I12">
        <v>416214.59375</v>
      </c>
      <c r="J12">
        <v>492771.03125</v>
      </c>
      <c r="K12">
        <v>350117.25</v>
      </c>
      <c r="L12">
        <v>369573.67263899028</v>
      </c>
      <c r="M12">
        <v>349305.75401190482</v>
      </c>
      <c r="N12">
        <v>335859.5</v>
      </c>
      <c r="O12">
        <v>330180.44969268411</v>
      </c>
      <c r="P12">
        <v>1068529.875</v>
      </c>
      <c r="Q12">
        <v>13996178</v>
      </c>
    </row>
    <row r="13" spans="1:17" x14ac:dyDescent="0.45">
      <c r="A13" s="2">
        <v>45352</v>
      </c>
      <c r="B13">
        <v>1</v>
      </c>
      <c r="C13">
        <v>583089</v>
      </c>
      <c r="D13">
        <v>471450.84375</v>
      </c>
      <c r="E13">
        <v>567172.125</v>
      </c>
      <c r="F13">
        <v>547237.75</v>
      </c>
      <c r="G13">
        <v>408003.125</v>
      </c>
      <c r="H13">
        <v>473562.25</v>
      </c>
      <c r="I13">
        <v>435765.125</v>
      </c>
      <c r="J13">
        <v>492772.28125</v>
      </c>
      <c r="K13">
        <v>435051.8125</v>
      </c>
      <c r="L13">
        <v>399791.18399407662</v>
      </c>
      <c r="M13">
        <v>402181.30585209228</v>
      </c>
      <c r="N13">
        <v>399750.65625</v>
      </c>
      <c r="O13">
        <v>419131.44347591978</v>
      </c>
      <c r="P13">
        <v>408111.6875</v>
      </c>
      <c r="Q13">
        <v>14413889</v>
      </c>
    </row>
    <row r="14" spans="1:17" x14ac:dyDescent="0.45">
      <c r="A14" s="2">
        <v>45383</v>
      </c>
      <c r="B14">
        <v>1</v>
      </c>
      <c r="C14">
        <v>0</v>
      </c>
      <c r="D14">
        <v>382216.3125</v>
      </c>
      <c r="E14">
        <v>567809.75</v>
      </c>
      <c r="F14">
        <v>442282.8125</v>
      </c>
      <c r="G14">
        <v>323984.375</v>
      </c>
      <c r="H14">
        <v>407716.625</v>
      </c>
      <c r="I14">
        <v>319331.875</v>
      </c>
      <c r="J14">
        <v>492768.59375</v>
      </c>
      <c r="K14">
        <v>503642.125</v>
      </c>
      <c r="L14">
        <v>370737.19345905993</v>
      </c>
      <c r="M14">
        <v>369295.35506937059</v>
      </c>
      <c r="N14">
        <v>370720.28125</v>
      </c>
      <c r="O14">
        <v>368187.66332263162</v>
      </c>
      <c r="P14">
        <v>-714976.4375</v>
      </c>
      <c r="Q14">
        <v>14022109</v>
      </c>
    </row>
    <row r="15" spans="1:17" x14ac:dyDescent="0.45">
      <c r="A15" s="2">
        <v>45413</v>
      </c>
      <c r="B15">
        <v>1</v>
      </c>
      <c r="C15">
        <v>0</v>
      </c>
      <c r="D15">
        <v>361325.5</v>
      </c>
      <c r="E15">
        <v>587717.375</v>
      </c>
      <c r="F15">
        <v>464749.15625</v>
      </c>
      <c r="G15">
        <v>240865.703125</v>
      </c>
      <c r="H15">
        <v>418205.03125</v>
      </c>
      <c r="I15">
        <v>365821.71875</v>
      </c>
      <c r="J15">
        <v>492767.5</v>
      </c>
      <c r="K15">
        <v>397170.15625</v>
      </c>
      <c r="L15">
        <v>264472.62584605988</v>
      </c>
      <c r="M15">
        <v>272804.55866558442</v>
      </c>
      <c r="N15">
        <v>263834.8125</v>
      </c>
      <c r="O15">
        <v>387631.09308011812</v>
      </c>
      <c r="P15">
        <v>1357094</v>
      </c>
      <c r="Q15">
        <v>14250561</v>
      </c>
    </row>
    <row r="16" spans="1:17" x14ac:dyDescent="0.45">
      <c r="A16" s="2">
        <v>45444</v>
      </c>
      <c r="B16">
        <v>1</v>
      </c>
      <c r="C16">
        <v>0</v>
      </c>
      <c r="D16">
        <v>360616.75</v>
      </c>
      <c r="E16">
        <v>591529.625</v>
      </c>
      <c r="F16">
        <v>473498.625</v>
      </c>
      <c r="G16">
        <v>311624.53125</v>
      </c>
      <c r="H16">
        <v>440651.25</v>
      </c>
      <c r="I16">
        <v>416079.25</v>
      </c>
      <c r="J16">
        <v>492769.34375</v>
      </c>
      <c r="K16">
        <v>383693.9375</v>
      </c>
      <c r="L16">
        <v>435662.94496463222</v>
      </c>
      <c r="M16">
        <v>435658.37378021568</v>
      </c>
      <c r="N16">
        <v>435625.875</v>
      </c>
      <c r="O16">
        <v>436016.8754885727</v>
      </c>
      <c r="P16">
        <v>-307546.15625</v>
      </c>
      <c r="Q16">
        <v>14293684</v>
      </c>
    </row>
    <row r="17" spans="1:17" x14ac:dyDescent="0.45">
      <c r="A17" s="2">
        <v>45474</v>
      </c>
      <c r="B17">
        <v>1</v>
      </c>
      <c r="C17">
        <v>0</v>
      </c>
      <c r="D17">
        <v>316674.3125</v>
      </c>
      <c r="E17">
        <v>560641.6875</v>
      </c>
      <c r="F17">
        <v>386119.125</v>
      </c>
      <c r="G17">
        <v>268095.0625</v>
      </c>
      <c r="H17">
        <v>384301.125</v>
      </c>
      <c r="I17">
        <v>342389.0625</v>
      </c>
      <c r="J17">
        <v>492767.625</v>
      </c>
      <c r="K17">
        <v>343045.9375</v>
      </c>
      <c r="L17">
        <v>370737.19345905993</v>
      </c>
      <c r="M17">
        <v>369295.35506937059</v>
      </c>
      <c r="N17">
        <v>370720.28125</v>
      </c>
      <c r="O17">
        <v>368187.66332263162</v>
      </c>
      <c r="P17">
        <v>263015.21875</v>
      </c>
      <c r="Q17">
        <v>14270826</v>
      </c>
    </row>
    <row r="18" spans="1:17" x14ac:dyDescent="0.45">
      <c r="A18" s="2">
        <v>45505</v>
      </c>
      <c r="B18">
        <v>1</v>
      </c>
      <c r="C18">
        <v>0</v>
      </c>
      <c r="D18">
        <v>377756.34375</v>
      </c>
      <c r="E18">
        <v>548846.3125</v>
      </c>
      <c r="F18">
        <v>448039.25</v>
      </c>
      <c r="G18">
        <v>280387.34375</v>
      </c>
      <c r="H18">
        <v>415425.375</v>
      </c>
      <c r="I18">
        <v>375627.25</v>
      </c>
      <c r="J18">
        <v>492771.1875</v>
      </c>
      <c r="K18">
        <v>235055.546875</v>
      </c>
      <c r="L18">
        <v>435662.94496463222</v>
      </c>
      <c r="M18">
        <v>435658.37378021568</v>
      </c>
      <c r="N18">
        <v>435625.875</v>
      </c>
      <c r="O18">
        <v>436016.8754885727</v>
      </c>
      <c r="P18">
        <v>1178023.25</v>
      </c>
      <c r="Q18">
        <v>13752838</v>
      </c>
    </row>
    <row r="19" spans="1:17" x14ac:dyDescent="0.45">
      <c r="A19" s="2">
        <v>45536</v>
      </c>
      <c r="B19">
        <v>1</v>
      </c>
      <c r="C19">
        <v>0</v>
      </c>
      <c r="D19">
        <v>277419.40625</v>
      </c>
      <c r="E19">
        <v>572977.875</v>
      </c>
      <c r="F19">
        <v>439291.21875</v>
      </c>
      <c r="G19">
        <v>190970.453125</v>
      </c>
      <c r="H19">
        <v>437901.90625</v>
      </c>
      <c r="I19">
        <v>402719.3125</v>
      </c>
      <c r="J19">
        <v>492771.46875</v>
      </c>
      <c r="K19">
        <v>246315.15625</v>
      </c>
      <c r="L19">
        <v>392814.36873420648</v>
      </c>
      <c r="M19">
        <v>395141.87393944291</v>
      </c>
      <c r="N19">
        <v>392922.03125</v>
      </c>
      <c r="O19">
        <v>403809.37351164618</v>
      </c>
      <c r="P19">
        <v>-1201932.25</v>
      </c>
      <c r="Q19">
        <v>14136770</v>
      </c>
    </row>
    <row r="20" spans="1:17" x14ac:dyDescent="0.45">
      <c r="A20" s="2">
        <v>45566</v>
      </c>
      <c r="B20">
        <v>1</v>
      </c>
      <c r="C20">
        <v>0</v>
      </c>
      <c r="D20">
        <v>270325.25</v>
      </c>
      <c r="E20">
        <v>608891.9375</v>
      </c>
      <c r="F20">
        <v>396679.34375</v>
      </c>
      <c r="G20">
        <v>201174.25</v>
      </c>
      <c r="H20">
        <v>376692.96875</v>
      </c>
      <c r="I20">
        <v>365618.34375</v>
      </c>
      <c r="J20">
        <v>492772.4375</v>
      </c>
      <c r="K20">
        <v>322141.65625</v>
      </c>
      <c r="L20">
        <v>370737.19345905993</v>
      </c>
      <c r="M20">
        <v>369295.35506937059</v>
      </c>
      <c r="N20">
        <v>370720.28125</v>
      </c>
      <c r="O20">
        <v>368187.66332263162</v>
      </c>
      <c r="P20">
        <v>1998209.25</v>
      </c>
      <c r="Q20">
        <v>13883580</v>
      </c>
    </row>
    <row r="21" spans="1:17" x14ac:dyDescent="0.45">
      <c r="A21" s="2">
        <v>45597</v>
      </c>
      <c r="B21">
        <v>1</v>
      </c>
      <c r="C21">
        <v>0</v>
      </c>
      <c r="D21">
        <v>343029.4375</v>
      </c>
      <c r="E21">
        <v>633439.8125</v>
      </c>
      <c r="F21">
        <v>474291.84375</v>
      </c>
      <c r="G21">
        <v>285709.125</v>
      </c>
      <c r="H21">
        <v>488438.8125</v>
      </c>
      <c r="I21">
        <v>479137.4375</v>
      </c>
      <c r="J21">
        <v>492771.03125</v>
      </c>
      <c r="K21">
        <v>269121.15625</v>
      </c>
      <c r="L21">
        <v>435662.94496463222</v>
      </c>
      <c r="M21">
        <v>435658.37378021568</v>
      </c>
      <c r="N21">
        <v>435625.875</v>
      </c>
      <c r="O21">
        <v>436016.8754885727</v>
      </c>
      <c r="P21">
        <v>1392852.875</v>
      </c>
      <c r="Q21">
        <v>14337668</v>
      </c>
    </row>
    <row r="22" spans="1:17" x14ac:dyDescent="0.45">
      <c r="A22" s="2">
        <v>45627</v>
      </c>
      <c r="B22">
        <v>1</v>
      </c>
      <c r="C22">
        <v>0</v>
      </c>
      <c r="D22">
        <v>315638.21875</v>
      </c>
      <c r="E22">
        <v>659208.3125</v>
      </c>
      <c r="F22">
        <v>413726.3125</v>
      </c>
      <c r="G22">
        <v>212515.375</v>
      </c>
      <c r="H22">
        <v>460436.96875</v>
      </c>
      <c r="I22">
        <v>466833.21875</v>
      </c>
      <c r="J22">
        <v>492768.75</v>
      </c>
      <c r="K22">
        <v>457356.8125</v>
      </c>
      <c r="L22">
        <v>392814.36873420648</v>
      </c>
      <c r="M22">
        <v>395141.87393944291</v>
      </c>
      <c r="N22">
        <v>392922.03125</v>
      </c>
      <c r="O22">
        <v>403809.37351164618</v>
      </c>
      <c r="P22">
        <v>2132679</v>
      </c>
      <c r="Q22">
        <v>14036744</v>
      </c>
    </row>
    <row r="23" spans="1:17" x14ac:dyDescent="0.45">
      <c r="A23" s="2">
        <v>45658</v>
      </c>
      <c r="B23">
        <v>1</v>
      </c>
      <c r="C23">
        <v>0</v>
      </c>
      <c r="D23">
        <v>224720.015625</v>
      </c>
      <c r="E23">
        <v>616160.1875</v>
      </c>
      <c r="F23">
        <v>310196.875</v>
      </c>
      <c r="G23">
        <v>190056.78125</v>
      </c>
      <c r="H23">
        <v>366727.75</v>
      </c>
      <c r="I23">
        <v>337347.8125</v>
      </c>
      <c r="J23">
        <v>492767.15625</v>
      </c>
      <c r="K23">
        <v>321233.6875</v>
      </c>
      <c r="L23">
        <v>392814.36873420648</v>
      </c>
      <c r="M23">
        <v>395141.87393944291</v>
      </c>
      <c r="N23">
        <v>392922.03125</v>
      </c>
      <c r="O23">
        <v>403809.37351164618</v>
      </c>
      <c r="P23">
        <v>850283.3125</v>
      </c>
      <c r="Q23">
        <v>13832530</v>
      </c>
    </row>
    <row r="24" spans="1:17" x14ac:dyDescent="0.45">
      <c r="A24" s="2">
        <v>45689</v>
      </c>
      <c r="B24">
        <v>1</v>
      </c>
      <c r="C24">
        <v>0</v>
      </c>
      <c r="D24">
        <v>190286.1875</v>
      </c>
      <c r="E24">
        <v>647682.8125</v>
      </c>
      <c r="F24">
        <v>268400.25</v>
      </c>
      <c r="G24">
        <v>144660.375</v>
      </c>
      <c r="H24">
        <v>341237.1875</v>
      </c>
      <c r="I24">
        <v>324473.4375</v>
      </c>
      <c r="J24">
        <v>492772.34375</v>
      </c>
      <c r="K24">
        <v>434609.03125</v>
      </c>
      <c r="L24">
        <v>370737.19345905993</v>
      </c>
      <c r="M24">
        <v>369295.35506937059</v>
      </c>
      <c r="N24">
        <v>370720.28125</v>
      </c>
      <c r="O24">
        <v>368187.66332263162</v>
      </c>
      <c r="P24">
        <v>2127545.25</v>
      </c>
      <c r="Q24">
        <v>13804029</v>
      </c>
    </row>
    <row r="25" spans="1:17" x14ac:dyDescent="0.45">
      <c r="A25" s="2">
        <v>45717</v>
      </c>
      <c r="B25">
        <v>1</v>
      </c>
      <c r="C25">
        <v>0</v>
      </c>
      <c r="D25">
        <v>232503</v>
      </c>
      <c r="E25">
        <v>655487.5625</v>
      </c>
      <c r="F25">
        <v>329864.4375</v>
      </c>
      <c r="G25">
        <v>188687.046875</v>
      </c>
      <c r="H25">
        <v>398834.375</v>
      </c>
      <c r="I25">
        <v>361581.9375</v>
      </c>
      <c r="J25">
        <v>492768.5625</v>
      </c>
      <c r="K25">
        <v>453890.8125</v>
      </c>
      <c r="L25">
        <v>423211.98465803138</v>
      </c>
      <c r="M25">
        <v>425441.64990311069</v>
      </c>
      <c r="N25">
        <v>423298.59375</v>
      </c>
      <c r="O25">
        <v>419131.44347591978</v>
      </c>
      <c r="P25">
        <v>1115732.25</v>
      </c>
      <c r="Q25">
        <v>14463118</v>
      </c>
    </row>
    <row r="26" spans="1:17" x14ac:dyDescent="0.45">
      <c r="A26" s="2">
        <v>45748</v>
      </c>
      <c r="B26">
        <v>1</v>
      </c>
      <c r="C26">
        <v>0</v>
      </c>
      <c r="D26">
        <v>271403.84375</v>
      </c>
      <c r="E26">
        <v>669360.1875</v>
      </c>
      <c r="F26">
        <v>314547</v>
      </c>
      <c r="G26">
        <v>225616.234375</v>
      </c>
      <c r="H26">
        <v>451950.34375</v>
      </c>
      <c r="I26">
        <v>430009.5</v>
      </c>
      <c r="J26">
        <v>492770.5625</v>
      </c>
      <c r="K26">
        <v>467345.46875</v>
      </c>
      <c r="L26">
        <v>370737.19345905993</v>
      </c>
      <c r="M26">
        <v>369295.35506937059</v>
      </c>
      <c r="N26">
        <v>370720.28125</v>
      </c>
      <c r="O26">
        <v>368187.66332263162</v>
      </c>
      <c r="P26">
        <v>1258792.25</v>
      </c>
      <c r="Q26">
        <v>13776442</v>
      </c>
    </row>
    <row r="27" spans="1:17" x14ac:dyDescent="0.45">
      <c r="A27" s="2">
        <v>45778</v>
      </c>
      <c r="B27">
        <v>1</v>
      </c>
      <c r="C27">
        <v>0</v>
      </c>
      <c r="D27">
        <v>367904.5</v>
      </c>
      <c r="E27">
        <v>689715.375</v>
      </c>
      <c r="F27">
        <v>431333.84375</v>
      </c>
      <c r="G27">
        <v>319164.4375</v>
      </c>
      <c r="H27">
        <v>464010.8125</v>
      </c>
      <c r="I27">
        <v>437729.0625</v>
      </c>
      <c r="J27">
        <v>492771.21875</v>
      </c>
      <c r="K27">
        <v>598814.8125</v>
      </c>
      <c r="L27">
        <v>435662.94496463222</v>
      </c>
      <c r="M27">
        <v>435658.37378021568</v>
      </c>
      <c r="N27">
        <v>435625.875</v>
      </c>
      <c r="O27">
        <v>436016.8754885727</v>
      </c>
      <c r="P27">
        <v>1481957.75</v>
      </c>
      <c r="Q27">
        <v>14350575</v>
      </c>
    </row>
    <row r="28" spans="1:17" x14ac:dyDescent="0.45">
      <c r="A28" s="2">
        <v>45809</v>
      </c>
      <c r="B28">
        <v>1</v>
      </c>
      <c r="C28">
        <v>0</v>
      </c>
      <c r="D28">
        <v>347607.21875</v>
      </c>
      <c r="E28">
        <v>675465.0625</v>
      </c>
      <c r="F28">
        <v>364984.21875</v>
      </c>
      <c r="G28">
        <v>295834.25</v>
      </c>
      <c r="H28">
        <v>470049.4375</v>
      </c>
      <c r="I28">
        <v>467097.90625</v>
      </c>
      <c r="J28">
        <v>492770.65625</v>
      </c>
      <c r="K28">
        <v>357104.59375</v>
      </c>
      <c r="L28">
        <v>264472.62584605988</v>
      </c>
      <c r="M28">
        <v>272804.55866558442</v>
      </c>
      <c r="N28">
        <v>263834.8125</v>
      </c>
      <c r="O28">
        <v>387631.09308011812</v>
      </c>
      <c r="P28">
        <v>51828.73828125</v>
      </c>
      <c r="Q28">
        <v>14457006</v>
      </c>
    </row>
    <row r="29" spans="1:17" x14ac:dyDescent="0.45">
      <c r="A29" s="2">
        <v>45839</v>
      </c>
      <c r="B29">
        <v>1</v>
      </c>
      <c r="C29">
        <v>0</v>
      </c>
      <c r="D29">
        <v>301909</v>
      </c>
      <c r="E29">
        <v>665633.25</v>
      </c>
      <c r="F29">
        <v>324435.09375</v>
      </c>
      <c r="G29">
        <v>255514.3125</v>
      </c>
      <c r="H29">
        <v>432119.28125</v>
      </c>
      <c r="I29">
        <v>436277.34375</v>
      </c>
      <c r="J29">
        <v>492769.59375</v>
      </c>
      <c r="K29">
        <v>514328.90625</v>
      </c>
      <c r="L29">
        <v>370737.19345905993</v>
      </c>
      <c r="M29">
        <v>369295.35506937059</v>
      </c>
      <c r="N29">
        <v>370720.28125</v>
      </c>
      <c r="O29">
        <v>368187.66332263162</v>
      </c>
      <c r="P29">
        <v>217821.703125</v>
      </c>
      <c r="Q29">
        <v>14299052</v>
      </c>
    </row>
    <row r="30" spans="1:17" x14ac:dyDescent="0.45">
      <c r="A30" s="2">
        <v>45870</v>
      </c>
      <c r="B30">
        <v>1</v>
      </c>
      <c r="C30">
        <v>0</v>
      </c>
      <c r="D30">
        <v>382811.4375</v>
      </c>
      <c r="E30">
        <v>672133.5625</v>
      </c>
      <c r="F30">
        <v>357777.53125</v>
      </c>
      <c r="G30">
        <v>304781.6875</v>
      </c>
      <c r="H30">
        <v>496630.09375</v>
      </c>
      <c r="I30">
        <v>537848.25</v>
      </c>
      <c r="J30">
        <v>492769.25</v>
      </c>
      <c r="K30">
        <v>532301.875</v>
      </c>
      <c r="L30">
        <v>399791.18399407662</v>
      </c>
      <c r="M30">
        <v>402181.30585209228</v>
      </c>
      <c r="N30">
        <v>399750.65625</v>
      </c>
      <c r="O30">
        <v>419131.44347591978</v>
      </c>
      <c r="P30">
        <v>2273615.25</v>
      </c>
      <c r="Q30">
        <v>14242579</v>
      </c>
    </row>
    <row r="31" spans="1:17" x14ac:dyDescent="0.45">
      <c r="A31" s="2">
        <v>45901</v>
      </c>
      <c r="B31">
        <v>1</v>
      </c>
      <c r="C31">
        <v>0</v>
      </c>
      <c r="D31">
        <v>223314.578125</v>
      </c>
      <c r="E31">
        <v>680005.75</v>
      </c>
      <c r="F31">
        <v>218160.53125</v>
      </c>
      <c r="G31">
        <v>203439.921875</v>
      </c>
      <c r="H31">
        <v>350608.5625</v>
      </c>
      <c r="I31">
        <v>392536.65625</v>
      </c>
      <c r="J31">
        <v>492809.1875</v>
      </c>
      <c r="K31">
        <v>295813.34375</v>
      </c>
      <c r="L31">
        <v>370737.19345905993</v>
      </c>
      <c r="M31">
        <v>369295.35506937059</v>
      </c>
      <c r="N31">
        <v>370720.28125</v>
      </c>
      <c r="O31">
        <v>368187.66332263162</v>
      </c>
      <c r="P31">
        <v>306846.75</v>
      </c>
      <c r="Q31">
        <v>14232741</v>
      </c>
    </row>
    <row r="32" spans="1:17" x14ac:dyDescent="0.45">
      <c r="A32" s="2">
        <v>45931</v>
      </c>
      <c r="B32">
        <v>1</v>
      </c>
      <c r="C32">
        <v>0</v>
      </c>
      <c r="D32">
        <v>346736.3125</v>
      </c>
      <c r="E32">
        <v>679015</v>
      </c>
      <c r="F32">
        <v>335294.78125</v>
      </c>
      <c r="G32">
        <v>313907.75</v>
      </c>
      <c r="H32">
        <v>416818.625</v>
      </c>
      <c r="I32">
        <v>444272.375</v>
      </c>
      <c r="J32">
        <v>492803.875</v>
      </c>
      <c r="K32">
        <v>435567.1875</v>
      </c>
      <c r="L32">
        <v>480832.88899158582</v>
      </c>
      <c r="M32">
        <v>490539.41598809528</v>
      </c>
      <c r="N32">
        <v>453883.96875</v>
      </c>
      <c r="O32">
        <v>387631.09308011812</v>
      </c>
      <c r="P32">
        <v>1221556.25</v>
      </c>
      <c r="Q32">
        <v>15302782</v>
      </c>
    </row>
    <row r="33" spans="1:17" x14ac:dyDescent="0.45">
      <c r="A33" s="2">
        <v>45962</v>
      </c>
      <c r="B33">
        <v>1</v>
      </c>
      <c r="C33">
        <v>0</v>
      </c>
      <c r="D33">
        <v>441889.25</v>
      </c>
      <c r="E33">
        <v>670211.3125</v>
      </c>
      <c r="F33">
        <v>364822.71875</v>
      </c>
      <c r="G33">
        <v>396498.375</v>
      </c>
      <c r="H33">
        <v>500326.90625</v>
      </c>
      <c r="I33">
        <v>560133.6875</v>
      </c>
      <c r="J33">
        <v>492845.59375</v>
      </c>
      <c r="K33">
        <v>424638</v>
      </c>
      <c r="L33">
        <v>435662.94496463222</v>
      </c>
      <c r="M33">
        <v>435658.37378021568</v>
      </c>
      <c r="N33">
        <v>435625.875</v>
      </c>
      <c r="O33">
        <v>436016.8754885727</v>
      </c>
      <c r="P33">
        <v>1528361.875</v>
      </c>
      <c r="Q33">
        <v>15782840</v>
      </c>
    </row>
    <row r="34" spans="1:17" x14ac:dyDescent="0.45">
      <c r="A34" s="2">
        <v>45992</v>
      </c>
      <c r="B34">
        <v>1</v>
      </c>
      <c r="C34">
        <v>0</v>
      </c>
      <c r="D34">
        <v>384078.3125</v>
      </c>
      <c r="E34">
        <v>700905.625</v>
      </c>
      <c r="F34">
        <v>305984.9375</v>
      </c>
      <c r="G34">
        <v>376855.78125</v>
      </c>
      <c r="H34">
        <v>461909.75</v>
      </c>
      <c r="I34">
        <v>526871.625</v>
      </c>
      <c r="J34">
        <v>492852.8125</v>
      </c>
      <c r="K34">
        <v>357325.78125</v>
      </c>
      <c r="L34">
        <v>370737.19345905993</v>
      </c>
      <c r="M34">
        <v>369295.35506937059</v>
      </c>
      <c r="N34">
        <v>370720.28125</v>
      </c>
      <c r="O34">
        <v>368187.66332263162</v>
      </c>
      <c r="P34">
        <v>2418359.25</v>
      </c>
      <c r="Q34">
        <v>15165032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3130877849.6428218</v>
      </c>
      <c r="C2">
        <v>55954.247824832943</v>
      </c>
      <c r="D2">
        <v>1.0912845009954141E-2</v>
      </c>
      <c r="E2">
        <v>45560.4453125</v>
      </c>
      <c r="F2">
        <v>8.7180648855614495E-2</v>
      </c>
      <c r="G2">
        <v>33863.015625</v>
      </c>
      <c r="H2">
        <v>6.9815495017041942E-2</v>
      </c>
    </row>
    <row r="3" spans="1:8" x14ac:dyDescent="0.45">
      <c r="A3" s="1" t="s">
        <v>9</v>
      </c>
      <c r="B3">
        <v>3707201026.958415</v>
      </c>
      <c r="C3">
        <v>60886.788607697272</v>
      </c>
      <c r="D3">
        <v>1.225772937281366E-2</v>
      </c>
      <c r="E3">
        <v>49761.580729166657</v>
      </c>
      <c r="F3">
        <v>9.3256999121110698E-2</v>
      </c>
      <c r="G3">
        <v>49609.9375</v>
      </c>
      <c r="H3">
        <v>0.10211301084584511</v>
      </c>
    </row>
    <row r="4" spans="1:8" x14ac:dyDescent="0.45">
      <c r="A4" s="1" t="s">
        <v>8</v>
      </c>
      <c r="B4">
        <v>3706800125.9274092</v>
      </c>
      <c r="C4">
        <v>60883.496334617717</v>
      </c>
      <c r="D4">
        <v>1.225650546056437E-2</v>
      </c>
      <c r="E4">
        <v>49758.817708333343</v>
      </c>
      <c r="F4">
        <v>9.3252111710083019E-2</v>
      </c>
      <c r="G4">
        <v>49612.34375</v>
      </c>
      <c r="H4">
        <v>0.1021191120996993</v>
      </c>
    </row>
    <row r="5" spans="1:8" x14ac:dyDescent="0.45">
      <c r="A5" s="1" t="s">
        <v>11</v>
      </c>
      <c r="B5">
        <v>6929022104.541748</v>
      </c>
      <c r="C5">
        <v>83240.747861499593</v>
      </c>
      <c r="D5">
        <v>2.386013302666139E-2</v>
      </c>
      <c r="E5">
        <v>69737.950520833328</v>
      </c>
      <c r="F5">
        <v>0.13238784909540771</v>
      </c>
      <c r="G5">
        <v>74641.25</v>
      </c>
      <c r="H5">
        <v>0.14464006071301611</v>
      </c>
    </row>
    <row r="6" spans="1:8" x14ac:dyDescent="0.45">
      <c r="A6" s="1" t="s">
        <v>20</v>
      </c>
      <c r="B6">
        <v>12436016101.06848</v>
      </c>
      <c r="C6">
        <v>111516.8870667958</v>
      </c>
      <c r="D6">
        <v>4.6090234522594253E-2</v>
      </c>
      <c r="E6">
        <v>107438.1917975399</v>
      </c>
      <c r="F6">
        <v>0.2095397666168157</v>
      </c>
      <c r="G6">
        <v>105724.6654544957</v>
      </c>
      <c r="H6">
        <v>0.20218213465459309</v>
      </c>
    </row>
    <row r="7" spans="1:8" x14ac:dyDescent="0.45">
      <c r="A7" s="1" t="s">
        <v>23</v>
      </c>
      <c r="B7">
        <v>12243857668.80905</v>
      </c>
      <c r="C7">
        <v>110651.9664028121</v>
      </c>
      <c r="D7">
        <v>4.5052200021496507E-2</v>
      </c>
      <c r="E7">
        <v>107559.4164688036</v>
      </c>
      <c r="F7">
        <v>0.20949422085871761</v>
      </c>
      <c r="G7">
        <v>96648.712744660937</v>
      </c>
      <c r="H7">
        <v>0.20316882968616901</v>
      </c>
    </row>
    <row r="8" spans="1:8" x14ac:dyDescent="0.45">
      <c r="A8" s="1" t="s">
        <v>22</v>
      </c>
      <c r="B8">
        <v>12703771513.83976</v>
      </c>
      <c r="C8">
        <v>112711.0088404844</v>
      </c>
      <c r="D8">
        <v>4.6978922202997528E-2</v>
      </c>
      <c r="E8">
        <v>107823.2578125</v>
      </c>
      <c r="F8">
        <v>0.21020059940538049</v>
      </c>
      <c r="G8">
        <v>107158.15625</v>
      </c>
      <c r="H8">
        <v>0.2140989004572674</v>
      </c>
    </row>
    <row r="9" spans="1:8" x14ac:dyDescent="0.45">
      <c r="A9" s="1" t="s">
        <v>21</v>
      </c>
      <c r="B9">
        <v>13092166993.10239</v>
      </c>
      <c r="C9">
        <v>114421.0076563844</v>
      </c>
      <c r="D9">
        <v>4.837433359845203E-2</v>
      </c>
      <c r="E9">
        <v>109876.6856565614</v>
      </c>
      <c r="F9">
        <v>0.2140927811900247</v>
      </c>
      <c r="G9">
        <v>107894.10053842</v>
      </c>
      <c r="H9">
        <v>0.2132292689004652</v>
      </c>
    </row>
    <row r="10" spans="1:8" x14ac:dyDescent="0.45">
      <c r="A10" s="1" t="s">
        <v>14</v>
      </c>
      <c r="B10">
        <v>13229381755.980221</v>
      </c>
      <c r="C10">
        <v>115019.0495351975</v>
      </c>
      <c r="D10">
        <v>4.9550298793523483E-2</v>
      </c>
      <c r="E10">
        <v>112173.6223958333</v>
      </c>
      <c r="F10">
        <v>0.21950563799156461</v>
      </c>
      <c r="G10">
        <v>103211.1875</v>
      </c>
      <c r="H10">
        <v>0.21005207068823731</v>
      </c>
    </row>
    <row r="11" spans="1:8" x14ac:dyDescent="0.45">
      <c r="A11" s="1" t="s">
        <v>15</v>
      </c>
      <c r="B11">
        <v>14503891983.00374</v>
      </c>
      <c r="C11">
        <v>120432.105283449</v>
      </c>
      <c r="D11">
        <v>5.517904665099601E-2</v>
      </c>
      <c r="E11">
        <v>117715.53125</v>
      </c>
      <c r="F11">
        <v>0.23127576674690681</v>
      </c>
      <c r="G11">
        <v>109149.8125</v>
      </c>
      <c r="H11">
        <v>0.23723901717235349</v>
      </c>
    </row>
    <row r="12" spans="1:8" x14ac:dyDescent="0.45">
      <c r="A12" s="1" t="s">
        <v>13</v>
      </c>
      <c r="B12">
        <v>15302048723.08309</v>
      </c>
      <c r="C12">
        <v>123701.44996354359</v>
      </c>
      <c r="D12">
        <v>5.8423124559322248E-2</v>
      </c>
      <c r="E12">
        <v>121422.4296875</v>
      </c>
      <c r="F12">
        <v>0.23857580257192801</v>
      </c>
      <c r="G12">
        <v>122653.875</v>
      </c>
      <c r="H12">
        <v>0.23499347930200901</v>
      </c>
    </row>
    <row r="13" spans="1:8" x14ac:dyDescent="0.45">
      <c r="A13" s="1" t="s">
        <v>10</v>
      </c>
      <c r="B13">
        <v>16874190683.10791</v>
      </c>
      <c r="C13">
        <v>129900.6954681456</v>
      </c>
      <c r="D13">
        <v>6.377168691333461E-2</v>
      </c>
      <c r="E13">
        <v>127234.4114583333</v>
      </c>
      <c r="F13">
        <v>0.24942108559640699</v>
      </c>
      <c r="G13">
        <v>118043.1875</v>
      </c>
      <c r="H13">
        <v>0.25273092658044688</v>
      </c>
    </row>
    <row r="14" spans="1:8" x14ac:dyDescent="0.45">
      <c r="A14" s="1" t="s">
        <v>16</v>
      </c>
      <c r="B14">
        <v>19264529478.589191</v>
      </c>
      <c r="C14">
        <v>138796.71998498091</v>
      </c>
      <c r="D14">
        <v>7.3043760375206115E-2</v>
      </c>
      <c r="E14">
        <v>135789.32291666669</v>
      </c>
      <c r="F14">
        <v>0.26642746857943927</v>
      </c>
      <c r="G14">
        <v>130911.90625</v>
      </c>
      <c r="H14">
        <v>0.26651037616841128</v>
      </c>
    </row>
    <row r="15" spans="1:8" x14ac:dyDescent="0.45">
      <c r="A15" s="1" t="s">
        <v>12</v>
      </c>
      <c r="B15">
        <v>268761835929.84741</v>
      </c>
      <c r="C15">
        <v>518422.4492919335</v>
      </c>
      <c r="D15">
        <v>1.0031203318698301</v>
      </c>
      <c r="E15">
        <v>351355.7255859375</v>
      </c>
      <c r="F15">
        <v>0.69272925213809999</v>
      </c>
      <c r="G15">
        <v>209177.75</v>
      </c>
      <c r="H15">
        <v>0.43280866233221199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opLeftCell="A73"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9</v>
      </c>
      <c r="F1" s="1" t="s">
        <v>8</v>
      </c>
      <c r="G1" s="1" t="s">
        <v>11</v>
      </c>
      <c r="H1" s="1" t="s">
        <v>20</v>
      </c>
      <c r="I1" s="1" t="s">
        <v>23</v>
      </c>
      <c r="J1" s="1" t="s">
        <v>22</v>
      </c>
      <c r="K1" s="1" t="s">
        <v>21</v>
      </c>
      <c r="L1" s="1" t="s">
        <v>14</v>
      </c>
      <c r="M1" s="1" t="s">
        <v>15</v>
      </c>
      <c r="N1" s="1" t="s">
        <v>13</v>
      </c>
      <c r="O1" s="1" t="s">
        <v>10</v>
      </c>
      <c r="P1" s="1" t="s">
        <v>16</v>
      </c>
      <c r="Q1" s="1" t="s">
        <v>12</v>
      </c>
    </row>
    <row r="2" spans="1:17" x14ac:dyDescent="0.45">
      <c r="A2" s="2">
        <v>45017</v>
      </c>
      <c r="B2">
        <v>1</v>
      </c>
      <c r="C2">
        <v>449582</v>
      </c>
      <c r="D2">
        <v>477399.59375</v>
      </c>
      <c r="E2">
        <v>470020.03125</v>
      </c>
      <c r="F2">
        <v>470020.25</v>
      </c>
      <c r="G2">
        <v>484225.15625</v>
      </c>
      <c r="H2">
        <v>357757.33583006402</v>
      </c>
      <c r="I2">
        <v>357573.36023188062</v>
      </c>
      <c r="J2">
        <v>356599.5</v>
      </c>
      <c r="K2">
        <v>355328.88973337773</v>
      </c>
      <c r="L2">
        <v>354752.1875</v>
      </c>
      <c r="M2">
        <v>344757.28125</v>
      </c>
      <c r="N2">
        <v>350772</v>
      </c>
      <c r="O2">
        <v>341878.96875</v>
      </c>
      <c r="P2">
        <v>333438.125</v>
      </c>
      <c r="Q2">
        <v>246777.09375</v>
      </c>
    </row>
    <row r="3" spans="1:17" x14ac:dyDescent="0.45">
      <c r="A3" s="2">
        <v>45047</v>
      </c>
      <c r="B3">
        <v>1</v>
      </c>
      <c r="C3">
        <v>588227</v>
      </c>
      <c r="D3">
        <v>464952.84375</v>
      </c>
      <c r="E3">
        <v>470020.0625</v>
      </c>
      <c r="F3">
        <v>470023.6875</v>
      </c>
      <c r="G3">
        <v>463763.25</v>
      </c>
      <c r="H3">
        <v>428158.62794156547</v>
      </c>
      <c r="I3">
        <v>433432.46518249781</v>
      </c>
      <c r="J3">
        <v>424741.75</v>
      </c>
      <c r="K3">
        <v>423619.73748268391</v>
      </c>
      <c r="L3">
        <v>477808.59375</v>
      </c>
      <c r="M3">
        <v>445247.375</v>
      </c>
      <c r="N3">
        <v>449767.03125</v>
      </c>
      <c r="O3">
        <v>430982.625</v>
      </c>
      <c r="P3">
        <v>426650.875</v>
      </c>
      <c r="Q3">
        <v>372676.40625</v>
      </c>
    </row>
    <row r="4" spans="1:17" x14ac:dyDescent="0.45">
      <c r="A4" s="2">
        <v>45078</v>
      </c>
      <c r="B4">
        <v>1</v>
      </c>
      <c r="C4">
        <v>494719</v>
      </c>
      <c r="D4">
        <v>456251.3125</v>
      </c>
      <c r="E4">
        <v>470019.75</v>
      </c>
      <c r="F4">
        <v>470023</v>
      </c>
      <c r="G4">
        <v>438027.71875</v>
      </c>
      <c r="H4">
        <v>378551.75412678783</v>
      </c>
      <c r="I4">
        <v>412045.67871175229</v>
      </c>
      <c r="J4">
        <v>371691.875</v>
      </c>
      <c r="K4">
        <v>368806.42038639128</v>
      </c>
      <c r="L4">
        <v>397428.75</v>
      </c>
      <c r="M4">
        <v>373185.09375</v>
      </c>
      <c r="N4">
        <v>353388.8125</v>
      </c>
      <c r="O4">
        <v>343912.375</v>
      </c>
      <c r="P4">
        <v>345109.6875</v>
      </c>
      <c r="Q4">
        <v>863965.375</v>
      </c>
    </row>
    <row r="5" spans="1:17" x14ac:dyDescent="0.45">
      <c r="A5" s="2">
        <v>45108</v>
      </c>
      <c r="B5">
        <v>1</v>
      </c>
      <c r="C5">
        <v>458790</v>
      </c>
      <c r="D5">
        <v>467614.15625</v>
      </c>
      <c r="E5">
        <v>470019.53125</v>
      </c>
      <c r="F5">
        <v>470020.34375</v>
      </c>
      <c r="G5">
        <v>438170.15625</v>
      </c>
      <c r="H5">
        <v>375986.09757142962</v>
      </c>
      <c r="I5">
        <v>375132.9833303176</v>
      </c>
      <c r="J5">
        <v>381003.9375</v>
      </c>
      <c r="K5">
        <v>380418.19202172832</v>
      </c>
      <c r="L5">
        <v>380951.6875</v>
      </c>
      <c r="M5">
        <v>367627.34375</v>
      </c>
      <c r="N5">
        <v>367311.71875</v>
      </c>
      <c r="O5">
        <v>364013.03125</v>
      </c>
      <c r="P5">
        <v>345292.90625</v>
      </c>
      <c r="Q5">
        <v>268612.03125</v>
      </c>
    </row>
    <row r="6" spans="1:17" x14ac:dyDescent="0.45">
      <c r="A6" s="2">
        <v>45139</v>
      </c>
      <c r="B6">
        <v>1</v>
      </c>
      <c r="C6">
        <v>548756</v>
      </c>
      <c r="D6">
        <v>467077.6875</v>
      </c>
      <c r="E6">
        <v>470019.90625</v>
      </c>
      <c r="F6">
        <v>470026.21875</v>
      </c>
      <c r="G6">
        <v>432626.8125</v>
      </c>
      <c r="H6">
        <v>428158.62794156547</v>
      </c>
      <c r="I6">
        <v>433432.46518249781</v>
      </c>
      <c r="J6">
        <v>424741.75</v>
      </c>
      <c r="K6">
        <v>423619.73748268391</v>
      </c>
      <c r="L6">
        <v>415590.28125</v>
      </c>
      <c r="M6">
        <v>416331.5</v>
      </c>
      <c r="N6">
        <v>434997.5625</v>
      </c>
      <c r="O6">
        <v>402842.1875</v>
      </c>
      <c r="P6">
        <v>392977.84375</v>
      </c>
      <c r="Q6">
        <v>378427.46875</v>
      </c>
    </row>
    <row r="7" spans="1:17" x14ac:dyDescent="0.45">
      <c r="A7" s="2">
        <v>45170</v>
      </c>
      <c r="B7">
        <v>1</v>
      </c>
      <c r="C7">
        <v>475902</v>
      </c>
      <c r="D7">
        <v>471226.5625</v>
      </c>
      <c r="E7">
        <v>470020</v>
      </c>
      <c r="F7">
        <v>470024.0625</v>
      </c>
      <c r="G7">
        <v>380246.8125</v>
      </c>
      <c r="H7">
        <v>417677.06521317572</v>
      </c>
      <c r="I7">
        <v>382723.10932818032</v>
      </c>
      <c r="J7">
        <v>420725.65625</v>
      </c>
      <c r="K7">
        <v>419337.48961904761</v>
      </c>
      <c r="L7">
        <v>376323</v>
      </c>
      <c r="M7">
        <v>386985.5</v>
      </c>
      <c r="N7">
        <v>398193.59375</v>
      </c>
      <c r="O7">
        <v>388689.65625</v>
      </c>
      <c r="P7">
        <v>395051.8125</v>
      </c>
      <c r="Q7">
        <v>505613.9375</v>
      </c>
    </row>
    <row r="8" spans="1:17" x14ac:dyDescent="0.45">
      <c r="A8" s="2">
        <v>45200</v>
      </c>
      <c r="B8">
        <v>1</v>
      </c>
      <c r="C8">
        <v>547512</v>
      </c>
      <c r="D8">
        <v>487753.90625</v>
      </c>
      <c r="E8">
        <v>470020.25</v>
      </c>
      <c r="F8">
        <v>470028.25</v>
      </c>
      <c r="G8">
        <v>431977.28125</v>
      </c>
      <c r="H8">
        <v>437944.04114944307</v>
      </c>
      <c r="I8">
        <v>433432.46518249781</v>
      </c>
      <c r="J8">
        <v>426304.9375</v>
      </c>
      <c r="K8">
        <v>428804.58531096659</v>
      </c>
      <c r="L8">
        <v>440668.625</v>
      </c>
      <c r="M8">
        <v>453380.34375</v>
      </c>
      <c r="N8">
        <v>422395.75</v>
      </c>
      <c r="O8">
        <v>427111.3125</v>
      </c>
      <c r="P8">
        <v>434925.625</v>
      </c>
      <c r="Q8">
        <v>503999.4375</v>
      </c>
    </row>
    <row r="9" spans="1:17" x14ac:dyDescent="0.45">
      <c r="A9" s="2">
        <v>45231</v>
      </c>
      <c r="B9">
        <v>1</v>
      </c>
      <c r="C9">
        <v>532426</v>
      </c>
      <c r="D9">
        <v>503820.96875</v>
      </c>
      <c r="E9">
        <v>470020.375</v>
      </c>
      <c r="F9">
        <v>470025.21875</v>
      </c>
      <c r="G9">
        <v>531908.3125</v>
      </c>
      <c r="H9">
        <v>369161.1455581456</v>
      </c>
      <c r="I9">
        <v>391384.86177042179</v>
      </c>
      <c r="J9">
        <v>366046.34375</v>
      </c>
      <c r="K9">
        <v>365729.40066594101</v>
      </c>
      <c r="L9">
        <v>385723.8125</v>
      </c>
      <c r="M9">
        <v>360697.96875</v>
      </c>
      <c r="N9">
        <v>364456.0625</v>
      </c>
      <c r="O9">
        <v>369568.09375</v>
      </c>
      <c r="P9">
        <v>349989.375</v>
      </c>
      <c r="Q9">
        <v>2006279.375</v>
      </c>
    </row>
    <row r="10" spans="1:17" x14ac:dyDescent="0.45">
      <c r="A10" s="2">
        <v>45261</v>
      </c>
      <c r="B10">
        <v>1</v>
      </c>
      <c r="C10">
        <v>479413</v>
      </c>
      <c r="D10">
        <v>500971.78125</v>
      </c>
      <c r="E10">
        <v>470020.46875</v>
      </c>
      <c r="F10">
        <v>470022.84375</v>
      </c>
      <c r="G10">
        <v>509805.375</v>
      </c>
      <c r="H10">
        <v>366947.17794905219</v>
      </c>
      <c r="I10">
        <v>382723.10932818032</v>
      </c>
      <c r="J10">
        <v>370394.9375</v>
      </c>
      <c r="K10">
        <v>370045.0614404761</v>
      </c>
      <c r="L10">
        <v>381082.78125</v>
      </c>
      <c r="M10">
        <v>373601</v>
      </c>
      <c r="N10">
        <v>358453.53125</v>
      </c>
      <c r="O10">
        <v>365650.90625</v>
      </c>
      <c r="P10">
        <v>360867.28125</v>
      </c>
      <c r="Q10">
        <v>1150043.75</v>
      </c>
    </row>
    <row r="11" spans="1:17" x14ac:dyDescent="0.45">
      <c r="A11" s="2">
        <v>45292</v>
      </c>
      <c r="B11">
        <v>1</v>
      </c>
      <c r="C11">
        <v>530040</v>
      </c>
      <c r="D11">
        <v>500781.65625</v>
      </c>
      <c r="E11">
        <v>470020.6875</v>
      </c>
      <c r="F11">
        <v>470023.0625</v>
      </c>
      <c r="G11">
        <v>437448.78125</v>
      </c>
      <c r="H11">
        <v>428158.62794156547</v>
      </c>
      <c r="I11">
        <v>433432.46518249781</v>
      </c>
      <c r="J11">
        <v>424741.75</v>
      </c>
      <c r="K11">
        <v>423619.73748268391</v>
      </c>
      <c r="L11">
        <v>411522.5625</v>
      </c>
      <c r="M11">
        <v>434030.625</v>
      </c>
      <c r="N11">
        <v>405691.71875</v>
      </c>
      <c r="O11">
        <v>423336.78125</v>
      </c>
      <c r="P11">
        <v>395523.6875</v>
      </c>
      <c r="Q11">
        <v>56070.48046875</v>
      </c>
    </row>
    <row r="12" spans="1:17" x14ac:dyDescent="0.45">
      <c r="A12" s="2">
        <v>45323</v>
      </c>
      <c r="B12">
        <v>1</v>
      </c>
      <c r="C12">
        <v>559458</v>
      </c>
      <c r="D12">
        <v>505067.75</v>
      </c>
      <c r="E12">
        <v>470020.65625</v>
      </c>
      <c r="F12">
        <v>470027.1875</v>
      </c>
      <c r="G12">
        <v>429224.25</v>
      </c>
      <c r="H12">
        <v>460128.86137666268</v>
      </c>
      <c r="I12">
        <v>412045.67871175229</v>
      </c>
      <c r="J12">
        <v>478173.96875</v>
      </c>
      <c r="K12">
        <v>462466.63076190482</v>
      </c>
      <c r="L12">
        <v>387732.59375</v>
      </c>
      <c r="M12">
        <v>408882.21875</v>
      </c>
      <c r="N12">
        <v>417695.25</v>
      </c>
      <c r="O12">
        <v>395711.8125</v>
      </c>
      <c r="P12">
        <v>382833.40625</v>
      </c>
      <c r="Q12">
        <v>658969.875</v>
      </c>
    </row>
    <row r="13" spans="1:17" x14ac:dyDescent="0.45">
      <c r="A13" s="2">
        <v>45352</v>
      </c>
      <c r="B13">
        <v>1</v>
      </c>
      <c r="C13">
        <v>430820</v>
      </c>
      <c r="D13">
        <v>499237.5</v>
      </c>
      <c r="E13">
        <v>470020.5625</v>
      </c>
      <c r="F13">
        <v>470027.75</v>
      </c>
      <c r="G13">
        <v>411436.75</v>
      </c>
      <c r="H13">
        <v>357757.33583006402</v>
      </c>
      <c r="I13">
        <v>357573.36023188062</v>
      </c>
      <c r="J13">
        <v>356599.5</v>
      </c>
      <c r="K13">
        <v>355328.88973337773</v>
      </c>
      <c r="L13">
        <v>339976.65625</v>
      </c>
      <c r="M13">
        <v>318332.375</v>
      </c>
      <c r="N13">
        <v>315452.8125</v>
      </c>
      <c r="O13">
        <v>315134.3125</v>
      </c>
      <c r="P13">
        <v>303512.5</v>
      </c>
      <c r="Q13">
        <v>707790.3125</v>
      </c>
    </row>
    <row r="14" spans="1:17" x14ac:dyDescent="0.45">
      <c r="A14" s="2">
        <v>45383</v>
      </c>
      <c r="B14">
        <v>1</v>
      </c>
      <c r="C14">
        <v>0</v>
      </c>
      <c r="D14">
        <v>524770.375</v>
      </c>
      <c r="E14">
        <v>470020.78125</v>
      </c>
      <c r="F14">
        <v>470026.0625</v>
      </c>
      <c r="G14">
        <v>409083.59375</v>
      </c>
      <c r="H14">
        <v>422733.08187005657</v>
      </c>
      <c r="I14">
        <v>433432.46518249781</v>
      </c>
      <c r="J14">
        <v>424475.5</v>
      </c>
      <c r="K14">
        <v>421581.06134271249</v>
      </c>
      <c r="L14">
        <v>393157.5625</v>
      </c>
      <c r="M14">
        <v>369161.875</v>
      </c>
      <c r="N14">
        <v>358953.71875</v>
      </c>
      <c r="O14">
        <v>386641.6875</v>
      </c>
      <c r="P14">
        <v>368241.84375</v>
      </c>
      <c r="Q14">
        <v>1005523.375</v>
      </c>
    </row>
    <row r="15" spans="1:17" x14ac:dyDescent="0.45">
      <c r="A15" s="2">
        <v>45413</v>
      </c>
      <c r="B15">
        <v>1</v>
      </c>
      <c r="C15">
        <v>0</v>
      </c>
      <c r="D15">
        <v>532324.875</v>
      </c>
      <c r="E15">
        <v>470021.125</v>
      </c>
      <c r="F15">
        <v>470027.78125</v>
      </c>
      <c r="G15">
        <v>374586.59375</v>
      </c>
      <c r="H15">
        <v>436186.82376147941</v>
      </c>
      <c r="I15">
        <v>433432.46518249781</v>
      </c>
      <c r="J15">
        <v>419567.59375</v>
      </c>
      <c r="K15">
        <v>430667.87866810948</v>
      </c>
      <c r="L15">
        <v>411482.3125</v>
      </c>
      <c r="M15">
        <v>409555.71875</v>
      </c>
      <c r="N15">
        <v>410194.5625</v>
      </c>
      <c r="O15">
        <v>399473.09375</v>
      </c>
      <c r="P15">
        <v>391491.625</v>
      </c>
      <c r="Q15">
        <v>672978.125</v>
      </c>
    </row>
    <row r="16" spans="1:17" x14ac:dyDescent="0.45">
      <c r="A16" s="2">
        <v>45444</v>
      </c>
      <c r="B16">
        <v>1</v>
      </c>
      <c r="C16">
        <v>0</v>
      </c>
      <c r="D16">
        <v>525195.25</v>
      </c>
      <c r="E16">
        <v>470021.28125</v>
      </c>
      <c r="F16">
        <v>470028.34375</v>
      </c>
      <c r="G16">
        <v>392776.03125</v>
      </c>
      <c r="H16">
        <v>366947.17794905219</v>
      </c>
      <c r="I16">
        <v>382723.10932818032</v>
      </c>
      <c r="J16">
        <v>370394.9375</v>
      </c>
      <c r="K16">
        <v>370045.0614404761</v>
      </c>
      <c r="L16">
        <v>363552.96875</v>
      </c>
      <c r="M16">
        <v>334161.28125</v>
      </c>
      <c r="N16">
        <v>327101.28125</v>
      </c>
      <c r="O16">
        <v>338530.15625</v>
      </c>
      <c r="P16">
        <v>341791.9375</v>
      </c>
      <c r="Q16">
        <v>1160284.625</v>
      </c>
    </row>
    <row r="17" spans="1:17" x14ac:dyDescent="0.45">
      <c r="A17" s="2">
        <v>45474</v>
      </c>
      <c r="B17">
        <v>1</v>
      </c>
      <c r="C17">
        <v>0</v>
      </c>
      <c r="D17">
        <v>537460.1875</v>
      </c>
      <c r="E17">
        <v>470021.375</v>
      </c>
      <c r="F17">
        <v>470023.25</v>
      </c>
      <c r="G17">
        <v>407528.3125</v>
      </c>
      <c r="H17">
        <v>473755.5696466167</v>
      </c>
      <c r="I17">
        <v>391384.86177042179</v>
      </c>
      <c r="J17">
        <v>481375.53125</v>
      </c>
      <c r="K17">
        <v>472667.49954112561</v>
      </c>
      <c r="L17">
        <v>405423.6875</v>
      </c>
      <c r="M17">
        <v>387334.46875</v>
      </c>
      <c r="N17">
        <v>399760.9375</v>
      </c>
      <c r="O17">
        <v>397880.40625</v>
      </c>
      <c r="P17">
        <v>396541.3125</v>
      </c>
      <c r="Q17">
        <v>1792456.5</v>
      </c>
    </row>
    <row r="18" spans="1:17" x14ac:dyDescent="0.45">
      <c r="A18" s="2">
        <v>45505</v>
      </c>
      <c r="B18">
        <v>1</v>
      </c>
      <c r="C18">
        <v>0</v>
      </c>
      <c r="D18">
        <v>547009.8125</v>
      </c>
      <c r="E18">
        <v>470020.53125</v>
      </c>
      <c r="F18">
        <v>470025.1875</v>
      </c>
      <c r="G18">
        <v>366804.5</v>
      </c>
      <c r="H18">
        <v>378551.75412678783</v>
      </c>
      <c r="I18">
        <v>412045.67871175229</v>
      </c>
      <c r="J18">
        <v>371691.875</v>
      </c>
      <c r="K18">
        <v>368806.42038639128</v>
      </c>
      <c r="L18">
        <v>402252.5</v>
      </c>
      <c r="M18">
        <v>360252.28125</v>
      </c>
      <c r="N18">
        <v>357577.125</v>
      </c>
      <c r="O18">
        <v>383506.8125</v>
      </c>
      <c r="P18">
        <v>380779.59375</v>
      </c>
      <c r="Q18">
        <v>757105.75</v>
      </c>
    </row>
    <row r="19" spans="1:17" x14ac:dyDescent="0.45">
      <c r="A19" s="2">
        <v>45536</v>
      </c>
      <c r="B19">
        <v>1</v>
      </c>
      <c r="C19">
        <v>0</v>
      </c>
      <c r="D19">
        <v>544275</v>
      </c>
      <c r="E19">
        <v>470019.65625</v>
      </c>
      <c r="F19">
        <v>470025.5</v>
      </c>
      <c r="G19">
        <v>354177.5</v>
      </c>
      <c r="H19">
        <v>461943.23819732491</v>
      </c>
      <c r="I19">
        <v>412045.67871175229</v>
      </c>
      <c r="J19">
        <v>462242.75</v>
      </c>
      <c r="K19">
        <v>456316.46200000012</v>
      </c>
      <c r="L19">
        <v>450358.3125</v>
      </c>
      <c r="M19">
        <v>444856.3125</v>
      </c>
      <c r="N19">
        <v>449102.375</v>
      </c>
      <c r="O19">
        <v>451910.4375</v>
      </c>
      <c r="P19">
        <v>462318.8125</v>
      </c>
      <c r="Q19">
        <v>-77702.453125</v>
      </c>
    </row>
    <row r="20" spans="1:17" x14ac:dyDescent="0.45">
      <c r="A20" s="2">
        <v>45566</v>
      </c>
      <c r="B20">
        <v>1</v>
      </c>
      <c r="C20">
        <v>0</v>
      </c>
      <c r="D20">
        <v>553493.125</v>
      </c>
      <c r="E20">
        <v>470020.3125</v>
      </c>
      <c r="F20">
        <v>470024.21875</v>
      </c>
      <c r="G20">
        <v>390346.21875</v>
      </c>
      <c r="H20">
        <v>452538.24631024332</v>
      </c>
      <c r="I20">
        <v>433432.46518249781</v>
      </c>
      <c r="J20">
        <v>454769.15625</v>
      </c>
      <c r="K20">
        <v>455344.69155952369</v>
      </c>
      <c r="L20">
        <v>449033.3125</v>
      </c>
      <c r="M20">
        <v>444429.09375</v>
      </c>
      <c r="N20">
        <v>425125.84375</v>
      </c>
      <c r="O20">
        <v>445276.375</v>
      </c>
      <c r="P20">
        <v>447545.90625</v>
      </c>
      <c r="Q20">
        <v>580482.8125</v>
      </c>
    </row>
    <row r="21" spans="1:17" x14ac:dyDescent="0.45">
      <c r="A21" s="2">
        <v>45597</v>
      </c>
      <c r="B21">
        <v>1</v>
      </c>
      <c r="C21">
        <v>0</v>
      </c>
      <c r="D21">
        <v>555211.25</v>
      </c>
      <c r="E21">
        <v>470021.03125</v>
      </c>
      <c r="F21">
        <v>470026.03125</v>
      </c>
      <c r="G21">
        <v>300990.21875</v>
      </c>
      <c r="H21">
        <v>357757.33583006402</v>
      </c>
      <c r="I21">
        <v>357573.36023188062</v>
      </c>
      <c r="J21">
        <v>356599.5</v>
      </c>
      <c r="K21">
        <v>355328.88973337773</v>
      </c>
      <c r="L21">
        <v>380333.65625</v>
      </c>
      <c r="M21">
        <v>359370.8125</v>
      </c>
      <c r="N21">
        <v>340812.8125</v>
      </c>
      <c r="O21">
        <v>351998.34375</v>
      </c>
      <c r="P21">
        <v>380048.5625</v>
      </c>
      <c r="Q21">
        <v>2219939.25</v>
      </c>
    </row>
    <row r="22" spans="1:17" x14ac:dyDescent="0.45">
      <c r="A22" s="2">
        <v>45627</v>
      </c>
      <c r="B22">
        <v>1</v>
      </c>
      <c r="C22">
        <v>0</v>
      </c>
      <c r="D22">
        <v>559924.6875</v>
      </c>
      <c r="E22">
        <v>470021.125</v>
      </c>
      <c r="F22">
        <v>470026.9375</v>
      </c>
      <c r="G22">
        <v>451983.90625</v>
      </c>
      <c r="H22">
        <v>422733.08187005657</v>
      </c>
      <c r="I22">
        <v>433432.46518249781</v>
      </c>
      <c r="J22">
        <v>424475.5</v>
      </c>
      <c r="K22">
        <v>421581.06134271249</v>
      </c>
      <c r="L22">
        <v>423419.9375</v>
      </c>
      <c r="M22">
        <v>414940.375</v>
      </c>
      <c r="N22">
        <v>415032.90625</v>
      </c>
      <c r="O22">
        <v>410865.15625</v>
      </c>
      <c r="P22">
        <v>417918.5</v>
      </c>
      <c r="Q22">
        <v>-836511.5625</v>
      </c>
    </row>
    <row r="23" spans="1:17" x14ac:dyDescent="0.45">
      <c r="A23" s="2">
        <v>45658</v>
      </c>
      <c r="B23">
        <v>1</v>
      </c>
      <c r="C23">
        <v>0</v>
      </c>
      <c r="D23">
        <v>576997.9375</v>
      </c>
      <c r="E23">
        <v>470021.25</v>
      </c>
      <c r="F23">
        <v>470025.5</v>
      </c>
      <c r="G23">
        <v>410686.90625</v>
      </c>
      <c r="H23">
        <v>442813.75335932442</v>
      </c>
      <c r="I23">
        <v>433432.46518249781</v>
      </c>
      <c r="J23">
        <v>441280.09375</v>
      </c>
      <c r="K23">
        <v>444484.65149999998</v>
      </c>
      <c r="L23">
        <v>480626.125</v>
      </c>
      <c r="M23">
        <v>503437.28125</v>
      </c>
      <c r="N23">
        <v>483024.0625</v>
      </c>
      <c r="O23">
        <v>521585.5</v>
      </c>
      <c r="P23">
        <v>511353.0625</v>
      </c>
      <c r="Q23">
        <v>1436494.125</v>
      </c>
    </row>
    <row r="24" spans="1:17" x14ac:dyDescent="0.45">
      <c r="A24" s="2">
        <v>45689</v>
      </c>
      <c r="B24">
        <v>1</v>
      </c>
      <c r="C24">
        <v>0</v>
      </c>
      <c r="D24">
        <v>590313.1875</v>
      </c>
      <c r="E24">
        <v>470021.4375</v>
      </c>
      <c r="F24">
        <v>470026.75</v>
      </c>
      <c r="G24">
        <v>420187.59375</v>
      </c>
      <c r="H24">
        <v>357757.33583006402</v>
      </c>
      <c r="I24">
        <v>357573.36023188062</v>
      </c>
      <c r="J24">
        <v>356599.5</v>
      </c>
      <c r="K24">
        <v>355328.88973337773</v>
      </c>
      <c r="L24">
        <v>355670.1875</v>
      </c>
      <c r="M24">
        <v>334623.5625</v>
      </c>
      <c r="N24">
        <v>336252.65625</v>
      </c>
      <c r="O24">
        <v>336425.03125</v>
      </c>
      <c r="P24">
        <v>365130.9375</v>
      </c>
      <c r="Q24">
        <v>1434763.75</v>
      </c>
    </row>
    <row r="25" spans="1:17" x14ac:dyDescent="0.45">
      <c r="A25" s="2">
        <v>45717</v>
      </c>
      <c r="B25">
        <v>1</v>
      </c>
      <c r="C25">
        <v>0</v>
      </c>
      <c r="D25">
        <v>593313.3125</v>
      </c>
      <c r="E25">
        <v>470021.71875</v>
      </c>
      <c r="F25">
        <v>470028.09375</v>
      </c>
      <c r="G25">
        <v>519262.9375</v>
      </c>
      <c r="H25">
        <v>378551.75412678783</v>
      </c>
      <c r="I25">
        <v>412045.67871175229</v>
      </c>
      <c r="J25">
        <v>371691.875</v>
      </c>
      <c r="K25">
        <v>368806.42038639128</v>
      </c>
      <c r="L25">
        <v>391069.375</v>
      </c>
      <c r="M25">
        <v>360392.84375</v>
      </c>
      <c r="N25">
        <v>368252.5</v>
      </c>
      <c r="O25">
        <v>356293.40625</v>
      </c>
      <c r="P25">
        <v>372852.46875</v>
      </c>
      <c r="Q25">
        <v>1066647.125</v>
      </c>
    </row>
    <row r="26" spans="1:17" x14ac:dyDescent="0.45">
      <c r="A26" s="2">
        <v>45748</v>
      </c>
      <c r="B26">
        <v>1</v>
      </c>
      <c r="C26">
        <v>0</v>
      </c>
      <c r="D26">
        <v>594020.3125</v>
      </c>
      <c r="E26">
        <v>470022</v>
      </c>
      <c r="F26">
        <v>470026.71875</v>
      </c>
      <c r="G26">
        <v>438492.28125</v>
      </c>
      <c r="H26">
        <v>369161.1455581456</v>
      </c>
      <c r="I26">
        <v>391384.86177042179</v>
      </c>
      <c r="J26">
        <v>366046.34375</v>
      </c>
      <c r="K26">
        <v>365729.40066594101</v>
      </c>
      <c r="L26">
        <v>434551.5625</v>
      </c>
      <c r="M26">
        <v>435948.8125</v>
      </c>
      <c r="N26">
        <v>443985.09375</v>
      </c>
      <c r="O26">
        <v>428093.84375</v>
      </c>
      <c r="P26">
        <v>449588.5625</v>
      </c>
      <c r="Q26">
        <v>841202</v>
      </c>
    </row>
    <row r="27" spans="1:17" x14ac:dyDescent="0.45">
      <c r="A27" s="2">
        <v>45778</v>
      </c>
      <c r="B27">
        <v>1</v>
      </c>
      <c r="C27">
        <v>0</v>
      </c>
      <c r="D27">
        <v>609099.0625</v>
      </c>
      <c r="E27">
        <v>470022.21875</v>
      </c>
      <c r="F27">
        <v>470025</v>
      </c>
      <c r="G27">
        <v>580161.8125</v>
      </c>
      <c r="H27">
        <v>408230.08490953973</v>
      </c>
      <c r="I27">
        <v>412045.67871175229</v>
      </c>
      <c r="J27">
        <v>369487.78125</v>
      </c>
      <c r="K27">
        <v>386154.91858696862</v>
      </c>
      <c r="L27">
        <v>396681.8125</v>
      </c>
      <c r="M27">
        <v>405216.75</v>
      </c>
      <c r="N27">
        <v>416625.21875</v>
      </c>
      <c r="O27">
        <v>420164.65625</v>
      </c>
      <c r="P27">
        <v>409611.8125</v>
      </c>
      <c r="Q27">
        <v>2181454.5</v>
      </c>
    </row>
    <row r="28" spans="1:17" x14ac:dyDescent="0.45">
      <c r="A28" s="2">
        <v>45809</v>
      </c>
      <c r="B28">
        <v>1</v>
      </c>
      <c r="C28">
        <v>0</v>
      </c>
      <c r="D28">
        <v>618635.125</v>
      </c>
      <c r="E28">
        <v>470021.6875</v>
      </c>
      <c r="F28">
        <v>470026.5625</v>
      </c>
      <c r="G28">
        <v>431684.5625</v>
      </c>
      <c r="H28">
        <v>375986.09757142962</v>
      </c>
      <c r="I28">
        <v>375132.9833303176</v>
      </c>
      <c r="J28">
        <v>381003.9375</v>
      </c>
      <c r="K28">
        <v>380418.19202172832</v>
      </c>
      <c r="L28">
        <v>362949.28125</v>
      </c>
      <c r="M28">
        <v>385850.125</v>
      </c>
      <c r="N28">
        <v>379030.15625</v>
      </c>
      <c r="O28">
        <v>376840.3125</v>
      </c>
      <c r="P28">
        <v>377621.375</v>
      </c>
      <c r="Q28">
        <v>166318.859375</v>
      </c>
    </row>
    <row r="29" spans="1:17" x14ac:dyDescent="0.45">
      <c r="A29" s="2">
        <v>45839</v>
      </c>
      <c r="B29">
        <v>1</v>
      </c>
      <c r="C29">
        <v>0</v>
      </c>
      <c r="D29">
        <v>607444.125</v>
      </c>
      <c r="E29">
        <v>470020.78125</v>
      </c>
      <c r="F29">
        <v>470024.75</v>
      </c>
      <c r="G29">
        <v>469235.21875</v>
      </c>
      <c r="H29">
        <v>473755.5696466167</v>
      </c>
      <c r="I29">
        <v>391384.86177042179</v>
      </c>
      <c r="J29">
        <v>481375.53125</v>
      </c>
      <c r="K29">
        <v>472667.49954112561</v>
      </c>
      <c r="L29">
        <v>434816.1875</v>
      </c>
      <c r="M29">
        <v>445737.40625</v>
      </c>
      <c r="N29">
        <v>465625.21875</v>
      </c>
      <c r="O29">
        <v>472980.53125</v>
      </c>
      <c r="P29">
        <v>469341.625</v>
      </c>
      <c r="Q29">
        <v>219854.59375</v>
      </c>
    </row>
    <row r="30" spans="1:17" x14ac:dyDescent="0.45">
      <c r="A30" s="2">
        <v>45870</v>
      </c>
      <c r="B30">
        <v>1</v>
      </c>
      <c r="C30">
        <v>0</v>
      </c>
      <c r="D30">
        <v>622109.0625</v>
      </c>
      <c r="E30">
        <v>470020.5625</v>
      </c>
      <c r="F30">
        <v>470025.46875</v>
      </c>
      <c r="G30">
        <v>492073.6875</v>
      </c>
      <c r="H30">
        <v>357757.33583006402</v>
      </c>
      <c r="I30">
        <v>357573.36023188062</v>
      </c>
      <c r="J30">
        <v>356599.5</v>
      </c>
      <c r="K30">
        <v>355328.88973337773</v>
      </c>
      <c r="L30">
        <v>376166.0625</v>
      </c>
      <c r="M30">
        <v>394805.15625</v>
      </c>
      <c r="N30">
        <v>377041.84375</v>
      </c>
      <c r="O30">
        <v>394653.59375</v>
      </c>
      <c r="P30">
        <v>390460.59375</v>
      </c>
      <c r="Q30">
        <v>1036207.25</v>
      </c>
    </row>
    <row r="31" spans="1:17" x14ac:dyDescent="0.45">
      <c r="A31" s="2">
        <v>45901</v>
      </c>
      <c r="B31">
        <v>1</v>
      </c>
      <c r="C31">
        <v>0</v>
      </c>
      <c r="D31">
        <v>628017.8125</v>
      </c>
      <c r="E31">
        <v>470020.84375</v>
      </c>
      <c r="F31">
        <v>470026.25</v>
      </c>
      <c r="G31">
        <v>439789.9375</v>
      </c>
      <c r="H31">
        <v>369161.1455581456</v>
      </c>
      <c r="I31">
        <v>391384.86177042179</v>
      </c>
      <c r="J31">
        <v>366046.34375</v>
      </c>
      <c r="K31">
        <v>365729.40066594101</v>
      </c>
      <c r="L31">
        <v>447387.03125</v>
      </c>
      <c r="M31">
        <v>450824.09375</v>
      </c>
      <c r="N31">
        <v>432788.40625</v>
      </c>
      <c r="O31">
        <v>432554</v>
      </c>
      <c r="P31">
        <v>436074.3125</v>
      </c>
      <c r="Q31">
        <v>554329.875</v>
      </c>
    </row>
    <row r="32" spans="1:17" x14ac:dyDescent="0.45">
      <c r="A32" s="2">
        <v>45931</v>
      </c>
      <c r="B32">
        <v>1</v>
      </c>
      <c r="C32">
        <v>0</v>
      </c>
      <c r="D32">
        <v>626800.5</v>
      </c>
      <c r="E32">
        <v>470020.5625</v>
      </c>
      <c r="F32">
        <v>470025.78125</v>
      </c>
      <c r="G32">
        <v>444964.15625</v>
      </c>
      <c r="H32">
        <v>448841.78119557613</v>
      </c>
      <c r="I32">
        <v>433432.46518249781</v>
      </c>
      <c r="J32">
        <v>443428.53125</v>
      </c>
      <c r="K32">
        <v>444682.89283333329</v>
      </c>
      <c r="L32">
        <v>435100.78125</v>
      </c>
      <c r="M32">
        <v>467685.9375</v>
      </c>
      <c r="N32">
        <v>450233.0625</v>
      </c>
      <c r="O32">
        <v>502482.03125</v>
      </c>
      <c r="P32">
        <v>501176.0625</v>
      </c>
      <c r="Q32">
        <v>1420566.125</v>
      </c>
    </row>
    <row r="33" spans="1:17" x14ac:dyDescent="0.45">
      <c r="A33" s="2">
        <v>45962</v>
      </c>
      <c r="B33">
        <v>1</v>
      </c>
      <c r="C33">
        <v>0</v>
      </c>
      <c r="D33">
        <v>621119.9375</v>
      </c>
      <c r="E33">
        <v>470019.875</v>
      </c>
      <c r="F33">
        <v>470027.125</v>
      </c>
      <c r="G33">
        <v>391684.4375</v>
      </c>
      <c r="H33">
        <v>357757.33583006402</v>
      </c>
      <c r="I33">
        <v>357573.36023188062</v>
      </c>
      <c r="J33">
        <v>356599.5</v>
      </c>
      <c r="K33">
        <v>355328.88973337773</v>
      </c>
      <c r="L33">
        <v>383427.5</v>
      </c>
      <c r="M33">
        <v>386616.125</v>
      </c>
      <c r="N33">
        <v>369318.75</v>
      </c>
      <c r="O33">
        <v>401756.15625</v>
      </c>
      <c r="P33">
        <v>410614</v>
      </c>
      <c r="Q33">
        <v>-656444.125</v>
      </c>
    </row>
    <row r="34" spans="1:17" x14ac:dyDescent="0.45">
      <c r="A34" s="2">
        <v>45992</v>
      </c>
      <c r="B34">
        <v>1</v>
      </c>
      <c r="C34">
        <v>0</v>
      </c>
      <c r="D34">
        <v>632496.0625</v>
      </c>
      <c r="E34">
        <v>470019.5625</v>
      </c>
      <c r="F34">
        <v>470051.59375</v>
      </c>
      <c r="G34">
        <v>331816.65625</v>
      </c>
      <c r="H34">
        <v>428158.62794156547</v>
      </c>
      <c r="I34">
        <v>433432.46518249781</v>
      </c>
      <c r="J34">
        <v>424741.75</v>
      </c>
      <c r="K34">
        <v>423619.73748268391</v>
      </c>
      <c r="L34">
        <v>455185.9375</v>
      </c>
      <c r="M34">
        <v>472701.40625</v>
      </c>
      <c r="N34">
        <v>467615.4375</v>
      </c>
      <c r="O34">
        <v>481263.6875</v>
      </c>
      <c r="P34">
        <v>482228.75</v>
      </c>
      <c r="Q34">
        <v>1550200.875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C880-BB3C-4054-946D-3626F87A284B}">
  <dimension ref="A1:Q35"/>
  <sheetViews>
    <sheetView workbookViewId="0">
      <selection activeCell="L8" sqref="L8"/>
    </sheetView>
  </sheetViews>
  <sheetFormatPr defaultRowHeight="17" x14ac:dyDescent="0.45"/>
  <cols>
    <col min="4" max="4" width="20.4140625" style="7" bestFit="1" customWidth="1"/>
    <col min="5" max="6" width="10.58203125" bestFit="1" customWidth="1"/>
    <col min="7" max="10" width="9.08203125" bestFit="1" customWidth="1"/>
    <col min="12" max="12" width="10.58203125" bestFit="1" customWidth="1"/>
  </cols>
  <sheetData>
    <row r="1" spans="1:17" x14ac:dyDescent="0.45">
      <c r="D1" s="9" t="s">
        <v>19</v>
      </c>
      <c r="E1" s="8" t="s">
        <v>27</v>
      </c>
      <c r="F1" s="8"/>
      <c r="G1" s="8" t="s">
        <v>28</v>
      </c>
      <c r="H1" s="8"/>
      <c r="I1" s="8" t="s">
        <v>29</v>
      </c>
      <c r="J1" s="8"/>
    </row>
    <row r="2" spans="1:17" x14ac:dyDescent="0.45">
      <c r="A2" t="s">
        <v>24</v>
      </c>
      <c r="B2" t="s">
        <v>25</v>
      </c>
      <c r="C2" t="s">
        <v>26</v>
      </c>
      <c r="D2" s="10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GRU</v>
      </c>
      <c r="I2" t="str">
        <f>Forecasting_주중!C1</f>
        <v>y</v>
      </c>
      <c r="J2" t="str">
        <f>Forecasting_주중!D1</f>
        <v>NBEATS</v>
      </c>
    </row>
    <row r="3" spans="1:17" x14ac:dyDescent="0.45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1025955</v>
      </c>
      <c r="F3" s="5">
        <f>Forecasting_전체!D2</f>
        <v>1009081.25</v>
      </c>
      <c r="G3" s="5">
        <f>Forecasting_주말!C2</f>
        <v>576373</v>
      </c>
      <c r="H3" s="5">
        <f>Forecasting_주말!D2</f>
        <v>579916.1875</v>
      </c>
      <c r="I3" s="5">
        <f>Forecasting_주중!C2</f>
        <v>449582</v>
      </c>
      <c r="J3" s="5">
        <f>Forecasting_주중!D2</f>
        <v>477399.59375</v>
      </c>
    </row>
    <row r="4" spans="1:17" x14ac:dyDescent="0.45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1088042</v>
      </c>
      <c r="F4" s="5">
        <f>Forecasting_전체!D3</f>
        <v>978737.6875</v>
      </c>
      <c r="G4" s="5">
        <f>Forecasting_주말!C3</f>
        <v>499815</v>
      </c>
      <c r="H4" s="5">
        <f>Forecasting_주말!D3</f>
        <v>506871.9375</v>
      </c>
      <c r="I4" s="5">
        <f>Forecasting_주중!C3</f>
        <v>588227</v>
      </c>
      <c r="J4" s="5">
        <f>Forecasting_주중!D3</f>
        <v>464952.84375</v>
      </c>
    </row>
    <row r="5" spans="1:17" x14ac:dyDescent="0.45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1006231</v>
      </c>
      <c r="F5" s="5">
        <f>Forecasting_전체!D4</f>
        <v>958222.0625</v>
      </c>
      <c r="G5" s="5">
        <f>Forecasting_주말!C4</f>
        <v>511512</v>
      </c>
      <c r="H5" s="5">
        <f>Forecasting_주말!D4</f>
        <v>518892.0625</v>
      </c>
      <c r="I5" s="5">
        <f>Forecasting_주중!C4</f>
        <v>494719</v>
      </c>
      <c r="J5" s="5">
        <f>Forecasting_주중!D4</f>
        <v>456251.3125</v>
      </c>
    </row>
    <row r="6" spans="1:17" x14ac:dyDescent="0.45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954043</v>
      </c>
      <c r="F6" s="5">
        <f>Forecasting_전체!D5</f>
        <v>927141.9375</v>
      </c>
      <c r="G6" s="5">
        <f>Forecasting_주말!C5</f>
        <v>495253</v>
      </c>
      <c r="H6" s="5">
        <f>Forecasting_주말!D5</f>
        <v>471646.125</v>
      </c>
      <c r="I6" s="5">
        <f>Forecasting_주중!C5</f>
        <v>458790</v>
      </c>
      <c r="J6" s="5">
        <f>Forecasting_주중!D5</f>
        <v>467614.15625</v>
      </c>
    </row>
    <row r="7" spans="1:17" x14ac:dyDescent="0.45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1003070</v>
      </c>
      <c r="F7" s="5">
        <f>Forecasting_전체!D6</f>
        <v>931413.8125</v>
      </c>
      <c r="G7" s="5">
        <f>Forecasting_주말!C6</f>
        <v>454314</v>
      </c>
      <c r="H7" s="5">
        <f>Forecasting_주말!D6</f>
        <v>403628.1875</v>
      </c>
      <c r="I7" s="5">
        <f>Forecasting_주중!C6</f>
        <v>548756</v>
      </c>
      <c r="J7" s="5">
        <f>Forecasting_주중!D6</f>
        <v>467077.6875</v>
      </c>
    </row>
    <row r="8" spans="1:17" x14ac:dyDescent="0.45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991399</v>
      </c>
      <c r="F8" s="5">
        <f>Forecasting_전체!D7</f>
        <v>967818.9375</v>
      </c>
      <c r="G8" s="5">
        <f>Forecasting_주말!C7</f>
        <v>515497</v>
      </c>
      <c r="H8" s="5">
        <f>Forecasting_주말!D7</f>
        <v>493055.75</v>
      </c>
      <c r="I8" s="5">
        <f>Forecasting_주중!C7</f>
        <v>475902</v>
      </c>
      <c r="J8" s="5">
        <f>Forecasting_주중!D7</f>
        <v>471226.5625</v>
      </c>
    </row>
    <row r="9" spans="1:17" x14ac:dyDescent="0.45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1078780</v>
      </c>
      <c r="F9" s="5">
        <f>Forecasting_전체!D8</f>
        <v>1028504.1875</v>
      </c>
      <c r="G9" s="5">
        <f>Forecasting_주말!C8</f>
        <v>531268</v>
      </c>
      <c r="H9" s="5">
        <f>Forecasting_주말!D8</f>
        <v>533519.5</v>
      </c>
      <c r="I9" s="5">
        <f>Forecasting_주중!C8</f>
        <v>547512</v>
      </c>
      <c r="J9" s="5">
        <f>Forecasting_주중!D8</f>
        <v>487753.90625</v>
      </c>
    </row>
    <row r="10" spans="1:17" x14ac:dyDescent="0.45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1045942</v>
      </c>
      <c r="F10" s="5">
        <f>Forecasting_전체!D9</f>
        <v>1056136.5</v>
      </c>
      <c r="G10" s="5">
        <f>Forecasting_주말!C9</f>
        <v>513516</v>
      </c>
      <c r="H10" s="5">
        <f>Forecasting_주말!D9</f>
        <v>507326.96875</v>
      </c>
      <c r="I10" s="5">
        <f>Forecasting_주중!C9</f>
        <v>532426</v>
      </c>
      <c r="J10" s="5">
        <f>Forecasting_주중!D9</f>
        <v>503820.96875</v>
      </c>
    </row>
    <row r="11" spans="1:17" x14ac:dyDescent="0.45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1059829</v>
      </c>
      <c r="F11" s="5">
        <f>Forecasting_전체!D10</f>
        <v>1046735.875</v>
      </c>
      <c r="G11" s="5">
        <f>Forecasting_주말!C10</f>
        <v>580416</v>
      </c>
      <c r="H11" s="5">
        <f>Forecasting_주말!D10</f>
        <v>570061.375</v>
      </c>
      <c r="I11" s="5">
        <f>Forecasting_주중!C10</f>
        <v>479413</v>
      </c>
      <c r="J11" s="5">
        <f>Forecasting_주중!D10</f>
        <v>500971.78125</v>
      </c>
    </row>
    <row r="12" spans="1:17" x14ac:dyDescent="0.45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957778</v>
      </c>
      <c r="F12" s="5">
        <f>Forecasting_전체!D11</f>
        <v>1046905.5625</v>
      </c>
      <c r="G12" s="5">
        <f>Forecasting_주말!C11</f>
        <v>427738</v>
      </c>
      <c r="H12" s="5">
        <f>Forecasting_주말!D11</f>
        <v>363174.25</v>
      </c>
      <c r="I12" s="5">
        <f>Forecasting_주중!C11</f>
        <v>530040</v>
      </c>
      <c r="J12" s="5">
        <f>Forecasting_주중!D11</f>
        <v>500781.65625</v>
      </c>
    </row>
    <row r="13" spans="1:17" x14ac:dyDescent="0.45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1012952</v>
      </c>
      <c r="F13" s="5">
        <f>Forecasting_전체!D12</f>
        <v>1041554</v>
      </c>
      <c r="G13" s="5">
        <f>Forecasting_주말!C12</f>
        <v>453494</v>
      </c>
      <c r="H13" s="5">
        <f>Forecasting_주말!D12</f>
        <v>417287.84375</v>
      </c>
      <c r="I13" s="5">
        <f>Forecasting_주중!C12</f>
        <v>559458</v>
      </c>
      <c r="J13" s="5">
        <f>Forecasting_주중!D12</f>
        <v>505067.75</v>
      </c>
      <c r="K13" s="11" t="s">
        <v>30</v>
      </c>
      <c r="L13" s="8" t="str">
        <f>E1</f>
        <v>전체</v>
      </c>
      <c r="M13" s="8"/>
      <c r="N13" s="8" t="str">
        <f>G1</f>
        <v>주말</v>
      </c>
      <c r="O13" s="8"/>
      <c r="P13" s="8" t="str">
        <f>I1</f>
        <v>주중</v>
      </c>
      <c r="Q13" s="8"/>
    </row>
    <row r="14" spans="1:17" x14ac:dyDescent="0.45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1013909</v>
      </c>
      <c r="F14" s="5">
        <f>Forecasting_전체!D13</f>
        <v>1088453.5</v>
      </c>
      <c r="G14" s="5">
        <f>Forecasting_주말!C13</f>
        <v>583089</v>
      </c>
      <c r="H14" s="5">
        <f>Forecasting_주말!D13</f>
        <v>471450.84375</v>
      </c>
      <c r="I14" s="5">
        <f>Forecasting_주중!C13</f>
        <v>430820</v>
      </c>
      <c r="J14" s="5">
        <f>Forecasting_주중!D13</f>
        <v>499237.5</v>
      </c>
      <c r="K14" s="11"/>
      <c r="L14" t="str">
        <f>F2</f>
        <v>NBEATS</v>
      </c>
      <c r="M14" t="s">
        <v>31</v>
      </c>
      <c r="N14" t="str">
        <f>H2</f>
        <v>GRU</v>
      </c>
      <c r="O14" t="s">
        <v>31</v>
      </c>
      <c r="P14" t="str">
        <f>J2</f>
        <v>NBEATS</v>
      </c>
      <c r="Q14" t="s">
        <v>31</v>
      </c>
    </row>
    <row r="15" spans="1:17" x14ac:dyDescent="0.45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1122139.5</v>
      </c>
      <c r="G15" s="5">
        <f>Forecasting_주말!C14</f>
        <v>0</v>
      </c>
      <c r="H15" s="5">
        <f>Forecasting_주말!D14</f>
        <v>382216.3125</v>
      </c>
      <c r="I15" s="5">
        <f>Forecasting_주중!C14</f>
        <v>0</v>
      </c>
      <c r="J15" s="5">
        <f>Forecasting_주중!D14</f>
        <v>524770.375</v>
      </c>
      <c r="K15" s="4">
        <f>D15</f>
        <v>45383</v>
      </c>
      <c r="L15" s="5">
        <f>F15</f>
        <v>1122139.5</v>
      </c>
      <c r="M15" s="5">
        <f>L15/A15</f>
        <v>37404.65</v>
      </c>
      <c r="N15" s="5">
        <f>H15</f>
        <v>382216.3125</v>
      </c>
      <c r="O15" s="5">
        <f>N15/B15</f>
        <v>31851.359375</v>
      </c>
      <c r="P15" s="5">
        <f>J15</f>
        <v>524770.375</v>
      </c>
      <c r="Q15" s="5">
        <f>P15/C15</f>
        <v>29153.909722222223</v>
      </c>
    </row>
    <row r="16" spans="1:17" x14ac:dyDescent="0.45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1133236.375</v>
      </c>
      <c r="G16" s="5">
        <f>Forecasting_주말!C15</f>
        <v>0</v>
      </c>
      <c r="H16" s="5">
        <f>Forecasting_주말!D15</f>
        <v>361325.5</v>
      </c>
      <c r="I16" s="5">
        <f>Forecasting_주중!C15</f>
        <v>0</v>
      </c>
      <c r="J16" s="5">
        <f>Forecasting_주중!D15</f>
        <v>532324.875</v>
      </c>
      <c r="K16" s="4">
        <f t="shared" ref="K16:K35" si="0">D16</f>
        <v>45413</v>
      </c>
      <c r="L16" s="5">
        <f t="shared" ref="L16:L35" si="1">F16</f>
        <v>1133236.375</v>
      </c>
      <c r="M16" s="5">
        <f t="shared" ref="M16:M35" si="2">L16/A16</f>
        <v>36556.012096774197</v>
      </c>
      <c r="N16" s="5">
        <f t="shared" ref="N16:N35" si="3">H16</f>
        <v>361325.5</v>
      </c>
      <c r="O16" s="5">
        <f t="shared" ref="O16:O35" si="4">N16/B16</f>
        <v>27794.26923076923</v>
      </c>
      <c r="P16" s="5">
        <f t="shared" ref="P16:P35" si="5">J16</f>
        <v>532324.875</v>
      </c>
      <c r="Q16" s="5">
        <f t="shared" ref="Q16:Q35" si="6">P16/C16</f>
        <v>29573.604166666668</v>
      </c>
    </row>
    <row r="17" spans="1:17" x14ac:dyDescent="0.45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1133940</v>
      </c>
      <c r="G17" s="5">
        <f>Forecasting_주말!C16</f>
        <v>0</v>
      </c>
      <c r="H17" s="5">
        <f>Forecasting_주말!D16</f>
        <v>360616.75</v>
      </c>
      <c r="I17" s="5">
        <f>Forecasting_주중!C16</f>
        <v>0</v>
      </c>
      <c r="J17" s="5">
        <f>Forecasting_주중!D16</f>
        <v>525195.25</v>
      </c>
      <c r="K17" s="4">
        <f t="shared" si="0"/>
        <v>45444</v>
      </c>
      <c r="L17" s="5">
        <f t="shared" si="1"/>
        <v>1133940</v>
      </c>
      <c r="M17" s="5">
        <f t="shared" si="2"/>
        <v>37798</v>
      </c>
      <c r="N17" s="5">
        <f t="shared" si="3"/>
        <v>360616.75</v>
      </c>
      <c r="O17" s="5">
        <f t="shared" si="4"/>
        <v>25758.339285714286</v>
      </c>
      <c r="P17" s="5">
        <f t="shared" si="5"/>
        <v>525195.25</v>
      </c>
      <c r="Q17" s="5">
        <f t="shared" si="6"/>
        <v>32824.703125</v>
      </c>
    </row>
    <row r="18" spans="1:17" x14ac:dyDescent="0.45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1134382.25</v>
      </c>
      <c r="G18" s="5">
        <f>Forecasting_주말!C17</f>
        <v>0</v>
      </c>
      <c r="H18" s="5">
        <f>Forecasting_주말!D17</f>
        <v>316674.3125</v>
      </c>
      <c r="I18" s="5">
        <f>Forecasting_주중!C17</f>
        <v>0</v>
      </c>
      <c r="J18" s="5">
        <f>Forecasting_주중!D17</f>
        <v>537460.1875</v>
      </c>
      <c r="K18" s="4">
        <f t="shared" si="0"/>
        <v>45474</v>
      </c>
      <c r="L18" s="5">
        <f t="shared" si="1"/>
        <v>1134382.25</v>
      </c>
      <c r="M18" s="5">
        <f t="shared" si="2"/>
        <v>36592.975806451614</v>
      </c>
      <c r="N18" s="5">
        <f t="shared" si="3"/>
        <v>316674.3125</v>
      </c>
      <c r="O18" s="5">
        <f t="shared" si="4"/>
        <v>26389.526041666668</v>
      </c>
      <c r="P18" s="5">
        <f t="shared" si="5"/>
        <v>537460.1875</v>
      </c>
      <c r="Q18" s="5">
        <f t="shared" si="6"/>
        <v>28287.378289473683</v>
      </c>
    </row>
    <row r="19" spans="1:17" x14ac:dyDescent="0.45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1108786.5</v>
      </c>
      <c r="G19" s="5">
        <f>Forecasting_주말!C18</f>
        <v>0</v>
      </c>
      <c r="H19" s="5">
        <f>Forecasting_주말!D18</f>
        <v>377756.34375</v>
      </c>
      <c r="I19" s="5">
        <f>Forecasting_주중!C18</f>
        <v>0</v>
      </c>
      <c r="J19" s="5">
        <f>Forecasting_주중!D18</f>
        <v>547009.8125</v>
      </c>
      <c r="K19" s="4">
        <f t="shared" si="0"/>
        <v>45505</v>
      </c>
      <c r="L19" s="5">
        <f t="shared" si="1"/>
        <v>1108786.5</v>
      </c>
      <c r="M19" s="5">
        <f t="shared" si="2"/>
        <v>35767.306451612902</v>
      </c>
      <c r="N19" s="5">
        <f t="shared" si="3"/>
        <v>377756.34375</v>
      </c>
      <c r="O19" s="5">
        <f t="shared" si="4"/>
        <v>26982.595982142859</v>
      </c>
      <c r="P19" s="5">
        <f t="shared" si="5"/>
        <v>547009.8125</v>
      </c>
      <c r="Q19" s="5">
        <f t="shared" si="6"/>
        <v>32177.047794117647</v>
      </c>
    </row>
    <row r="20" spans="1:17" x14ac:dyDescent="0.45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1120666.375</v>
      </c>
      <c r="G20" s="5">
        <f>Forecasting_주말!C19</f>
        <v>0</v>
      </c>
      <c r="H20" s="5">
        <f>Forecasting_주말!D19</f>
        <v>277419.40625</v>
      </c>
      <c r="I20" s="5">
        <f>Forecasting_주중!C19</f>
        <v>0</v>
      </c>
      <c r="J20" s="5">
        <f>Forecasting_주중!D19</f>
        <v>544275</v>
      </c>
      <c r="K20" s="4">
        <f t="shared" si="0"/>
        <v>45536</v>
      </c>
      <c r="L20" s="5">
        <f t="shared" si="1"/>
        <v>1120666.375</v>
      </c>
      <c r="M20" s="5">
        <f t="shared" si="2"/>
        <v>37355.54583333333</v>
      </c>
      <c r="N20" s="5">
        <f t="shared" si="3"/>
        <v>277419.40625</v>
      </c>
      <c r="O20" s="5">
        <f t="shared" si="4"/>
        <v>21339.954326923078</v>
      </c>
      <c r="P20" s="5">
        <f t="shared" si="5"/>
        <v>544275</v>
      </c>
      <c r="Q20" s="5">
        <f t="shared" si="6"/>
        <v>32016.176470588234</v>
      </c>
    </row>
    <row r="21" spans="1:17" x14ac:dyDescent="0.45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1180209.875</v>
      </c>
      <c r="G21" s="5">
        <f>Forecasting_주말!C20</f>
        <v>0</v>
      </c>
      <c r="H21" s="5">
        <f>Forecasting_주말!D20</f>
        <v>270325.25</v>
      </c>
      <c r="I21" s="5">
        <f>Forecasting_주중!C20</f>
        <v>0</v>
      </c>
      <c r="J21" s="5">
        <f>Forecasting_주중!D20</f>
        <v>553493.125</v>
      </c>
      <c r="K21" s="4">
        <f t="shared" si="0"/>
        <v>45566</v>
      </c>
      <c r="L21" s="5">
        <f t="shared" si="1"/>
        <v>1180209.875</v>
      </c>
      <c r="M21" s="5">
        <f t="shared" si="2"/>
        <v>38071.286290322583</v>
      </c>
      <c r="N21" s="5">
        <f t="shared" si="3"/>
        <v>270325.25</v>
      </c>
      <c r="O21" s="5">
        <f t="shared" si="4"/>
        <v>22527.104166666668</v>
      </c>
      <c r="P21" s="5">
        <f t="shared" si="5"/>
        <v>553493.125</v>
      </c>
      <c r="Q21" s="5">
        <f t="shared" si="6"/>
        <v>29131.217105263157</v>
      </c>
    </row>
    <row r="22" spans="1:17" x14ac:dyDescent="0.45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1185161.75</v>
      </c>
      <c r="G22" s="5">
        <f>Forecasting_주말!C21</f>
        <v>0</v>
      </c>
      <c r="H22" s="5">
        <f>Forecasting_주말!D21</f>
        <v>343029.4375</v>
      </c>
      <c r="I22" s="5">
        <f>Forecasting_주중!C21</f>
        <v>0</v>
      </c>
      <c r="J22" s="5">
        <f>Forecasting_주중!D21</f>
        <v>555211.25</v>
      </c>
      <c r="K22" s="4">
        <f t="shared" si="0"/>
        <v>45597</v>
      </c>
      <c r="L22" s="5">
        <f t="shared" si="1"/>
        <v>1185161.75</v>
      </c>
      <c r="M22" s="5">
        <f t="shared" si="2"/>
        <v>39505.39166666667</v>
      </c>
      <c r="N22" s="5">
        <f t="shared" si="3"/>
        <v>343029.4375</v>
      </c>
      <c r="O22" s="5">
        <f t="shared" si="4"/>
        <v>24502.102678571428</v>
      </c>
      <c r="P22" s="5">
        <f t="shared" si="5"/>
        <v>555211.25</v>
      </c>
      <c r="Q22" s="5">
        <f t="shared" si="6"/>
        <v>34700.703125</v>
      </c>
    </row>
    <row r="23" spans="1:17" x14ac:dyDescent="0.45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1209640.375</v>
      </c>
      <c r="G23" s="5">
        <f>Forecasting_주말!C22</f>
        <v>0</v>
      </c>
      <c r="H23" s="5">
        <f>Forecasting_주말!D22</f>
        <v>315638.21875</v>
      </c>
      <c r="I23" s="5">
        <f>Forecasting_주중!C22</f>
        <v>0</v>
      </c>
      <c r="J23" s="5">
        <f>Forecasting_주중!D22</f>
        <v>559924.6875</v>
      </c>
      <c r="K23" s="4">
        <f t="shared" si="0"/>
        <v>45627</v>
      </c>
      <c r="L23" s="5">
        <f t="shared" si="1"/>
        <v>1209640.375</v>
      </c>
      <c r="M23" s="5">
        <f t="shared" si="2"/>
        <v>39020.657258064515</v>
      </c>
      <c r="N23" s="5">
        <f t="shared" si="3"/>
        <v>315638.21875</v>
      </c>
      <c r="O23" s="5">
        <f t="shared" si="4"/>
        <v>24279.86298076923</v>
      </c>
      <c r="P23" s="5">
        <f t="shared" si="5"/>
        <v>559924.6875</v>
      </c>
      <c r="Q23" s="5">
        <f t="shared" si="6"/>
        <v>31106.927083333332</v>
      </c>
    </row>
    <row r="24" spans="1:17" x14ac:dyDescent="0.45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1195656</v>
      </c>
      <c r="G24" s="5">
        <f>Forecasting_주말!C23</f>
        <v>0</v>
      </c>
      <c r="H24" s="5">
        <f>Forecasting_주말!D23</f>
        <v>224720.015625</v>
      </c>
      <c r="I24" s="5">
        <f>Forecasting_주중!C23</f>
        <v>0</v>
      </c>
      <c r="J24" s="5">
        <f>Forecasting_주중!D23</f>
        <v>576997.9375</v>
      </c>
      <c r="K24" s="4">
        <f t="shared" si="0"/>
        <v>45658</v>
      </c>
      <c r="L24" s="5">
        <f t="shared" si="1"/>
        <v>1195656</v>
      </c>
      <c r="M24" s="5">
        <f t="shared" si="2"/>
        <v>38569.548387096773</v>
      </c>
      <c r="N24" s="5">
        <f t="shared" si="3"/>
        <v>224720.015625</v>
      </c>
      <c r="O24" s="5">
        <f t="shared" si="4"/>
        <v>17286.155048076922</v>
      </c>
      <c r="P24" s="5">
        <f t="shared" si="5"/>
        <v>576997.9375</v>
      </c>
      <c r="Q24" s="5">
        <f t="shared" si="6"/>
        <v>32055.440972222223</v>
      </c>
    </row>
    <row r="25" spans="1:17" x14ac:dyDescent="0.45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1234132.375</v>
      </c>
      <c r="G25" s="5">
        <f>Forecasting_주말!C24</f>
        <v>0</v>
      </c>
      <c r="H25" s="5">
        <f>Forecasting_주말!D24</f>
        <v>190286.1875</v>
      </c>
      <c r="I25" s="5">
        <f>Forecasting_주중!C24</f>
        <v>0</v>
      </c>
      <c r="J25" s="5">
        <f>Forecasting_주중!D24</f>
        <v>590313.1875</v>
      </c>
      <c r="K25" s="4">
        <f t="shared" si="0"/>
        <v>45689</v>
      </c>
      <c r="L25" s="5">
        <f t="shared" si="1"/>
        <v>1234132.375</v>
      </c>
      <c r="M25" s="5">
        <f t="shared" si="2"/>
        <v>44076.15625</v>
      </c>
      <c r="N25" s="5">
        <f t="shared" si="3"/>
        <v>190286.1875</v>
      </c>
      <c r="O25" s="5">
        <f t="shared" si="4"/>
        <v>15857.182291666666</v>
      </c>
      <c r="P25" s="5">
        <f t="shared" si="5"/>
        <v>590313.1875</v>
      </c>
      <c r="Q25" s="5">
        <f t="shared" si="6"/>
        <v>36894.57421875</v>
      </c>
    </row>
    <row r="26" spans="1:17" x14ac:dyDescent="0.45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1251246.375</v>
      </c>
      <c r="G26" s="5">
        <f>Forecasting_주말!C25</f>
        <v>0</v>
      </c>
      <c r="H26" s="5">
        <f>Forecasting_주말!D25</f>
        <v>232503</v>
      </c>
      <c r="I26" s="5">
        <f>Forecasting_주중!C25</f>
        <v>0</v>
      </c>
      <c r="J26" s="5">
        <f>Forecasting_주중!D25</f>
        <v>593313.3125</v>
      </c>
      <c r="K26" s="4">
        <f t="shared" si="0"/>
        <v>45717</v>
      </c>
      <c r="L26" s="5">
        <f t="shared" si="1"/>
        <v>1251246.375</v>
      </c>
      <c r="M26" s="5">
        <f t="shared" si="2"/>
        <v>40362.786290322583</v>
      </c>
      <c r="N26" s="5">
        <f t="shared" si="3"/>
        <v>232503</v>
      </c>
      <c r="O26" s="5">
        <f t="shared" si="4"/>
        <v>16607.357142857141</v>
      </c>
      <c r="P26" s="5">
        <f t="shared" si="5"/>
        <v>593313.3125</v>
      </c>
      <c r="Q26" s="5">
        <f t="shared" si="6"/>
        <v>34900.783088235294</v>
      </c>
    </row>
    <row r="27" spans="1:17" x14ac:dyDescent="0.45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1262408.75</v>
      </c>
      <c r="G27" s="5">
        <f>Forecasting_주말!C26</f>
        <v>0</v>
      </c>
      <c r="H27" s="5">
        <f>Forecasting_주말!D26</f>
        <v>271403.84375</v>
      </c>
      <c r="I27" s="5">
        <f>Forecasting_주중!C26</f>
        <v>0</v>
      </c>
      <c r="J27" s="5">
        <f>Forecasting_주중!D26</f>
        <v>594020.3125</v>
      </c>
      <c r="K27" s="4">
        <f t="shared" si="0"/>
        <v>45748</v>
      </c>
      <c r="L27" s="5">
        <f t="shared" si="1"/>
        <v>1262408.75</v>
      </c>
      <c r="M27" s="5">
        <f t="shared" si="2"/>
        <v>42080.291666666664</v>
      </c>
      <c r="N27" s="5">
        <f t="shared" si="3"/>
        <v>271403.84375</v>
      </c>
      <c r="O27" s="5">
        <f t="shared" si="4"/>
        <v>22616.986979166668</v>
      </c>
      <c r="P27" s="5">
        <f t="shared" si="5"/>
        <v>594020.3125</v>
      </c>
      <c r="Q27" s="5">
        <f t="shared" si="6"/>
        <v>33001.128472222219</v>
      </c>
    </row>
    <row r="28" spans="1:17" x14ac:dyDescent="0.45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1284597.125</v>
      </c>
      <c r="G28" s="5">
        <f>Forecasting_주말!C27</f>
        <v>0</v>
      </c>
      <c r="H28" s="5">
        <f>Forecasting_주말!D27</f>
        <v>367904.5</v>
      </c>
      <c r="I28" s="5">
        <f>Forecasting_주중!C27</f>
        <v>0</v>
      </c>
      <c r="J28" s="5">
        <f>Forecasting_주중!D27</f>
        <v>609099.0625</v>
      </c>
      <c r="K28" s="4">
        <f t="shared" si="0"/>
        <v>45778</v>
      </c>
      <c r="L28" s="5">
        <f t="shared" si="1"/>
        <v>1284597.125</v>
      </c>
      <c r="M28" s="5">
        <f t="shared" si="2"/>
        <v>41438.616935483871</v>
      </c>
      <c r="N28" s="5">
        <f t="shared" si="3"/>
        <v>367904.5</v>
      </c>
      <c r="O28" s="5">
        <f t="shared" si="4"/>
        <v>26278.892857142859</v>
      </c>
      <c r="P28" s="5">
        <f t="shared" si="5"/>
        <v>609099.0625</v>
      </c>
      <c r="Q28" s="5">
        <f t="shared" si="6"/>
        <v>35829.356617647056</v>
      </c>
    </row>
    <row r="29" spans="1:17" x14ac:dyDescent="0.45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1291120.5</v>
      </c>
      <c r="G29" s="5">
        <f>Forecasting_주말!C28</f>
        <v>0</v>
      </c>
      <c r="H29" s="5">
        <f>Forecasting_주말!D28</f>
        <v>347607.21875</v>
      </c>
      <c r="I29" s="5">
        <f>Forecasting_주중!C28</f>
        <v>0</v>
      </c>
      <c r="J29" s="5">
        <f>Forecasting_주중!D28</f>
        <v>618635.125</v>
      </c>
      <c r="K29" s="4">
        <f t="shared" si="0"/>
        <v>45809</v>
      </c>
      <c r="L29" s="5">
        <f t="shared" si="1"/>
        <v>1291120.5</v>
      </c>
      <c r="M29" s="5">
        <f t="shared" si="2"/>
        <v>43037.35</v>
      </c>
      <c r="N29" s="5">
        <f t="shared" si="3"/>
        <v>347607.21875</v>
      </c>
      <c r="O29" s="5">
        <f t="shared" si="4"/>
        <v>26739.016826923078</v>
      </c>
      <c r="P29" s="5">
        <f t="shared" si="5"/>
        <v>618635.125</v>
      </c>
      <c r="Q29" s="5">
        <f t="shared" si="6"/>
        <v>36390.301470588238</v>
      </c>
    </row>
    <row r="30" spans="1:17" x14ac:dyDescent="0.45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1300758.625</v>
      </c>
      <c r="G30" s="5">
        <f>Forecasting_주말!C29</f>
        <v>0</v>
      </c>
      <c r="H30" s="5">
        <f>Forecasting_주말!D29</f>
        <v>301909</v>
      </c>
      <c r="I30" s="5">
        <f>Forecasting_주중!C29</f>
        <v>0</v>
      </c>
      <c r="J30" s="5">
        <f>Forecasting_주중!D29</f>
        <v>607444.125</v>
      </c>
      <c r="K30" s="4">
        <f t="shared" si="0"/>
        <v>45839</v>
      </c>
      <c r="L30" s="5">
        <f t="shared" si="1"/>
        <v>1300758.625</v>
      </c>
      <c r="M30" s="5">
        <f t="shared" si="2"/>
        <v>41959.955645161288</v>
      </c>
      <c r="N30" s="5">
        <f t="shared" si="3"/>
        <v>301909</v>
      </c>
      <c r="O30" s="5">
        <f t="shared" si="4"/>
        <v>25159.083333333332</v>
      </c>
      <c r="P30" s="5">
        <f t="shared" si="5"/>
        <v>607444.125</v>
      </c>
      <c r="Q30" s="5">
        <f t="shared" si="6"/>
        <v>31970.74342105263</v>
      </c>
    </row>
    <row r="31" spans="1:17" x14ac:dyDescent="0.45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1292561</v>
      </c>
      <c r="G31" s="5">
        <f>Forecasting_주말!C30</f>
        <v>0</v>
      </c>
      <c r="H31" s="5">
        <f>Forecasting_주말!D30</f>
        <v>382811.4375</v>
      </c>
      <c r="I31" s="5">
        <f>Forecasting_주중!C30</f>
        <v>0</v>
      </c>
      <c r="J31" s="5">
        <f>Forecasting_주중!D30</f>
        <v>622109.0625</v>
      </c>
      <c r="K31" s="4">
        <f t="shared" si="0"/>
        <v>45870</v>
      </c>
      <c r="L31" s="5">
        <f t="shared" si="1"/>
        <v>1292561</v>
      </c>
      <c r="M31" s="5">
        <f t="shared" si="2"/>
        <v>41695.516129032258</v>
      </c>
      <c r="N31" s="5">
        <f t="shared" si="3"/>
        <v>382811.4375</v>
      </c>
      <c r="O31" s="5">
        <f t="shared" si="4"/>
        <v>25520.762500000001</v>
      </c>
      <c r="P31" s="5">
        <f t="shared" si="5"/>
        <v>622109.0625</v>
      </c>
      <c r="Q31" s="5">
        <f t="shared" si="6"/>
        <v>38881.81640625</v>
      </c>
    </row>
    <row r="32" spans="1:17" x14ac:dyDescent="0.45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1310865</v>
      </c>
      <c r="G32" s="5">
        <f>Forecasting_주말!C31</f>
        <v>0</v>
      </c>
      <c r="H32" s="5">
        <f>Forecasting_주말!D31</f>
        <v>223314.578125</v>
      </c>
      <c r="I32" s="5">
        <f>Forecasting_주중!C31</f>
        <v>0</v>
      </c>
      <c r="J32" s="5">
        <f>Forecasting_주중!D31</f>
        <v>628017.8125</v>
      </c>
      <c r="K32" s="4">
        <f t="shared" si="0"/>
        <v>45901</v>
      </c>
      <c r="L32" s="5">
        <f t="shared" si="1"/>
        <v>1310865</v>
      </c>
      <c r="M32" s="5">
        <f t="shared" si="2"/>
        <v>43695.5</v>
      </c>
      <c r="N32" s="5">
        <f t="shared" si="3"/>
        <v>223314.578125</v>
      </c>
      <c r="O32" s="5">
        <f t="shared" si="4"/>
        <v>18609.548177083332</v>
      </c>
      <c r="P32" s="5">
        <f t="shared" si="5"/>
        <v>628017.8125</v>
      </c>
      <c r="Q32" s="5">
        <f t="shared" si="6"/>
        <v>34889.878472222219</v>
      </c>
    </row>
    <row r="33" spans="1:17" x14ac:dyDescent="0.45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1307370.125</v>
      </c>
      <c r="G33" s="5">
        <f>Forecasting_주말!C32</f>
        <v>0</v>
      </c>
      <c r="H33" s="5">
        <f>Forecasting_주말!D32</f>
        <v>346736.3125</v>
      </c>
      <c r="I33" s="5">
        <f>Forecasting_주중!C32</f>
        <v>0</v>
      </c>
      <c r="J33" s="5">
        <f>Forecasting_주중!D32</f>
        <v>626800.5</v>
      </c>
      <c r="K33" s="4">
        <f t="shared" si="0"/>
        <v>45931</v>
      </c>
      <c r="L33" s="5">
        <f t="shared" si="1"/>
        <v>1307370.125</v>
      </c>
      <c r="M33" s="5">
        <f t="shared" si="2"/>
        <v>42173.229838709674</v>
      </c>
      <c r="N33" s="5">
        <f t="shared" si="3"/>
        <v>346736.3125</v>
      </c>
      <c r="O33" s="5">
        <f t="shared" si="4"/>
        <v>26672.024038461539</v>
      </c>
      <c r="P33" s="5">
        <f t="shared" si="5"/>
        <v>626800.5</v>
      </c>
      <c r="Q33" s="5">
        <f t="shared" si="6"/>
        <v>34822.25</v>
      </c>
    </row>
    <row r="34" spans="1:17" x14ac:dyDescent="0.45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1310645</v>
      </c>
      <c r="G34" s="5">
        <f>Forecasting_주말!C33</f>
        <v>0</v>
      </c>
      <c r="H34" s="5">
        <f>Forecasting_주말!D33</f>
        <v>441889.25</v>
      </c>
      <c r="I34" s="5">
        <f>Forecasting_주중!C33</f>
        <v>0</v>
      </c>
      <c r="J34" s="5">
        <f>Forecasting_주중!D33</f>
        <v>621119.9375</v>
      </c>
      <c r="K34" s="4">
        <f t="shared" si="0"/>
        <v>45962</v>
      </c>
      <c r="L34" s="5">
        <f t="shared" si="1"/>
        <v>1310645</v>
      </c>
      <c r="M34" s="5">
        <f t="shared" si="2"/>
        <v>43688.166666666664</v>
      </c>
      <c r="N34" s="5">
        <f t="shared" si="3"/>
        <v>441889.25</v>
      </c>
      <c r="O34" s="5">
        <f t="shared" si="4"/>
        <v>31563.517857142859</v>
      </c>
      <c r="P34" s="5">
        <f t="shared" si="5"/>
        <v>621119.9375</v>
      </c>
      <c r="Q34" s="5">
        <f t="shared" si="6"/>
        <v>38819.99609375</v>
      </c>
    </row>
    <row r="35" spans="1:17" x14ac:dyDescent="0.45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1346747.375</v>
      </c>
      <c r="G35" s="5">
        <f>Forecasting_주말!C34</f>
        <v>0</v>
      </c>
      <c r="H35" s="5">
        <f>Forecasting_주말!D34</f>
        <v>384078.3125</v>
      </c>
      <c r="I35" s="5">
        <f>Forecasting_주중!C34</f>
        <v>0</v>
      </c>
      <c r="J35" s="5">
        <f>Forecasting_주중!D34</f>
        <v>632496.0625</v>
      </c>
      <c r="K35" s="4">
        <f t="shared" si="0"/>
        <v>45992</v>
      </c>
      <c r="L35" s="5">
        <f t="shared" si="1"/>
        <v>1346747.375</v>
      </c>
      <c r="M35" s="5">
        <f t="shared" si="2"/>
        <v>43443.463709677417</v>
      </c>
      <c r="N35" s="5">
        <f t="shared" si="3"/>
        <v>384078.3125</v>
      </c>
      <c r="O35" s="5">
        <f t="shared" si="4"/>
        <v>32006.526041666668</v>
      </c>
      <c r="P35" s="5">
        <f t="shared" si="5"/>
        <v>632496.0625</v>
      </c>
      <c r="Q35" s="5">
        <f t="shared" si="6"/>
        <v>33289.26644736842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C528-60AE-416D-B439-58D4B33504B1}">
  <dimension ref="A1:N15"/>
  <sheetViews>
    <sheetView tabSelected="1" workbookViewId="0">
      <selection activeCell="C15" sqref="C15:N15"/>
    </sheetView>
  </sheetViews>
  <sheetFormatPr defaultRowHeight="17" x14ac:dyDescent="0.45"/>
  <cols>
    <col min="2" max="2" width="20.4140625" style="7" bestFit="1" customWidth="1"/>
    <col min="3" max="4" width="10.58203125" bestFit="1" customWidth="1"/>
    <col min="5" max="6" width="10.58203125" customWidth="1"/>
    <col min="7" max="8" width="9.08203125" bestFit="1" customWidth="1"/>
    <col min="9" max="10" width="9.08203125" customWidth="1"/>
    <col min="11" max="12" width="9.08203125" bestFit="1" customWidth="1"/>
  </cols>
  <sheetData>
    <row r="1" spans="1:14" x14ac:dyDescent="0.45">
      <c r="A1" s="12" t="s">
        <v>32</v>
      </c>
      <c r="B1" s="12"/>
      <c r="C1" s="14" t="s">
        <v>27</v>
      </c>
      <c r="D1" s="14"/>
      <c r="E1" s="14"/>
      <c r="F1" s="14"/>
      <c r="G1" s="14" t="s">
        <v>28</v>
      </c>
      <c r="H1" s="14"/>
      <c r="I1" s="14"/>
      <c r="J1" s="14"/>
      <c r="K1" s="14" t="s">
        <v>29</v>
      </c>
      <c r="L1" s="14"/>
      <c r="M1" s="14"/>
      <c r="N1" s="14"/>
    </row>
    <row r="2" spans="1:14" x14ac:dyDescent="0.45">
      <c r="A2" s="12"/>
      <c r="B2" s="12"/>
      <c r="C2" s="15" t="s">
        <v>48</v>
      </c>
      <c r="D2" s="15" t="s">
        <v>49</v>
      </c>
      <c r="E2" s="15" t="s">
        <v>50</v>
      </c>
      <c r="F2" s="16" t="s">
        <v>51</v>
      </c>
      <c r="G2" s="15" t="s">
        <v>48</v>
      </c>
      <c r="H2" s="15" t="s">
        <v>49</v>
      </c>
      <c r="I2" s="15" t="s">
        <v>50</v>
      </c>
      <c r="J2" s="16" t="s">
        <v>51</v>
      </c>
      <c r="K2" s="15" t="s">
        <v>48</v>
      </c>
      <c r="L2" s="15" t="s">
        <v>49</v>
      </c>
      <c r="M2" s="15" t="s">
        <v>50</v>
      </c>
      <c r="N2" s="16" t="s">
        <v>51</v>
      </c>
    </row>
    <row r="3" spans="1:14" x14ac:dyDescent="0.45">
      <c r="A3" s="12" t="s">
        <v>33</v>
      </c>
      <c r="B3" s="13" t="s">
        <v>34</v>
      </c>
      <c r="C3" s="5">
        <f>Forecasting_전체!C2</f>
        <v>1025955</v>
      </c>
      <c r="D3" s="5">
        <f>Forecasting_전체!D2</f>
        <v>1009081.25</v>
      </c>
      <c r="E3" s="5">
        <f>D3-C3</f>
        <v>-16873.75</v>
      </c>
      <c r="F3" s="17">
        <f>E3/C3</f>
        <v>-1.6446871451476917E-2</v>
      </c>
      <c r="G3" s="5">
        <f>Forecasting_주말!C2</f>
        <v>576373</v>
      </c>
      <c r="H3" s="5">
        <f>Forecasting_주말!D2</f>
        <v>579916.1875</v>
      </c>
      <c r="I3" s="5">
        <f>H3-G3</f>
        <v>3543.1875</v>
      </c>
      <c r="J3" s="17">
        <f>I3/G3</f>
        <v>6.1473863279508231E-3</v>
      </c>
      <c r="K3" s="5">
        <f>Forecasting_주중!C2</f>
        <v>449582</v>
      </c>
      <c r="L3" s="5">
        <f>Forecasting_주중!D2</f>
        <v>477399.59375</v>
      </c>
      <c r="M3" s="5">
        <f>L3-K3</f>
        <v>27817.59375</v>
      </c>
      <c r="N3" s="17">
        <f>M3/K3</f>
        <v>6.187434939566086E-2</v>
      </c>
    </row>
    <row r="4" spans="1:14" x14ac:dyDescent="0.45">
      <c r="A4" s="12"/>
      <c r="B4" s="13" t="s">
        <v>35</v>
      </c>
      <c r="C4" s="5">
        <f>Forecasting_전체!C3</f>
        <v>1088042</v>
      </c>
      <c r="D4" s="5">
        <f>Forecasting_전체!D3</f>
        <v>978737.6875</v>
      </c>
      <c r="E4" s="5">
        <f t="shared" ref="E4:E15" si="0">D4-C4</f>
        <v>-109304.3125</v>
      </c>
      <c r="F4" s="17">
        <f t="shared" ref="F4:F15" si="1">E4/C4</f>
        <v>-0.10045964448063585</v>
      </c>
      <c r="G4" s="5">
        <f>Forecasting_주말!C3</f>
        <v>499815</v>
      </c>
      <c r="H4" s="5">
        <f>Forecasting_주말!D3</f>
        <v>506871.9375</v>
      </c>
      <c r="I4" s="5">
        <f t="shared" ref="I4:I15" si="2">H4-G4</f>
        <v>7056.9375</v>
      </c>
      <c r="J4" s="17">
        <f t="shared" ref="J4:J15" si="3">I4/G4</f>
        <v>1.4119099066654662E-2</v>
      </c>
      <c r="K4" s="5">
        <f>Forecasting_주중!C3</f>
        <v>588227</v>
      </c>
      <c r="L4" s="5">
        <f>Forecasting_주중!D3</f>
        <v>464952.84375</v>
      </c>
      <c r="M4" s="5">
        <f t="shared" ref="M4:M15" si="4">L4-K4</f>
        <v>-123274.15625</v>
      </c>
      <c r="N4" s="17">
        <f t="shared" ref="N4:N15" si="5">M4/K4</f>
        <v>-0.20956902054818974</v>
      </c>
    </row>
    <row r="5" spans="1:14" x14ac:dyDescent="0.45">
      <c r="A5" s="12"/>
      <c r="B5" s="13" t="s">
        <v>36</v>
      </c>
      <c r="C5" s="5">
        <f>Forecasting_전체!C4</f>
        <v>1006231</v>
      </c>
      <c r="D5" s="5">
        <f>Forecasting_전체!D4</f>
        <v>958222.0625</v>
      </c>
      <c r="E5" s="5">
        <f t="shared" si="0"/>
        <v>-48008.9375</v>
      </c>
      <c r="F5" s="17">
        <f t="shared" si="1"/>
        <v>-4.7711646232326377E-2</v>
      </c>
      <c r="G5" s="5">
        <f>Forecasting_주말!C4</f>
        <v>511512</v>
      </c>
      <c r="H5" s="5">
        <f>Forecasting_주말!D4</f>
        <v>518892.0625</v>
      </c>
      <c r="I5" s="5">
        <f t="shared" si="2"/>
        <v>7380.0625</v>
      </c>
      <c r="J5" s="17">
        <f t="shared" si="3"/>
        <v>1.4427936197000266E-2</v>
      </c>
      <c r="K5" s="5">
        <f>Forecasting_주중!C4</f>
        <v>494719</v>
      </c>
      <c r="L5" s="5">
        <f>Forecasting_주중!D4</f>
        <v>456251.3125</v>
      </c>
      <c r="M5" s="5">
        <f t="shared" si="4"/>
        <v>-38467.6875</v>
      </c>
      <c r="N5" s="17">
        <f t="shared" si="5"/>
        <v>-7.7756640638423025E-2</v>
      </c>
    </row>
    <row r="6" spans="1:14" x14ac:dyDescent="0.45">
      <c r="A6" s="12"/>
      <c r="B6" s="13" t="s">
        <v>37</v>
      </c>
      <c r="C6" s="5">
        <f>Forecasting_전체!C5</f>
        <v>954043</v>
      </c>
      <c r="D6" s="5">
        <f>Forecasting_전체!D5</f>
        <v>927141.9375</v>
      </c>
      <c r="E6" s="5">
        <f t="shared" si="0"/>
        <v>-26901.0625</v>
      </c>
      <c r="F6" s="17">
        <f t="shared" si="1"/>
        <v>-2.8196907791367895E-2</v>
      </c>
      <c r="G6" s="5">
        <f>Forecasting_주말!C5</f>
        <v>495253</v>
      </c>
      <c r="H6" s="5">
        <f>Forecasting_주말!D5</f>
        <v>471646.125</v>
      </c>
      <c r="I6" s="5">
        <f t="shared" si="2"/>
        <v>-23606.875</v>
      </c>
      <c r="J6" s="17">
        <f t="shared" si="3"/>
        <v>-4.7666293793273334E-2</v>
      </c>
      <c r="K6" s="5">
        <f>Forecasting_주중!C5</f>
        <v>458790</v>
      </c>
      <c r="L6" s="5">
        <f>Forecasting_주중!D5</f>
        <v>467614.15625</v>
      </c>
      <c r="M6" s="5">
        <f t="shared" si="4"/>
        <v>8824.15625</v>
      </c>
      <c r="N6" s="17">
        <f t="shared" si="5"/>
        <v>1.9233540944658775E-2</v>
      </c>
    </row>
    <row r="7" spans="1:14" x14ac:dyDescent="0.45">
      <c r="A7" s="12"/>
      <c r="B7" s="13" t="s">
        <v>38</v>
      </c>
      <c r="C7" s="5">
        <f>Forecasting_전체!C6</f>
        <v>1003070</v>
      </c>
      <c r="D7" s="5">
        <f>Forecasting_전체!D6</f>
        <v>931413.8125</v>
      </c>
      <c r="E7" s="5">
        <f t="shared" si="0"/>
        <v>-71656.1875</v>
      </c>
      <c r="F7" s="17">
        <f t="shared" si="1"/>
        <v>-7.1436876289790341E-2</v>
      </c>
      <c r="G7" s="5">
        <f>Forecasting_주말!C6</f>
        <v>454314</v>
      </c>
      <c r="H7" s="5">
        <f>Forecasting_주말!D6</f>
        <v>403628.1875</v>
      </c>
      <c r="I7" s="5">
        <f t="shared" si="2"/>
        <v>-50685.8125</v>
      </c>
      <c r="J7" s="17">
        <f t="shared" si="3"/>
        <v>-0.11156559670184057</v>
      </c>
      <c r="K7" s="5">
        <f>Forecasting_주중!C6</f>
        <v>548756</v>
      </c>
      <c r="L7" s="5">
        <f>Forecasting_주중!D6</f>
        <v>467077.6875</v>
      </c>
      <c r="M7" s="5">
        <f t="shared" si="4"/>
        <v>-81678.3125</v>
      </c>
      <c r="N7" s="17">
        <f t="shared" si="5"/>
        <v>-0.14884267780215615</v>
      </c>
    </row>
    <row r="8" spans="1:14" x14ac:dyDescent="0.45">
      <c r="A8" s="12"/>
      <c r="B8" s="13" t="s">
        <v>39</v>
      </c>
      <c r="C8" s="5">
        <f>Forecasting_전체!C7</f>
        <v>991399</v>
      </c>
      <c r="D8" s="5">
        <f>Forecasting_전체!D7</f>
        <v>967818.9375</v>
      </c>
      <c r="E8" s="5">
        <f t="shared" si="0"/>
        <v>-23580.0625</v>
      </c>
      <c r="F8" s="17">
        <f t="shared" si="1"/>
        <v>-2.3784634138222856E-2</v>
      </c>
      <c r="G8" s="5">
        <f>Forecasting_주말!C7</f>
        <v>515497</v>
      </c>
      <c r="H8" s="5">
        <f>Forecasting_주말!D7</f>
        <v>493055.75</v>
      </c>
      <c r="I8" s="5">
        <f t="shared" si="2"/>
        <v>-22441.25</v>
      </c>
      <c r="J8" s="17">
        <f t="shared" si="3"/>
        <v>-4.3533231037232029E-2</v>
      </c>
      <c r="K8" s="5">
        <f>Forecasting_주중!C7</f>
        <v>475902</v>
      </c>
      <c r="L8" s="5">
        <f>Forecasting_주중!D7</f>
        <v>471226.5625</v>
      </c>
      <c r="M8" s="5">
        <f t="shared" si="4"/>
        <v>-4675.4375</v>
      </c>
      <c r="N8" s="17">
        <f t="shared" si="5"/>
        <v>-9.824370353560187E-3</v>
      </c>
    </row>
    <row r="9" spans="1:14" x14ac:dyDescent="0.45">
      <c r="A9" s="12"/>
      <c r="B9" s="13" t="s">
        <v>40</v>
      </c>
      <c r="C9" s="5">
        <f>Forecasting_전체!C8</f>
        <v>1078780</v>
      </c>
      <c r="D9" s="5">
        <f>Forecasting_전체!D8</f>
        <v>1028504.1875</v>
      </c>
      <c r="E9" s="5">
        <f t="shared" si="0"/>
        <v>-50275.8125</v>
      </c>
      <c r="F9" s="17">
        <f t="shared" si="1"/>
        <v>-4.6604323865848458E-2</v>
      </c>
      <c r="G9" s="5">
        <f>Forecasting_주말!C8</f>
        <v>531268</v>
      </c>
      <c r="H9" s="5">
        <f>Forecasting_주말!D8</f>
        <v>533519.5</v>
      </c>
      <c r="I9" s="5">
        <f t="shared" si="2"/>
        <v>2251.5</v>
      </c>
      <c r="J9" s="17">
        <f t="shared" si="3"/>
        <v>4.2379740545261529E-3</v>
      </c>
      <c r="K9" s="5">
        <f>Forecasting_주중!C8</f>
        <v>547512</v>
      </c>
      <c r="L9" s="5">
        <f>Forecasting_주중!D8</f>
        <v>487753.90625</v>
      </c>
      <c r="M9" s="5">
        <f t="shared" si="4"/>
        <v>-59758.09375</v>
      </c>
      <c r="N9" s="17">
        <f t="shared" si="5"/>
        <v>-0.10914481098131182</v>
      </c>
    </row>
    <row r="10" spans="1:14" x14ac:dyDescent="0.45">
      <c r="A10" s="12"/>
      <c r="B10" s="13" t="s">
        <v>41</v>
      </c>
      <c r="C10" s="5">
        <f>Forecasting_전체!C9</f>
        <v>1045942</v>
      </c>
      <c r="D10" s="5">
        <f>Forecasting_전체!D9</f>
        <v>1056136.5</v>
      </c>
      <c r="E10" s="5">
        <f t="shared" si="0"/>
        <v>10194.5</v>
      </c>
      <c r="F10" s="17">
        <f t="shared" si="1"/>
        <v>9.7467163571211407E-3</v>
      </c>
      <c r="G10" s="5">
        <f>Forecasting_주말!C9</f>
        <v>513516</v>
      </c>
      <c r="H10" s="5">
        <f>Forecasting_주말!D9</f>
        <v>507326.96875</v>
      </c>
      <c r="I10" s="5">
        <f t="shared" si="2"/>
        <v>-6189.03125</v>
      </c>
      <c r="J10" s="17">
        <f t="shared" si="3"/>
        <v>-1.2052265654818935E-2</v>
      </c>
      <c r="K10" s="5">
        <f>Forecasting_주중!C9</f>
        <v>532426</v>
      </c>
      <c r="L10" s="5">
        <f>Forecasting_주중!D9</f>
        <v>503820.96875</v>
      </c>
      <c r="M10" s="5">
        <f t="shared" si="4"/>
        <v>-28605.03125</v>
      </c>
      <c r="N10" s="17">
        <f t="shared" si="5"/>
        <v>-5.3725834669982306E-2</v>
      </c>
    </row>
    <row r="11" spans="1:14" x14ac:dyDescent="0.45">
      <c r="A11" s="12"/>
      <c r="B11" s="13" t="s">
        <v>42</v>
      </c>
      <c r="C11" s="5">
        <f>Forecasting_전체!C10</f>
        <v>1059829</v>
      </c>
      <c r="D11" s="5">
        <f>Forecasting_전체!D10</f>
        <v>1046735.875</v>
      </c>
      <c r="E11" s="5">
        <f t="shared" si="0"/>
        <v>-13093.125</v>
      </c>
      <c r="F11" s="17">
        <f t="shared" si="1"/>
        <v>-1.2353997673209546E-2</v>
      </c>
      <c r="G11" s="5">
        <f>Forecasting_주말!C10</f>
        <v>580416</v>
      </c>
      <c r="H11" s="5">
        <f>Forecasting_주말!D10</f>
        <v>570061.375</v>
      </c>
      <c r="I11" s="5">
        <f t="shared" si="2"/>
        <v>-10354.625</v>
      </c>
      <c r="J11" s="17">
        <f t="shared" si="3"/>
        <v>-1.7840006133531813E-2</v>
      </c>
      <c r="K11" s="5">
        <f>Forecasting_주중!C10</f>
        <v>479413</v>
      </c>
      <c r="L11" s="5">
        <f>Forecasting_주중!D10</f>
        <v>500971.78125</v>
      </c>
      <c r="M11" s="5">
        <f t="shared" si="4"/>
        <v>21558.78125</v>
      </c>
      <c r="N11" s="17">
        <f t="shared" si="5"/>
        <v>4.4969121091835221E-2</v>
      </c>
    </row>
    <row r="12" spans="1:14" x14ac:dyDescent="0.45">
      <c r="A12" s="12" t="s">
        <v>43</v>
      </c>
      <c r="B12" s="13" t="s">
        <v>44</v>
      </c>
      <c r="C12" s="5">
        <f>Forecasting_전체!C11</f>
        <v>957778</v>
      </c>
      <c r="D12" s="5">
        <f>Forecasting_전체!D11</f>
        <v>1046905.5625</v>
      </c>
      <c r="E12" s="5">
        <f t="shared" si="0"/>
        <v>89127.5625</v>
      </c>
      <c r="F12" s="17">
        <f t="shared" si="1"/>
        <v>9.3056598188724318E-2</v>
      </c>
      <c r="G12" s="5">
        <f>Forecasting_주말!C11</f>
        <v>427738</v>
      </c>
      <c r="H12" s="5">
        <f>Forecasting_주말!D11</f>
        <v>363174.25</v>
      </c>
      <c r="I12" s="5">
        <f t="shared" si="2"/>
        <v>-64563.75</v>
      </c>
      <c r="J12" s="17">
        <f t="shared" si="3"/>
        <v>-0.15094228242522292</v>
      </c>
      <c r="K12" s="5">
        <f>Forecasting_주중!C11</f>
        <v>530040</v>
      </c>
      <c r="L12" s="5">
        <f>Forecasting_주중!D11</f>
        <v>500781.65625</v>
      </c>
      <c r="M12" s="5">
        <f t="shared" si="4"/>
        <v>-29258.34375</v>
      </c>
      <c r="N12" s="17">
        <f t="shared" si="5"/>
        <v>-5.5200256112746211E-2</v>
      </c>
    </row>
    <row r="13" spans="1:14" x14ac:dyDescent="0.45">
      <c r="A13" s="12"/>
      <c r="B13" s="13" t="s">
        <v>45</v>
      </c>
      <c r="C13" s="5">
        <f>Forecasting_전체!C12</f>
        <v>1012952</v>
      </c>
      <c r="D13" s="5">
        <f>Forecasting_전체!D12</f>
        <v>1041554</v>
      </c>
      <c r="E13" s="5">
        <f t="shared" si="0"/>
        <v>28602</v>
      </c>
      <c r="F13" s="17">
        <f t="shared" si="1"/>
        <v>2.8236283654111943E-2</v>
      </c>
      <c r="G13" s="5">
        <f>Forecasting_주말!C12</f>
        <v>453494</v>
      </c>
      <c r="H13" s="5">
        <f>Forecasting_주말!D12</f>
        <v>417287.84375</v>
      </c>
      <c r="I13" s="5">
        <f t="shared" si="2"/>
        <v>-36206.15625</v>
      </c>
      <c r="J13" s="17">
        <f t="shared" si="3"/>
        <v>-7.9838225533303636E-2</v>
      </c>
      <c r="K13" s="5">
        <f>Forecasting_주중!C12</f>
        <v>559458</v>
      </c>
      <c r="L13" s="5">
        <f>Forecasting_주중!D12</f>
        <v>505067.75</v>
      </c>
      <c r="M13" s="5">
        <f t="shared" si="4"/>
        <v>-54390.25</v>
      </c>
      <c r="N13" s="17">
        <f t="shared" si="5"/>
        <v>-9.7219541055807587E-2</v>
      </c>
    </row>
    <row r="14" spans="1:14" x14ac:dyDescent="0.45">
      <c r="A14" s="12"/>
      <c r="B14" s="13" t="s">
        <v>46</v>
      </c>
      <c r="C14" s="5">
        <f>Forecasting_전체!C13</f>
        <v>1013909</v>
      </c>
      <c r="D14" s="5">
        <f>Forecasting_전체!D13</f>
        <v>1088453.5</v>
      </c>
      <c r="E14" s="5">
        <f t="shared" si="0"/>
        <v>74544.5</v>
      </c>
      <c r="F14" s="17">
        <f t="shared" si="1"/>
        <v>7.352188411386032E-2</v>
      </c>
      <c r="G14" s="5">
        <f>Forecasting_주말!C13</f>
        <v>583089</v>
      </c>
      <c r="H14" s="5">
        <f>Forecasting_주말!D13</f>
        <v>471450.84375</v>
      </c>
      <c r="I14" s="5">
        <f t="shared" si="2"/>
        <v>-111638.15625</v>
      </c>
      <c r="J14" s="17">
        <f t="shared" si="3"/>
        <v>-0.19145989077139167</v>
      </c>
      <c r="K14" s="5">
        <f>Forecasting_주중!C13</f>
        <v>430820</v>
      </c>
      <c r="L14" s="5">
        <f>Forecasting_주중!D13</f>
        <v>499237.5</v>
      </c>
      <c r="M14" s="5">
        <f t="shared" si="4"/>
        <v>68417.5</v>
      </c>
      <c r="N14" s="17">
        <f t="shared" si="5"/>
        <v>0.1588076226730421</v>
      </c>
    </row>
    <row r="15" spans="1:14" x14ac:dyDescent="0.45">
      <c r="A15" s="12" t="s">
        <v>47</v>
      </c>
      <c r="B15" s="12"/>
      <c r="C15" s="18">
        <f>AVERAGE(C3:C14)</f>
        <v>1019827.5</v>
      </c>
      <c r="D15" s="18">
        <f>AVERAGE(D3:D14)</f>
        <v>1006725.4427083334</v>
      </c>
      <c r="E15" s="18">
        <f>AVERAGE(E3:E14)</f>
        <v>-13102.057291666666</v>
      </c>
      <c r="F15" s="17">
        <f>AVERAGE(F3:F14)</f>
        <v>-1.1869451634088377E-2</v>
      </c>
      <c r="G15" s="18">
        <f>AVERAGE(G3:G14)</f>
        <v>511857.08333333331</v>
      </c>
      <c r="H15" s="18">
        <f>AVERAGE(H3:H14)</f>
        <v>486402.5859375</v>
      </c>
      <c r="I15" s="18">
        <f>AVERAGE(I3:I14)</f>
        <v>-25454.497395833332</v>
      </c>
      <c r="J15" s="17">
        <f>AVERAGE(J3:J14)</f>
        <v>-5.1330449700373593E-2</v>
      </c>
      <c r="K15" s="18">
        <f>AVERAGE(K3:K14)</f>
        <v>507970.41666666669</v>
      </c>
      <c r="L15" s="18">
        <f>AVERAGE(L3:L14)</f>
        <v>483512.9765625</v>
      </c>
      <c r="M15" s="18">
        <f>AVERAGE(M3:M14)</f>
        <v>-24457.440104166668</v>
      </c>
      <c r="N15" s="17">
        <f>AVERAGE(N3:N14)</f>
        <v>-3.9699876504748335E-2</v>
      </c>
    </row>
  </sheetData>
  <mergeCells count="7">
    <mergeCell ref="A1:B2"/>
    <mergeCell ref="A3:A11"/>
    <mergeCell ref="A12:A14"/>
    <mergeCell ref="A15:B15"/>
    <mergeCell ref="C1:F1"/>
    <mergeCell ref="G1:J1"/>
    <mergeCell ref="K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  <vt:lpstr>예측오차율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2024-07-03T06:52:32Z</dcterms:created>
  <dcterms:modified xsi:type="dcterms:W3CDTF">2024-07-04T15:27:43Z</dcterms:modified>
</cp:coreProperties>
</file>