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7\"/>
    </mc:Choice>
  </mc:AlternateContent>
  <xr:revisionPtr revIDLastSave="0" documentId="13_ncr:1_{23B307FD-C957-4302-8C31-1E191706E4BC}" xr6:coauthVersionLast="47" xr6:coauthVersionMax="47" xr10:uidLastSave="{00000000-0000-0000-0000-000000000000}"/>
  <bookViews>
    <workbookView xWindow="-110" yWindow="-110" windowWidth="38620" windowHeight="21100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7" l="1"/>
  <c r="S24" i="7"/>
  <c r="R24" i="7"/>
  <c r="M15" i="8"/>
  <c r="L15" i="8"/>
  <c r="N15" i="8" s="1"/>
  <c r="O15" i="8" s="1"/>
  <c r="I15" i="8"/>
  <c r="H15" i="8"/>
  <c r="E15" i="8"/>
  <c r="D15" i="8"/>
  <c r="M14" i="8"/>
  <c r="L14" i="8"/>
  <c r="I14" i="8"/>
  <c r="H14" i="8"/>
  <c r="E14" i="8"/>
  <c r="D14" i="8"/>
  <c r="M13" i="8"/>
  <c r="L13" i="8"/>
  <c r="I13" i="8"/>
  <c r="H13" i="8"/>
  <c r="E13" i="8"/>
  <c r="D13" i="8"/>
  <c r="M12" i="8"/>
  <c r="L12" i="8"/>
  <c r="I12" i="8"/>
  <c r="H12" i="8"/>
  <c r="E12" i="8"/>
  <c r="D12" i="8"/>
  <c r="M11" i="8"/>
  <c r="L11" i="8"/>
  <c r="I11" i="8"/>
  <c r="H11" i="8"/>
  <c r="E11" i="8"/>
  <c r="D11" i="8"/>
  <c r="M10" i="8"/>
  <c r="L10" i="8"/>
  <c r="I10" i="8"/>
  <c r="H10" i="8"/>
  <c r="E10" i="8"/>
  <c r="D10" i="8"/>
  <c r="M9" i="8"/>
  <c r="L9" i="8"/>
  <c r="I9" i="8"/>
  <c r="H9" i="8"/>
  <c r="E9" i="8"/>
  <c r="D9" i="8"/>
  <c r="M8" i="8"/>
  <c r="L8" i="8"/>
  <c r="I8" i="8"/>
  <c r="H8" i="8"/>
  <c r="E8" i="8"/>
  <c r="F8" i="8" s="1"/>
  <c r="G8" i="8" s="1"/>
  <c r="D8" i="8"/>
  <c r="M7" i="8"/>
  <c r="L7" i="8"/>
  <c r="I7" i="8"/>
  <c r="H7" i="8"/>
  <c r="E7" i="8"/>
  <c r="D7" i="8"/>
  <c r="M6" i="8"/>
  <c r="L6" i="8"/>
  <c r="I6" i="8"/>
  <c r="H6" i="8"/>
  <c r="E6" i="8"/>
  <c r="D6" i="8"/>
  <c r="D16" i="8" s="1"/>
  <c r="M5" i="8"/>
  <c r="L5" i="8"/>
  <c r="I5" i="8"/>
  <c r="I16" i="8" s="1"/>
  <c r="H5" i="8"/>
  <c r="E5" i="8"/>
  <c r="D5" i="8"/>
  <c r="M4" i="8"/>
  <c r="L4" i="8"/>
  <c r="I4" i="8"/>
  <c r="H4" i="8"/>
  <c r="E4" i="8"/>
  <c r="D4" i="8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15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P15" i="7" s="1"/>
  <c r="Q15" i="7" s="1"/>
  <c r="I16" i="7"/>
  <c r="J16" i="7"/>
  <c r="P16" i="7" s="1"/>
  <c r="Q16" i="7" s="1"/>
  <c r="I17" i="7"/>
  <c r="J17" i="7"/>
  <c r="P17" i="7" s="1"/>
  <c r="Q17" i="7" s="1"/>
  <c r="I18" i="7"/>
  <c r="J18" i="7"/>
  <c r="P18" i="7" s="1"/>
  <c r="Q18" i="7" s="1"/>
  <c r="I19" i="7"/>
  <c r="J19" i="7"/>
  <c r="P19" i="7" s="1"/>
  <c r="Q19" i="7" s="1"/>
  <c r="I20" i="7"/>
  <c r="J20" i="7"/>
  <c r="P20" i="7" s="1"/>
  <c r="Q20" i="7" s="1"/>
  <c r="I21" i="7"/>
  <c r="J21" i="7"/>
  <c r="P21" i="7" s="1"/>
  <c r="Q21" i="7" s="1"/>
  <c r="I22" i="7"/>
  <c r="J22" i="7"/>
  <c r="P22" i="7" s="1"/>
  <c r="Q22" i="7" s="1"/>
  <c r="I23" i="7"/>
  <c r="J23" i="7"/>
  <c r="P23" i="7" s="1"/>
  <c r="Q23" i="7" s="1"/>
  <c r="I24" i="7"/>
  <c r="J24" i="7"/>
  <c r="P24" i="7" s="1"/>
  <c r="Q24" i="7" s="1"/>
  <c r="I25" i="7"/>
  <c r="J25" i="7"/>
  <c r="P25" i="7" s="1"/>
  <c r="Q25" i="7" s="1"/>
  <c r="I26" i="7"/>
  <c r="J26" i="7"/>
  <c r="P26" i="7" s="1"/>
  <c r="Q26" i="7" s="1"/>
  <c r="I27" i="7"/>
  <c r="J27" i="7"/>
  <c r="P27" i="7" s="1"/>
  <c r="Q27" i="7" s="1"/>
  <c r="I28" i="7"/>
  <c r="J28" i="7"/>
  <c r="P28" i="7" s="1"/>
  <c r="Q28" i="7" s="1"/>
  <c r="I29" i="7"/>
  <c r="J29" i="7"/>
  <c r="P29" i="7" s="1"/>
  <c r="Q29" i="7" s="1"/>
  <c r="I30" i="7"/>
  <c r="J30" i="7"/>
  <c r="P30" i="7" s="1"/>
  <c r="Q30" i="7" s="1"/>
  <c r="I31" i="7"/>
  <c r="J31" i="7"/>
  <c r="P31" i="7" s="1"/>
  <c r="Q31" i="7" s="1"/>
  <c r="I32" i="7"/>
  <c r="J32" i="7"/>
  <c r="P32" i="7" s="1"/>
  <c r="Q32" i="7" s="1"/>
  <c r="I33" i="7"/>
  <c r="J33" i="7"/>
  <c r="P33" i="7" s="1"/>
  <c r="Q33" i="7" s="1"/>
  <c r="I34" i="7"/>
  <c r="J34" i="7"/>
  <c r="P34" i="7" s="1"/>
  <c r="Q34" i="7" s="1"/>
  <c r="I35" i="7"/>
  <c r="J35" i="7"/>
  <c r="P35" i="7" s="1"/>
  <c r="Q35" i="7" s="1"/>
  <c r="J2" i="7"/>
  <c r="P14" i="7" s="1"/>
  <c r="I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N15" i="7" s="1"/>
  <c r="O15" i="7" s="1"/>
  <c r="G16" i="7"/>
  <c r="H16" i="7"/>
  <c r="N16" i="7" s="1"/>
  <c r="O16" i="7" s="1"/>
  <c r="G17" i="7"/>
  <c r="H17" i="7"/>
  <c r="N17" i="7" s="1"/>
  <c r="O17" i="7" s="1"/>
  <c r="G18" i="7"/>
  <c r="H18" i="7"/>
  <c r="N18" i="7" s="1"/>
  <c r="O18" i="7" s="1"/>
  <c r="G19" i="7"/>
  <c r="H19" i="7"/>
  <c r="N19" i="7" s="1"/>
  <c r="O19" i="7" s="1"/>
  <c r="G20" i="7"/>
  <c r="H20" i="7"/>
  <c r="N20" i="7" s="1"/>
  <c r="O20" i="7" s="1"/>
  <c r="G21" i="7"/>
  <c r="H21" i="7"/>
  <c r="N21" i="7" s="1"/>
  <c r="O21" i="7" s="1"/>
  <c r="G22" i="7"/>
  <c r="H22" i="7"/>
  <c r="N22" i="7" s="1"/>
  <c r="O22" i="7" s="1"/>
  <c r="G23" i="7"/>
  <c r="H23" i="7"/>
  <c r="N23" i="7" s="1"/>
  <c r="O23" i="7" s="1"/>
  <c r="G24" i="7"/>
  <c r="H24" i="7"/>
  <c r="N24" i="7" s="1"/>
  <c r="O24" i="7" s="1"/>
  <c r="G25" i="7"/>
  <c r="H25" i="7"/>
  <c r="N25" i="7" s="1"/>
  <c r="O25" i="7" s="1"/>
  <c r="G26" i="7"/>
  <c r="H26" i="7"/>
  <c r="N26" i="7" s="1"/>
  <c r="O26" i="7" s="1"/>
  <c r="G27" i="7"/>
  <c r="H27" i="7"/>
  <c r="N27" i="7" s="1"/>
  <c r="O27" i="7" s="1"/>
  <c r="G28" i="7"/>
  <c r="H28" i="7"/>
  <c r="N28" i="7" s="1"/>
  <c r="O28" i="7" s="1"/>
  <c r="G29" i="7"/>
  <c r="H29" i="7"/>
  <c r="N29" i="7" s="1"/>
  <c r="O29" i="7" s="1"/>
  <c r="G30" i="7"/>
  <c r="H30" i="7"/>
  <c r="N30" i="7" s="1"/>
  <c r="O30" i="7" s="1"/>
  <c r="G31" i="7"/>
  <c r="H31" i="7"/>
  <c r="N31" i="7" s="1"/>
  <c r="O31" i="7" s="1"/>
  <c r="G32" i="7"/>
  <c r="H32" i="7"/>
  <c r="N32" i="7" s="1"/>
  <c r="O32" i="7" s="1"/>
  <c r="G33" i="7"/>
  <c r="H33" i="7"/>
  <c r="N33" i="7" s="1"/>
  <c r="O33" i="7" s="1"/>
  <c r="G34" i="7"/>
  <c r="H34" i="7"/>
  <c r="N34" i="7" s="1"/>
  <c r="O34" i="7" s="1"/>
  <c r="G35" i="7"/>
  <c r="H35" i="7"/>
  <c r="N35" i="7" s="1"/>
  <c r="O35" i="7" s="1"/>
  <c r="H2" i="7"/>
  <c r="N14" i="7" s="1"/>
  <c r="G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L15" i="7" s="1"/>
  <c r="M15" i="7" s="1"/>
  <c r="E16" i="7"/>
  <c r="F16" i="7"/>
  <c r="L16" i="7" s="1"/>
  <c r="M16" i="7" s="1"/>
  <c r="E17" i="7"/>
  <c r="F17" i="7"/>
  <c r="L17" i="7" s="1"/>
  <c r="M17" i="7" s="1"/>
  <c r="E18" i="7"/>
  <c r="F18" i="7"/>
  <c r="L18" i="7" s="1"/>
  <c r="M18" i="7" s="1"/>
  <c r="E19" i="7"/>
  <c r="F19" i="7"/>
  <c r="L19" i="7" s="1"/>
  <c r="M19" i="7" s="1"/>
  <c r="E20" i="7"/>
  <c r="F20" i="7"/>
  <c r="L20" i="7" s="1"/>
  <c r="M20" i="7" s="1"/>
  <c r="E21" i="7"/>
  <c r="F21" i="7"/>
  <c r="L21" i="7" s="1"/>
  <c r="M21" i="7" s="1"/>
  <c r="E22" i="7"/>
  <c r="F22" i="7"/>
  <c r="L22" i="7" s="1"/>
  <c r="M22" i="7" s="1"/>
  <c r="E23" i="7"/>
  <c r="F23" i="7"/>
  <c r="L23" i="7" s="1"/>
  <c r="M23" i="7" s="1"/>
  <c r="E24" i="7"/>
  <c r="F24" i="7"/>
  <c r="L24" i="7" s="1"/>
  <c r="M24" i="7" s="1"/>
  <c r="E25" i="7"/>
  <c r="F25" i="7"/>
  <c r="L25" i="7" s="1"/>
  <c r="M25" i="7" s="1"/>
  <c r="E26" i="7"/>
  <c r="F26" i="7"/>
  <c r="L26" i="7" s="1"/>
  <c r="M26" i="7" s="1"/>
  <c r="E27" i="7"/>
  <c r="F27" i="7"/>
  <c r="L27" i="7" s="1"/>
  <c r="M27" i="7" s="1"/>
  <c r="E28" i="7"/>
  <c r="F28" i="7"/>
  <c r="L28" i="7" s="1"/>
  <c r="M28" i="7" s="1"/>
  <c r="E29" i="7"/>
  <c r="F29" i="7"/>
  <c r="L29" i="7" s="1"/>
  <c r="M29" i="7" s="1"/>
  <c r="E30" i="7"/>
  <c r="F30" i="7"/>
  <c r="L30" i="7" s="1"/>
  <c r="M30" i="7" s="1"/>
  <c r="E31" i="7"/>
  <c r="F31" i="7"/>
  <c r="L31" i="7" s="1"/>
  <c r="M31" i="7" s="1"/>
  <c r="E32" i="7"/>
  <c r="F32" i="7"/>
  <c r="L32" i="7" s="1"/>
  <c r="M32" i="7" s="1"/>
  <c r="E33" i="7"/>
  <c r="F33" i="7"/>
  <c r="L33" i="7" s="1"/>
  <c r="M33" i="7" s="1"/>
  <c r="E34" i="7"/>
  <c r="F34" i="7"/>
  <c r="L34" i="7" s="1"/>
  <c r="M34" i="7" s="1"/>
  <c r="E35" i="7"/>
  <c r="F35" i="7"/>
  <c r="L35" i="7" s="1"/>
  <c r="M35" i="7" s="1"/>
  <c r="F2" i="7"/>
  <c r="L14" i="7" s="1"/>
  <c r="E2" i="7"/>
  <c r="H16" i="8" l="1"/>
  <c r="L16" i="8"/>
  <c r="E16" i="8"/>
  <c r="M16" i="8"/>
  <c r="F13" i="8"/>
  <c r="G13" i="8" s="1"/>
  <c r="J6" i="8"/>
  <c r="K6" i="8" s="1"/>
  <c r="F7" i="8"/>
  <c r="G7" i="8" s="1"/>
  <c r="F11" i="8"/>
  <c r="G11" i="8" s="1"/>
  <c r="J11" i="8"/>
  <c r="K11" i="8" s="1"/>
  <c r="N14" i="8"/>
  <c r="O14" i="8" s="1"/>
  <c r="J14" i="8"/>
  <c r="K14" i="8" s="1"/>
  <c r="J4" i="8"/>
  <c r="N7" i="8"/>
  <c r="O7" i="8" s="1"/>
  <c r="N11" i="8"/>
  <c r="O11" i="8" s="1"/>
  <c r="N8" i="8"/>
  <c r="O8" i="8" s="1"/>
  <c r="J12" i="8"/>
  <c r="K12" i="8" s="1"/>
  <c r="N9" i="8"/>
  <c r="O9" i="8" s="1"/>
  <c r="N6" i="8"/>
  <c r="O6" i="8" s="1"/>
  <c r="F10" i="8"/>
  <c r="G10" i="8" s="1"/>
  <c r="J13" i="8"/>
  <c r="K13" i="8" s="1"/>
  <c r="J10" i="8"/>
  <c r="K10" i="8" s="1"/>
  <c r="N13" i="8"/>
  <c r="O13" i="8" s="1"/>
  <c r="F5" i="8"/>
  <c r="G5" i="8" s="1"/>
  <c r="F12" i="8"/>
  <c r="G12" i="8" s="1"/>
  <c r="N12" i="8"/>
  <c r="O12" i="8" s="1"/>
  <c r="F4" i="8"/>
  <c r="J7" i="8"/>
  <c r="K7" i="8" s="1"/>
  <c r="N10" i="8"/>
  <c r="O10" i="8" s="1"/>
  <c r="F14" i="8"/>
  <c r="G14" i="8" s="1"/>
  <c r="J8" i="8"/>
  <c r="K8" i="8" s="1"/>
  <c r="J5" i="8"/>
  <c r="K5" i="8" s="1"/>
  <c r="F9" i="8"/>
  <c r="G9" i="8" s="1"/>
  <c r="J9" i="8"/>
  <c r="K9" i="8" s="1"/>
  <c r="N4" i="8"/>
  <c r="F15" i="8"/>
  <c r="G15" i="8" s="1"/>
  <c r="J15" i="8"/>
  <c r="K15" i="8" s="1"/>
  <c r="N5" i="8"/>
  <c r="O5" i="8" s="1"/>
  <c r="F6" i="8"/>
  <c r="G6" i="8" s="1"/>
  <c r="O4" i="8" l="1"/>
  <c r="O16" i="8" s="1"/>
  <c r="N16" i="8"/>
  <c r="K4" i="8"/>
  <c r="K16" i="8" s="1"/>
  <c r="J16" i="8"/>
  <c r="G4" i="8"/>
  <c r="G16" i="8" s="1"/>
  <c r="F16" i="8"/>
</calcChain>
</file>

<file path=xl/sharedStrings.xml><?xml version="1.0" encoding="utf-8"?>
<sst xmlns="http://schemas.openxmlformats.org/spreadsheetml/2006/main" count="148" uniqueCount="52">
  <si>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</si>
  <si>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</si>
  <si>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</si>
  <si>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</si>
  <si>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</si>
  <si>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</si>
  <si>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</si>
  <si>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</si>
  <si>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</si>
  <si>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</si>
  <si>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GRU</t>
  </si>
  <si>
    <t>DilatedRNN</t>
  </si>
  <si>
    <t>RNN</t>
  </si>
  <si>
    <t>LSTM</t>
  </si>
  <si>
    <t>TCN</t>
  </si>
  <si>
    <t>TiDE</t>
  </si>
  <si>
    <t>MLP</t>
  </si>
  <si>
    <t>unique_id</t>
  </si>
  <si>
    <t>y</t>
  </si>
  <si>
    <t>ds</t>
  </si>
  <si>
    <t>RandomForest</t>
  </si>
  <si>
    <t>CatBoost</t>
  </si>
  <si>
    <t>XGBoost</t>
  </si>
  <si>
    <t>LightGBM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</si>
  <si>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</si>
  <si>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</si>
  <si>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</si>
  <si>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</si>
  <si>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</si>
  <si>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</si>
  <si>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일평균</t>
    <phoneticPr fontId="2" type="noConversion"/>
  </si>
  <si>
    <t>Time</t>
    <phoneticPr fontId="2" type="noConversion"/>
  </si>
  <si>
    <t>오차</t>
    <phoneticPr fontId="2" type="noConversion"/>
  </si>
  <si>
    <t>오차율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</si>
  <si>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</si>
  <si>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</si>
  <si>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</si>
  <si>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</si>
  <si>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</si>
  <si>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</si>
  <si>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</si>
  <si>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</si>
  <si>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</si>
  <si>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1월</t>
    <phoneticPr fontId="2" type="noConversion"/>
  </si>
  <si>
    <t>2월</t>
    <phoneticPr fontId="2" type="noConversion"/>
  </si>
  <si>
    <t>3월</t>
    <phoneticPr fontId="2" type="noConversion"/>
  </si>
  <si>
    <t>2023년</t>
    <phoneticPr fontId="2" type="noConversion"/>
  </si>
  <si>
    <t>2024년</t>
    <phoneticPr fontId="2" type="noConversion"/>
  </si>
  <si>
    <t>시간</t>
    <phoneticPr fontId="2" type="noConversion"/>
  </si>
  <si>
    <t>실적치</t>
    <phoneticPr fontId="2" type="noConversion"/>
  </si>
  <si>
    <t>예측치</t>
    <phoneticPr fontId="2" type="noConversion"/>
  </si>
  <si>
    <t>평균오차 및 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</si>
</sst>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\-mm\-dd\ hh:mm:ss"/>
    <numFmt numFmtId="177" formatCode="0.E+00"/>
    <numFmt numFmtId="178" formatCode="0.0000"/>
    <numFmt numFmtId="179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vertical="center"/>
    </xf>
    <xf numFmtId="41" fontId="0" fillId="0" borderId="0" xfId="1" applyFont="1" applyAlignment="1"/>
    <xf numFmtId="0" fontId="0" fillId="0" borderId="0" xfId="0" applyAlignment="1">
      <alignment horizontal="center"/>
    </xf>
    <xf numFmtId="179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179" fontId="0" fillId="0" borderId="0" xfId="1" applyNumberFormat="1" applyFont="1" applyAlignment="1"/>
    <xf numFmtId="41" fontId="0" fillId="0" borderId="0" xfId="0" applyNumberFormat="1"/>
    <xf numFmtId="10" fontId="0" fillId="0" borderId="0" xfId="2" applyNumberFormat="1" applyFont="1" applyAlignment="1"/>
    <xf numFmtId="179" fontId="1" fillId="0" borderId="0" xfId="0" applyNumberFormat="1" applyFont="1" applyAlignment="1">
      <alignment horizontal="center" vertical="top"/>
    </xf>
    <xf numFmtId="179" fontId="1" fillId="0" borderId="2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41" fontId="0" fillId="0" borderId="0" xfId="1" applyFont="1" applyAlignment="1">
      <alignment horizontal="center" vertical="top"/>
    </xf>
    <xf numFmtId="41" fontId="0" fillId="0" borderId="1" xfId="1" applyFont="1" applyBorder="1" applyAlignment="1"/>
    <xf numFmtId="10" fontId="0" fillId="0" borderId="1" xfId="2" applyNumberFormat="1" applyFont="1" applyBorder="1" applyAlignment="1"/>
    <xf numFmtId="41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285750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4F031F-7C7F-0970-8D48-2CD97F04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20</xdr:col>
      <xdr:colOff>626110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71E826B-F48B-F29B-5A09-896B19B66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20</xdr:col>
      <xdr:colOff>626110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D87683-5596-966F-0D84-4921BE179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20</xdr:col>
      <xdr:colOff>628650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9F7781E-2D76-BA0C-38DF-8E49AB54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C17781D-72B6-BDF7-EE00-14DCE5F6A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2EE271E-2EB1-08B0-A84C-54DF35159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66040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68F58EE-8725-FA69-9FC6-2B9379F5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E56EA53-4976-4755-96EF-4D1459FC4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78BC6D-2E57-8178-0A2B-6B6A1F4E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9CC228E-EFF6-04B5-D16B-5134BCD98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386FAAE-3B78-A18B-89B2-7885F01C5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243158C-9373-D9E8-B2F2-ADD04ADA3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workbookViewId="0">
      <selection activeCell="G8" sqref="A1:H11"/>
    </sheetView>
  </sheetViews>
  <sheetFormatPr defaultRowHeight="17" x14ac:dyDescent="0.45"/>
  <cols>
    <col min="15" max="15" width="9.58203125" bestFit="1" customWidth="1"/>
    <col min="17" max="17" width="9.58203125" bestFit="1" customWidth="1"/>
    <col min="19" max="19" width="9.58203125" bestFit="1" customWidth="1"/>
  </cols>
  <sheetData>
    <row r="1" spans="1:1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9" x14ac:dyDescent="0.45">
      <c r="A2" s="1" t="s">
        <v>7</v>
      </c>
      <c r="B2">
        <v>27568753414.515621</v>
      </c>
      <c r="C2">
        <v>166038.40945551009</v>
      </c>
      <c r="D2">
        <v>2.214274055542378E-3</v>
      </c>
      <c r="E2">
        <v>138580.4375</v>
      </c>
      <c r="F2">
        <v>3.9753295958244839E-2</v>
      </c>
      <c r="G2">
        <v>135843.875</v>
      </c>
      <c r="H2">
        <v>3.9565389973309703E-2</v>
      </c>
      <c r="N2" s="3"/>
      <c r="O2" s="4"/>
      <c r="P2" s="3"/>
      <c r="Q2" s="4"/>
      <c r="R2" s="3"/>
      <c r="S2" s="4"/>
    </row>
    <row r="3" spans="1:19" x14ac:dyDescent="0.45">
      <c r="A3" s="1" t="s">
        <v>8</v>
      </c>
      <c r="B3">
        <v>27568753414.515621</v>
      </c>
      <c r="C3">
        <v>166038.40945551009</v>
      </c>
      <c r="D3">
        <v>2.214274055542378E-3</v>
      </c>
      <c r="E3">
        <v>138580.4375</v>
      </c>
      <c r="F3">
        <v>3.9753295958244839E-2</v>
      </c>
      <c r="G3">
        <v>135843.875</v>
      </c>
      <c r="H3">
        <v>3.9565389973309703E-2</v>
      </c>
      <c r="N3" s="3"/>
      <c r="O3" s="4"/>
      <c r="P3" s="3"/>
      <c r="Q3" s="4"/>
      <c r="R3" s="3"/>
      <c r="S3" s="4"/>
    </row>
    <row r="4" spans="1:19" x14ac:dyDescent="0.45">
      <c r="A4" s="1" t="s">
        <v>9</v>
      </c>
      <c r="B4">
        <v>86651925204.828125</v>
      </c>
      <c r="C4">
        <v>294366.99068480509</v>
      </c>
      <c r="D4">
        <v>7.0146369380515794E-3</v>
      </c>
      <c r="E4">
        <v>260216.10416666669</v>
      </c>
      <c r="F4">
        <v>7.4987185870154641E-2</v>
      </c>
      <c r="G4">
        <v>250303.625</v>
      </c>
      <c r="H4">
        <v>7.5421624842351903E-2</v>
      </c>
      <c r="N4" s="3"/>
      <c r="O4" s="4"/>
      <c r="P4" s="3"/>
      <c r="Q4" s="4"/>
      <c r="R4" s="3"/>
      <c r="S4" s="4"/>
    </row>
    <row r="5" spans="1:19" x14ac:dyDescent="0.45">
      <c r="A5" s="1" t="s">
        <v>10</v>
      </c>
      <c r="B5">
        <v>123688586817.94791</v>
      </c>
      <c r="C5">
        <v>351693.88225834683</v>
      </c>
      <c r="D5">
        <v>9.8475143411971677E-3</v>
      </c>
      <c r="E5">
        <v>304678.70833333331</v>
      </c>
      <c r="F5">
        <v>8.734403055412919E-2</v>
      </c>
      <c r="G5">
        <v>287773</v>
      </c>
      <c r="H5">
        <v>8.4390667334255293E-2</v>
      </c>
      <c r="N5" s="3"/>
      <c r="O5" s="4"/>
      <c r="P5" s="3"/>
      <c r="Q5" s="4"/>
      <c r="R5" s="3"/>
      <c r="S5" s="4"/>
    </row>
    <row r="6" spans="1:19" x14ac:dyDescent="0.45">
      <c r="A6" s="1" t="s">
        <v>11</v>
      </c>
      <c r="B6">
        <v>160836909118.05209</v>
      </c>
      <c r="C6">
        <v>401044.77196199942</v>
      </c>
      <c r="D6">
        <v>1.294222432273584E-2</v>
      </c>
      <c r="E6">
        <v>364128.16666666669</v>
      </c>
      <c r="F6">
        <v>0.1048037601239256</v>
      </c>
      <c r="G6">
        <v>309285</v>
      </c>
      <c r="H6">
        <v>9.0906866094931288E-2</v>
      </c>
      <c r="N6" s="3"/>
      <c r="O6" s="4"/>
      <c r="P6" s="3"/>
      <c r="Q6" s="4"/>
      <c r="R6" s="3"/>
      <c r="S6" s="4"/>
    </row>
    <row r="7" spans="1:19" x14ac:dyDescent="0.45">
      <c r="A7" s="1" t="s">
        <v>12</v>
      </c>
      <c r="B7">
        <v>187838955913.63541</v>
      </c>
      <c r="C7">
        <v>433403.91774144751</v>
      </c>
      <c r="D7">
        <v>1.540245932239372E-2</v>
      </c>
      <c r="E7">
        <v>362155.875</v>
      </c>
      <c r="F7">
        <v>0.10436278249804801</v>
      </c>
      <c r="G7">
        <v>349088.625</v>
      </c>
      <c r="H7">
        <v>0.1005688673471168</v>
      </c>
      <c r="N7" s="3"/>
      <c r="O7" s="4"/>
      <c r="P7" s="3"/>
      <c r="Q7" s="4"/>
      <c r="R7" s="3"/>
      <c r="S7" s="4"/>
    </row>
    <row r="8" spans="1:19" x14ac:dyDescent="0.45">
      <c r="A8" s="1" t="s">
        <v>13</v>
      </c>
      <c r="B8">
        <v>1210845229112.7581</v>
      </c>
      <c r="C8">
        <v>1100384.127981114</v>
      </c>
      <c r="D8">
        <v>0.1013015387681192</v>
      </c>
      <c r="E8">
        <v>800917.14583333337</v>
      </c>
      <c r="F8">
        <v>0.23135590524830749</v>
      </c>
      <c r="G8">
        <v>447536.875</v>
      </c>
      <c r="H8">
        <v>0.12538057874288391</v>
      </c>
      <c r="N8" s="3"/>
      <c r="O8" s="4"/>
      <c r="P8" s="3"/>
      <c r="Q8" s="4"/>
      <c r="R8" s="3"/>
      <c r="S8" s="4"/>
    </row>
    <row r="9" spans="1:19" x14ac:dyDescent="0.45">
      <c r="A9" s="1" t="s">
        <v>14</v>
      </c>
      <c r="B9">
        <v>2076946465885.9141</v>
      </c>
      <c r="C9">
        <v>1441161.498891056</v>
      </c>
      <c r="D9">
        <v>0.1713437545949309</v>
      </c>
      <c r="E9">
        <v>976809.125</v>
      </c>
      <c r="F9">
        <v>0.2811807660546794</v>
      </c>
      <c r="G9">
        <v>339327.5</v>
      </c>
      <c r="H9">
        <v>9.6944809440321744E-2</v>
      </c>
      <c r="N9" s="3"/>
      <c r="O9" s="4"/>
      <c r="P9" s="3"/>
      <c r="Q9" s="4"/>
      <c r="R9" s="3"/>
      <c r="S9" s="4"/>
    </row>
    <row r="10" spans="1:19" x14ac:dyDescent="0.45">
      <c r="A10" s="1" t="s">
        <v>15</v>
      </c>
      <c r="B10">
        <v>616351043870.10547</v>
      </c>
      <c r="C10">
        <v>785080.27861493593</v>
      </c>
      <c r="D10">
        <v>5.2900001552646403E-2</v>
      </c>
      <c r="E10">
        <v>669390.30208333337</v>
      </c>
      <c r="F10">
        <v>0.19620898106639231</v>
      </c>
      <c r="G10">
        <v>670336</v>
      </c>
      <c r="H10">
        <v>0.20233237409284971</v>
      </c>
      <c r="N10" s="3"/>
      <c r="O10" s="4"/>
      <c r="P10" s="3"/>
      <c r="Q10" s="4"/>
      <c r="R10" s="3"/>
      <c r="S10" s="4"/>
    </row>
    <row r="11" spans="1:19" x14ac:dyDescent="0.45">
      <c r="A11" s="1" t="s">
        <v>16</v>
      </c>
      <c r="B11">
        <v>592823505700.17712</v>
      </c>
      <c r="C11">
        <v>769950.3267745116</v>
      </c>
      <c r="D11">
        <v>4.9271969218220191E-2</v>
      </c>
      <c r="E11">
        <v>711561.66666666663</v>
      </c>
      <c r="F11">
        <v>0.20636738996513629</v>
      </c>
      <c r="G11">
        <v>782912</v>
      </c>
      <c r="H11">
        <v>0.22926944142269079</v>
      </c>
      <c r="N11" s="3"/>
      <c r="O11" s="4"/>
      <c r="P11" s="3"/>
      <c r="Q11" s="4"/>
      <c r="R11" s="3"/>
      <c r="S11" s="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49" workbookViewId="0">
      <selection activeCell="Q26" sqref="Q26"/>
    </sheetView>
  </sheetViews>
  <sheetFormatPr defaultRowHeight="17" x14ac:dyDescent="0.45"/>
  <cols>
    <col min="1" max="1" width="20.4140625" bestFit="1" customWidth="1"/>
    <col min="19" max="24" width="10.58203125" bestFit="1" customWidth="1"/>
  </cols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3281372</v>
      </c>
      <c r="D2">
        <v>3209957.25</v>
      </c>
      <c r="E2">
        <v>3209957.25</v>
      </c>
      <c r="F2">
        <v>3231787</v>
      </c>
      <c r="G2">
        <v>3094675</v>
      </c>
      <c r="H2">
        <v>3086897.5</v>
      </c>
      <c r="I2">
        <v>3158171.25</v>
      </c>
      <c r="J2">
        <v>3162753.5</v>
      </c>
      <c r="K2">
        <v>3161342.75</v>
      </c>
      <c r="L2">
        <v>3551478.75</v>
      </c>
      <c r="M2">
        <v>3249067.5</v>
      </c>
    </row>
    <row r="3" spans="1:13" x14ac:dyDescent="0.45">
      <c r="A3" s="2">
        <v>45047</v>
      </c>
      <c r="B3">
        <v>1</v>
      </c>
      <c r="C3">
        <v>3460800</v>
      </c>
      <c r="D3">
        <v>3232945.5</v>
      </c>
      <c r="E3">
        <v>3232945.5</v>
      </c>
      <c r="F3">
        <v>3156379</v>
      </c>
      <c r="G3">
        <v>3133824.5</v>
      </c>
      <c r="H3">
        <v>3049322.25</v>
      </c>
      <c r="I3">
        <v>3523679</v>
      </c>
      <c r="J3">
        <v>3109186</v>
      </c>
      <c r="K3">
        <v>3256470.25</v>
      </c>
      <c r="L3">
        <v>3200106.25</v>
      </c>
      <c r="M3">
        <v>3073000</v>
      </c>
    </row>
    <row r="4" spans="1:13" x14ac:dyDescent="0.45">
      <c r="A4" s="2">
        <v>45078</v>
      </c>
      <c r="B4">
        <v>1</v>
      </c>
      <c r="C4">
        <v>3274361</v>
      </c>
      <c r="D4">
        <v>3186083.75</v>
      </c>
      <c r="E4">
        <v>3186083.75</v>
      </c>
      <c r="F4">
        <v>3061863.25</v>
      </c>
      <c r="G4">
        <v>3163710.25</v>
      </c>
      <c r="H4">
        <v>3036745.75</v>
      </c>
      <c r="I4">
        <v>3441688</v>
      </c>
      <c r="J4">
        <v>3147244.75</v>
      </c>
      <c r="K4">
        <v>3128887</v>
      </c>
      <c r="L4">
        <v>2999660.5</v>
      </c>
      <c r="M4">
        <v>2700851</v>
      </c>
    </row>
    <row r="5" spans="1:13" x14ac:dyDescent="0.45">
      <c r="A5" s="2">
        <v>45108</v>
      </c>
      <c r="B5">
        <v>1</v>
      </c>
      <c r="C5">
        <v>3279768</v>
      </c>
      <c r="D5">
        <v>3169345.25</v>
      </c>
      <c r="E5">
        <v>3169345.25</v>
      </c>
      <c r="F5">
        <v>3148811</v>
      </c>
      <c r="G5">
        <v>3169293.75</v>
      </c>
      <c r="H5">
        <v>3080458</v>
      </c>
      <c r="I5">
        <v>3311717.25</v>
      </c>
      <c r="J5">
        <v>3138226</v>
      </c>
      <c r="K5">
        <v>3029347.5</v>
      </c>
      <c r="L5">
        <v>2562086.5</v>
      </c>
      <c r="M5">
        <v>2764170.75</v>
      </c>
    </row>
    <row r="6" spans="1:13" x14ac:dyDescent="0.45">
      <c r="A6" s="2">
        <v>45139</v>
      </c>
      <c r="B6">
        <v>1</v>
      </c>
      <c r="C6">
        <v>3352224</v>
      </c>
      <c r="D6">
        <v>3189311.5</v>
      </c>
      <c r="E6">
        <v>3189311.5</v>
      </c>
      <c r="F6">
        <v>3064114.5</v>
      </c>
      <c r="G6">
        <v>3056018.75</v>
      </c>
      <c r="H6">
        <v>3126248.5</v>
      </c>
      <c r="I6">
        <v>3089247</v>
      </c>
      <c r="J6">
        <v>3118005.5</v>
      </c>
      <c r="K6">
        <v>3164071.75</v>
      </c>
      <c r="L6">
        <v>2729233.5</v>
      </c>
      <c r="M6">
        <v>2719659</v>
      </c>
    </row>
    <row r="7" spans="1:13" x14ac:dyDescent="0.45">
      <c r="A7" s="2">
        <v>45170</v>
      </c>
      <c r="B7">
        <v>1</v>
      </c>
      <c r="C7">
        <v>3291100</v>
      </c>
      <c r="D7">
        <v>3298762.75</v>
      </c>
      <c r="E7">
        <v>3298762.75</v>
      </c>
      <c r="F7">
        <v>2994853.75</v>
      </c>
      <c r="G7">
        <v>3144784</v>
      </c>
      <c r="H7">
        <v>3098162.5</v>
      </c>
      <c r="I7">
        <v>3063950</v>
      </c>
      <c r="J7">
        <v>3069649</v>
      </c>
      <c r="K7">
        <v>3197700.5</v>
      </c>
      <c r="L7">
        <v>2407367</v>
      </c>
      <c r="M7">
        <v>2511056.5</v>
      </c>
    </row>
    <row r="8" spans="1:13" x14ac:dyDescent="0.45">
      <c r="A8" s="2">
        <v>45200</v>
      </c>
      <c r="B8">
        <v>1</v>
      </c>
      <c r="C8">
        <v>3643417</v>
      </c>
      <c r="D8">
        <v>3367579.25</v>
      </c>
      <c r="E8">
        <v>3367579.25</v>
      </c>
      <c r="F8">
        <v>3108758.5</v>
      </c>
      <c r="G8">
        <v>2982193</v>
      </c>
      <c r="H8">
        <v>3062359.75</v>
      </c>
      <c r="I8">
        <v>3067479.5</v>
      </c>
      <c r="J8">
        <v>3099957.25</v>
      </c>
      <c r="K8">
        <v>3215182.5</v>
      </c>
      <c r="L8">
        <v>2805361.75</v>
      </c>
      <c r="M8">
        <v>2716036.5</v>
      </c>
    </row>
    <row r="9" spans="1:13" x14ac:dyDescent="0.45">
      <c r="A9" s="2">
        <v>45231</v>
      </c>
      <c r="B9">
        <v>1</v>
      </c>
      <c r="C9">
        <v>3547176</v>
      </c>
      <c r="D9">
        <v>3385911</v>
      </c>
      <c r="E9">
        <v>3385911</v>
      </c>
      <c r="F9">
        <v>3155471.75</v>
      </c>
      <c r="G9">
        <v>3027068.5</v>
      </c>
      <c r="H9">
        <v>2973284.75</v>
      </c>
      <c r="I9">
        <v>3111975.75</v>
      </c>
      <c r="J9">
        <v>2949171.75</v>
      </c>
      <c r="K9">
        <v>2970198.75</v>
      </c>
      <c r="L9">
        <v>3524496.5</v>
      </c>
      <c r="M9">
        <v>2761395.5</v>
      </c>
    </row>
    <row r="10" spans="1:13" x14ac:dyDescent="0.45">
      <c r="A10" s="2">
        <v>45261</v>
      </c>
      <c r="B10">
        <v>1</v>
      </c>
      <c r="C10">
        <v>3647548</v>
      </c>
      <c r="D10">
        <v>3357167.25</v>
      </c>
      <c r="E10">
        <v>3357167.25</v>
      </c>
      <c r="F10">
        <v>3207876.25</v>
      </c>
      <c r="G10">
        <v>3108190.75</v>
      </c>
      <c r="H10">
        <v>2955161</v>
      </c>
      <c r="I10">
        <v>3113307.75</v>
      </c>
      <c r="J10">
        <v>2305812.5</v>
      </c>
      <c r="K10">
        <v>1379486.625</v>
      </c>
      <c r="L10">
        <v>3192878.75</v>
      </c>
      <c r="M10">
        <v>2442254</v>
      </c>
    </row>
    <row r="11" spans="1:13" x14ac:dyDescent="0.45">
      <c r="A11" s="2">
        <v>45292</v>
      </c>
      <c r="B11">
        <v>1</v>
      </c>
      <c r="C11">
        <v>3318669</v>
      </c>
      <c r="D11">
        <v>3326395.75</v>
      </c>
      <c r="E11">
        <v>3326395.75</v>
      </c>
      <c r="F11">
        <v>3209644.75</v>
      </c>
      <c r="G11">
        <v>3173108</v>
      </c>
      <c r="H11">
        <v>3061901.25</v>
      </c>
      <c r="I11">
        <v>2847053.25</v>
      </c>
      <c r="J11">
        <v>1533566.5</v>
      </c>
      <c r="K11">
        <v>1427597.25</v>
      </c>
      <c r="L11">
        <v>2123783</v>
      </c>
      <c r="M11">
        <v>2396324.25</v>
      </c>
    </row>
    <row r="12" spans="1:13" x14ac:dyDescent="0.45">
      <c r="A12" s="2">
        <v>45323</v>
      </c>
      <c r="B12">
        <v>1</v>
      </c>
      <c r="C12">
        <v>3464111</v>
      </c>
      <c r="D12">
        <v>3274700</v>
      </c>
      <c r="E12">
        <v>3274700</v>
      </c>
      <c r="F12">
        <v>3292522.25</v>
      </c>
      <c r="G12">
        <v>3130875.75</v>
      </c>
      <c r="H12">
        <v>3102308.75</v>
      </c>
      <c r="I12">
        <v>2742321</v>
      </c>
      <c r="J12">
        <v>1322962.625</v>
      </c>
      <c r="K12">
        <v>874134.125</v>
      </c>
      <c r="L12">
        <v>2056481.875</v>
      </c>
      <c r="M12">
        <v>2596653</v>
      </c>
    </row>
    <row r="13" spans="1:13" x14ac:dyDescent="0.45">
      <c r="A13" s="2">
        <v>45352</v>
      </c>
      <c r="B13">
        <v>1</v>
      </c>
      <c r="C13">
        <v>3473501</v>
      </c>
      <c r="D13">
        <v>3403701.5</v>
      </c>
      <c r="E13">
        <v>3403701.5</v>
      </c>
      <c r="F13">
        <v>3279371.75</v>
      </c>
      <c r="G13">
        <v>3194160.25</v>
      </c>
      <c r="H13">
        <v>3031659</v>
      </c>
      <c r="I13">
        <v>2741897.25</v>
      </c>
      <c r="J13">
        <v>1466505.875</v>
      </c>
      <c r="K13">
        <v>507918.5</v>
      </c>
      <c r="L13">
        <v>2388642.5</v>
      </c>
      <c r="M13">
        <v>2564839</v>
      </c>
    </row>
    <row r="14" spans="1:13" x14ac:dyDescent="0.45">
      <c r="A14" s="2">
        <v>45383</v>
      </c>
      <c r="B14">
        <v>1</v>
      </c>
      <c r="C14">
        <v>0</v>
      </c>
      <c r="D14">
        <v>3526623</v>
      </c>
      <c r="E14">
        <v>3526623</v>
      </c>
      <c r="F14">
        <v>3236935.75</v>
      </c>
      <c r="G14">
        <v>3021179.5</v>
      </c>
      <c r="H14">
        <v>2974006</v>
      </c>
      <c r="I14">
        <v>2816803.75</v>
      </c>
      <c r="J14">
        <v>1605486.25</v>
      </c>
      <c r="K14">
        <v>1551021.875</v>
      </c>
      <c r="L14">
        <v>2669102.5</v>
      </c>
      <c r="M14">
        <v>2459171</v>
      </c>
    </row>
    <row r="15" spans="1:13" x14ac:dyDescent="0.45">
      <c r="A15" s="2">
        <v>45413</v>
      </c>
      <c r="B15">
        <v>1</v>
      </c>
      <c r="C15">
        <v>0</v>
      </c>
      <c r="D15">
        <v>3611019</v>
      </c>
      <c r="E15">
        <v>3611019</v>
      </c>
      <c r="F15">
        <v>3194138.5</v>
      </c>
      <c r="G15">
        <v>2873162.75</v>
      </c>
      <c r="H15">
        <v>2986227</v>
      </c>
      <c r="I15">
        <v>2857065.75</v>
      </c>
      <c r="J15">
        <v>1864819.75</v>
      </c>
      <c r="K15">
        <v>2294044</v>
      </c>
      <c r="L15">
        <v>2701977.25</v>
      </c>
      <c r="M15">
        <v>2596371.25</v>
      </c>
    </row>
    <row r="16" spans="1:13" x14ac:dyDescent="0.45">
      <c r="A16" s="2">
        <v>45444</v>
      </c>
      <c r="B16">
        <v>1</v>
      </c>
      <c r="C16">
        <v>0</v>
      </c>
      <c r="D16">
        <v>3573648.5</v>
      </c>
      <c r="E16">
        <v>3573648.5</v>
      </c>
      <c r="F16">
        <v>3301224.25</v>
      </c>
      <c r="G16">
        <v>2733266.75</v>
      </c>
      <c r="H16">
        <v>3030816.25</v>
      </c>
      <c r="I16">
        <v>2904493.5</v>
      </c>
      <c r="J16">
        <v>1741701.875</v>
      </c>
      <c r="K16">
        <v>1742822.25</v>
      </c>
      <c r="L16">
        <v>2349744.5</v>
      </c>
      <c r="M16">
        <v>2407872.75</v>
      </c>
    </row>
    <row r="17" spans="1:13" x14ac:dyDescent="0.45">
      <c r="A17" s="2">
        <v>45474</v>
      </c>
      <c r="B17">
        <v>1</v>
      </c>
      <c r="C17">
        <v>0</v>
      </c>
      <c r="D17">
        <v>3660756.75</v>
      </c>
      <c r="E17">
        <v>3660756.75</v>
      </c>
      <c r="F17">
        <v>3419478</v>
      </c>
      <c r="G17">
        <v>2709866.75</v>
      </c>
      <c r="H17">
        <v>3006223.5</v>
      </c>
      <c r="I17">
        <v>2796776.25</v>
      </c>
      <c r="J17">
        <v>1679476.75</v>
      </c>
      <c r="K17">
        <v>1570494</v>
      </c>
      <c r="L17">
        <v>2069980</v>
      </c>
      <c r="M17">
        <v>2653070</v>
      </c>
    </row>
    <row r="18" spans="1:13" x14ac:dyDescent="0.45">
      <c r="A18" s="2">
        <v>45505</v>
      </c>
      <c r="B18">
        <v>1</v>
      </c>
      <c r="C18">
        <v>0</v>
      </c>
      <c r="D18">
        <v>3604046.75</v>
      </c>
      <c r="E18">
        <v>3604046.75</v>
      </c>
      <c r="F18">
        <v>3429335.75</v>
      </c>
      <c r="G18">
        <v>2718924.25</v>
      </c>
      <c r="H18">
        <v>3146304.5</v>
      </c>
      <c r="I18">
        <v>2797030.75</v>
      </c>
      <c r="J18">
        <v>1903924</v>
      </c>
      <c r="K18">
        <v>1673682.125</v>
      </c>
      <c r="L18">
        <v>1830719.875</v>
      </c>
      <c r="M18">
        <v>2703607</v>
      </c>
    </row>
    <row r="19" spans="1:13" x14ac:dyDescent="0.45">
      <c r="A19" s="2">
        <v>45536</v>
      </c>
      <c r="B19">
        <v>1</v>
      </c>
      <c r="C19">
        <v>0</v>
      </c>
      <c r="D19">
        <v>3650265.25</v>
      </c>
      <c r="E19">
        <v>3650265.25</v>
      </c>
      <c r="F19">
        <v>3469333.5</v>
      </c>
      <c r="G19">
        <v>2942693.75</v>
      </c>
      <c r="H19">
        <v>3160371.5</v>
      </c>
      <c r="I19">
        <v>2713143.75</v>
      </c>
      <c r="J19">
        <v>1993464.25</v>
      </c>
      <c r="K19">
        <v>1055741.125</v>
      </c>
      <c r="L19">
        <v>1335393.875</v>
      </c>
      <c r="M19">
        <v>2357072</v>
      </c>
    </row>
    <row r="20" spans="1:13" x14ac:dyDescent="0.45">
      <c r="A20" s="2">
        <v>45566</v>
      </c>
      <c r="B20">
        <v>1</v>
      </c>
      <c r="C20">
        <v>0</v>
      </c>
      <c r="D20">
        <v>3759440.5</v>
      </c>
      <c r="E20">
        <v>3759440.5</v>
      </c>
      <c r="F20">
        <v>3350903.25</v>
      </c>
      <c r="G20">
        <v>2975058.5</v>
      </c>
      <c r="H20">
        <v>3139761.25</v>
      </c>
      <c r="I20">
        <v>2839457.25</v>
      </c>
      <c r="J20">
        <v>1817830.875</v>
      </c>
      <c r="K20">
        <v>640281.5</v>
      </c>
      <c r="L20">
        <v>1894166.625</v>
      </c>
      <c r="M20">
        <v>2123516.5</v>
      </c>
    </row>
    <row r="21" spans="1:13" x14ac:dyDescent="0.45">
      <c r="A21" s="2">
        <v>45597</v>
      </c>
      <c r="B21">
        <v>1</v>
      </c>
      <c r="C21">
        <v>0</v>
      </c>
      <c r="D21">
        <v>3788538.5</v>
      </c>
      <c r="E21">
        <v>3788538.5</v>
      </c>
      <c r="F21">
        <v>3351936.75</v>
      </c>
      <c r="G21">
        <v>2705739</v>
      </c>
      <c r="H21">
        <v>2691436.5</v>
      </c>
      <c r="I21">
        <v>2886866.25</v>
      </c>
      <c r="J21">
        <v>1608888.75</v>
      </c>
      <c r="K21">
        <v>1356749.375</v>
      </c>
      <c r="L21">
        <v>2254940</v>
      </c>
      <c r="M21">
        <v>2219080.5</v>
      </c>
    </row>
    <row r="22" spans="1:13" x14ac:dyDescent="0.45">
      <c r="A22" s="2">
        <v>45627</v>
      </c>
      <c r="B22">
        <v>1</v>
      </c>
      <c r="C22">
        <v>0</v>
      </c>
      <c r="D22">
        <v>3839723</v>
      </c>
      <c r="E22">
        <v>3839723</v>
      </c>
      <c r="F22">
        <v>3444015.5</v>
      </c>
      <c r="G22">
        <v>2809443.5</v>
      </c>
      <c r="H22">
        <v>1615123</v>
      </c>
      <c r="I22">
        <v>2885742</v>
      </c>
      <c r="J22">
        <v>1441099.75</v>
      </c>
      <c r="K22">
        <v>1599478.875</v>
      </c>
      <c r="L22">
        <v>1842382.5</v>
      </c>
      <c r="M22">
        <v>2014151.75</v>
      </c>
    </row>
    <row r="23" spans="1:13" x14ac:dyDescent="0.45">
      <c r="A23" s="2">
        <v>45658</v>
      </c>
      <c r="B23">
        <v>1</v>
      </c>
      <c r="C23">
        <v>0</v>
      </c>
      <c r="D23">
        <v>3808182.75</v>
      </c>
      <c r="E23">
        <v>3808182.75</v>
      </c>
      <c r="F23">
        <v>3603981</v>
      </c>
      <c r="G23">
        <v>2908104.75</v>
      </c>
      <c r="H23">
        <v>1036283.75</v>
      </c>
      <c r="I23">
        <v>2782485.25</v>
      </c>
      <c r="J23">
        <v>1669064.625</v>
      </c>
      <c r="K23">
        <v>2140916.5</v>
      </c>
      <c r="L23">
        <v>2823988.25</v>
      </c>
      <c r="M23">
        <v>2713032.5</v>
      </c>
    </row>
    <row r="24" spans="1:13" x14ac:dyDescent="0.45">
      <c r="A24" s="2">
        <v>45689</v>
      </c>
      <c r="B24">
        <v>1</v>
      </c>
      <c r="C24">
        <v>0</v>
      </c>
      <c r="D24">
        <v>3862500.25</v>
      </c>
      <c r="E24">
        <v>3862500.25</v>
      </c>
      <c r="F24">
        <v>3780293.25</v>
      </c>
      <c r="G24">
        <v>2715530</v>
      </c>
      <c r="H24">
        <v>1504813.375</v>
      </c>
      <c r="I24">
        <v>2524443.5</v>
      </c>
      <c r="J24">
        <v>2023944.75</v>
      </c>
      <c r="K24">
        <v>2058457.75</v>
      </c>
      <c r="L24">
        <v>1826968</v>
      </c>
      <c r="M24">
        <v>3630920.5</v>
      </c>
    </row>
    <row r="25" spans="1:13" x14ac:dyDescent="0.45">
      <c r="A25" s="2">
        <v>45717</v>
      </c>
      <c r="B25">
        <v>1</v>
      </c>
      <c r="C25">
        <v>0</v>
      </c>
      <c r="D25">
        <v>3918111.25</v>
      </c>
      <c r="E25">
        <v>3918111.25</v>
      </c>
      <c r="F25">
        <v>3731283</v>
      </c>
      <c r="G25">
        <v>2908749.25</v>
      </c>
      <c r="H25">
        <v>1653194.75</v>
      </c>
      <c r="I25">
        <v>2365283</v>
      </c>
      <c r="J25">
        <v>2297341.75</v>
      </c>
      <c r="K25">
        <v>1858212.625</v>
      </c>
      <c r="L25">
        <v>2397804</v>
      </c>
      <c r="M25">
        <v>3615953</v>
      </c>
    </row>
    <row r="26" spans="1:13" x14ac:dyDescent="0.45">
      <c r="A26" s="2">
        <v>45748</v>
      </c>
      <c r="B26">
        <v>1</v>
      </c>
      <c r="C26">
        <v>0</v>
      </c>
      <c r="D26">
        <v>4008163</v>
      </c>
      <c r="E26">
        <v>4008163</v>
      </c>
      <c r="F26">
        <v>3794735</v>
      </c>
      <c r="G26">
        <v>2811998</v>
      </c>
      <c r="H26">
        <v>1949632.75</v>
      </c>
      <c r="I26">
        <v>2839652.75</v>
      </c>
      <c r="J26">
        <v>2235903.75</v>
      </c>
      <c r="K26">
        <v>1538531</v>
      </c>
      <c r="L26">
        <v>2793411.75</v>
      </c>
      <c r="M26">
        <v>3709737.5</v>
      </c>
    </row>
    <row r="27" spans="1:13" x14ac:dyDescent="0.45">
      <c r="A27" s="2">
        <v>45778</v>
      </c>
      <c r="B27">
        <v>1</v>
      </c>
      <c r="C27">
        <v>0</v>
      </c>
      <c r="D27">
        <v>4007408</v>
      </c>
      <c r="E27">
        <v>4007408</v>
      </c>
      <c r="F27">
        <v>3779487.25</v>
      </c>
      <c r="G27">
        <v>1861993.75</v>
      </c>
      <c r="H27">
        <v>2120007.5</v>
      </c>
      <c r="I27">
        <v>2914893</v>
      </c>
      <c r="J27">
        <v>1900313.5</v>
      </c>
      <c r="K27">
        <v>1517912.5</v>
      </c>
      <c r="L27">
        <v>2057483.25</v>
      </c>
      <c r="M27">
        <v>3650571.75</v>
      </c>
    </row>
    <row r="28" spans="1:13" x14ac:dyDescent="0.45">
      <c r="A28" s="2">
        <v>45809</v>
      </c>
      <c r="B28">
        <v>1</v>
      </c>
      <c r="C28">
        <v>0</v>
      </c>
      <c r="D28">
        <v>4037032.5</v>
      </c>
      <c r="E28">
        <v>4037032.5</v>
      </c>
      <c r="F28">
        <v>3826158.75</v>
      </c>
      <c r="G28">
        <v>2214791.5</v>
      </c>
      <c r="H28">
        <v>1909644.25</v>
      </c>
      <c r="I28">
        <v>2901225.75</v>
      </c>
      <c r="J28">
        <v>1565081.625</v>
      </c>
      <c r="K28">
        <v>1585681.5</v>
      </c>
      <c r="L28">
        <v>1964260</v>
      </c>
      <c r="M28">
        <v>3366671</v>
      </c>
    </row>
    <row r="29" spans="1:13" x14ac:dyDescent="0.45">
      <c r="A29" s="2">
        <v>45839</v>
      </c>
      <c r="B29">
        <v>1</v>
      </c>
      <c r="C29">
        <v>0</v>
      </c>
      <c r="D29">
        <v>4060179.25</v>
      </c>
      <c r="E29">
        <v>4060179.25</v>
      </c>
      <c r="F29">
        <v>3868975.5</v>
      </c>
      <c r="G29">
        <v>3011903.25</v>
      </c>
      <c r="H29">
        <v>2015793.375</v>
      </c>
      <c r="I29">
        <v>2899464</v>
      </c>
      <c r="J29">
        <v>1623234.875</v>
      </c>
      <c r="K29">
        <v>2283268</v>
      </c>
      <c r="L29">
        <v>2282258.75</v>
      </c>
      <c r="M29">
        <v>4235562</v>
      </c>
    </row>
    <row r="30" spans="1:13" x14ac:dyDescent="0.45">
      <c r="A30" s="2">
        <v>45870</v>
      </c>
      <c r="B30">
        <v>1</v>
      </c>
      <c r="C30">
        <v>0</v>
      </c>
      <c r="D30">
        <v>4097172.25</v>
      </c>
      <c r="E30">
        <v>4097172.25</v>
      </c>
      <c r="F30">
        <v>3872873.75</v>
      </c>
      <c r="G30">
        <v>2911672.25</v>
      </c>
      <c r="H30">
        <v>1924557.5</v>
      </c>
      <c r="I30">
        <v>2771199</v>
      </c>
      <c r="J30">
        <v>1906304.5</v>
      </c>
      <c r="K30">
        <v>2648880</v>
      </c>
      <c r="L30">
        <v>3659131</v>
      </c>
      <c r="M30">
        <v>3901839.25</v>
      </c>
    </row>
    <row r="31" spans="1:13" x14ac:dyDescent="0.45">
      <c r="A31" s="2">
        <v>45901</v>
      </c>
      <c r="B31">
        <v>1</v>
      </c>
      <c r="C31">
        <v>0</v>
      </c>
      <c r="D31">
        <v>4099446.75</v>
      </c>
      <c r="E31">
        <v>4099446.75</v>
      </c>
      <c r="F31">
        <v>3882789.25</v>
      </c>
      <c r="G31">
        <v>2931396.75</v>
      </c>
      <c r="H31">
        <v>2049040.625</v>
      </c>
      <c r="I31">
        <v>2700091.5</v>
      </c>
      <c r="J31">
        <v>2106374.5</v>
      </c>
      <c r="K31">
        <v>2804155</v>
      </c>
      <c r="L31">
        <v>3089991</v>
      </c>
      <c r="M31">
        <v>4327025.5</v>
      </c>
    </row>
    <row r="32" spans="1:13" x14ac:dyDescent="0.45">
      <c r="A32" s="2">
        <v>45931</v>
      </c>
      <c r="B32">
        <v>1</v>
      </c>
      <c r="C32">
        <v>0</v>
      </c>
      <c r="D32">
        <v>4081235</v>
      </c>
      <c r="E32">
        <v>4081235</v>
      </c>
      <c r="F32">
        <v>3850380.75</v>
      </c>
      <c r="G32">
        <v>3021100.75</v>
      </c>
      <c r="H32">
        <v>1787160.5</v>
      </c>
      <c r="I32">
        <v>2947952.5</v>
      </c>
      <c r="J32">
        <v>2219180.75</v>
      </c>
      <c r="K32">
        <v>2318328.75</v>
      </c>
      <c r="L32">
        <v>3116777</v>
      </c>
      <c r="M32">
        <v>3818405</v>
      </c>
    </row>
    <row r="33" spans="1:13" x14ac:dyDescent="0.45">
      <c r="A33" s="2">
        <v>45962</v>
      </c>
      <c r="B33">
        <v>1</v>
      </c>
      <c r="C33">
        <v>0</v>
      </c>
      <c r="D33">
        <v>4114394.75</v>
      </c>
      <c r="E33">
        <v>4114394.75</v>
      </c>
      <c r="F33">
        <v>3852417.75</v>
      </c>
      <c r="G33">
        <v>2751385</v>
      </c>
      <c r="H33">
        <v>1938546</v>
      </c>
      <c r="I33">
        <v>3005097</v>
      </c>
      <c r="J33">
        <v>2182475.5</v>
      </c>
      <c r="K33">
        <v>2282147.75</v>
      </c>
      <c r="L33">
        <v>1772386</v>
      </c>
      <c r="M33">
        <v>3584971.5</v>
      </c>
    </row>
    <row r="34" spans="1:13" x14ac:dyDescent="0.45">
      <c r="A34" s="2">
        <v>45992</v>
      </c>
      <c r="B34">
        <v>1</v>
      </c>
      <c r="C34">
        <v>0</v>
      </c>
      <c r="D34">
        <v>4202335.5</v>
      </c>
      <c r="E34">
        <v>4202335.5</v>
      </c>
      <c r="F34">
        <v>3858842.75</v>
      </c>
      <c r="G34">
        <v>2573454.75</v>
      </c>
      <c r="H34">
        <v>1767769.5</v>
      </c>
      <c r="I34">
        <v>3058236.25</v>
      </c>
      <c r="J34">
        <v>1964522.5</v>
      </c>
      <c r="K34">
        <v>2006968.75</v>
      </c>
      <c r="L34">
        <v>2355265.5</v>
      </c>
      <c r="M34">
        <v>3956048.75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22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11</v>
      </c>
      <c r="B2">
        <v>19681973201.36198</v>
      </c>
      <c r="C2">
        <v>140292.45596738969</v>
      </c>
      <c r="D2">
        <v>6.209637443811475E-3</v>
      </c>
      <c r="E2">
        <v>102853.7916666667</v>
      </c>
      <c r="F2">
        <v>5.8995913024596801E-2</v>
      </c>
      <c r="G2">
        <v>54766</v>
      </c>
      <c r="H2">
        <v>2.8449522787294259E-2</v>
      </c>
    </row>
    <row r="3" spans="1:8" x14ac:dyDescent="0.45">
      <c r="A3" s="1" t="s">
        <v>12</v>
      </c>
      <c r="B3">
        <v>13418944541.95052</v>
      </c>
      <c r="C3">
        <v>115840.1680849546</v>
      </c>
      <c r="D3">
        <v>4.3125475365384186E-3</v>
      </c>
      <c r="E3">
        <v>89845.041666666672</v>
      </c>
      <c r="F3">
        <v>5.2089204300071738E-2</v>
      </c>
      <c r="G3">
        <v>70898.8125</v>
      </c>
      <c r="H3">
        <v>4.3697506348989147E-2</v>
      </c>
    </row>
    <row r="4" spans="1:8" x14ac:dyDescent="0.45">
      <c r="A4" s="1" t="s">
        <v>13</v>
      </c>
      <c r="B4">
        <v>18306288146.953121</v>
      </c>
      <c r="C4">
        <v>135300.73224839961</v>
      </c>
      <c r="D4">
        <v>6.221791741805145E-3</v>
      </c>
      <c r="E4">
        <v>101363.5208333333</v>
      </c>
      <c r="F4">
        <v>5.9061366128028633E-2</v>
      </c>
      <c r="G4">
        <v>76591.4375</v>
      </c>
      <c r="H4">
        <v>4.1865128170748077E-2</v>
      </c>
    </row>
    <row r="5" spans="1:8" x14ac:dyDescent="0.45">
      <c r="A5" s="1" t="s">
        <v>10</v>
      </c>
      <c r="B5">
        <v>15678226189.338539</v>
      </c>
      <c r="C5">
        <v>125212.72375177591</v>
      </c>
      <c r="D5">
        <v>5.1341654466772061E-3</v>
      </c>
      <c r="E5">
        <v>93017.4375</v>
      </c>
      <c r="F5">
        <v>5.4348392360915841E-2</v>
      </c>
      <c r="G5">
        <v>73810.1875</v>
      </c>
      <c r="H5">
        <v>4.6891016559261811E-2</v>
      </c>
    </row>
    <row r="6" spans="1:8" x14ac:dyDescent="0.45">
      <c r="A6" s="1" t="s">
        <v>7</v>
      </c>
      <c r="B6">
        <v>23007797577.31641</v>
      </c>
      <c r="C6">
        <v>151683.21455360981</v>
      </c>
      <c r="D6">
        <v>6.913501737784729E-3</v>
      </c>
      <c r="E6">
        <v>122646.4270833333</v>
      </c>
      <c r="F6">
        <v>6.9285797293203402E-2</v>
      </c>
      <c r="G6">
        <v>93672.3125</v>
      </c>
      <c r="H6">
        <v>5.9863680492933877E-2</v>
      </c>
    </row>
    <row r="7" spans="1:8" x14ac:dyDescent="0.45">
      <c r="A7" s="1" t="s">
        <v>14</v>
      </c>
      <c r="B7">
        <v>23622628950.885422</v>
      </c>
      <c r="C7">
        <v>153696.5482725146</v>
      </c>
      <c r="D7">
        <v>7.6020682276922852E-3</v>
      </c>
      <c r="E7">
        <v>124748.7708333333</v>
      </c>
      <c r="F7">
        <v>7.1871510807105479E-2</v>
      </c>
      <c r="G7">
        <v>112921.375</v>
      </c>
      <c r="H7">
        <v>6.2996640231820986E-2</v>
      </c>
    </row>
    <row r="8" spans="1:8" x14ac:dyDescent="0.45">
      <c r="A8" s="1" t="s">
        <v>8</v>
      </c>
      <c r="B8">
        <v>36873326580.628906</v>
      </c>
      <c r="C8">
        <v>192024.2864343698</v>
      </c>
      <c r="D8">
        <v>1.0116464459407649E-2</v>
      </c>
      <c r="E8">
        <v>152234.13541666669</v>
      </c>
      <c r="F8">
        <v>8.360557036924339E-2</v>
      </c>
      <c r="G8">
        <v>117509</v>
      </c>
      <c r="H8">
        <v>7.7523651389343223E-2</v>
      </c>
    </row>
    <row r="9" spans="1:8" x14ac:dyDescent="0.45">
      <c r="A9" s="1" t="s">
        <v>15</v>
      </c>
      <c r="B9">
        <v>100769666690.3385</v>
      </c>
      <c r="C9">
        <v>317442.38326086599</v>
      </c>
      <c r="D9">
        <v>3.27611011816921E-2</v>
      </c>
      <c r="E9">
        <v>249665.72916666669</v>
      </c>
      <c r="F9">
        <v>0.14514386622659239</v>
      </c>
      <c r="G9">
        <v>202791.4375</v>
      </c>
      <c r="H9">
        <v>0.1110187843794096</v>
      </c>
    </row>
    <row r="10" spans="1:8" x14ac:dyDescent="0.45">
      <c r="A10" s="1" t="s">
        <v>20</v>
      </c>
      <c r="B10">
        <v>101890780352.4937</v>
      </c>
      <c r="C10">
        <v>319203.35266487038</v>
      </c>
      <c r="D10">
        <v>3.2566137970432403E-2</v>
      </c>
      <c r="E10">
        <v>293259.69018225482</v>
      </c>
      <c r="F10">
        <v>0.1681634592257111</v>
      </c>
      <c r="G10">
        <v>264222.56977758539</v>
      </c>
      <c r="H10">
        <v>0.15561206476374981</v>
      </c>
    </row>
    <row r="11" spans="1:8" x14ac:dyDescent="0.45">
      <c r="A11" s="1" t="s">
        <v>21</v>
      </c>
      <c r="B11">
        <v>110954274264.37869</v>
      </c>
      <c r="C11">
        <v>333097.99498702883</v>
      </c>
      <c r="D11">
        <v>3.5104093656875952E-2</v>
      </c>
      <c r="E11">
        <v>307326.35638906847</v>
      </c>
      <c r="F11">
        <v>0.1756095008059006</v>
      </c>
      <c r="G11">
        <v>261439.33217983879</v>
      </c>
      <c r="H11">
        <v>0.15569696041043679</v>
      </c>
    </row>
    <row r="12" spans="1:8" x14ac:dyDescent="0.45">
      <c r="A12" s="1" t="s">
        <v>22</v>
      </c>
      <c r="B12">
        <v>115323769294.944</v>
      </c>
      <c r="C12">
        <v>339593.53541394748</v>
      </c>
      <c r="D12">
        <v>3.7700174904219882E-2</v>
      </c>
      <c r="E12">
        <v>314067.48958333331</v>
      </c>
      <c r="F12">
        <v>0.1809512635098813</v>
      </c>
      <c r="G12">
        <v>269849.3125</v>
      </c>
      <c r="H12">
        <v>0.15561692090150911</v>
      </c>
    </row>
    <row r="13" spans="1:8" x14ac:dyDescent="0.45">
      <c r="A13" s="1" t="s">
        <v>23</v>
      </c>
      <c r="B13">
        <v>113823911497.1032</v>
      </c>
      <c r="C13">
        <v>337377.99498056067</v>
      </c>
      <c r="D13">
        <v>3.594703580281438E-2</v>
      </c>
      <c r="E13">
        <v>315630.06998501049</v>
      </c>
      <c r="F13">
        <v>0.1801232598206384</v>
      </c>
      <c r="G13">
        <v>289863.0755536533</v>
      </c>
      <c r="H13">
        <v>0.1797210794798603</v>
      </c>
    </row>
    <row r="14" spans="1:8" x14ac:dyDescent="0.45">
      <c r="A14" s="1" t="s">
        <v>9</v>
      </c>
      <c r="B14">
        <v>319682153243.69788</v>
      </c>
      <c r="C14">
        <v>565404.41565634939</v>
      </c>
      <c r="D14">
        <v>0.1201423541644073</v>
      </c>
      <c r="E14">
        <v>490301.04166666669</v>
      </c>
      <c r="F14">
        <v>0.29348290766471269</v>
      </c>
      <c r="G14">
        <v>491163</v>
      </c>
      <c r="H14">
        <v>0.28540204970634991</v>
      </c>
    </row>
    <row r="15" spans="1:8" x14ac:dyDescent="0.45">
      <c r="A15" s="1" t="s">
        <v>16</v>
      </c>
      <c r="B15">
        <v>99187261623659.203</v>
      </c>
      <c r="C15">
        <v>9959280.1759795472</v>
      </c>
      <c r="D15">
        <v>29.212254514980678</v>
      </c>
      <c r="E15">
        <v>7586587.25</v>
      </c>
      <c r="F15">
        <v>4.2856169156696362</v>
      </c>
      <c r="G15">
        <v>5209741.75</v>
      </c>
      <c r="H15">
        <v>3.368074120306582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11</v>
      </c>
      <c r="E1" s="1" t="s">
        <v>12</v>
      </c>
      <c r="F1" s="1" t="s">
        <v>13</v>
      </c>
      <c r="G1" s="1" t="s">
        <v>10</v>
      </c>
      <c r="H1" s="1" t="s">
        <v>7</v>
      </c>
      <c r="I1" s="1" t="s">
        <v>14</v>
      </c>
      <c r="J1" s="1" t="s">
        <v>8</v>
      </c>
      <c r="K1" s="1" t="s">
        <v>15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9</v>
      </c>
      <c r="Q1" s="1" t="s">
        <v>16</v>
      </c>
    </row>
    <row r="2" spans="1:17" x14ac:dyDescent="0.45">
      <c r="A2" s="2">
        <v>45017</v>
      </c>
      <c r="B2">
        <v>1</v>
      </c>
      <c r="C2">
        <v>1831775</v>
      </c>
      <c r="D2">
        <v>1877192</v>
      </c>
      <c r="E2">
        <v>1879041.25</v>
      </c>
      <c r="F2">
        <v>1942592</v>
      </c>
      <c r="G2">
        <v>1841314.375</v>
      </c>
      <c r="H2">
        <v>1699556.5</v>
      </c>
      <c r="I2">
        <v>1853270.125</v>
      </c>
      <c r="J2">
        <v>1633331.25</v>
      </c>
      <c r="K2">
        <v>1677586.875</v>
      </c>
      <c r="L2">
        <v>1577056.3731673451</v>
      </c>
      <c r="M2">
        <v>1573140.788124288</v>
      </c>
      <c r="N2">
        <v>1573084.5</v>
      </c>
      <c r="O2">
        <v>1585893.3938736611</v>
      </c>
      <c r="P2">
        <v>2375049</v>
      </c>
      <c r="Q2">
        <v>-5522723</v>
      </c>
    </row>
    <row r="3" spans="1:17" x14ac:dyDescent="0.45">
      <c r="A3" s="2">
        <v>45047</v>
      </c>
      <c r="B3">
        <v>1</v>
      </c>
      <c r="C3">
        <v>1611120</v>
      </c>
      <c r="D3">
        <v>1645452.25</v>
      </c>
      <c r="E3">
        <v>1643887.75</v>
      </c>
      <c r="F3">
        <v>1596513</v>
      </c>
      <c r="G3">
        <v>1635859.375</v>
      </c>
      <c r="H3">
        <v>1706143.25</v>
      </c>
      <c r="I3">
        <v>1631262</v>
      </c>
      <c r="J3">
        <v>1633389.375</v>
      </c>
      <c r="K3">
        <v>1521837.75</v>
      </c>
      <c r="L3">
        <v>1311097.965650433</v>
      </c>
      <c r="M3">
        <v>1407300.0918333069</v>
      </c>
      <c r="N3">
        <v>1147885</v>
      </c>
      <c r="O3">
        <v>1235633.837670139</v>
      </c>
      <c r="P3">
        <v>2055183.5</v>
      </c>
      <c r="Q3">
        <v>4410067</v>
      </c>
    </row>
    <row r="4" spans="1:17" x14ac:dyDescent="0.45">
      <c r="A4" s="2">
        <v>45078</v>
      </c>
      <c r="B4">
        <v>1</v>
      </c>
      <c r="C4">
        <v>1678704</v>
      </c>
      <c r="D4">
        <v>1685881.75</v>
      </c>
      <c r="E4">
        <v>1688633.375</v>
      </c>
      <c r="F4">
        <v>1676363.75</v>
      </c>
      <c r="G4">
        <v>1732513.375</v>
      </c>
      <c r="H4">
        <v>1674776.375</v>
      </c>
      <c r="I4">
        <v>1751460</v>
      </c>
      <c r="J4">
        <v>1633382.875</v>
      </c>
      <c r="K4">
        <v>1612029.75</v>
      </c>
      <c r="L4">
        <v>1404977.487277484</v>
      </c>
      <c r="M4">
        <v>1397348.895083698</v>
      </c>
      <c r="N4">
        <v>1397695.875</v>
      </c>
      <c r="O4">
        <v>1430026.0112225539</v>
      </c>
      <c r="P4">
        <v>1755621</v>
      </c>
      <c r="Q4">
        <v>3344340</v>
      </c>
    </row>
    <row r="5" spans="1:17" x14ac:dyDescent="0.45">
      <c r="A5" s="2">
        <v>45108</v>
      </c>
      <c r="B5">
        <v>1</v>
      </c>
      <c r="C5">
        <v>1688805</v>
      </c>
      <c r="D5">
        <v>1560501.25</v>
      </c>
      <c r="E5">
        <v>1710374.625</v>
      </c>
      <c r="F5">
        <v>1538468.5</v>
      </c>
      <c r="G5">
        <v>1576186.125</v>
      </c>
      <c r="H5">
        <v>1580422.125</v>
      </c>
      <c r="I5">
        <v>1634176.875</v>
      </c>
      <c r="J5">
        <v>1633360.625</v>
      </c>
      <c r="K5">
        <v>1584566</v>
      </c>
      <c r="L5">
        <v>1577056.3731673451</v>
      </c>
      <c r="M5">
        <v>1573140.788124288</v>
      </c>
      <c r="N5">
        <v>1573084.5</v>
      </c>
      <c r="O5">
        <v>1585893.3938736611</v>
      </c>
      <c r="P5">
        <v>1812801.5</v>
      </c>
      <c r="Q5">
        <v>-8320510.5</v>
      </c>
    </row>
    <row r="6" spans="1:17" x14ac:dyDescent="0.45">
      <c r="A6" s="2">
        <v>45139</v>
      </c>
      <c r="B6">
        <v>1</v>
      </c>
      <c r="C6">
        <v>1519750</v>
      </c>
      <c r="D6">
        <v>1497865.5</v>
      </c>
      <c r="E6">
        <v>1431855.375</v>
      </c>
      <c r="F6">
        <v>1487222.5</v>
      </c>
      <c r="G6">
        <v>1425939</v>
      </c>
      <c r="H6">
        <v>1612071.375</v>
      </c>
      <c r="I6">
        <v>1367611.875</v>
      </c>
      <c r="J6">
        <v>1633450.625</v>
      </c>
      <c r="K6">
        <v>1187153.375</v>
      </c>
      <c r="L6">
        <v>1294574.883054811</v>
      </c>
      <c r="M6">
        <v>1301223.094813609</v>
      </c>
      <c r="N6">
        <v>1301152.25</v>
      </c>
      <c r="O6">
        <v>1296976.770405408</v>
      </c>
      <c r="P6">
        <v>2488708</v>
      </c>
      <c r="Q6">
        <v>-2816799.5</v>
      </c>
    </row>
    <row r="7" spans="1:17" x14ac:dyDescent="0.45">
      <c r="A7" s="2">
        <v>45170</v>
      </c>
      <c r="B7">
        <v>1</v>
      </c>
      <c r="C7">
        <v>1730278</v>
      </c>
      <c r="D7">
        <v>1518906.875</v>
      </c>
      <c r="E7">
        <v>1591076.875</v>
      </c>
      <c r="F7">
        <v>1602438.125</v>
      </c>
      <c r="G7">
        <v>1569693.5</v>
      </c>
      <c r="H7">
        <v>1646030</v>
      </c>
      <c r="I7">
        <v>1526252</v>
      </c>
      <c r="J7">
        <v>1633404.375</v>
      </c>
      <c r="K7">
        <v>1454097.75</v>
      </c>
      <c r="L7">
        <v>1616382.641584249</v>
      </c>
      <c r="M7">
        <v>1259751.897384204</v>
      </c>
      <c r="N7">
        <v>1920173.375</v>
      </c>
      <c r="O7">
        <v>1505980.484778641</v>
      </c>
      <c r="P7">
        <v>2136058.75</v>
      </c>
      <c r="Q7">
        <v>3624787</v>
      </c>
    </row>
    <row r="8" spans="1:17" x14ac:dyDescent="0.45">
      <c r="A8" s="2">
        <v>45200</v>
      </c>
      <c r="B8">
        <v>1</v>
      </c>
      <c r="C8">
        <v>1823506</v>
      </c>
      <c r="D8">
        <v>1876423.5</v>
      </c>
      <c r="E8">
        <v>1877409</v>
      </c>
      <c r="F8">
        <v>1865871.875</v>
      </c>
      <c r="G8">
        <v>1827518.125</v>
      </c>
      <c r="H8">
        <v>1741602.25</v>
      </c>
      <c r="I8">
        <v>1770888.375</v>
      </c>
      <c r="J8">
        <v>1633349.625</v>
      </c>
      <c r="K8">
        <v>1572111.25</v>
      </c>
      <c r="L8">
        <v>1404977.487277484</v>
      </c>
      <c r="M8">
        <v>1397348.895083698</v>
      </c>
      <c r="N8">
        <v>1397695.875</v>
      </c>
      <c r="O8">
        <v>1430026.0112225539</v>
      </c>
      <c r="P8">
        <v>2361768.5</v>
      </c>
      <c r="Q8">
        <v>15884805</v>
      </c>
    </row>
    <row r="9" spans="1:17" x14ac:dyDescent="0.45">
      <c r="A9" s="2">
        <v>45231</v>
      </c>
      <c r="B9">
        <v>1</v>
      </c>
      <c r="C9">
        <v>1776440</v>
      </c>
      <c r="D9">
        <v>1794702.5</v>
      </c>
      <c r="E9">
        <v>1668872.375</v>
      </c>
      <c r="F9">
        <v>1772947.5</v>
      </c>
      <c r="G9">
        <v>1738831.875</v>
      </c>
      <c r="H9">
        <v>1792734.625</v>
      </c>
      <c r="I9">
        <v>1663401.25</v>
      </c>
      <c r="J9">
        <v>1633322.5</v>
      </c>
      <c r="K9">
        <v>1848427.5</v>
      </c>
      <c r="L9">
        <v>1294574.883054811</v>
      </c>
      <c r="M9">
        <v>1301223.094813609</v>
      </c>
      <c r="N9">
        <v>1301152.25</v>
      </c>
      <c r="O9">
        <v>1296976.770405408</v>
      </c>
      <c r="P9">
        <v>2500466</v>
      </c>
      <c r="Q9">
        <v>5099318</v>
      </c>
    </row>
    <row r="10" spans="1:17" x14ac:dyDescent="0.45">
      <c r="A10" s="2">
        <v>45261</v>
      </c>
      <c r="B10">
        <v>1</v>
      </c>
      <c r="C10">
        <v>2030693</v>
      </c>
      <c r="D10">
        <v>2087307.5</v>
      </c>
      <c r="E10">
        <v>2047622.75</v>
      </c>
      <c r="F10">
        <v>1993714.125</v>
      </c>
      <c r="G10">
        <v>2007992.875</v>
      </c>
      <c r="H10">
        <v>1783036.375</v>
      </c>
      <c r="I10">
        <v>1904056.75</v>
      </c>
      <c r="J10">
        <v>1633395.25</v>
      </c>
      <c r="K10">
        <v>2115100.5</v>
      </c>
      <c r="L10">
        <v>1782518.6936071429</v>
      </c>
      <c r="M10">
        <v>1805096.8002578779</v>
      </c>
      <c r="N10">
        <v>1805938.75</v>
      </c>
      <c r="O10">
        <v>1585893.3938736611</v>
      </c>
      <c r="P10">
        <v>2131061.25</v>
      </c>
      <c r="Q10">
        <v>-1915658</v>
      </c>
    </row>
    <row r="11" spans="1:17" x14ac:dyDescent="0.45">
      <c r="A11" s="2">
        <v>45292</v>
      </c>
      <c r="B11">
        <v>1</v>
      </c>
      <c r="C11">
        <v>1512083</v>
      </c>
      <c r="D11">
        <v>1318070.75</v>
      </c>
      <c r="E11">
        <v>1383515.25</v>
      </c>
      <c r="F11">
        <v>1292312.25</v>
      </c>
      <c r="G11">
        <v>1411546.25</v>
      </c>
      <c r="H11">
        <v>1717228.25</v>
      </c>
      <c r="I11">
        <v>1399279</v>
      </c>
      <c r="J11">
        <v>1633400.375</v>
      </c>
      <c r="K11">
        <v>1171229</v>
      </c>
      <c r="L11">
        <v>1294574.883054811</v>
      </c>
      <c r="M11">
        <v>1301223.094813609</v>
      </c>
      <c r="N11">
        <v>1301152.25</v>
      </c>
      <c r="O11">
        <v>1296976.770405408</v>
      </c>
      <c r="P11">
        <v>2154807</v>
      </c>
      <c r="Q11">
        <v>11907435</v>
      </c>
    </row>
    <row r="12" spans="1:17" x14ac:dyDescent="0.45">
      <c r="A12" s="2">
        <v>45323</v>
      </c>
      <c r="B12">
        <v>1</v>
      </c>
      <c r="C12">
        <v>1566682</v>
      </c>
      <c r="D12">
        <v>1433868.75</v>
      </c>
      <c r="E12">
        <v>1401467.25</v>
      </c>
      <c r="F12">
        <v>1366133</v>
      </c>
      <c r="G12">
        <v>1350837.875</v>
      </c>
      <c r="H12">
        <v>1646643.125</v>
      </c>
      <c r="I12">
        <v>1331649</v>
      </c>
      <c r="J12">
        <v>1633370.5</v>
      </c>
      <c r="K12">
        <v>1085513.375</v>
      </c>
      <c r="L12">
        <v>1226555.37102381</v>
      </c>
      <c r="M12">
        <v>1302437.5475160349</v>
      </c>
      <c r="N12">
        <v>1199544.875</v>
      </c>
      <c r="O12">
        <v>1235633.837670139</v>
      </c>
      <c r="P12">
        <v>2466149</v>
      </c>
      <c r="Q12">
        <v>-4516252</v>
      </c>
    </row>
    <row r="13" spans="1:17" x14ac:dyDescent="0.45">
      <c r="A13" s="2">
        <v>45352</v>
      </c>
      <c r="B13">
        <v>1</v>
      </c>
      <c r="C13">
        <v>2009616</v>
      </c>
      <c r="D13">
        <v>1678476.875</v>
      </c>
      <c r="E13">
        <v>1742287.125</v>
      </c>
      <c r="F13">
        <v>1734878.875</v>
      </c>
      <c r="G13">
        <v>1729210.5</v>
      </c>
      <c r="H13">
        <v>1684941.875</v>
      </c>
      <c r="I13">
        <v>1677945.75</v>
      </c>
      <c r="J13">
        <v>1633436.75</v>
      </c>
      <c r="K13">
        <v>1266600.125</v>
      </c>
      <c r="L13">
        <v>1475988.6758932171</v>
      </c>
      <c r="M13">
        <v>1472300.735482956</v>
      </c>
      <c r="N13">
        <v>1471873.375</v>
      </c>
      <c r="O13">
        <v>1505980.484778641</v>
      </c>
      <c r="P13">
        <v>2425391</v>
      </c>
      <c r="Q13">
        <v>-23161162</v>
      </c>
    </row>
    <row r="14" spans="1:17" x14ac:dyDescent="0.45">
      <c r="A14" s="2">
        <v>45383</v>
      </c>
      <c r="B14">
        <v>1</v>
      </c>
      <c r="C14">
        <v>0</v>
      </c>
      <c r="D14">
        <v>1385457</v>
      </c>
      <c r="E14">
        <v>1428801.375</v>
      </c>
      <c r="F14">
        <v>1443238</v>
      </c>
      <c r="G14">
        <v>1519590.625</v>
      </c>
      <c r="H14">
        <v>1780438.75</v>
      </c>
      <c r="I14">
        <v>1520643.25</v>
      </c>
      <c r="J14">
        <v>1633555.625</v>
      </c>
      <c r="K14">
        <v>1522082.625</v>
      </c>
      <c r="L14">
        <v>1294574.883054811</v>
      </c>
      <c r="M14">
        <v>1301223.094813609</v>
      </c>
      <c r="N14">
        <v>1301152.25</v>
      </c>
      <c r="O14">
        <v>1296976.770405408</v>
      </c>
      <c r="P14">
        <v>1871977</v>
      </c>
      <c r="Q14">
        <v>-13214123</v>
      </c>
    </row>
    <row r="15" spans="1:17" x14ac:dyDescent="0.45">
      <c r="A15" s="2">
        <v>45413</v>
      </c>
      <c r="B15">
        <v>1</v>
      </c>
      <c r="C15">
        <v>0</v>
      </c>
      <c r="D15">
        <v>1439347.625</v>
      </c>
      <c r="E15">
        <v>1478555.375</v>
      </c>
      <c r="F15">
        <v>1479709.25</v>
      </c>
      <c r="G15">
        <v>1379483.5</v>
      </c>
      <c r="H15">
        <v>1918910.625</v>
      </c>
      <c r="I15">
        <v>1526426.875</v>
      </c>
      <c r="J15">
        <v>1633445.875</v>
      </c>
      <c r="K15">
        <v>1084578.125</v>
      </c>
      <c r="L15">
        <v>1010955.78231277</v>
      </c>
      <c r="M15">
        <v>1008050.338460679</v>
      </c>
      <c r="N15">
        <v>1006218.875</v>
      </c>
      <c r="O15">
        <v>1357112.014799315</v>
      </c>
      <c r="P15">
        <v>2133186.5</v>
      </c>
      <c r="Q15">
        <v>21086260</v>
      </c>
    </row>
    <row r="16" spans="1:17" x14ac:dyDescent="0.45">
      <c r="A16" s="2">
        <v>45444</v>
      </c>
      <c r="B16">
        <v>1</v>
      </c>
      <c r="C16">
        <v>0</v>
      </c>
      <c r="D16">
        <v>1501630</v>
      </c>
      <c r="E16">
        <v>1532985.125</v>
      </c>
      <c r="F16">
        <v>1541277.375</v>
      </c>
      <c r="G16">
        <v>1556087.875</v>
      </c>
      <c r="H16">
        <v>1857128</v>
      </c>
      <c r="I16">
        <v>1503931.625</v>
      </c>
      <c r="J16">
        <v>1633437.75</v>
      </c>
      <c r="K16">
        <v>1015108.375</v>
      </c>
      <c r="L16">
        <v>1577056.3731673451</v>
      </c>
      <c r="M16">
        <v>1573140.788124288</v>
      </c>
      <c r="N16">
        <v>1573084.5</v>
      </c>
      <c r="O16">
        <v>1585893.3938736611</v>
      </c>
      <c r="P16">
        <v>1828250.625</v>
      </c>
      <c r="Q16">
        <v>-10968545</v>
      </c>
    </row>
    <row r="17" spans="1:17" x14ac:dyDescent="0.45">
      <c r="A17" s="2">
        <v>45474</v>
      </c>
      <c r="B17">
        <v>1</v>
      </c>
      <c r="C17">
        <v>0</v>
      </c>
      <c r="D17">
        <v>1410332.25</v>
      </c>
      <c r="E17">
        <v>1454694.375</v>
      </c>
      <c r="F17">
        <v>1410277.875</v>
      </c>
      <c r="G17">
        <v>1406304</v>
      </c>
      <c r="H17">
        <v>1790162</v>
      </c>
      <c r="I17">
        <v>1337885.875</v>
      </c>
      <c r="J17">
        <v>1633414.375</v>
      </c>
      <c r="K17">
        <v>850358.5625</v>
      </c>
      <c r="L17">
        <v>1294574.883054811</v>
      </c>
      <c r="M17">
        <v>1301223.094813609</v>
      </c>
      <c r="N17">
        <v>1301152.25</v>
      </c>
      <c r="O17">
        <v>1296976.770405408</v>
      </c>
      <c r="P17">
        <v>1667467.5</v>
      </c>
      <c r="Q17">
        <v>15734592</v>
      </c>
    </row>
    <row r="18" spans="1:17" x14ac:dyDescent="0.45">
      <c r="A18" s="2">
        <v>45505</v>
      </c>
      <c r="B18">
        <v>1</v>
      </c>
      <c r="C18">
        <v>0</v>
      </c>
      <c r="D18">
        <v>1462989.625</v>
      </c>
      <c r="E18">
        <v>1543909.125</v>
      </c>
      <c r="F18">
        <v>1529282.375</v>
      </c>
      <c r="G18">
        <v>1473790</v>
      </c>
      <c r="H18">
        <v>1677914.5</v>
      </c>
      <c r="I18">
        <v>1539760.875</v>
      </c>
      <c r="J18">
        <v>1633471</v>
      </c>
      <c r="K18">
        <v>668146.3125</v>
      </c>
      <c r="L18">
        <v>1577056.3731673451</v>
      </c>
      <c r="M18">
        <v>1573140.788124288</v>
      </c>
      <c r="N18">
        <v>1573084.5</v>
      </c>
      <c r="O18">
        <v>1585893.3938736611</v>
      </c>
      <c r="P18">
        <v>1722580</v>
      </c>
      <c r="Q18">
        <v>6084294</v>
      </c>
    </row>
    <row r="19" spans="1:17" x14ac:dyDescent="0.45">
      <c r="A19" s="2">
        <v>45536</v>
      </c>
      <c r="B19">
        <v>1</v>
      </c>
      <c r="C19">
        <v>0</v>
      </c>
      <c r="D19">
        <v>1491501.375</v>
      </c>
      <c r="E19">
        <v>1473574.875</v>
      </c>
      <c r="F19">
        <v>1447277.5</v>
      </c>
      <c r="G19">
        <v>1455430.5</v>
      </c>
      <c r="H19">
        <v>1754288.25</v>
      </c>
      <c r="I19">
        <v>1395868.625</v>
      </c>
      <c r="J19">
        <v>1633501.75</v>
      </c>
      <c r="K19">
        <v>748802.9375</v>
      </c>
      <c r="L19">
        <v>1404977.487277484</v>
      </c>
      <c r="M19">
        <v>1397348.895083698</v>
      </c>
      <c r="N19">
        <v>1397695.875</v>
      </c>
      <c r="O19">
        <v>1430026.0112225539</v>
      </c>
      <c r="P19">
        <v>1712858.375</v>
      </c>
      <c r="Q19">
        <v>-29821560</v>
      </c>
    </row>
    <row r="20" spans="1:17" x14ac:dyDescent="0.45">
      <c r="A20" s="2">
        <v>45566</v>
      </c>
      <c r="B20">
        <v>1</v>
      </c>
      <c r="C20">
        <v>0</v>
      </c>
      <c r="D20">
        <v>1390290.625</v>
      </c>
      <c r="E20">
        <v>1221380</v>
      </c>
      <c r="F20">
        <v>1381471.875</v>
      </c>
      <c r="G20">
        <v>1379949.375</v>
      </c>
      <c r="H20">
        <v>1894333.125</v>
      </c>
      <c r="I20">
        <v>1352576.375</v>
      </c>
      <c r="J20">
        <v>1633523.25</v>
      </c>
      <c r="K20">
        <v>751202.25</v>
      </c>
      <c r="L20">
        <v>1294574.883054811</v>
      </c>
      <c r="M20">
        <v>1301223.094813609</v>
      </c>
      <c r="N20">
        <v>1301152.25</v>
      </c>
      <c r="O20">
        <v>1296976.770405408</v>
      </c>
      <c r="P20">
        <v>982022</v>
      </c>
      <c r="Q20">
        <v>5072105</v>
      </c>
    </row>
    <row r="21" spans="1:17" x14ac:dyDescent="0.45">
      <c r="A21" s="2">
        <v>45597</v>
      </c>
      <c r="B21">
        <v>1</v>
      </c>
      <c r="C21">
        <v>0</v>
      </c>
      <c r="D21">
        <v>1616724.125</v>
      </c>
      <c r="E21">
        <v>1624986.5</v>
      </c>
      <c r="F21">
        <v>1643287.75</v>
      </c>
      <c r="G21">
        <v>1573881</v>
      </c>
      <c r="H21">
        <v>2038888.25</v>
      </c>
      <c r="I21">
        <v>1620284.125</v>
      </c>
      <c r="J21">
        <v>1633453.875</v>
      </c>
      <c r="K21">
        <v>647287.625</v>
      </c>
      <c r="L21">
        <v>1577056.3731673451</v>
      </c>
      <c r="M21">
        <v>1573140.788124288</v>
      </c>
      <c r="N21">
        <v>1573084.5</v>
      </c>
      <c r="O21">
        <v>1585893.3938736611</v>
      </c>
      <c r="P21">
        <v>1629964.75</v>
      </c>
      <c r="Q21">
        <v>4365163</v>
      </c>
    </row>
    <row r="22" spans="1:17" x14ac:dyDescent="0.45">
      <c r="A22" s="2">
        <v>45627</v>
      </c>
      <c r="B22">
        <v>1</v>
      </c>
      <c r="C22">
        <v>0</v>
      </c>
      <c r="D22">
        <v>1654915.625</v>
      </c>
      <c r="E22">
        <v>1405506.125</v>
      </c>
      <c r="F22">
        <v>1638016.125</v>
      </c>
      <c r="G22">
        <v>1667301.625</v>
      </c>
      <c r="H22">
        <v>2125874.75</v>
      </c>
      <c r="I22">
        <v>1682275.375</v>
      </c>
      <c r="J22">
        <v>1633441</v>
      </c>
      <c r="K22">
        <v>1335751.75</v>
      </c>
      <c r="L22">
        <v>1404977.487277484</v>
      </c>
      <c r="M22">
        <v>1397348.895083698</v>
      </c>
      <c r="N22">
        <v>1397695.875</v>
      </c>
      <c r="O22">
        <v>1430026.0112225539</v>
      </c>
      <c r="P22">
        <v>1784256</v>
      </c>
      <c r="Q22">
        <v>13223855</v>
      </c>
    </row>
    <row r="23" spans="1:17" x14ac:dyDescent="0.45">
      <c r="A23" s="2">
        <v>45658</v>
      </c>
      <c r="B23">
        <v>1</v>
      </c>
      <c r="C23">
        <v>0</v>
      </c>
      <c r="D23">
        <v>1273250.25</v>
      </c>
      <c r="E23">
        <v>1277342.125</v>
      </c>
      <c r="F23">
        <v>1318398.625</v>
      </c>
      <c r="G23">
        <v>1268958.25</v>
      </c>
      <c r="H23">
        <v>2057758.75</v>
      </c>
      <c r="I23">
        <v>1330241.625</v>
      </c>
      <c r="J23">
        <v>1633459.375</v>
      </c>
      <c r="K23">
        <v>863677.4375</v>
      </c>
      <c r="L23">
        <v>1404977.487277484</v>
      </c>
      <c r="M23">
        <v>1397348.895083698</v>
      </c>
      <c r="N23">
        <v>1397695.875</v>
      </c>
      <c r="O23">
        <v>1430026.0112225539</v>
      </c>
      <c r="P23">
        <v>1671590.375</v>
      </c>
      <c r="Q23">
        <v>12776255</v>
      </c>
    </row>
    <row r="24" spans="1:17" x14ac:dyDescent="0.45">
      <c r="A24" s="2">
        <v>45689</v>
      </c>
      <c r="B24">
        <v>1</v>
      </c>
      <c r="C24">
        <v>0</v>
      </c>
      <c r="D24">
        <v>1135617.75</v>
      </c>
      <c r="E24">
        <v>1139632.5</v>
      </c>
      <c r="F24">
        <v>1141211.125</v>
      </c>
      <c r="G24">
        <v>1065735.75</v>
      </c>
      <c r="H24">
        <v>2058446.75</v>
      </c>
      <c r="I24">
        <v>1218324.25</v>
      </c>
      <c r="J24">
        <v>1633474.875</v>
      </c>
      <c r="K24">
        <v>1165680.5</v>
      </c>
      <c r="L24">
        <v>1294574.883054811</v>
      </c>
      <c r="M24">
        <v>1301223.094813609</v>
      </c>
      <c r="N24">
        <v>1301152.25</v>
      </c>
      <c r="O24">
        <v>1296976.770405408</v>
      </c>
      <c r="P24">
        <v>2232431</v>
      </c>
      <c r="Q24">
        <v>3696226</v>
      </c>
    </row>
    <row r="25" spans="1:17" x14ac:dyDescent="0.45">
      <c r="A25" s="2">
        <v>45717</v>
      </c>
      <c r="B25">
        <v>1</v>
      </c>
      <c r="C25">
        <v>0</v>
      </c>
      <c r="D25">
        <v>1280953.125</v>
      </c>
      <c r="E25">
        <v>1371628.875</v>
      </c>
      <c r="F25">
        <v>1403675.25</v>
      </c>
      <c r="G25">
        <v>1204216.375</v>
      </c>
      <c r="H25">
        <v>2031496.875</v>
      </c>
      <c r="I25">
        <v>1453791.5</v>
      </c>
      <c r="J25">
        <v>1633490.125</v>
      </c>
      <c r="K25">
        <v>1388724.125</v>
      </c>
      <c r="L25">
        <v>1532445.604012432</v>
      </c>
      <c r="M25">
        <v>1520934.012806861</v>
      </c>
      <c r="N25">
        <v>1521003.625</v>
      </c>
      <c r="O25">
        <v>1505980.484778641</v>
      </c>
      <c r="P25">
        <v>2290537.5</v>
      </c>
      <c r="Q25">
        <v>-1346242</v>
      </c>
    </row>
    <row r="26" spans="1:17" x14ac:dyDescent="0.45">
      <c r="A26" s="2">
        <v>45748</v>
      </c>
      <c r="B26">
        <v>1</v>
      </c>
      <c r="C26">
        <v>0</v>
      </c>
      <c r="D26">
        <v>1446854</v>
      </c>
      <c r="E26">
        <v>1396988.5</v>
      </c>
      <c r="F26">
        <v>1467523.375</v>
      </c>
      <c r="G26">
        <v>1343022.5</v>
      </c>
      <c r="H26">
        <v>2138915.25</v>
      </c>
      <c r="I26">
        <v>1447144.5</v>
      </c>
      <c r="J26">
        <v>1633450.875</v>
      </c>
      <c r="K26">
        <v>1264235.25</v>
      </c>
      <c r="L26">
        <v>1294574.883054811</v>
      </c>
      <c r="M26">
        <v>1301223.094813609</v>
      </c>
      <c r="N26">
        <v>1301152.25</v>
      </c>
      <c r="O26">
        <v>1296976.770405408</v>
      </c>
      <c r="P26">
        <v>1965159.125</v>
      </c>
      <c r="Q26">
        <v>39126424</v>
      </c>
    </row>
    <row r="27" spans="1:17" x14ac:dyDescent="0.45">
      <c r="A27" s="2">
        <v>45778</v>
      </c>
      <c r="B27">
        <v>1</v>
      </c>
      <c r="C27">
        <v>0</v>
      </c>
      <c r="D27">
        <v>1476447.125</v>
      </c>
      <c r="E27">
        <v>1611570</v>
      </c>
      <c r="F27">
        <v>1578708.375</v>
      </c>
      <c r="G27">
        <v>1512254.25</v>
      </c>
      <c r="H27">
        <v>2198296.5</v>
      </c>
      <c r="I27">
        <v>1702683.125</v>
      </c>
      <c r="J27">
        <v>1633584.625</v>
      </c>
      <c r="K27">
        <v>1644044.625</v>
      </c>
      <c r="L27">
        <v>1577056.3731673451</v>
      </c>
      <c r="M27">
        <v>1573140.788124288</v>
      </c>
      <c r="N27">
        <v>1573084.5</v>
      </c>
      <c r="O27">
        <v>1585893.3938736611</v>
      </c>
      <c r="P27">
        <v>2228439.75</v>
      </c>
      <c r="Q27">
        <v>17048972</v>
      </c>
    </row>
    <row r="28" spans="1:17" x14ac:dyDescent="0.45">
      <c r="A28" s="2">
        <v>45809</v>
      </c>
      <c r="B28">
        <v>1</v>
      </c>
      <c r="C28">
        <v>0</v>
      </c>
      <c r="D28">
        <v>1549218.875</v>
      </c>
      <c r="E28">
        <v>1479398.375</v>
      </c>
      <c r="F28">
        <v>1533102.375</v>
      </c>
      <c r="G28">
        <v>1572743</v>
      </c>
      <c r="H28">
        <v>2161330.5</v>
      </c>
      <c r="I28">
        <v>1581323.75</v>
      </c>
      <c r="J28">
        <v>1633520</v>
      </c>
      <c r="K28">
        <v>976552.0625</v>
      </c>
      <c r="L28">
        <v>1010955.78231277</v>
      </c>
      <c r="M28">
        <v>1008050.338460679</v>
      </c>
      <c r="N28">
        <v>1006218.875</v>
      </c>
      <c r="O28">
        <v>1357112.014799315</v>
      </c>
      <c r="P28">
        <v>1454451</v>
      </c>
      <c r="Q28">
        <v>-2727632.5</v>
      </c>
    </row>
    <row r="29" spans="1:17" x14ac:dyDescent="0.45">
      <c r="A29" s="2">
        <v>45839</v>
      </c>
      <c r="B29">
        <v>1</v>
      </c>
      <c r="C29">
        <v>0</v>
      </c>
      <c r="D29">
        <v>1471571.875</v>
      </c>
      <c r="E29">
        <v>1466149.625</v>
      </c>
      <c r="F29">
        <v>1544216</v>
      </c>
      <c r="G29">
        <v>1452918.875</v>
      </c>
      <c r="H29">
        <v>2102161.75</v>
      </c>
      <c r="I29">
        <v>1525617.75</v>
      </c>
      <c r="J29">
        <v>1633584.375</v>
      </c>
      <c r="K29">
        <v>1381573.5</v>
      </c>
      <c r="L29">
        <v>1294574.883054811</v>
      </c>
      <c r="M29">
        <v>1301223.094813609</v>
      </c>
      <c r="N29">
        <v>1301152.25</v>
      </c>
      <c r="O29">
        <v>1296976.770405408</v>
      </c>
      <c r="P29">
        <v>1120875</v>
      </c>
      <c r="Q29">
        <v>17695462</v>
      </c>
    </row>
    <row r="30" spans="1:17" x14ac:dyDescent="0.45">
      <c r="A30" s="2">
        <v>45870</v>
      </c>
      <c r="B30">
        <v>1</v>
      </c>
      <c r="C30">
        <v>0</v>
      </c>
      <c r="D30">
        <v>1720300.375</v>
      </c>
      <c r="E30">
        <v>1686381.75</v>
      </c>
      <c r="F30">
        <v>1797047.25</v>
      </c>
      <c r="G30">
        <v>1647185</v>
      </c>
      <c r="H30">
        <v>2118349.25</v>
      </c>
      <c r="I30">
        <v>1640508</v>
      </c>
      <c r="J30">
        <v>1633547.75</v>
      </c>
      <c r="K30">
        <v>1563135.625</v>
      </c>
      <c r="L30">
        <v>1475988.6758932171</v>
      </c>
      <c r="M30">
        <v>1472300.735482956</v>
      </c>
      <c r="N30">
        <v>1471873.375</v>
      </c>
      <c r="O30">
        <v>1505980.484778641</v>
      </c>
      <c r="P30">
        <v>1531517.375</v>
      </c>
      <c r="Q30">
        <v>15487914</v>
      </c>
    </row>
    <row r="31" spans="1:17" x14ac:dyDescent="0.45">
      <c r="A31" s="2">
        <v>45901</v>
      </c>
      <c r="B31">
        <v>1</v>
      </c>
      <c r="C31">
        <v>0</v>
      </c>
      <c r="D31">
        <v>1404066.25</v>
      </c>
      <c r="E31">
        <v>1253964.25</v>
      </c>
      <c r="F31">
        <v>1267634.875</v>
      </c>
      <c r="G31">
        <v>1217761.75</v>
      </c>
      <c r="H31">
        <v>2126174.5</v>
      </c>
      <c r="I31">
        <v>1275941.75</v>
      </c>
      <c r="J31">
        <v>1633561.375</v>
      </c>
      <c r="K31">
        <v>908942.4375</v>
      </c>
      <c r="L31">
        <v>1294574.883054811</v>
      </c>
      <c r="M31">
        <v>1301223.094813609</v>
      </c>
      <c r="N31">
        <v>1301152.25</v>
      </c>
      <c r="O31">
        <v>1296976.770405408</v>
      </c>
      <c r="P31">
        <v>1312297.375</v>
      </c>
      <c r="Q31">
        <v>2431833</v>
      </c>
    </row>
    <row r="32" spans="1:17" x14ac:dyDescent="0.45">
      <c r="A32" s="2">
        <v>45931</v>
      </c>
      <c r="B32">
        <v>1</v>
      </c>
      <c r="C32">
        <v>0</v>
      </c>
      <c r="D32">
        <v>1465808.5</v>
      </c>
      <c r="E32">
        <v>1466100.25</v>
      </c>
      <c r="F32">
        <v>1460991.875</v>
      </c>
      <c r="G32">
        <v>1405415.125</v>
      </c>
      <c r="H32">
        <v>2095500.375</v>
      </c>
      <c r="I32">
        <v>1389930.5</v>
      </c>
      <c r="J32">
        <v>1633503.625</v>
      </c>
      <c r="K32">
        <v>1383477.5</v>
      </c>
      <c r="L32">
        <v>1657209.0870595239</v>
      </c>
      <c r="M32">
        <v>1519225.7991396999</v>
      </c>
      <c r="N32">
        <v>1444086.5</v>
      </c>
      <c r="O32">
        <v>1357112.014799315</v>
      </c>
      <c r="P32">
        <v>1233193.5</v>
      </c>
      <c r="Q32">
        <v>32410376</v>
      </c>
    </row>
    <row r="33" spans="1:17" x14ac:dyDescent="0.45">
      <c r="A33" s="2">
        <v>45962</v>
      </c>
      <c r="B33">
        <v>1</v>
      </c>
      <c r="C33">
        <v>0</v>
      </c>
      <c r="D33">
        <v>1900216.5</v>
      </c>
      <c r="E33">
        <v>1701854.625</v>
      </c>
      <c r="F33">
        <v>1747002.75</v>
      </c>
      <c r="G33">
        <v>1765385</v>
      </c>
      <c r="H33">
        <v>2036192.625</v>
      </c>
      <c r="I33">
        <v>1779596</v>
      </c>
      <c r="J33">
        <v>1633528</v>
      </c>
      <c r="K33">
        <v>1218730.25</v>
      </c>
      <c r="L33">
        <v>1577056.3731673451</v>
      </c>
      <c r="M33">
        <v>1573140.788124288</v>
      </c>
      <c r="N33">
        <v>1573084.5</v>
      </c>
      <c r="O33">
        <v>1585893.3938736611</v>
      </c>
      <c r="P33">
        <v>1148887.5</v>
      </c>
      <c r="Q33">
        <v>41335904</v>
      </c>
    </row>
    <row r="34" spans="1:17" x14ac:dyDescent="0.45">
      <c r="A34" s="2">
        <v>45992</v>
      </c>
      <c r="B34">
        <v>1</v>
      </c>
      <c r="C34">
        <v>0</v>
      </c>
      <c r="D34">
        <v>1650248</v>
      </c>
      <c r="E34">
        <v>1452901.25</v>
      </c>
      <c r="F34">
        <v>1595567</v>
      </c>
      <c r="G34">
        <v>1540314.125</v>
      </c>
      <c r="H34">
        <v>2123972</v>
      </c>
      <c r="I34">
        <v>1544554.375</v>
      </c>
      <c r="J34">
        <v>1633540.625</v>
      </c>
      <c r="K34">
        <v>957976.125</v>
      </c>
      <c r="L34">
        <v>1294574.883054811</v>
      </c>
      <c r="M34">
        <v>1301223.094813609</v>
      </c>
      <c r="N34">
        <v>1301152.25</v>
      </c>
      <c r="O34">
        <v>1296976.770405408</v>
      </c>
      <c r="P34">
        <v>1056524.375</v>
      </c>
      <c r="Q34">
        <v>191871008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16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10</v>
      </c>
      <c r="B2">
        <v>27480823642.880211</v>
      </c>
      <c r="C2">
        <v>165773.41054246371</v>
      </c>
      <c r="D2">
        <v>9.6113179424782789E-3</v>
      </c>
      <c r="E2">
        <v>144817.27083333331</v>
      </c>
      <c r="F2">
        <v>8.5916149359689928E-2</v>
      </c>
      <c r="G2">
        <v>140273.25</v>
      </c>
      <c r="H2">
        <v>8.0887988900831514E-2</v>
      </c>
    </row>
    <row r="3" spans="1:8" x14ac:dyDescent="0.45">
      <c r="A3" s="1" t="s">
        <v>14</v>
      </c>
      <c r="B3">
        <v>43030305751.091148</v>
      </c>
      <c r="C3">
        <v>207437.47431718101</v>
      </c>
      <c r="D3">
        <v>1.4689349320298681E-2</v>
      </c>
      <c r="E3">
        <v>165288.66666666669</v>
      </c>
      <c r="F3">
        <v>9.6767311060244388E-2</v>
      </c>
      <c r="G3">
        <v>144892.625</v>
      </c>
      <c r="H3">
        <v>8.6145335365639258E-2</v>
      </c>
    </row>
    <row r="4" spans="1:8" x14ac:dyDescent="0.45">
      <c r="A4" s="1" t="s">
        <v>11</v>
      </c>
      <c r="B4">
        <v>46482666584.309898</v>
      </c>
      <c r="C4">
        <v>215598.3918871147</v>
      </c>
      <c r="D4">
        <v>1.533955430703823E-2</v>
      </c>
      <c r="E4">
        <v>191367.91666666669</v>
      </c>
      <c r="F4">
        <v>0.1117492820423342</v>
      </c>
      <c r="G4">
        <v>161197.5</v>
      </c>
      <c r="H4">
        <v>9.4539640206198206E-2</v>
      </c>
    </row>
    <row r="5" spans="1:8" x14ac:dyDescent="0.45">
      <c r="A5" s="1" t="s">
        <v>9</v>
      </c>
      <c r="B5">
        <v>51435267925.48307</v>
      </c>
      <c r="C5">
        <v>226793.4477128541</v>
      </c>
      <c r="D5">
        <v>1.551658985645178E-2</v>
      </c>
      <c r="E5">
        <v>189560.55208333331</v>
      </c>
      <c r="F5">
        <v>0.10679994735642211</v>
      </c>
      <c r="G5">
        <v>174683.6875</v>
      </c>
      <c r="H5">
        <v>0.1012770300149691</v>
      </c>
    </row>
    <row r="6" spans="1:8" x14ac:dyDescent="0.45">
      <c r="A6" s="1" t="s">
        <v>23</v>
      </c>
      <c r="B6">
        <v>37009814451.59745</v>
      </c>
      <c r="C6">
        <v>192379.35037731429</v>
      </c>
      <c r="D6">
        <v>1.152461547759737E-2</v>
      </c>
      <c r="E6">
        <v>171804.76371644411</v>
      </c>
      <c r="F6">
        <v>9.8430084057741465E-2</v>
      </c>
      <c r="G6">
        <v>186858.17101153091</v>
      </c>
      <c r="H6">
        <v>0.1103155586150642</v>
      </c>
    </row>
    <row r="7" spans="1:8" x14ac:dyDescent="0.45">
      <c r="A7" s="1" t="s">
        <v>21</v>
      </c>
      <c r="B7">
        <v>43989488315.921852</v>
      </c>
      <c r="C7">
        <v>209736.7118935592</v>
      </c>
      <c r="D7">
        <v>1.4499684088364381E-2</v>
      </c>
      <c r="E7">
        <v>190942.787507981</v>
      </c>
      <c r="F7">
        <v>0.1113431216469708</v>
      </c>
      <c r="G7">
        <v>179157.79045621649</v>
      </c>
      <c r="H7">
        <v>0.1005444596651093</v>
      </c>
    </row>
    <row r="8" spans="1:8" x14ac:dyDescent="0.45">
      <c r="A8" s="1" t="s">
        <v>22</v>
      </c>
      <c r="B8">
        <v>47385123547.29557</v>
      </c>
      <c r="C8">
        <v>217681.2429845428</v>
      </c>
      <c r="D8">
        <v>1.553392765971098E-2</v>
      </c>
      <c r="E8">
        <v>195598.05208333331</v>
      </c>
      <c r="F8">
        <v>0.1138031520485575</v>
      </c>
      <c r="G8">
        <v>179465</v>
      </c>
      <c r="H8">
        <v>9.8969494646841211E-2</v>
      </c>
    </row>
    <row r="9" spans="1:8" x14ac:dyDescent="0.45">
      <c r="A9" s="1" t="s">
        <v>13</v>
      </c>
      <c r="B9">
        <v>49346663229.04818</v>
      </c>
      <c r="C9">
        <v>222141.0885654614</v>
      </c>
      <c r="D9">
        <v>1.6279144426593482E-2</v>
      </c>
      <c r="E9">
        <v>186381.19791666669</v>
      </c>
      <c r="F9">
        <v>0.10801041487477719</v>
      </c>
      <c r="G9">
        <v>193215.875</v>
      </c>
      <c r="H9">
        <v>0.10655903989676301</v>
      </c>
    </row>
    <row r="10" spans="1:8" x14ac:dyDescent="0.45">
      <c r="A10" s="1" t="s">
        <v>7</v>
      </c>
      <c r="B10">
        <v>53380876500.26432</v>
      </c>
      <c r="C10">
        <v>231043.01872219451</v>
      </c>
      <c r="D10">
        <v>1.6297210149838211E-2</v>
      </c>
      <c r="E10">
        <v>196789.36458333331</v>
      </c>
      <c r="F10">
        <v>0.11151777655639809</v>
      </c>
      <c r="G10">
        <v>187916.5</v>
      </c>
      <c r="H10">
        <v>0.1103321401743857</v>
      </c>
    </row>
    <row r="11" spans="1:8" x14ac:dyDescent="0.45">
      <c r="A11" s="1" t="s">
        <v>20</v>
      </c>
      <c r="B11">
        <v>48586910145.390007</v>
      </c>
      <c r="C11">
        <v>220424.38645800971</v>
      </c>
      <c r="D11">
        <v>1.6093809970515589E-2</v>
      </c>
      <c r="E11">
        <v>203141.50973757729</v>
      </c>
      <c r="F11">
        <v>0.11847481678167671</v>
      </c>
      <c r="G11">
        <v>191346.59640673199</v>
      </c>
      <c r="H11">
        <v>0.1116360981417468</v>
      </c>
    </row>
    <row r="12" spans="1:8" x14ac:dyDescent="0.45">
      <c r="A12" s="1" t="s">
        <v>12</v>
      </c>
      <c r="B12">
        <v>51117953555.268227</v>
      </c>
      <c r="C12">
        <v>226092.7985480038</v>
      </c>
      <c r="D12">
        <v>1.714954755849327E-2</v>
      </c>
      <c r="E12">
        <v>211391.22916666669</v>
      </c>
      <c r="F12">
        <v>0.124465768093649</v>
      </c>
      <c r="G12">
        <v>209226.9375</v>
      </c>
      <c r="H12">
        <v>0.13011478363626611</v>
      </c>
    </row>
    <row r="13" spans="1:8" x14ac:dyDescent="0.45">
      <c r="A13" s="1" t="s">
        <v>15</v>
      </c>
      <c r="B13">
        <v>149085666080.23441</v>
      </c>
      <c r="C13">
        <v>386116.13030309213</v>
      </c>
      <c r="D13">
        <v>4.8515422159696703E-2</v>
      </c>
      <c r="E13">
        <v>329552.5</v>
      </c>
      <c r="F13">
        <v>0.1915006656728547</v>
      </c>
      <c r="G13">
        <v>346356.6875</v>
      </c>
      <c r="H13">
        <v>0.20920618296357391</v>
      </c>
    </row>
    <row r="14" spans="1:8" x14ac:dyDescent="0.45">
      <c r="A14" s="1" t="s">
        <v>16</v>
      </c>
      <c r="B14">
        <v>63732557790433.656</v>
      </c>
      <c r="C14">
        <v>7983267.3630809616</v>
      </c>
      <c r="D14">
        <v>23.384074400020388</v>
      </c>
      <c r="E14">
        <v>6650395.25</v>
      </c>
      <c r="F14">
        <v>3.9903702452480689</v>
      </c>
      <c r="G14">
        <v>5405853.25</v>
      </c>
      <c r="H14">
        <v>3.3211205303528999</v>
      </c>
    </row>
    <row r="15" spans="1:8" x14ac:dyDescent="0.45">
      <c r="A15" s="1" t="s">
        <v>8</v>
      </c>
      <c r="B15">
        <v>8890888826010211</v>
      </c>
      <c r="C15">
        <v>94291509.829942867</v>
      </c>
      <c r="D15">
        <v>3067.4241493046852</v>
      </c>
      <c r="E15">
        <v>68420023.723958328</v>
      </c>
      <c r="F15">
        <v>39.902948044362418</v>
      </c>
      <c r="G15">
        <v>66068406.5</v>
      </c>
      <c r="H15">
        <v>37.756672162280047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10</v>
      </c>
      <c r="E1" s="1" t="s">
        <v>14</v>
      </c>
      <c r="F1" s="1" t="s">
        <v>11</v>
      </c>
      <c r="G1" s="1" t="s">
        <v>9</v>
      </c>
      <c r="H1" s="1" t="s">
        <v>23</v>
      </c>
      <c r="I1" s="1" t="s">
        <v>21</v>
      </c>
      <c r="J1" s="1" t="s">
        <v>22</v>
      </c>
      <c r="K1" s="1" t="s">
        <v>13</v>
      </c>
      <c r="L1" s="1" t="s">
        <v>7</v>
      </c>
      <c r="M1" s="1" t="s">
        <v>20</v>
      </c>
      <c r="N1" s="1" t="s">
        <v>12</v>
      </c>
      <c r="O1" s="1" t="s">
        <v>15</v>
      </c>
      <c r="P1" s="1" t="s">
        <v>16</v>
      </c>
      <c r="Q1" s="1" t="s">
        <v>8</v>
      </c>
    </row>
    <row r="2" spans="1:17" x14ac:dyDescent="0.45">
      <c r="A2" s="2">
        <v>45017</v>
      </c>
      <c r="B2">
        <v>1</v>
      </c>
      <c r="C2">
        <v>1449597</v>
      </c>
      <c r="D2">
        <v>1328690.625</v>
      </c>
      <c r="E2">
        <v>1475726.875</v>
      </c>
      <c r="F2">
        <v>1380547.75</v>
      </c>
      <c r="G2">
        <v>1519111.5</v>
      </c>
      <c r="H2">
        <v>1378359.383405433</v>
      </c>
      <c r="I2">
        <v>1339828.049465796</v>
      </c>
      <c r="J2">
        <v>1345837</v>
      </c>
      <c r="K2">
        <v>1451339.625</v>
      </c>
      <c r="L2">
        <v>1479137.5</v>
      </c>
      <c r="M2">
        <v>1338782.533041181</v>
      </c>
      <c r="N2">
        <v>1310229.875</v>
      </c>
      <c r="O2">
        <v>1575083.375</v>
      </c>
      <c r="P2">
        <v>15293461</v>
      </c>
      <c r="Q2">
        <v>-987129.5625</v>
      </c>
    </row>
    <row r="3" spans="1:17" x14ac:dyDescent="0.45">
      <c r="A3" s="2">
        <v>45047</v>
      </c>
      <c r="B3">
        <v>1</v>
      </c>
      <c r="C3">
        <v>1849680</v>
      </c>
      <c r="D3">
        <v>1681071.5</v>
      </c>
      <c r="E3">
        <v>1775381.25</v>
      </c>
      <c r="F3">
        <v>1590697</v>
      </c>
      <c r="G3">
        <v>1519112.125</v>
      </c>
      <c r="H3">
        <v>1596554.2524624791</v>
      </c>
      <c r="I3">
        <v>1640372.209543783</v>
      </c>
      <c r="J3">
        <v>1640065</v>
      </c>
      <c r="K3">
        <v>1620456.625</v>
      </c>
      <c r="L3">
        <v>1453901.125</v>
      </c>
      <c r="M3">
        <v>1628183.403593268</v>
      </c>
      <c r="N3">
        <v>1509774.75</v>
      </c>
      <c r="O3">
        <v>1504796.125</v>
      </c>
      <c r="P3">
        <v>9082177</v>
      </c>
      <c r="Q3">
        <v>13916060</v>
      </c>
    </row>
    <row r="4" spans="1:17" x14ac:dyDescent="0.45">
      <c r="A4" s="2">
        <v>45078</v>
      </c>
      <c r="B4">
        <v>1</v>
      </c>
      <c r="C4">
        <v>1595657</v>
      </c>
      <c r="D4">
        <v>1436250.125</v>
      </c>
      <c r="E4">
        <v>1404104.375</v>
      </c>
      <c r="F4">
        <v>1450464</v>
      </c>
      <c r="G4">
        <v>1519113.375</v>
      </c>
      <c r="H4">
        <v>1546412.3364506471</v>
      </c>
      <c r="I4">
        <v>1477479.0228683951</v>
      </c>
      <c r="J4">
        <v>1476213.5</v>
      </c>
      <c r="K4">
        <v>1366534.5</v>
      </c>
      <c r="L4">
        <v>1459812.25</v>
      </c>
      <c r="M4">
        <v>1467276.5032073481</v>
      </c>
      <c r="N4">
        <v>1378072.875</v>
      </c>
      <c r="O4">
        <v>1404782.25</v>
      </c>
      <c r="P4">
        <v>12946664</v>
      </c>
      <c r="Q4">
        <v>2012810.875</v>
      </c>
    </row>
    <row r="5" spans="1:17" x14ac:dyDescent="0.45">
      <c r="A5" s="2">
        <v>45108</v>
      </c>
      <c r="B5">
        <v>1</v>
      </c>
      <c r="C5">
        <v>1590963</v>
      </c>
      <c r="D5">
        <v>1518463.375</v>
      </c>
      <c r="E5">
        <v>1603508.375</v>
      </c>
      <c r="F5">
        <v>1473732.125</v>
      </c>
      <c r="G5">
        <v>1519113.875</v>
      </c>
      <c r="H5">
        <v>1504682.242519008</v>
      </c>
      <c r="I5">
        <v>1504988.8002144611</v>
      </c>
      <c r="J5">
        <v>1506749.25</v>
      </c>
      <c r="K5">
        <v>1502570.25</v>
      </c>
      <c r="L5">
        <v>1487305.375</v>
      </c>
      <c r="M5">
        <v>1502384.60077528</v>
      </c>
      <c r="N5">
        <v>1412151.875</v>
      </c>
      <c r="O5">
        <v>1419519.5</v>
      </c>
      <c r="P5">
        <v>-1371941.5</v>
      </c>
      <c r="Q5">
        <v>2456744.25</v>
      </c>
    </row>
    <row r="6" spans="1:17" x14ac:dyDescent="0.45">
      <c r="A6" s="2">
        <v>45139</v>
      </c>
      <c r="B6">
        <v>1</v>
      </c>
      <c r="C6">
        <v>1832474</v>
      </c>
      <c r="D6">
        <v>1693508</v>
      </c>
      <c r="E6">
        <v>1734241.375</v>
      </c>
      <c r="F6">
        <v>1635202.875</v>
      </c>
      <c r="G6">
        <v>1519113.75</v>
      </c>
      <c r="H6">
        <v>1596554.2524624791</v>
      </c>
      <c r="I6">
        <v>1640372.209543783</v>
      </c>
      <c r="J6">
        <v>1640065</v>
      </c>
      <c r="K6">
        <v>1678705.875</v>
      </c>
      <c r="L6">
        <v>1477078.75</v>
      </c>
      <c r="M6">
        <v>1628183.403593268</v>
      </c>
      <c r="N6">
        <v>1605486.625</v>
      </c>
      <c r="O6">
        <v>1380327.875</v>
      </c>
      <c r="P6">
        <v>5026757.5</v>
      </c>
      <c r="Q6">
        <v>-4780149.5</v>
      </c>
    </row>
    <row r="7" spans="1:17" x14ac:dyDescent="0.45">
      <c r="A7" s="2">
        <v>45170</v>
      </c>
      <c r="B7">
        <v>1</v>
      </c>
      <c r="C7">
        <v>1560822</v>
      </c>
      <c r="D7">
        <v>1492780</v>
      </c>
      <c r="E7">
        <v>1546132.625</v>
      </c>
      <c r="F7">
        <v>1440081.125</v>
      </c>
      <c r="G7">
        <v>1519112.875</v>
      </c>
      <c r="H7">
        <v>1438620.4853446509</v>
      </c>
      <c r="I7">
        <v>1410581.9771144779</v>
      </c>
      <c r="J7">
        <v>1415760.125</v>
      </c>
      <c r="K7">
        <v>1579334.25</v>
      </c>
      <c r="L7">
        <v>1479298.375</v>
      </c>
      <c r="M7">
        <v>1386339.7275</v>
      </c>
      <c r="N7">
        <v>1345127.625</v>
      </c>
      <c r="O7">
        <v>1071674.5</v>
      </c>
      <c r="P7">
        <v>3419108.25</v>
      </c>
      <c r="Q7">
        <v>2311755.5</v>
      </c>
    </row>
    <row r="8" spans="1:17" x14ac:dyDescent="0.45">
      <c r="A8" s="2">
        <v>45200</v>
      </c>
      <c r="B8">
        <v>1</v>
      </c>
      <c r="C8">
        <v>1819911</v>
      </c>
      <c r="D8">
        <v>1780575.75</v>
      </c>
      <c r="E8">
        <v>1736598</v>
      </c>
      <c r="F8">
        <v>1735575.5</v>
      </c>
      <c r="G8">
        <v>1519111.125</v>
      </c>
      <c r="H8">
        <v>1596554.2524624791</v>
      </c>
      <c r="I8">
        <v>1606497.758342461</v>
      </c>
      <c r="J8">
        <v>1580430.625</v>
      </c>
      <c r="K8">
        <v>1626568.75</v>
      </c>
      <c r="L8">
        <v>1548621</v>
      </c>
      <c r="M8">
        <v>1543929.7895064941</v>
      </c>
      <c r="N8">
        <v>1696989.375</v>
      </c>
      <c r="O8">
        <v>1397771</v>
      </c>
      <c r="P8">
        <v>2363527.25</v>
      </c>
      <c r="Q8">
        <v>130822256</v>
      </c>
    </row>
    <row r="9" spans="1:17" x14ac:dyDescent="0.45">
      <c r="A9" s="2">
        <v>45231</v>
      </c>
      <c r="B9">
        <v>1</v>
      </c>
      <c r="C9">
        <v>1770736</v>
      </c>
      <c r="D9">
        <v>1622337</v>
      </c>
      <c r="E9">
        <v>1469062.25</v>
      </c>
      <c r="F9">
        <v>1457861.875</v>
      </c>
      <c r="G9">
        <v>1519110.5</v>
      </c>
      <c r="H9">
        <v>1575254.172632287</v>
      </c>
      <c r="I9">
        <v>1572121.270695592</v>
      </c>
      <c r="J9">
        <v>1566701.125</v>
      </c>
      <c r="K9">
        <v>1566773</v>
      </c>
      <c r="L9">
        <v>1530747.75</v>
      </c>
      <c r="M9">
        <v>1553785.7500380429</v>
      </c>
      <c r="N9">
        <v>1527252.125</v>
      </c>
      <c r="O9">
        <v>1732088.75</v>
      </c>
      <c r="P9">
        <v>6608576</v>
      </c>
      <c r="Q9">
        <v>134128480</v>
      </c>
    </row>
    <row r="10" spans="1:17" x14ac:dyDescent="0.45">
      <c r="A10" s="2">
        <v>45261</v>
      </c>
      <c r="B10">
        <v>1</v>
      </c>
      <c r="C10">
        <v>1616855</v>
      </c>
      <c r="D10">
        <v>1537221.625</v>
      </c>
      <c r="E10">
        <v>1424960</v>
      </c>
      <c r="F10">
        <v>1486726.75</v>
      </c>
      <c r="G10">
        <v>1519113.125</v>
      </c>
      <c r="H10">
        <v>1438620.4853446509</v>
      </c>
      <c r="I10">
        <v>1282394.117060028</v>
      </c>
      <c r="J10">
        <v>1262399.25</v>
      </c>
      <c r="K10">
        <v>1465478.625</v>
      </c>
      <c r="L10">
        <v>1560215.875</v>
      </c>
      <c r="M10">
        <v>1268739.178071429</v>
      </c>
      <c r="N10">
        <v>1459337.625</v>
      </c>
      <c r="O10">
        <v>1707009</v>
      </c>
      <c r="P10">
        <v>5301029</v>
      </c>
      <c r="Q10">
        <v>121687288</v>
      </c>
    </row>
    <row r="11" spans="1:17" x14ac:dyDescent="0.45">
      <c r="A11" s="2">
        <v>45292</v>
      </c>
      <c r="B11">
        <v>1</v>
      </c>
      <c r="C11">
        <v>1806586</v>
      </c>
      <c r="D11">
        <v>1665005.5</v>
      </c>
      <c r="E11">
        <v>1493227.75</v>
      </c>
      <c r="F11">
        <v>1629384</v>
      </c>
      <c r="G11">
        <v>1519115.25</v>
      </c>
      <c r="H11">
        <v>1596554.2524624791</v>
      </c>
      <c r="I11">
        <v>1640372.209543783</v>
      </c>
      <c r="J11">
        <v>1640065</v>
      </c>
      <c r="K11">
        <v>1613496.5</v>
      </c>
      <c r="L11">
        <v>1556453.375</v>
      </c>
      <c r="M11">
        <v>1628183.403593268</v>
      </c>
      <c r="N11">
        <v>1702015.875</v>
      </c>
      <c r="O11">
        <v>1250486.875</v>
      </c>
      <c r="P11">
        <v>-9722884</v>
      </c>
      <c r="Q11">
        <v>142371872</v>
      </c>
    </row>
    <row r="12" spans="1:17" x14ac:dyDescent="0.45">
      <c r="A12" s="2">
        <v>45323</v>
      </c>
      <c r="B12">
        <v>1</v>
      </c>
      <c r="C12">
        <v>1897429</v>
      </c>
      <c r="D12">
        <v>1566386.25</v>
      </c>
      <c r="E12">
        <v>1526799.875</v>
      </c>
      <c r="F12">
        <v>1482327.625</v>
      </c>
      <c r="G12">
        <v>1519115.625</v>
      </c>
      <c r="H12">
        <v>1546412.3364506471</v>
      </c>
      <c r="I12">
        <v>1508445.876045872</v>
      </c>
      <c r="J12">
        <v>1487295.5</v>
      </c>
      <c r="K12">
        <v>1419399.625</v>
      </c>
      <c r="L12">
        <v>1561701.125</v>
      </c>
      <c r="M12">
        <v>1532326.0571883121</v>
      </c>
      <c r="N12">
        <v>1510336.125</v>
      </c>
      <c r="O12">
        <v>1171651</v>
      </c>
      <c r="P12">
        <v>14690363</v>
      </c>
      <c r="Q12">
        <v>132800768</v>
      </c>
    </row>
    <row r="13" spans="1:17" x14ac:dyDescent="0.45">
      <c r="A13" s="2">
        <v>45352</v>
      </c>
      <c r="B13">
        <v>1</v>
      </c>
      <c r="C13">
        <v>1463885</v>
      </c>
      <c r="D13">
        <v>1194498</v>
      </c>
      <c r="E13">
        <v>1158738.75</v>
      </c>
      <c r="F13">
        <v>1195579.375</v>
      </c>
      <c r="G13">
        <v>1519115.75</v>
      </c>
      <c r="H13">
        <v>1378359.383405433</v>
      </c>
      <c r="I13">
        <v>1339828.049465796</v>
      </c>
      <c r="J13">
        <v>1345837</v>
      </c>
      <c r="K13">
        <v>1167872.75</v>
      </c>
      <c r="L13">
        <v>1569838.875</v>
      </c>
      <c r="M13">
        <v>1338782.533041181</v>
      </c>
      <c r="N13">
        <v>1261125.5</v>
      </c>
      <c r="O13">
        <v>1116055.5</v>
      </c>
      <c r="P13">
        <v>7437751.5</v>
      </c>
      <c r="Q13">
        <v>146455424</v>
      </c>
    </row>
    <row r="14" spans="1:17" x14ac:dyDescent="0.45">
      <c r="A14" s="2">
        <v>45383</v>
      </c>
      <c r="B14">
        <v>1</v>
      </c>
      <c r="C14">
        <v>0</v>
      </c>
      <c r="D14">
        <v>1422745</v>
      </c>
      <c r="E14">
        <v>1348740.75</v>
      </c>
      <c r="F14">
        <v>1329392.125</v>
      </c>
      <c r="G14">
        <v>1519115.875</v>
      </c>
      <c r="H14">
        <v>1596554.2524624791</v>
      </c>
      <c r="I14">
        <v>1569121.216538792</v>
      </c>
      <c r="J14">
        <v>1565038.5</v>
      </c>
      <c r="K14">
        <v>1390872.125</v>
      </c>
      <c r="L14">
        <v>1618884.625</v>
      </c>
      <c r="M14">
        <v>1544383.1546320349</v>
      </c>
      <c r="N14">
        <v>1541492.125</v>
      </c>
      <c r="O14">
        <v>1243974.375</v>
      </c>
      <c r="P14">
        <v>16527379</v>
      </c>
      <c r="Q14">
        <v>136785376</v>
      </c>
    </row>
    <row r="15" spans="1:17" x14ac:dyDescent="0.45">
      <c r="A15" s="2">
        <v>45413</v>
      </c>
      <c r="B15">
        <v>1</v>
      </c>
      <c r="C15">
        <v>0</v>
      </c>
      <c r="D15">
        <v>1472937.25</v>
      </c>
      <c r="E15">
        <v>1445671.5</v>
      </c>
      <c r="F15">
        <v>1549449.625</v>
      </c>
      <c r="G15">
        <v>1519115.875</v>
      </c>
      <c r="H15">
        <v>1596554.2524624791</v>
      </c>
      <c r="I15">
        <v>1562658.053418773</v>
      </c>
      <c r="J15">
        <v>1532964.75</v>
      </c>
      <c r="K15">
        <v>1481293.5</v>
      </c>
      <c r="L15">
        <v>1653967.25</v>
      </c>
      <c r="M15">
        <v>1542203.928554113</v>
      </c>
      <c r="N15">
        <v>1576750</v>
      </c>
      <c r="O15">
        <v>1085094</v>
      </c>
      <c r="P15">
        <v>205027.515625</v>
      </c>
      <c r="Q15">
        <v>142870976</v>
      </c>
    </row>
    <row r="16" spans="1:17" x14ac:dyDescent="0.45">
      <c r="A16" s="2">
        <v>45444</v>
      </c>
      <c r="B16">
        <v>1</v>
      </c>
      <c r="C16">
        <v>0</v>
      </c>
      <c r="D16">
        <v>1225282</v>
      </c>
      <c r="E16">
        <v>1207465.625</v>
      </c>
      <c r="F16">
        <v>1267762.25</v>
      </c>
      <c r="G16">
        <v>1519114</v>
      </c>
      <c r="H16">
        <v>1438620.4853446509</v>
      </c>
      <c r="I16">
        <v>1282394.117060028</v>
      </c>
      <c r="J16">
        <v>1262399.25</v>
      </c>
      <c r="K16">
        <v>1282929.5</v>
      </c>
      <c r="L16">
        <v>1653076.625</v>
      </c>
      <c r="M16">
        <v>1268739.178071429</v>
      </c>
      <c r="N16">
        <v>1336539.125</v>
      </c>
      <c r="O16">
        <v>980263.0625</v>
      </c>
      <c r="P16">
        <v>9928529</v>
      </c>
      <c r="Q16">
        <v>293456608</v>
      </c>
    </row>
    <row r="17" spans="1:17" x14ac:dyDescent="0.45">
      <c r="A17" s="2">
        <v>45474</v>
      </c>
      <c r="B17">
        <v>1</v>
      </c>
      <c r="C17">
        <v>0</v>
      </c>
      <c r="D17">
        <v>1555136.25</v>
      </c>
      <c r="E17">
        <v>1453376</v>
      </c>
      <c r="F17">
        <v>1532316.5</v>
      </c>
      <c r="G17">
        <v>1519112.25</v>
      </c>
      <c r="H17">
        <v>1575254.172632287</v>
      </c>
      <c r="I17">
        <v>1766827.6151869551</v>
      </c>
      <c r="J17">
        <v>1782602.25</v>
      </c>
      <c r="K17">
        <v>1514133</v>
      </c>
      <c r="L17">
        <v>1643904.5</v>
      </c>
      <c r="M17">
        <v>1748760.0845342709</v>
      </c>
      <c r="N17">
        <v>1641193</v>
      </c>
      <c r="O17">
        <v>1051196.5</v>
      </c>
      <c r="P17">
        <v>10185617</v>
      </c>
      <c r="Q17">
        <v>273027904</v>
      </c>
    </row>
    <row r="18" spans="1:17" x14ac:dyDescent="0.45">
      <c r="A18" s="2">
        <v>45505</v>
      </c>
      <c r="B18">
        <v>1</v>
      </c>
      <c r="C18">
        <v>0</v>
      </c>
      <c r="D18">
        <v>1429345.125</v>
      </c>
      <c r="E18">
        <v>1337294.375</v>
      </c>
      <c r="F18">
        <v>1439301.625</v>
      </c>
      <c r="G18">
        <v>1519113</v>
      </c>
      <c r="H18">
        <v>1546412.3364506471</v>
      </c>
      <c r="I18">
        <v>1477479.0228683951</v>
      </c>
      <c r="J18">
        <v>1476213.5</v>
      </c>
      <c r="K18">
        <v>1477752</v>
      </c>
      <c r="L18">
        <v>1636456.5</v>
      </c>
      <c r="M18">
        <v>1467276.5032073481</v>
      </c>
      <c r="N18">
        <v>1535619.25</v>
      </c>
      <c r="O18">
        <v>892654.4375</v>
      </c>
      <c r="P18">
        <v>-4351012</v>
      </c>
      <c r="Q18">
        <v>287368288</v>
      </c>
    </row>
    <row r="19" spans="1:17" x14ac:dyDescent="0.45">
      <c r="A19" s="2">
        <v>45536</v>
      </c>
      <c r="B19">
        <v>1</v>
      </c>
      <c r="C19">
        <v>0</v>
      </c>
      <c r="D19">
        <v>1528997.875</v>
      </c>
      <c r="E19">
        <v>1500764.375</v>
      </c>
      <c r="F19">
        <v>1524660.125</v>
      </c>
      <c r="G19">
        <v>1519113.625</v>
      </c>
      <c r="H19">
        <v>1546412.3364506471</v>
      </c>
      <c r="I19">
        <v>1658769.750687365</v>
      </c>
      <c r="J19">
        <v>1642793.625</v>
      </c>
      <c r="K19">
        <v>1491644.75</v>
      </c>
      <c r="L19">
        <v>1643381.5</v>
      </c>
      <c r="M19">
        <v>1673671.0876666671</v>
      </c>
      <c r="N19">
        <v>1522459.875</v>
      </c>
      <c r="O19">
        <v>871919.625</v>
      </c>
      <c r="P19">
        <v>3659847.25</v>
      </c>
      <c r="Q19">
        <v>298429984</v>
      </c>
    </row>
    <row r="20" spans="1:17" x14ac:dyDescent="0.45">
      <c r="A20" s="2">
        <v>45566</v>
      </c>
      <c r="B20">
        <v>1</v>
      </c>
      <c r="C20">
        <v>0</v>
      </c>
      <c r="D20">
        <v>1623493.875</v>
      </c>
      <c r="E20">
        <v>1497675.25</v>
      </c>
      <c r="F20">
        <v>1532784.125</v>
      </c>
      <c r="G20">
        <v>1519113.875</v>
      </c>
      <c r="H20">
        <v>1596554.2524624791</v>
      </c>
      <c r="I20">
        <v>1543912.455570892</v>
      </c>
      <c r="J20">
        <v>1543780.25</v>
      </c>
      <c r="K20">
        <v>1598196.625</v>
      </c>
      <c r="L20">
        <v>1706926.5</v>
      </c>
      <c r="M20">
        <v>1543377.1426785721</v>
      </c>
      <c r="N20">
        <v>1730338.875</v>
      </c>
      <c r="O20">
        <v>854393</v>
      </c>
      <c r="P20">
        <v>3232072</v>
      </c>
      <c r="Q20">
        <v>283822336</v>
      </c>
    </row>
    <row r="21" spans="1:17" x14ac:dyDescent="0.45">
      <c r="A21" s="2">
        <v>45597</v>
      </c>
      <c r="B21">
        <v>1</v>
      </c>
      <c r="C21">
        <v>0</v>
      </c>
      <c r="D21">
        <v>1230325.375</v>
      </c>
      <c r="E21">
        <v>1234285.375</v>
      </c>
      <c r="F21">
        <v>1241317.625</v>
      </c>
      <c r="G21">
        <v>1519114.125</v>
      </c>
      <c r="H21">
        <v>1378359.383405433</v>
      </c>
      <c r="I21">
        <v>1339828.049465796</v>
      </c>
      <c r="J21">
        <v>1345837</v>
      </c>
      <c r="K21">
        <v>1247096.375</v>
      </c>
      <c r="L21">
        <v>1704767.375</v>
      </c>
      <c r="M21">
        <v>1338782.533041181</v>
      </c>
      <c r="N21">
        <v>1439710.125</v>
      </c>
      <c r="O21">
        <v>556519.1875</v>
      </c>
      <c r="P21">
        <v>8596320</v>
      </c>
      <c r="Q21">
        <v>296268960</v>
      </c>
    </row>
    <row r="22" spans="1:17" x14ac:dyDescent="0.45">
      <c r="A22" s="2">
        <v>45627</v>
      </c>
      <c r="B22">
        <v>1</v>
      </c>
      <c r="C22">
        <v>0</v>
      </c>
      <c r="D22">
        <v>1478268</v>
      </c>
      <c r="E22">
        <v>1489919.75</v>
      </c>
      <c r="F22">
        <v>1475677.75</v>
      </c>
      <c r="G22">
        <v>1519114.125</v>
      </c>
      <c r="H22">
        <v>1596554.2524624791</v>
      </c>
      <c r="I22">
        <v>1569121.216538792</v>
      </c>
      <c r="J22">
        <v>1565038.5</v>
      </c>
      <c r="K22">
        <v>1428162.375</v>
      </c>
      <c r="L22">
        <v>1781129.25</v>
      </c>
      <c r="M22">
        <v>1544383.1546320349</v>
      </c>
      <c r="N22">
        <v>1520919.5</v>
      </c>
      <c r="O22">
        <v>1336936.375</v>
      </c>
      <c r="P22">
        <v>-3550176.5</v>
      </c>
      <c r="Q22">
        <v>300575456</v>
      </c>
    </row>
    <row r="23" spans="1:17" x14ac:dyDescent="0.45">
      <c r="A23" s="2">
        <v>45658</v>
      </c>
      <c r="B23">
        <v>1</v>
      </c>
      <c r="C23">
        <v>0</v>
      </c>
      <c r="D23">
        <v>1665515.5</v>
      </c>
      <c r="E23">
        <v>1650303.5</v>
      </c>
      <c r="F23">
        <v>1625172.25</v>
      </c>
      <c r="G23">
        <v>1519114.375</v>
      </c>
      <c r="H23">
        <v>1596554.2524624791</v>
      </c>
      <c r="I23">
        <v>1503131.862804509</v>
      </c>
      <c r="J23">
        <v>1497759.25</v>
      </c>
      <c r="K23">
        <v>1643148.375</v>
      </c>
      <c r="L23">
        <v>1848869</v>
      </c>
      <c r="M23">
        <v>1566455.693666667</v>
      </c>
      <c r="N23">
        <v>1570840.25</v>
      </c>
      <c r="O23">
        <v>958947.375</v>
      </c>
      <c r="P23">
        <v>2632624.25</v>
      </c>
      <c r="Q23">
        <v>300648448</v>
      </c>
    </row>
    <row r="24" spans="1:17" x14ac:dyDescent="0.45">
      <c r="A24" s="2">
        <v>45689</v>
      </c>
      <c r="B24">
        <v>1</v>
      </c>
      <c r="C24">
        <v>0</v>
      </c>
      <c r="D24">
        <v>1218281.375</v>
      </c>
      <c r="E24">
        <v>1180420.125</v>
      </c>
      <c r="F24">
        <v>1171355.75</v>
      </c>
      <c r="G24">
        <v>1519114.625</v>
      </c>
      <c r="H24">
        <v>1378359.383405433</v>
      </c>
      <c r="I24">
        <v>1339828.049465796</v>
      </c>
      <c r="J24">
        <v>1345837</v>
      </c>
      <c r="K24">
        <v>1182302.875</v>
      </c>
      <c r="L24">
        <v>1830492.5</v>
      </c>
      <c r="M24">
        <v>1338782.533041181</v>
      </c>
      <c r="N24">
        <v>1248537</v>
      </c>
      <c r="O24">
        <v>901143.1875</v>
      </c>
      <c r="P24">
        <v>1677979.625</v>
      </c>
      <c r="Q24">
        <v>296946272</v>
      </c>
    </row>
    <row r="25" spans="1:17" x14ac:dyDescent="0.45">
      <c r="A25" s="2">
        <v>45717</v>
      </c>
      <c r="B25">
        <v>1</v>
      </c>
      <c r="C25">
        <v>0</v>
      </c>
      <c r="D25">
        <v>1279479.375</v>
      </c>
      <c r="E25">
        <v>1261504.625</v>
      </c>
      <c r="F25">
        <v>1266059</v>
      </c>
      <c r="G25">
        <v>1519114.625</v>
      </c>
      <c r="H25">
        <v>1546412.3364506471</v>
      </c>
      <c r="I25">
        <v>1477479.0228683951</v>
      </c>
      <c r="J25">
        <v>1476213.5</v>
      </c>
      <c r="K25">
        <v>1251418</v>
      </c>
      <c r="L25">
        <v>1894801.75</v>
      </c>
      <c r="M25">
        <v>1467276.5032073481</v>
      </c>
      <c r="N25">
        <v>1441777.625</v>
      </c>
      <c r="O25">
        <v>1531727.25</v>
      </c>
      <c r="P25">
        <v>22908874</v>
      </c>
      <c r="Q25">
        <v>300306400</v>
      </c>
    </row>
    <row r="26" spans="1:17" x14ac:dyDescent="0.45">
      <c r="A26" s="2">
        <v>45748</v>
      </c>
      <c r="B26">
        <v>1</v>
      </c>
      <c r="C26">
        <v>0</v>
      </c>
      <c r="D26">
        <v>1453774.125</v>
      </c>
      <c r="E26">
        <v>1498478.75</v>
      </c>
      <c r="F26">
        <v>1525388</v>
      </c>
      <c r="G26">
        <v>1519114.25</v>
      </c>
      <c r="H26">
        <v>1575254.172632287</v>
      </c>
      <c r="I26">
        <v>1572121.270695592</v>
      </c>
      <c r="J26">
        <v>1566701.125</v>
      </c>
      <c r="K26">
        <v>1451268</v>
      </c>
      <c r="L26">
        <v>1866472.5</v>
      </c>
      <c r="M26">
        <v>1553785.7500380429</v>
      </c>
      <c r="N26">
        <v>1415214.75</v>
      </c>
      <c r="O26">
        <v>1173178.75</v>
      </c>
      <c r="P26">
        <v>56430204</v>
      </c>
      <c r="Q26">
        <v>289549984</v>
      </c>
    </row>
    <row r="27" spans="1:17" x14ac:dyDescent="0.45">
      <c r="A27" s="2">
        <v>45778</v>
      </c>
      <c r="B27">
        <v>1</v>
      </c>
      <c r="C27">
        <v>0</v>
      </c>
      <c r="D27">
        <v>1330766.125</v>
      </c>
      <c r="E27">
        <v>1397579</v>
      </c>
      <c r="F27">
        <v>1387719.625</v>
      </c>
      <c r="G27">
        <v>1519113.75</v>
      </c>
      <c r="H27">
        <v>1546412.3364506471</v>
      </c>
      <c r="I27">
        <v>1631605.227700375</v>
      </c>
      <c r="J27">
        <v>1604845.125</v>
      </c>
      <c r="K27">
        <v>1432584</v>
      </c>
      <c r="L27">
        <v>1914133</v>
      </c>
      <c r="M27">
        <v>1595892.84814602</v>
      </c>
      <c r="N27">
        <v>1431621.5</v>
      </c>
      <c r="O27">
        <v>1614120</v>
      </c>
      <c r="P27">
        <v>54097484</v>
      </c>
      <c r="Q27">
        <v>291768992</v>
      </c>
    </row>
    <row r="28" spans="1:17" x14ac:dyDescent="0.45">
      <c r="A28" s="2">
        <v>45809</v>
      </c>
      <c r="B28">
        <v>1</v>
      </c>
      <c r="C28">
        <v>0</v>
      </c>
      <c r="D28">
        <v>1281141.75</v>
      </c>
      <c r="E28">
        <v>1292324.625</v>
      </c>
      <c r="F28">
        <v>1248790.125</v>
      </c>
      <c r="G28">
        <v>1519112.875</v>
      </c>
      <c r="H28">
        <v>1504682.242519008</v>
      </c>
      <c r="I28">
        <v>1504988.8002144611</v>
      </c>
      <c r="J28">
        <v>1506749.25</v>
      </c>
      <c r="K28">
        <v>1276447.125</v>
      </c>
      <c r="L28">
        <v>1940886.375</v>
      </c>
      <c r="M28">
        <v>1502384.60077528</v>
      </c>
      <c r="N28">
        <v>1368776</v>
      </c>
      <c r="O28">
        <v>1115957</v>
      </c>
      <c r="P28">
        <v>42709128</v>
      </c>
      <c r="Q28">
        <v>285953280</v>
      </c>
    </row>
    <row r="29" spans="1:17" x14ac:dyDescent="0.45">
      <c r="A29" s="2">
        <v>45839</v>
      </c>
      <c r="B29">
        <v>1</v>
      </c>
      <c r="C29">
        <v>0</v>
      </c>
      <c r="D29">
        <v>1589247.375</v>
      </c>
      <c r="E29">
        <v>1601338.25</v>
      </c>
      <c r="F29">
        <v>1563802.5</v>
      </c>
      <c r="G29">
        <v>1519112.125</v>
      </c>
      <c r="H29">
        <v>1575254.172632287</v>
      </c>
      <c r="I29">
        <v>1766827.6151869551</v>
      </c>
      <c r="J29">
        <v>1782602.25</v>
      </c>
      <c r="K29">
        <v>1603027.375</v>
      </c>
      <c r="L29">
        <v>1922808.125</v>
      </c>
      <c r="M29">
        <v>1748760.0845342709</v>
      </c>
      <c r="N29">
        <v>1608152</v>
      </c>
      <c r="O29">
        <v>1159392</v>
      </c>
      <c r="P29">
        <v>82174832</v>
      </c>
      <c r="Q29">
        <v>301344288</v>
      </c>
    </row>
    <row r="30" spans="1:17" x14ac:dyDescent="0.45">
      <c r="A30" s="2">
        <v>45870</v>
      </c>
      <c r="B30">
        <v>1</v>
      </c>
      <c r="C30">
        <v>0</v>
      </c>
      <c r="D30">
        <v>1261300.375</v>
      </c>
      <c r="E30">
        <v>1325626.625</v>
      </c>
      <c r="F30">
        <v>1353133.5</v>
      </c>
      <c r="G30">
        <v>1519112.125</v>
      </c>
      <c r="H30">
        <v>1378359.383405433</v>
      </c>
      <c r="I30">
        <v>1339828.049465796</v>
      </c>
      <c r="J30">
        <v>1345837</v>
      </c>
      <c r="K30">
        <v>1308017.875</v>
      </c>
      <c r="L30">
        <v>1934629.5</v>
      </c>
      <c r="M30">
        <v>1338782.533041181</v>
      </c>
      <c r="N30">
        <v>1280568.25</v>
      </c>
      <c r="O30">
        <v>1342543.375</v>
      </c>
      <c r="P30">
        <v>87658120</v>
      </c>
      <c r="Q30">
        <v>290629856</v>
      </c>
    </row>
    <row r="31" spans="1:17" x14ac:dyDescent="0.45">
      <c r="A31" s="2">
        <v>45901</v>
      </c>
      <c r="B31">
        <v>1</v>
      </c>
      <c r="C31">
        <v>0</v>
      </c>
      <c r="D31">
        <v>1381939</v>
      </c>
      <c r="E31">
        <v>1408591.625</v>
      </c>
      <c r="F31">
        <v>1422106.5</v>
      </c>
      <c r="G31">
        <v>1519112.875</v>
      </c>
      <c r="H31">
        <v>1575254.172632287</v>
      </c>
      <c r="I31">
        <v>1572121.270695592</v>
      </c>
      <c r="J31">
        <v>1566701.125</v>
      </c>
      <c r="K31">
        <v>1400183.75</v>
      </c>
      <c r="L31">
        <v>1979692.625</v>
      </c>
      <c r="M31">
        <v>1553785.7500380429</v>
      </c>
      <c r="N31">
        <v>1512714.5</v>
      </c>
      <c r="O31">
        <v>1174583.125</v>
      </c>
      <c r="P31">
        <v>129366952</v>
      </c>
      <c r="Q31">
        <v>286611424</v>
      </c>
    </row>
    <row r="32" spans="1:17" x14ac:dyDescent="0.45">
      <c r="A32" s="2">
        <v>45931</v>
      </c>
      <c r="B32">
        <v>1</v>
      </c>
      <c r="C32">
        <v>0</v>
      </c>
      <c r="D32">
        <v>1546653.875</v>
      </c>
      <c r="E32">
        <v>1585878.375</v>
      </c>
      <c r="F32">
        <v>1542300.625</v>
      </c>
      <c r="G32">
        <v>1519113</v>
      </c>
      <c r="H32">
        <v>1596554.2524624791</v>
      </c>
      <c r="I32">
        <v>1612944.1475692489</v>
      </c>
      <c r="J32">
        <v>1497917.875</v>
      </c>
      <c r="K32">
        <v>1577465.875</v>
      </c>
      <c r="L32">
        <v>1951668.875</v>
      </c>
      <c r="M32">
        <v>1707805.996380952</v>
      </c>
      <c r="N32">
        <v>1490703.875</v>
      </c>
      <c r="O32">
        <v>1383379.75</v>
      </c>
      <c r="P32">
        <v>142557232</v>
      </c>
      <c r="Q32">
        <v>279126464</v>
      </c>
    </row>
    <row r="33" spans="1:17" x14ac:dyDescent="0.45">
      <c r="A33" s="2">
        <v>45962</v>
      </c>
      <c r="B33">
        <v>1</v>
      </c>
      <c r="C33">
        <v>0</v>
      </c>
      <c r="D33">
        <v>1274487.125</v>
      </c>
      <c r="E33">
        <v>1279707.375</v>
      </c>
      <c r="F33">
        <v>1312618.375</v>
      </c>
      <c r="G33">
        <v>1519112.875</v>
      </c>
      <c r="H33">
        <v>1378359.383405433</v>
      </c>
      <c r="I33">
        <v>1339828.049465796</v>
      </c>
      <c r="J33">
        <v>1345837</v>
      </c>
      <c r="K33">
        <v>1268912.875</v>
      </c>
      <c r="L33">
        <v>1930463.875</v>
      </c>
      <c r="M33">
        <v>1338782.533041181</v>
      </c>
      <c r="N33">
        <v>1323343.625</v>
      </c>
      <c r="O33">
        <v>1100130.5</v>
      </c>
      <c r="P33">
        <v>148238752</v>
      </c>
      <c r="Q33">
        <v>291537568</v>
      </c>
    </row>
    <row r="34" spans="1:17" x14ac:dyDescent="0.45">
      <c r="A34" s="2">
        <v>45992</v>
      </c>
      <c r="B34">
        <v>1</v>
      </c>
      <c r="C34">
        <v>0</v>
      </c>
      <c r="D34">
        <v>1567245</v>
      </c>
      <c r="E34">
        <v>1643444.125</v>
      </c>
      <c r="F34">
        <v>1618451.375</v>
      </c>
      <c r="G34">
        <v>1519112.875</v>
      </c>
      <c r="H34">
        <v>1596554.2524624791</v>
      </c>
      <c r="I34">
        <v>1640372.209543783</v>
      </c>
      <c r="J34">
        <v>1640065</v>
      </c>
      <c r="K34">
        <v>1554193.75</v>
      </c>
      <c r="L34">
        <v>1940879.125</v>
      </c>
      <c r="M34">
        <v>1628183.403593268</v>
      </c>
      <c r="N34">
        <v>1611915.125</v>
      </c>
      <c r="O34">
        <v>770656.3125</v>
      </c>
      <c r="P34">
        <v>251126880</v>
      </c>
      <c r="Q34">
        <v>274643072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E230-1C25-4F02-A0C1-8A1307F547BC}">
  <dimension ref="A1:T35"/>
  <sheetViews>
    <sheetView workbookViewId="0">
      <selection activeCell="T25" sqref="T25"/>
    </sheetView>
  </sheetViews>
  <sheetFormatPr defaultRowHeight="17" x14ac:dyDescent="0.45"/>
  <cols>
    <col min="4" max="4" width="20.4140625" style="9" bestFit="1" customWidth="1"/>
    <col min="5" max="10" width="10.58203125" bestFit="1" customWidth="1"/>
    <col min="11" max="11" width="15.6640625" customWidth="1"/>
    <col min="12" max="12" width="10.58203125" bestFit="1" customWidth="1"/>
    <col min="13" max="13" width="11.6640625" bestFit="1" customWidth="1"/>
    <col min="14" max="14" width="11" bestFit="1" customWidth="1"/>
    <col min="15" max="15" width="11.6640625" bestFit="1" customWidth="1"/>
    <col min="16" max="18" width="10.58203125" bestFit="1" customWidth="1"/>
    <col min="19" max="19" width="9.08203125" bestFit="1" customWidth="1"/>
  </cols>
  <sheetData>
    <row r="1" spans="1:17" x14ac:dyDescent="0.45">
      <c r="D1" s="13" t="s">
        <v>19</v>
      </c>
      <c r="E1" s="15" t="s">
        <v>27</v>
      </c>
      <c r="F1" s="15"/>
      <c r="G1" s="15" t="s">
        <v>28</v>
      </c>
      <c r="H1" s="15"/>
      <c r="I1" s="15" t="s">
        <v>29</v>
      </c>
      <c r="J1" s="15"/>
      <c r="K1" s="7"/>
    </row>
    <row r="2" spans="1:17" x14ac:dyDescent="0.45">
      <c r="A2" t="s">
        <v>24</v>
      </c>
      <c r="B2" t="s">
        <v>25</v>
      </c>
      <c r="C2" t="s">
        <v>26</v>
      </c>
      <c r="D2" s="14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DilatedRNN</v>
      </c>
      <c r="I2" t="str">
        <f>Forecasting_주중!C1</f>
        <v>y</v>
      </c>
      <c r="J2" t="str">
        <f>Forecasting_주중!D1</f>
        <v>GRU</v>
      </c>
    </row>
    <row r="3" spans="1:17" x14ac:dyDescent="0.45">
      <c r="A3" s="5">
        <v>30</v>
      </c>
      <c r="B3" s="5">
        <v>14</v>
      </c>
      <c r="C3" s="5">
        <v>16</v>
      </c>
      <c r="D3" s="8">
        <v>45017</v>
      </c>
      <c r="E3" s="6">
        <f>Forecasting_전체!C2</f>
        <v>3281372</v>
      </c>
      <c r="F3" s="6">
        <f>Forecasting_전체!D2</f>
        <v>3209957.25</v>
      </c>
      <c r="G3" s="6">
        <f>Forecasting_주말!C2</f>
        <v>1831775</v>
      </c>
      <c r="H3" s="6">
        <f>Forecasting_주말!D2</f>
        <v>1877192</v>
      </c>
      <c r="I3" s="6">
        <f>Forecasting_주중!C2</f>
        <v>1449597</v>
      </c>
      <c r="J3" s="6">
        <f>Forecasting_주중!D2</f>
        <v>1328690.625</v>
      </c>
      <c r="K3" s="6"/>
    </row>
    <row r="4" spans="1:17" x14ac:dyDescent="0.45">
      <c r="A4" s="5">
        <v>31</v>
      </c>
      <c r="B4" s="5">
        <v>12</v>
      </c>
      <c r="C4" s="5">
        <v>19</v>
      </c>
      <c r="D4" s="8">
        <v>45047</v>
      </c>
      <c r="E4" s="6">
        <f>Forecasting_전체!C3</f>
        <v>3460800</v>
      </c>
      <c r="F4" s="6">
        <f>Forecasting_전체!D3</f>
        <v>3232945.5</v>
      </c>
      <c r="G4" s="6">
        <f>Forecasting_주말!C3</f>
        <v>1611120</v>
      </c>
      <c r="H4" s="6">
        <f>Forecasting_주말!D3</f>
        <v>1645452.25</v>
      </c>
      <c r="I4" s="6">
        <f>Forecasting_주중!C3</f>
        <v>1849680</v>
      </c>
      <c r="J4" s="6">
        <f>Forecasting_주중!D3</f>
        <v>1681071.5</v>
      </c>
      <c r="K4" s="6"/>
    </row>
    <row r="5" spans="1:17" x14ac:dyDescent="0.45">
      <c r="A5" s="5">
        <v>30</v>
      </c>
      <c r="B5" s="5">
        <v>13</v>
      </c>
      <c r="C5" s="5">
        <v>17</v>
      </c>
      <c r="D5" s="8">
        <v>45078</v>
      </c>
      <c r="E5" s="6">
        <f>Forecasting_전체!C4</f>
        <v>3274361</v>
      </c>
      <c r="F5" s="6">
        <f>Forecasting_전체!D4</f>
        <v>3186083.75</v>
      </c>
      <c r="G5" s="6">
        <f>Forecasting_주말!C4</f>
        <v>1678704</v>
      </c>
      <c r="H5" s="6">
        <f>Forecasting_주말!D4</f>
        <v>1685881.75</v>
      </c>
      <c r="I5" s="6">
        <f>Forecasting_주중!C4</f>
        <v>1595657</v>
      </c>
      <c r="J5" s="6">
        <f>Forecasting_주중!D4</f>
        <v>1436250.125</v>
      </c>
      <c r="K5" s="6"/>
    </row>
    <row r="6" spans="1:17" x14ac:dyDescent="0.45">
      <c r="A6" s="5">
        <v>31</v>
      </c>
      <c r="B6" s="5">
        <v>14</v>
      </c>
      <c r="C6" s="5">
        <v>17</v>
      </c>
      <c r="D6" s="8">
        <v>45108</v>
      </c>
      <c r="E6" s="6">
        <f>Forecasting_전체!C5</f>
        <v>3279768</v>
      </c>
      <c r="F6" s="6">
        <f>Forecasting_전체!D5</f>
        <v>3169345.25</v>
      </c>
      <c r="G6" s="6">
        <f>Forecasting_주말!C5</f>
        <v>1688805</v>
      </c>
      <c r="H6" s="6">
        <f>Forecasting_주말!D5</f>
        <v>1560501.25</v>
      </c>
      <c r="I6" s="6">
        <f>Forecasting_주중!C5</f>
        <v>1590963</v>
      </c>
      <c r="J6" s="6">
        <f>Forecasting_주중!D5</f>
        <v>1518463.375</v>
      </c>
      <c r="K6" s="6"/>
    </row>
    <row r="7" spans="1:17" x14ac:dyDescent="0.45">
      <c r="A7" s="5">
        <v>31</v>
      </c>
      <c r="B7" s="5">
        <v>12</v>
      </c>
      <c r="C7" s="5">
        <v>19</v>
      </c>
      <c r="D7" s="8">
        <v>45139</v>
      </c>
      <c r="E7" s="6">
        <f>Forecasting_전체!C6</f>
        <v>3352224</v>
      </c>
      <c r="F7" s="6">
        <f>Forecasting_전체!D6</f>
        <v>3189311.5</v>
      </c>
      <c r="G7" s="6">
        <f>Forecasting_주말!C6</f>
        <v>1519750</v>
      </c>
      <c r="H7" s="6">
        <f>Forecasting_주말!D6</f>
        <v>1497865.5</v>
      </c>
      <c r="I7" s="6">
        <f>Forecasting_주중!C6</f>
        <v>1832474</v>
      </c>
      <c r="J7" s="6">
        <f>Forecasting_주중!D6</f>
        <v>1693508</v>
      </c>
      <c r="K7" s="6"/>
    </row>
    <row r="8" spans="1:17" x14ac:dyDescent="0.45">
      <c r="A8" s="5">
        <v>30</v>
      </c>
      <c r="B8" s="5">
        <v>14</v>
      </c>
      <c r="C8" s="5">
        <v>16</v>
      </c>
      <c r="D8" s="8">
        <v>45170</v>
      </c>
      <c r="E8" s="6">
        <f>Forecasting_전체!C7</f>
        <v>3291100</v>
      </c>
      <c r="F8" s="6">
        <f>Forecasting_전체!D7</f>
        <v>3298762.75</v>
      </c>
      <c r="G8" s="6">
        <f>Forecasting_주말!C7</f>
        <v>1730278</v>
      </c>
      <c r="H8" s="6">
        <f>Forecasting_주말!D7</f>
        <v>1518906.875</v>
      </c>
      <c r="I8" s="6">
        <f>Forecasting_주중!C7</f>
        <v>1560822</v>
      </c>
      <c r="J8" s="6">
        <f>Forecasting_주중!D7</f>
        <v>1492780</v>
      </c>
      <c r="K8" s="6"/>
    </row>
    <row r="9" spans="1:17" x14ac:dyDescent="0.45">
      <c r="A9" s="5">
        <v>31</v>
      </c>
      <c r="B9" s="5">
        <v>13</v>
      </c>
      <c r="C9" s="5">
        <v>18</v>
      </c>
      <c r="D9" s="8">
        <v>45200</v>
      </c>
      <c r="E9" s="6">
        <f>Forecasting_전체!C8</f>
        <v>3643417</v>
      </c>
      <c r="F9" s="6">
        <f>Forecasting_전체!D8</f>
        <v>3367579.25</v>
      </c>
      <c r="G9" s="6">
        <f>Forecasting_주말!C8</f>
        <v>1823506</v>
      </c>
      <c r="H9" s="6">
        <f>Forecasting_주말!D8</f>
        <v>1876423.5</v>
      </c>
      <c r="I9" s="6">
        <f>Forecasting_주중!C8</f>
        <v>1819911</v>
      </c>
      <c r="J9" s="6">
        <f>Forecasting_주중!D8</f>
        <v>1780575.75</v>
      </c>
      <c r="K9" s="6"/>
    </row>
    <row r="10" spans="1:17" x14ac:dyDescent="0.45">
      <c r="A10" s="5">
        <v>30</v>
      </c>
      <c r="B10" s="5">
        <v>12</v>
      </c>
      <c r="C10" s="5">
        <v>18</v>
      </c>
      <c r="D10" s="8">
        <v>45231</v>
      </c>
      <c r="E10" s="6">
        <f>Forecasting_전체!C9</f>
        <v>3547176</v>
      </c>
      <c r="F10" s="6">
        <f>Forecasting_전체!D9</f>
        <v>3385911</v>
      </c>
      <c r="G10" s="6">
        <f>Forecasting_주말!C9</f>
        <v>1776440</v>
      </c>
      <c r="H10" s="6">
        <f>Forecasting_주말!D9</f>
        <v>1794702.5</v>
      </c>
      <c r="I10" s="6">
        <f>Forecasting_주중!C9</f>
        <v>1770736</v>
      </c>
      <c r="J10" s="6">
        <f>Forecasting_주중!D9</f>
        <v>1622337</v>
      </c>
      <c r="K10" s="6"/>
    </row>
    <row r="11" spans="1:17" x14ac:dyDescent="0.45">
      <c r="A11" s="5">
        <v>31</v>
      </c>
      <c r="B11" s="5">
        <v>15</v>
      </c>
      <c r="C11" s="5">
        <v>16</v>
      </c>
      <c r="D11" s="8">
        <v>45261</v>
      </c>
      <c r="E11" s="6">
        <f>Forecasting_전체!C10</f>
        <v>3647548</v>
      </c>
      <c r="F11" s="6">
        <f>Forecasting_전체!D10</f>
        <v>3357167.25</v>
      </c>
      <c r="G11" s="6">
        <f>Forecasting_주말!C10</f>
        <v>2030693</v>
      </c>
      <c r="H11" s="6">
        <f>Forecasting_주말!D10</f>
        <v>2087307.5</v>
      </c>
      <c r="I11" s="6">
        <f>Forecasting_주중!C10</f>
        <v>1616855</v>
      </c>
      <c r="J11" s="6">
        <f>Forecasting_주중!D10</f>
        <v>1537221.625</v>
      </c>
      <c r="K11" s="6"/>
    </row>
    <row r="12" spans="1:17" x14ac:dyDescent="0.45">
      <c r="A12" s="5">
        <v>31</v>
      </c>
      <c r="B12" s="5">
        <v>12</v>
      </c>
      <c r="C12" s="5">
        <v>19</v>
      </c>
      <c r="D12" s="8">
        <v>45292</v>
      </c>
      <c r="E12" s="6">
        <f>Forecasting_전체!C11</f>
        <v>3318669</v>
      </c>
      <c r="F12" s="6">
        <f>Forecasting_전체!D11</f>
        <v>3326395.75</v>
      </c>
      <c r="G12" s="6">
        <f>Forecasting_주말!C11</f>
        <v>1512083</v>
      </c>
      <c r="H12" s="6">
        <f>Forecasting_주말!D11</f>
        <v>1318070.75</v>
      </c>
      <c r="I12" s="6">
        <f>Forecasting_주중!C11</f>
        <v>1806586</v>
      </c>
      <c r="J12" s="6">
        <f>Forecasting_주중!D11</f>
        <v>1665005.5</v>
      </c>
      <c r="K12" s="6"/>
    </row>
    <row r="13" spans="1:17" x14ac:dyDescent="0.45">
      <c r="A13" s="5">
        <v>29</v>
      </c>
      <c r="B13" s="5">
        <v>12</v>
      </c>
      <c r="C13" s="5">
        <v>17</v>
      </c>
      <c r="D13" s="8">
        <v>45323</v>
      </c>
      <c r="E13" s="6">
        <f>Forecasting_전체!C12</f>
        <v>3464111</v>
      </c>
      <c r="F13" s="6">
        <f>Forecasting_전체!D12</f>
        <v>3274700</v>
      </c>
      <c r="G13" s="6">
        <f>Forecasting_주말!C12</f>
        <v>1566682</v>
      </c>
      <c r="H13" s="6">
        <f>Forecasting_주말!D12</f>
        <v>1433868.75</v>
      </c>
      <c r="I13" s="6">
        <f>Forecasting_주중!C12</f>
        <v>1897429</v>
      </c>
      <c r="J13" s="6">
        <f>Forecasting_주중!D12</f>
        <v>1566386.25</v>
      </c>
      <c r="K13" s="16" t="s">
        <v>31</v>
      </c>
      <c r="L13" s="15" t="str">
        <f>E1</f>
        <v>전체</v>
      </c>
      <c r="M13" s="15"/>
      <c r="N13" s="15" t="str">
        <f>G1</f>
        <v>주말</v>
      </c>
      <c r="O13" s="15"/>
      <c r="P13" s="15" t="str">
        <f>I1</f>
        <v>주중</v>
      </c>
      <c r="Q13" s="15"/>
    </row>
    <row r="14" spans="1:17" x14ac:dyDescent="0.45">
      <c r="A14" s="5">
        <v>31</v>
      </c>
      <c r="B14" s="5">
        <v>15</v>
      </c>
      <c r="C14" s="5">
        <v>16</v>
      </c>
      <c r="D14" s="8">
        <v>45352</v>
      </c>
      <c r="E14" s="6">
        <f>Forecasting_전체!C13</f>
        <v>3473501</v>
      </c>
      <c r="F14" s="6">
        <f>Forecasting_전체!D13</f>
        <v>3403701.5</v>
      </c>
      <c r="G14" s="6">
        <f>Forecasting_주말!C13</f>
        <v>2009616</v>
      </c>
      <c r="H14" s="6">
        <f>Forecasting_주말!D13</f>
        <v>1678476.875</v>
      </c>
      <c r="I14" s="6">
        <f>Forecasting_주중!C13</f>
        <v>1463885</v>
      </c>
      <c r="J14" s="6">
        <f>Forecasting_주중!D13</f>
        <v>1194498</v>
      </c>
      <c r="K14" s="16"/>
      <c r="L14" t="str">
        <f>F2</f>
        <v>NBEATS</v>
      </c>
      <c r="M14" t="s">
        <v>30</v>
      </c>
      <c r="N14" t="str">
        <f>H2</f>
        <v>DilatedRNN</v>
      </c>
      <c r="O14" t="s">
        <v>30</v>
      </c>
      <c r="P14" t="str">
        <f>J2</f>
        <v>GRU</v>
      </c>
      <c r="Q14" t="s">
        <v>30</v>
      </c>
    </row>
    <row r="15" spans="1:17" x14ac:dyDescent="0.45">
      <c r="A15" s="5">
        <v>30</v>
      </c>
      <c r="B15" s="5">
        <v>12</v>
      </c>
      <c r="C15" s="5">
        <v>18</v>
      </c>
      <c r="D15" s="8">
        <v>45383</v>
      </c>
      <c r="E15" s="6">
        <f>Forecasting_전체!C14</f>
        <v>0</v>
      </c>
      <c r="F15" s="6">
        <f>Forecasting_전체!D14</f>
        <v>3526623</v>
      </c>
      <c r="G15" s="6">
        <f>Forecasting_주말!C14</f>
        <v>0</v>
      </c>
      <c r="H15" s="6">
        <f>Forecasting_주말!D14</f>
        <v>1385457</v>
      </c>
      <c r="I15" s="6">
        <f>Forecasting_주중!C14</f>
        <v>0</v>
      </c>
      <c r="J15" s="6">
        <f>Forecasting_주중!D14</f>
        <v>1422745</v>
      </c>
      <c r="K15" s="10">
        <f t="shared" ref="K15:K35" si="0">D15</f>
        <v>45383</v>
      </c>
      <c r="L15" s="6">
        <f t="shared" ref="L15:L35" si="1">F15</f>
        <v>3526623</v>
      </c>
      <c r="M15" s="6">
        <f t="shared" ref="M15:M35" si="2">L15/A15</f>
        <v>117554.1</v>
      </c>
      <c r="N15" s="6">
        <f t="shared" ref="N15:N35" si="3">H15</f>
        <v>1385457</v>
      </c>
      <c r="O15" s="6">
        <f t="shared" ref="O15:O35" si="4">N15/B15</f>
        <v>115454.75</v>
      </c>
      <c r="P15" s="6">
        <f>J15</f>
        <v>1422745</v>
      </c>
      <c r="Q15" s="6">
        <f t="shared" ref="Q15:Q35" si="5">P15/C15</f>
        <v>79041.388888888891</v>
      </c>
    </row>
    <row r="16" spans="1:17" x14ac:dyDescent="0.45">
      <c r="A16" s="5">
        <v>31</v>
      </c>
      <c r="B16" s="5">
        <v>13</v>
      </c>
      <c r="C16" s="5">
        <v>18</v>
      </c>
      <c r="D16" s="8">
        <v>45413</v>
      </c>
      <c r="E16" s="6">
        <f>Forecasting_전체!C15</f>
        <v>0</v>
      </c>
      <c r="F16" s="6">
        <f>Forecasting_전체!D15</f>
        <v>3611019</v>
      </c>
      <c r="G16" s="6">
        <f>Forecasting_주말!C15</f>
        <v>0</v>
      </c>
      <c r="H16" s="6">
        <f>Forecasting_주말!D15</f>
        <v>1439347.625</v>
      </c>
      <c r="I16" s="6">
        <f>Forecasting_주중!C15</f>
        <v>0</v>
      </c>
      <c r="J16" s="6">
        <f>Forecasting_주중!D15</f>
        <v>1472937.25</v>
      </c>
      <c r="K16" s="10">
        <f t="shared" si="0"/>
        <v>45413</v>
      </c>
      <c r="L16" s="6">
        <f t="shared" si="1"/>
        <v>3611019</v>
      </c>
      <c r="M16" s="6">
        <f t="shared" si="2"/>
        <v>116484.48387096774</v>
      </c>
      <c r="N16" s="6">
        <f t="shared" si="3"/>
        <v>1439347.625</v>
      </c>
      <c r="O16" s="6">
        <f t="shared" si="4"/>
        <v>110719.04807692308</v>
      </c>
      <c r="P16" s="6">
        <f t="shared" ref="P16:P35" si="6">J16</f>
        <v>1472937.25</v>
      </c>
      <c r="Q16" s="6">
        <f t="shared" si="5"/>
        <v>81829.847222222219</v>
      </c>
    </row>
    <row r="17" spans="1:20" x14ac:dyDescent="0.45">
      <c r="A17" s="5">
        <v>30</v>
      </c>
      <c r="B17" s="5">
        <v>14</v>
      </c>
      <c r="C17" s="5">
        <v>16</v>
      </c>
      <c r="D17" s="8">
        <v>45444</v>
      </c>
      <c r="E17" s="6">
        <f>Forecasting_전체!C16</f>
        <v>0</v>
      </c>
      <c r="F17" s="6">
        <f>Forecasting_전체!D16</f>
        <v>3573648.5</v>
      </c>
      <c r="G17" s="6">
        <f>Forecasting_주말!C16</f>
        <v>0</v>
      </c>
      <c r="H17" s="6">
        <f>Forecasting_주말!D16</f>
        <v>1501630</v>
      </c>
      <c r="I17" s="6">
        <f>Forecasting_주중!C16</f>
        <v>0</v>
      </c>
      <c r="J17" s="6">
        <f>Forecasting_주중!D16</f>
        <v>1225282</v>
      </c>
      <c r="K17" s="10">
        <f t="shared" si="0"/>
        <v>45444</v>
      </c>
      <c r="L17" s="6">
        <f t="shared" si="1"/>
        <v>3573648.5</v>
      </c>
      <c r="M17" s="6">
        <f t="shared" si="2"/>
        <v>119121.61666666667</v>
      </c>
      <c r="N17" s="6">
        <f t="shared" si="3"/>
        <v>1501630</v>
      </c>
      <c r="O17" s="6">
        <f t="shared" si="4"/>
        <v>107259.28571428571</v>
      </c>
      <c r="P17" s="6">
        <f t="shared" si="6"/>
        <v>1225282</v>
      </c>
      <c r="Q17" s="6">
        <f t="shared" si="5"/>
        <v>76580.125</v>
      </c>
    </row>
    <row r="18" spans="1:20" x14ac:dyDescent="0.45">
      <c r="A18" s="5">
        <v>31</v>
      </c>
      <c r="B18" s="5">
        <v>12</v>
      </c>
      <c r="C18" s="5">
        <v>19</v>
      </c>
      <c r="D18" s="8">
        <v>45474</v>
      </c>
      <c r="E18" s="6">
        <f>Forecasting_전체!C17</f>
        <v>0</v>
      </c>
      <c r="F18" s="6">
        <f>Forecasting_전체!D17</f>
        <v>3660756.75</v>
      </c>
      <c r="G18" s="6">
        <f>Forecasting_주말!C17</f>
        <v>0</v>
      </c>
      <c r="H18" s="6">
        <f>Forecasting_주말!D17</f>
        <v>1410332.25</v>
      </c>
      <c r="I18" s="6">
        <f>Forecasting_주중!C17</f>
        <v>0</v>
      </c>
      <c r="J18" s="6">
        <f>Forecasting_주중!D17</f>
        <v>1555136.25</v>
      </c>
      <c r="K18" s="10">
        <f t="shared" si="0"/>
        <v>45474</v>
      </c>
      <c r="L18" s="6">
        <f t="shared" si="1"/>
        <v>3660756.75</v>
      </c>
      <c r="M18" s="6">
        <f t="shared" si="2"/>
        <v>118088.92741935483</v>
      </c>
      <c r="N18" s="6">
        <f t="shared" si="3"/>
        <v>1410332.25</v>
      </c>
      <c r="O18" s="6">
        <f t="shared" si="4"/>
        <v>117527.6875</v>
      </c>
      <c r="P18" s="6">
        <f t="shared" si="6"/>
        <v>1555136.25</v>
      </c>
      <c r="Q18" s="6">
        <f t="shared" si="5"/>
        <v>81849.276315789481</v>
      </c>
    </row>
    <row r="19" spans="1:20" x14ac:dyDescent="0.45">
      <c r="A19" s="5">
        <v>31</v>
      </c>
      <c r="B19" s="5">
        <v>14</v>
      </c>
      <c r="C19" s="5">
        <v>17</v>
      </c>
      <c r="D19" s="8">
        <v>45505</v>
      </c>
      <c r="E19" s="6">
        <f>Forecasting_전체!C18</f>
        <v>0</v>
      </c>
      <c r="F19" s="6">
        <f>Forecasting_전체!D18</f>
        <v>3604046.75</v>
      </c>
      <c r="G19" s="6">
        <f>Forecasting_주말!C18</f>
        <v>0</v>
      </c>
      <c r="H19" s="6">
        <f>Forecasting_주말!D18</f>
        <v>1462989.625</v>
      </c>
      <c r="I19" s="6">
        <f>Forecasting_주중!C18</f>
        <v>0</v>
      </c>
      <c r="J19" s="6">
        <f>Forecasting_주중!D18</f>
        <v>1429345.125</v>
      </c>
      <c r="K19" s="10">
        <f t="shared" si="0"/>
        <v>45505</v>
      </c>
      <c r="L19" s="6">
        <f t="shared" si="1"/>
        <v>3604046.75</v>
      </c>
      <c r="M19" s="6">
        <f t="shared" si="2"/>
        <v>116259.57258064517</v>
      </c>
      <c r="N19" s="6">
        <f t="shared" si="3"/>
        <v>1462989.625</v>
      </c>
      <c r="O19" s="6">
        <f t="shared" si="4"/>
        <v>104499.25892857143</v>
      </c>
      <c r="P19" s="6">
        <f t="shared" si="6"/>
        <v>1429345.125</v>
      </c>
      <c r="Q19" s="6">
        <f t="shared" si="5"/>
        <v>84079.125</v>
      </c>
    </row>
    <row r="20" spans="1:20" x14ac:dyDescent="0.45">
      <c r="A20" s="5">
        <v>30</v>
      </c>
      <c r="B20" s="5">
        <v>13</v>
      </c>
      <c r="C20" s="5">
        <v>17</v>
      </c>
      <c r="D20" s="8">
        <v>45536</v>
      </c>
      <c r="E20" s="6">
        <f>Forecasting_전체!C19</f>
        <v>0</v>
      </c>
      <c r="F20" s="6">
        <f>Forecasting_전체!D19</f>
        <v>3650265.25</v>
      </c>
      <c r="G20" s="6">
        <f>Forecasting_주말!C19</f>
        <v>0</v>
      </c>
      <c r="H20" s="6">
        <f>Forecasting_주말!D19</f>
        <v>1491501.375</v>
      </c>
      <c r="I20" s="6">
        <f>Forecasting_주중!C19</f>
        <v>0</v>
      </c>
      <c r="J20" s="6">
        <f>Forecasting_주중!D19</f>
        <v>1528997.875</v>
      </c>
      <c r="K20" s="10">
        <f t="shared" si="0"/>
        <v>45536</v>
      </c>
      <c r="L20" s="6">
        <f t="shared" si="1"/>
        <v>3650265.25</v>
      </c>
      <c r="M20" s="6">
        <f t="shared" si="2"/>
        <v>121675.50833333333</v>
      </c>
      <c r="N20" s="6">
        <f t="shared" si="3"/>
        <v>1491501.375</v>
      </c>
      <c r="O20" s="6">
        <f t="shared" si="4"/>
        <v>114730.875</v>
      </c>
      <c r="P20" s="6">
        <f t="shared" si="6"/>
        <v>1528997.875</v>
      </c>
      <c r="Q20" s="6">
        <f t="shared" si="5"/>
        <v>89941.051470588238</v>
      </c>
    </row>
    <row r="21" spans="1:20" x14ac:dyDescent="0.45">
      <c r="A21" s="5">
        <v>31</v>
      </c>
      <c r="B21" s="5">
        <v>12</v>
      </c>
      <c r="C21" s="5">
        <v>19</v>
      </c>
      <c r="D21" s="8">
        <v>45566</v>
      </c>
      <c r="E21" s="6">
        <f>Forecasting_전체!C20</f>
        <v>0</v>
      </c>
      <c r="F21" s="6">
        <f>Forecasting_전체!D20</f>
        <v>3759440.5</v>
      </c>
      <c r="G21" s="6">
        <f>Forecasting_주말!C20</f>
        <v>0</v>
      </c>
      <c r="H21" s="6">
        <f>Forecasting_주말!D20</f>
        <v>1390290.625</v>
      </c>
      <c r="I21" s="6">
        <f>Forecasting_주중!C20</f>
        <v>0</v>
      </c>
      <c r="J21" s="6">
        <f>Forecasting_주중!D20</f>
        <v>1623493.875</v>
      </c>
      <c r="K21" s="10">
        <f t="shared" si="0"/>
        <v>45566</v>
      </c>
      <c r="L21" s="6">
        <f t="shared" si="1"/>
        <v>3759440.5</v>
      </c>
      <c r="M21" s="6">
        <f t="shared" si="2"/>
        <v>121272.27419354839</v>
      </c>
      <c r="N21" s="6">
        <f t="shared" si="3"/>
        <v>1390290.625</v>
      </c>
      <c r="O21" s="6">
        <f t="shared" si="4"/>
        <v>115857.55208333333</v>
      </c>
      <c r="P21" s="6">
        <f t="shared" si="6"/>
        <v>1623493.875</v>
      </c>
      <c r="Q21" s="6">
        <f t="shared" si="5"/>
        <v>85447.046052631573</v>
      </c>
    </row>
    <row r="22" spans="1:20" x14ac:dyDescent="0.45">
      <c r="A22" s="5">
        <v>30</v>
      </c>
      <c r="B22" s="5">
        <v>14</v>
      </c>
      <c r="C22" s="5">
        <v>16</v>
      </c>
      <c r="D22" s="8">
        <v>45597</v>
      </c>
      <c r="E22" s="6">
        <f>Forecasting_전체!C21</f>
        <v>0</v>
      </c>
      <c r="F22" s="6">
        <f>Forecasting_전체!D21</f>
        <v>3788538.5</v>
      </c>
      <c r="G22" s="6">
        <f>Forecasting_주말!C21</f>
        <v>0</v>
      </c>
      <c r="H22" s="6">
        <f>Forecasting_주말!D21</f>
        <v>1616724.125</v>
      </c>
      <c r="I22" s="6">
        <f>Forecasting_주중!C21</f>
        <v>0</v>
      </c>
      <c r="J22" s="6">
        <f>Forecasting_주중!D21</f>
        <v>1230325.375</v>
      </c>
      <c r="K22" s="10">
        <f t="shared" si="0"/>
        <v>45597</v>
      </c>
      <c r="L22" s="6">
        <f t="shared" si="1"/>
        <v>3788538.5</v>
      </c>
      <c r="M22" s="6">
        <f t="shared" si="2"/>
        <v>126284.61666666667</v>
      </c>
      <c r="N22" s="6">
        <f t="shared" si="3"/>
        <v>1616724.125</v>
      </c>
      <c r="O22" s="6">
        <f t="shared" si="4"/>
        <v>115480.29464285714</v>
      </c>
      <c r="P22" s="6">
        <f t="shared" si="6"/>
        <v>1230325.375</v>
      </c>
      <c r="Q22" s="6">
        <f t="shared" si="5"/>
        <v>76895.3359375</v>
      </c>
    </row>
    <row r="23" spans="1:20" x14ac:dyDescent="0.45">
      <c r="A23" s="5">
        <v>31</v>
      </c>
      <c r="B23" s="5">
        <v>13</v>
      </c>
      <c r="C23" s="5">
        <v>18</v>
      </c>
      <c r="D23" s="8">
        <v>45627</v>
      </c>
      <c r="E23" s="6">
        <f>Forecasting_전체!C22</f>
        <v>0</v>
      </c>
      <c r="F23" s="6">
        <f>Forecasting_전체!D22</f>
        <v>3839723</v>
      </c>
      <c r="G23" s="6">
        <f>Forecasting_주말!C22</f>
        <v>0</v>
      </c>
      <c r="H23" s="6">
        <f>Forecasting_주말!D22</f>
        <v>1654915.625</v>
      </c>
      <c r="I23" s="6">
        <f>Forecasting_주중!C22</f>
        <v>0</v>
      </c>
      <c r="J23" s="6">
        <f>Forecasting_주중!D22</f>
        <v>1478268</v>
      </c>
      <c r="K23" s="10">
        <f t="shared" si="0"/>
        <v>45627</v>
      </c>
      <c r="L23" s="6">
        <f t="shared" si="1"/>
        <v>3839723</v>
      </c>
      <c r="M23" s="6">
        <f t="shared" si="2"/>
        <v>123862.03225806452</v>
      </c>
      <c r="N23" s="6">
        <f t="shared" si="3"/>
        <v>1654915.625</v>
      </c>
      <c r="O23" s="6">
        <f t="shared" si="4"/>
        <v>127301.20192307692</v>
      </c>
      <c r="P23" s="6">
        <f t="shared" si="6"/>
        <v>1478268</v>
      </c>
      <c r="Q23" s="6">
        <f t="shared" si="5"/>
        <v>82126</v>
      </c>
    </row>
    <row r="24" spans="1:20" x14ac:dyDescent="0.45">
      <c r="A24" s="5">
        <v>31</v>
      </c>
      <c r="B24" s="5">
        <v>13</v>
      </c>
      <c r="C24" s="5">
        <v>18</v>
      </c>
      <c r="D24" s="8">
        <v>45658</v>
      </c>
      <c r="E24" s="6">
        <f>Forecasting_전체!C23</f>
        <v>0</v>
      </c>
      <c r="F24" s="6">
        <f>Forecasting_전체!D23</f>
        <v>3808182.75</v>
      </c>
      <c r="G24" s="6">
        <f>Forecasting_주말!C23</f>
        <v>0</v>
      </c>
      <c r="H24" s="6">
        <f>Forecasting_주말!D23</f>
        <v>1273250.25</v>
      </c>
      <c r="I24" s="6">
        <f>Forecasting_주중!C23</f>
        <v>0</v>
      </c>
      <c r="J24" s="6">
        <f>Forecasting_주중!D23</f>
        <v>1665515.5</v>
      </c>
      <c r="K24" s="10">
        <f t="shared" si="0"/>
        <v>45658</v>
      </c>
      <c r="L24" s="6">
        <f t="shared" si="1"/>
        <v>3808182.75</v>
      </c>
      <c r="M24" s="6">
        <f t="shared" si="2"/>
        <v>122844.60483870968</v>
      </c>
      <c r="N24" s="6">
        <f t="shared" si="3"/>
        <v>1273250.25</v>
      </c>
      <c r="O24" s="6">
        <f t="shared" si="4"/>
        <v>97942.326923076922</v>
      </c>
      <c r="P24" s="6">
        <f t="shared" si="6"/>
        <v>1665515.5</v>
      </c>
      <c r="Q24" s="6">
        <f t="shared" si="5"/>
        <v>92528.638888888891</v>
      </c>
      <c r="R24" s="11">
        <f>AVERAGE(M24:M35)</f>
        <v>132397.76468413978</v>
      </c>
      <c r="S24" s="11">
        <f>AVERAGE(O24:O35)</f>
        <v>114133.68902052809</v>
      </c>
      <c r="T24" s="11">
        <f>AVERAGE(Q24:Q35)</f>
        <v>80471.590574520189</v>
      </c>
    </row>
    <row r="25" spans="1:20" x14ac:dyDescent="0.45">
      <c r="A25" s="5">
        <v>28</v>
      </c>
      <c r="B25" s="5">
        <v>12</v>
      </c>
      <c r="C25" s="5">
        <v>16</v>
      </c>
      <c r="D25" s="8">
        <v>45689</v>
      </c>
      <c r="E25" s="6">
        <f>Forecasting_전체!C24</f>
        <v>0</v>
      </c>
      <c r="F25" s="6">
        <f>Forecasting_전체!D24</f>
        <v>3862500.25</v>
      </c>
      <c r="G25" s="6">
        <f>Forecasting_주말!C24</f>
        <v>0</v>
      </c>
      <c r="H25" s="6">
        <f>Forecasting_주말!D24</f>
        <v>1135617.75</v>
      </c>
      <c r="I25" s="6">
        <f>Forecasting_주중!C24</f>
        <v>0</v>
      </c>
      <c r="J25" s="6">
        <f>Forecasting_주중!D24</f>
        <v>1218281.375</v>
      </c>
      <c r="K25" s="10">
        <f t="shared" si="0"/>
        <v>45689</v>
      </c>
      <c r="L25" s="6">
        <f t="shared" si="1"/>
        <v>3862500.25</v>
      </c>
      <c r="M25" s="6">
        <f t="shared" si="2"/>
        <v>137946.4375</v>
      </c>
      <c r="N25" s="6">
        <f t="shared" si="3"/>
        <v>1135617.75</v>
      </c>
      <c r="O25" s="6">
        <f t="shared" si="4"/>
        <v>94634.8125</v>
      </c>
      <c r="P25" s="6">
        <f t="shared" si="6"/>
        <v>1218281.375</v>
      </c>
      <c r="Q25" s="6">
        <f t="shared" si="5"/>
        <v>76142.5859375</v>
      </c>
    </row>
    <row r="26" spans="1:20" x14ac:dyDescent="0.45">
      <c r="A26" s="5">
        <v>31</v>
      </c>
      <c r="B26" s="5">
        <v>14</v>
      </c>
      <c r="C26" s="5">
        <v>17</v>
      </c>
      <c r="D26" s="8">
        <v>45717</v>
      </c>
      <c r="E26" s="6">
        <f>Forecasting_전체!C25</f>
        <v>0</v>
      </c>
      <c r="F26" s="6">
        <f>Forecasting_전체!D25</f>
        <v>3918111.25</v>
      </c>
      <c r="G26" s="6">
        <f>Forecasting_주말!C25</f>
        <v>0</v>
      </c>
      <c r="H26" s="6">
        <f>Forecasting_주말!D25</f>
        <v>1280953.125</v>
      </c>
      <c r="I26" s="6">
        <f>Forecasting_주중!C25</f>
        <v>0</v>
      </c>
      <c r="J26" s="6">
        <f>Forecasting_주중!D25</f>
        <v>1279479.375</v>
      </c>
      <c r="K26" s="10">
        <f t="shared" si="0"/>
        <v>45717</v>
      </c>
      <c r="L26" s="6">
        <f t="shared" si="1"/>
        <v>3918111.25</v>
      </c>
      <c r="M26" s="6">
        <f t="shared" si="2"/>
        <v>126390.68548387097</v>
      </c>
      <c r="N26" s="6">
        <f t="shared" si="3"/>
        <v>1280953.125</v>
      </c>
      <c r="O26" s="6">
        <f t="shared" si="4"/>
        <v>91496.65178571429</v>
      </c>
      <c r="P26" s="6">
        <f t="shared" si="6"/>
        <v>1279479.375</v>
      </c>
      <c r="Q26" s="6">
        <f t="shared" si="5"/>
        <v>75263.492647058825</v>
      </c>
    </row>
    <row r="27" spans="1:20" x14ac:dyDescent="0.45">
      <c r="A27" s="5">
        <v>30</v>
      </c>
      <c r="B27" s="5">
        <v>12</v>
      </c>
      <c r="C27" s="5">
        <v>18</v>
      </c>
      <c r="D27" s="8">
        <v>45748</v>
      </c>
      <c r="E27" s="6">
        <f>Forecasting_전체!C26</f>
        <v>0</v>
      </c>
      <c r="F27" s="6">
        <f>Forecasting_전체!D26</f>
        <v>4008163</v>
      </c>
      <c r="G27" s="6">
        <f>Forecasting_주말!C26</f>
        <v>0</v>
      </c>
      <c r="H27" s="6">
        <f>Forecasting_주말!D26</f>
        <v>1446854</v>
      </c>
      <c r="I27" s="6">
        <f>Forecasting_주중!C26</f>
        <v>0</v>
      </c>
      <c r="J27" s="6">
        <f>Forecasting_주중!D26</f>
        <v>1453774.125</v>
      </c>
      <c r="K27" s="10">
        <f t="shared" si="0"/>
        <v>45748</v>
      </c>
      <c r="L27" s="6">
        <f t="shared" si="1"/>
        <v>4008163</v>
      </c>
      <c r="M27" s="6">
        <f t="shared" si="2"/>
        <v>133605.43333333332</v>
      </c>
      <c r="N27" s="6">
        <f t="shared" si="3"/>
        <v>1446854</v>
      </c>
      <c r="O27" s="6">
        <f t="shared" si="4"/>
        <v>120571.16666666667</v>
      </c>
      <c r="P27" s="6">
        <f t="shared" si="6"/>
        <v>1453774.125</v>
      </c>
      <c r="Q27" s="6">
        <f t="shared" si="5"/>
        <v>80765.229166666672</v>
      </c>
    </row>
    <row r="28" spans="1:20" x14ac:dyDescent="0.45">
      <c r="A28" s="5">
        <v>31</v>
      </c>
      <c r="B28" s="5">
        <v>14</v>
      </c>
      <c r="C28" s="5">
        <v>17</v>
      </c>
      <c r="D28" s="8">
        <v>45778</v>
      </c>
      <c r="E28" s="6">
        <f>Forecasting_전체!C27</f>
        <v>0</v>
      </c>
      <c r="F28" s="6">
        <f>Forecasting_전체!D27</f>
        <v>4007408</v>
      </c>
      <c r="G28" s="6">
        <f>Forecasting_주말!C27</f>
        <v>0</v>
      </c>
      <c r="H28" s="6">
        <f>Forecasting_주말!D27</f>
        <v>1476447.125</v>
      </c>
      <c r="I28" s="6">
        <f>Forecasting_주중!C27</f>
        <v>0</v>
      </c>
      <c r="J28" s="6">
        <f>Forecasting_주중!D27</f>
        <v>1330766.125</v>
      </c>
      <c r="K28" s="10">
        <f t="shared" si="0"/>
        <v>45778</v>
      </c>
      <c r="L28" s="6">
        <f t="shared" si="1"/>
        <v>4007408</v>
      </c>
      <c r="M28" s="6">
        <f t="shared" si="2"/>
        <v>129271.22580645161</v>
      </c>
      <c r="N28" s="6">
        <f t="shared" si="3"/>
        <v>1476447.125</v>
      </c>
      <c r="O28" s="6">
        <f t="shared" si="4"/>
        <v>105460.50892857143</v>
      </c>
      <c r="P28" s="6">
        <f t="shared" si="6"/>
        <v>1330766.125</v>
      </c>
      <c r="Q28" s="6">
        <f t="shared" si="5"/>
        <v>78280.36029411765</v>
      </c>
    </row>
    <row r="29" spans="1:20" x14ac:dyDescent="0.45">
      <c r="A29" s="5">
        <v>30</v>
      </c>
      <c r="B29" s="5">
        <v>13</v>
      </c>
      <c r="C29" s="5">
        <v>17</v>
      </c>
      <c r="D29" s="8">
        <v>45809</v>
      </c>
      <c r="E29" s="6">
        <f>Forecasting_전체!C28</f>
        <v>0</v>
      </c>
      <c r="F29" s="6">
        <f>Forecasting_전체!D28</f>
        <v>4037032.5</v>
      </c>
      <c r="G29" s="6">
        <f>Forecasting_주말!C28</f>
        <v>0</v>
      </c>
      <c r="H29" s="6">
        <f>Forecasting_주말!D28</f>
        <v>1549218.875</v>
      </c>
      <c r="I29" s="6">
        <f>Forecasting_주중!C28</f>
        <v>0</v>
      </c>
      <c r="J29" s="6">
        <f>Forecasting_주중!D28</f>
        <v>1281141.75</v>
      </c>
      <c r="K29" s="10">
        <f t="shared" si="0"/>
        <v>45809</v>
      </c>
      <c r="L29" s="6">
        <f t="shared" si="1"/>
        <v>4037032.5</v>
      </c>
      <c r="M29" s="6">
        <f t="shared" si="2"/>
        <v>134567.75</v>
      </c>
      <c r="N29" s="6">
        <f t="shared" si="3"/>
        <v>1549218.875</v>
      </c>
      <c r="O29" s="6">
        <f t="shared" si="4"/>
        <v>119170.68269230769</v>
      </c>
      <c r="P29" s="6">
        <f t="shared" si="6"/>
        <v>1281141.75</v>
      </c>
      <c r="Q29" s="6">
        <f t="shared" si="5"/>
        <v>75361.279411764699</v>
      </c>
    </row>
    <row r="30" spans="1:20" x14ac:dyDescent="0.45">
      <c r="A30" s="5">
        <v>31</v>
      </c>
      <c r="B30" s="5">
        <v>12</v>
      </c>
      <c r="C30" s="5">
        <v>19</v>
      </c>
      <c r="D30" s="8">
        <v>45839</v>
      </c>
      <c r="E30" s="6">
        <f>Forecasting_전체!C29</f>
        <v>0</v>
      </c>
      <c r="F30" s="6">
        <f>Forecasting_전체!D29</f>
        <v>4060179.25</v>
      </c>
      <c r="G30" s="6">
        <f>Forecasting_주말!C29</f>
        <v>0</v>
      </c>
      <c r="H30" s="6">
        <f>Forecasting_주말!D29</f>
        <v>1471571.875</v>
      </c>
      <c r="I30" s="6">
        <f>Forecasting_주중!C29</f>
        <v>0</v>
      </c>
      <c r="J30" s="6">
        <f>Forecasting_주중!D29</f>
        <v>1589247.375</v>
      </c>
      <c r="K30" s="10">
        <f t="shared" si="0"/>
        <v>45839</v>
      </c>
      <c r="L30" s="6">
        <f t="shared" si="1"/>
        <v>4060179.25</v>
      </c>
      <c r="M30" s="6">
        <f t="shared" si="2"/>
        <v>130973.52419354839</v>
      </c>
      <c r="N30" s="6">
        <f t="shared" si="3"/>
        <v>1471571.875</v>
      </c>
      <c r="O30" s="6">
        <f t="shared" si="4"/>
        <v>122630.98958333333</v>
      </c>
      <c r="P30" s="6">
        <f t="shared" si="6"/>
        <v>1589247.375</v>
      </c>
      <c r="Q30" s="6">
        <f t="shared" si="5"/>
        <v>83644.598684210519</v>
      </c>
    </row>
    <row r="31" spans="1:20" x14ac:dyDescent="0.45">
      <c r="A31" s="5">
        <v>31</v>
      </c>
      <c r="B31" s="5">
        <v>15</v>
      </c>
      <c r="C31" s="5">
        <v>16</v>
      </c>
      <c r="D31" s="8">
        <v>45870</v>
      </c>
      <c r="E31" s="6">
        <f>Forecasting_전체!C30</f>
        <v>0</v>
      </c>
      <c r="F31" s="6">
        <f>Forecasting_전체!D30</f>
        <v>4097172.25</v>
      </c>
      <c r="G31" s="6">
        <f>Forecasting_주말!C30</f>
        <v>0</v>
      </c>
      <c r="H31" s="6">
        <f>Forecasting_주말!D30</f>
        <v>1720300.375</v>
      </c>
      <c r="I31" s="6">
        <f>Forecasting_주중!C30</f>
        <v>0</v>
      </c>
      <c r="J31" s="6">
        <f>Forecasting_주중!D30</f>
        <v>1261300.375</v>
      </c>
      <c r="K31" s="10">
        <f t="shared" si="0"/>
        <v>45870</v>
      </c>
      <c r="L31" s="6">
        <f t="shared" si="1"/>
        <v>4097172.25</v>
      </c>
      <c r="M31" s="6">
        <f t="shared" si="2"/>
        <v>132166.84677419355</v>
      </c>
      <c r="N31" s="6">
        <f t="shared" si="3"/>
        <v>1720300.375</v>
      </c>
      <c r="O31" s="6">
        <f t="shared" si="4"/>
        <v>114686.69166666667</v>
      </c>
      <c r="P31" s="6">
        <f t="shared" si="6"/>
        <v>1261300.375</v>
      </c>
      <c r="Q31" s="6">
        <f t="shared" si="5"/>
        <v>78831.2734375</v>
      </c>
    </row>
    <row r="32" spans="1:20" x14ac:dyDescent="0.45">
      <c r="A32" s="5">
        <v>30</v>
      </c>
      <c r="B32" s="5">
        <v>12</v>
      </c>
      <c r="C32" s="5">
        <v>18</v>
      </c>
      <c r="D32" s="8">
        <v>45901</v>
      </c>
      <c r="E32" s="6">
        <f>Forecasting_전체!C31</f>
        <v>0</v>
      </c>
      <c r="F32" s="6">
        <f>Forecasting_전체!D31</f>
        <v>4099446.75</v>
      </c>
      <c r="G32" s="6">
        <f>Forecasting_주말!C31</f>
        <v>0</v>
      </c>
      <c r="H32" s="6">
        <f>Forecasting_주말!D31</f>
        <v>1404066.25</v>
      </c>
      <c r="I32" s="6">
        <f>Forecasting_주중!C31</f>
        <v>0</v>
      </c>
      <c r="J32" s="6">
        <f>Forecasting_주중!D31</f>
        <v>1381939</v>
      </c>
      <c r="K32" s="10">
        <f t="shared" si="0"/>
        <v>45901</v>
      </c>
      <c r="L32" s="6">
        <f t="shared" si="1"/>
        <v>4099446.75</v>
      </c>
      <c r="M32" s="6">
        <f t="shared" si="2"/>
        <v>136648.22500000001</v>
      </c>
      <c r="N32" s="6">
        <f t="shared" si="3"/>
        <v>1404066.25</v>
      </c>
      <c r="O32" s="6">
        <f t="shared" si="4"/>
        <v>117005.52083333333</v>
      </c>
      <c r="P32" s="6">
        <f t="shared" si="6"/>
        <v>1381939</v>
      </c>
      <c r="Q32" s="6">
        <f t="shared" si="5"/>
        <v>76774.388888888891</v>
      </c>
    </row>
    <row r="33" spans="1:17" x14ac:dyDescent="0.45">
      <c r="A33" s="5">
        <v>31</v>
      </c>
      <c r="B33" s="5">
        <v>13</v>
      </c>
      <c r="C33" s="5">
        <v>18</v>
      </c>
      <c r="D33" s="8">
        <v>45931</v>
      </c>
      <c r="E33" s="6">
        <f>Forecasting_전체!C32</f>
        <v>0</v>
      </c>
      <c r="F33" s="6">
        <f>Forecasting_전체!D32</f>
        <v>4081235</v>
      </c>
      <c r="G33" s="6">
        <f>Forecasting_주말!C32</f>
        <v>0</v>
      </c>
      <c r="H33" s="6">
        <f>Forecasting_주말!D32</f>
        <v>1465808.5</v>
      </c>
      <c r="I33" s="6">
        <f>Forecasting_주중!C32</f>
        <v>0</v>
      </c>
      <c r="J33" s="6">
        <f>Forecasting_주중!D32</f>
        <v>1546653.875</v>
      </c>
      <c r="K33" s="10">
        <f t="shared" si="0"/>
        <v>45931</v>
      </c>
      <c r="L33" s="6">
        <f t="shared" si="1"/>
        <v>4081235</v>
      </c>
      <c r="M33" s="6">
        <f t="shared" si="2"/>
        <v>131652.74193548388</v>
      </c>
      <c r="N33" s="6">
        <f t="shared" si="3"/>
        <v>1465808.5</v>
      </c>
      <c r="O33" s="6">
        <f t="shared" si="4"/>
        <v>112754.5</v>
      </c>
      <c r="P33" s="6">
        <f t="shared" si="6"/>
        <v>1546653.875</v>
      </c>
      <c r="Q33" s="6">
        <f t="shared" si="5"/>
        <v>85925.215277777781</v>
      </c>
    </row>
    <row r="34" spans="1:17" x14ac:dyDescent="0.45">
      <c r="A34" s="5">
        <v>30</v>
      </c>
      <c r="B34" s="5">
        <v>14</v>
      </c>
      <c r="C34" s="5">
        <v>16</v>
      </c>
      <c r="D34" s="8">
        <v>45962</v>
      </c>
      <c r="E34" s="6">
        <f>Forecasting_전체!C33</f>
        <v>0</v>
      </c>
      <c r="F34" s="6">
        <f>Forecasting_전체!D33</f>
        <v>4114394.75</v>
      </c>
      <c r="G34" s="6">
        <f>Forecasting_주말!C33</f>
        <v>0</v>
      </c>
      <c r="H34" s="6">
        <f>Forecasting_주말!D33</f>
        <v>1900216.5</v>
      </c>
      <c r="I34" s="6">
        <f>Forecasting_주중!C33</f>
        <v>0</v>
      </c>
      <c r="J34" s="6">
        <f>Forecasting_주중!D33</f>
        <v>1274487.125</v>
      </c>
      <c r="K34" s="10">
        <f t="shared" si="0"/>
        <v>45962</v>
      </c>
      <c r="L34" s="6">
        <f t="shared" si="1"/>
        <v>4114394.75</v>
      </c>
      <c r="M34" s="6">
        <f t="shared" si="2"/>
        <v>137146.49166666667</v>
      </c>
      <c r="N34" s="6">
        <f t="shared" si="3"/>
        <v>1900216.5</v>
      </c>
      <c r="O34" s="6">
        <f t="shared" si="4"/>
        <v>135729.75</v>
      </c>
      <c r="P34" s="6">
        <f t="shared" si="6"/>
        <v>1274487.125</v>
      </c>
      <c r="Q34" s="6">
        <f t="shared" si="5"/>
        <v>79655.4453125</v>
      </c>
    </row>
    <row r="35" spans="1:17" x14ac:dyDescent="0.45">
      <c r="A35" s="5">
        <v>31</v>
      </c>
      <c r="B35" s="5">
        <v>12</v>
      </c>
      <c r="C35" s="5">
        <v>19</v>
      </c>
      <c r="D35" s="8">
        <v>45992</v>
      </c>
      <c r="E35" s="6">
        <f>Forecasting_전체!C34</f>
        <v>0</v>
      </c>
      <c r="F35" s="6">
        <f>Forecasting_전체!D34</f>
        <v>4202335.5</v>
      </c>
      <c r="G35" s="6">
        <f>Forecasting_주말!C34</f>
        <v>0</v>
      </c>
      <c r="H35" s="6">
        <f>Forecasting_주말!D34</f>
        <v>1650248</v>
      </c>
      <c r="I35" s="6">
        <f>Forecasting_주중!C34</f>
        <v>0</v>
      </c>
      <c r="J35" s="6">
        <f>Forecasting_주중!D34</f>
        <v>1567245</v>
      </c>
      <c r="K35" s="10">
        <f t="shared" si="0"/>
        <v>45992</v>
      </c>
      <c r="L35" s="6">
        <f t="shared" si="1"/>
        <v>4202335.5</v>
      </c>
      <c r="M35" s="6">
        <f t="shared" si="2"/>
        <v>135559.20967741936</v>
      </c>
      <c r="N35" s="6">
        <f t="shared" si="3"/>
        <v>1650248</v>
      </c>
      <c r="O35" s="6">
        <f t="shared" si="4"/>
        <v>137520.66666666666</v>
      </c>
      <c r="P35" s="6">
        <f t="shared" si="6"/>
        <v>1567245</v>
      </c>
      <c r="Q35" s="6">
        <f t="shared" si="5"/>
        <v>82486.578947368427</v>
      </c>
    </row>
  </sheetData>
  <mergeCells count="8">
    <mergeCell ref="D1:D2"/>
    <mergeCell ref="L13:M13"/>
    <mergeCell ref="N13:O13"/>
    <mergeCell ref="P13:Q13"/>
    <mergeCell ref="K13:K14"/>
    <mergeCell ref="E1:F1"/>
    <mergeCell ref="G1:H1"/>
    <mergeCell ref="I1:J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256-76CA-457E-A007-521321253CFB}">
  <dimension ref="B2:V36"/>
  <sheetViews>
    <sheetView showGridLines="0" tabSelected="1" workbookViewId="0">
      <selection activeCell="H30" sqref="H30"/>
    </sheetView>
  </sheetViews>
  <sheetFormatPr defaultRowHeight="17" x14ac:dyDescent="0.45"/>
  <cols>
    <col min="3" max="3" width="20.4140625" style="9" customWidth="1"/>
    <col min="4" max="5" width="10.58203125" bestFit="1" customWidth="1"/>
    <col min="6" max="6" width="10.58203125" customWidth="1"/>
    <col min="7" max="7" width="10.58203125" style="12" customWidth="1"/>
    <col min="8" max="8" width="10.58203125" bestFit="1" customWidth="1"/>
    <col min="9" max="9" width="13.1640625" bestFit="1" customWidth="1"/>
    <col min="10" max="10" width="10.58203125" customWidth="1"/>
    <col min="11" max="11" width="10.58203125" style="12" customWidth="1"/>
    <col min="12" max="13" width="10.58203125" bestFit="1" customWidth="1"/>
    <col min="14" max="14" width="10.58203125" customWidth="1"/>
    <col min="15" max="15" width="10.58203125" style="12" customWidth="1"/>
    <col min="16" max="16" width="15.6640625" customWidth="1"/>
    <col min="17" max="17" width="10.58203125" bestFit="1" customWidth="1"/>
    <col min="18" max="18" width="11.6640625" bestFit="1" customWidth="1"/>
    <col min="19" max="19" width="11" bestFit="1" customWidth="1"/>
    <col min="20" max="20" width="11.6640625" bestFit="1" customWidth="1"/>
    <col min="21" max="22" width="10.58203125" bestFit="1" customWidth="1"/>
  </cols>
  <sheetData>
    <row r="2" spans="2:22" x14ac:dyDescent="0.45">
      <c r="B2" s="20" t="s">
        <v>48</v>
      </c>
      <c r="C2" s="20"/>
      <c r="D2" s="21" t="s">
        <v>27</v>
      </c>
      <c r="E2" s="21"/>
      <c r="F2" s="21"/>
      <c r="G2" s="21"/>
      <c r="H2" s="21" t="s">
        <v>28</v>
      </c>
      <c r="I2" s="21"/>
      <c r="J2" s="21"/>
      <c r="K2" s="21"/>
      <c r="L2" s="21" t="s">
        <v>29</v>
      </c>
      <c r="M2" s="21"/>
      <c r="N2" s="21"/>
      <c r="O2" s="21"/>
      <c r="P2" s="7"/>
    </row>
    <row r="3" spans="2:22" x14ac:dyDescent="0.45">
      <c r="B3" s="20"/>
      <c r="C3" s="20"/>
      <c r="D3" s="22" t="s">
        <v>49</v>
      </c>
      <c r="E3" s="22" t="s">
        <v>50</v>
      </c>
      <c r="F3" s="22" t="s">
        <v>32</v>
      </c>
      <c r="G3" s="23" t="s">
        <v>33</v>
      </c>
      <c r="H3" s="22" t="s">
        <v>49</v>
      </c>
      <c r="I3" s="22" t="s">
        <v>50</v>
      </c>
      <c r="J3" s="22" t="s">
        <v>32</v>
      </c>
      <c r="K3" s="23" t="s">
        <v>33</v>
      </c>
      <c r="L3" s="22" t="s">
        <v>49</v>
      </c>
      <c r="M3" s="22" t="s">
        <v>50</v>
      </c>
      <c r="N3" s="22" t="s">
        <v>32</v>
      </c>
      <c r="O3" s="23" t="s">
        <v>33</v>
      </c>
    </row>
    <row r="4" spans="2:22" x14ac:dyDescent="0.45">
      <c r="B4" s="24" t="s">
        <v>46</v>
      </c>
      <c r="C4" s="25" t="s">
        <v>34</v>
      </c>
      <c r="D4" s="17">
        <f>Forecasting_전체!C2</f>
        <v>3281372</v>
      </c>
      <c r="E4" s="17">
        <f>Forecasting_전체!D2</f>
        <v>3209957.25</v>
      </c>
      <c r="F4" s="17">
        <f>E4-D4</f>
        <v>-71414.75</v>
      </c>
      <c r="G4" s="18">
        <f>F4/D4</f>
        <v>-2.176368604352082E-2</v>
      </c>
      <c r="H4" s="17">
        <f>Forecasting_주말!C2</f>
        <v>1831775</v>
      </c>
      <c r="I4" s="17">
        <f>Forecasting_주말!D2</f>
        <v>1877192</v>
      </c>
      <c r="J4" s="17">
        <f>I4-H4</f>
        <v>45417</v>
      </c>
      <c r="K4" s="18">
        <f>J4/H4</f>
        <v>2.4793983977289786E-2</v>
      </c>
      <c r="L4" s="17">
        <f>Forecasting_주중!C2</f>
        <v>1449597</v>
      </c>
      <c r="M4" s="17">
        <f>Forecasting_주중!D2</f>
        <v>1328690.625</v>
      </c>
      <c r="N4" s="17">
        <f>M4-L4</f>
        <v>-120906.375</v>
      </c>
      <c r="O4" s="18">
        <f>N4/L4</f>
        <v>-8.3406888259288617E-2</v>
      </c>
      <c r="P4" s="6"/>
    </row>
    <row r="5" spans="2:22" x14ac:dyDescent="0.45">
      <c r="B5" s="24"/>
      <c r="C5" s="25" t="s">
        <v>35</v>
      </c>
      <c r="D5" s="17">
        <f>Forecasting_전체!C3</f>
        <v>3460800</v>
      </c>
      <c r="E5" s="17">
        <f>Forecasting_전체!D3</f>
        <v>3232945.5</v>
      </c>
      <c r="F5" s="17">
        <f t="shared" ref="F5:F15" si="0">E5-D5</f>
        <v>-227854.5</v>
      </c>
      <c r="G5" s="18">
        <f t="shared" ref="G5:G15" si="1">F5/D5</f>
        <v>-6.5838678918169205E-2</v>
      </c>
      <c r="H5" s="17">
        <f>Forecasting_주말!C3</f>
        <v>1611120</v>
      </c>
      <c r="I5" s="17">
        <f>Forecasting_주말!D3</f>
        <v>1645452.25</v>
      </c>
      <c r="J5" s="17">
        <f t="shared" ref="J5:J15" si="2">I5-H5</f>
        <v>34332.25</v>
      </c>
      <c r="K5" s="18">
        <f t="shared" ref="K5:K15" si="3">J5/H5</f>
        <v>2.1309554843835343E-2</v>
      </c>
      <c r="L5" s="17">
        <f>Forecasting_주중!C3</f>
        <v>1849680</v>
      </c>
      <c r="M5" s="17">
        <f>Forecasting_주중!D3</f>
        <v>1681071.5</v>
      </c>
      <c r="N5" s="17">
        <f t="shared" ref="N5:N15" si="4">M5-L5</f>
        <v>-168608.5</v>
      </c>
      <c r="O5" s="18">
        <f t="shared" ref="O5:O15" si="5">N5/L5</f>
        <v>-9.1155497167077548E-2</v>
      </c>
      <c r="P5" s="6"/>
    </row>
    <row r="6" spans="2:22" x14ac:dyDescent="0.45">
      <c r="B6" s="24"/>
      <c r="C6" s="25" t="s">
        <v>36</v>
      </c>
      <c r="D6" s="17">
        <f>Forecasting_전체!C4</f>
        <v>3274361</v>
      </c>
      <c r="E6" s="17">
        <f>Forecasting_전체!D4</f>
        <v>3186083.75</v>
      </c>
      <c r="F6" s="17">
        <f t="shared" si="0"/>
        <v>-88277.25</v>
      </c>
      <c r="G6" s="18">
        <f t="shared" si="1"/>
        <v>-2.6960145811656077E-2</v>
      </c>
      <c r="H6" s="17">
        <f>Forecasting_주말!C4</f>
        <v>1678704</v>
      </c>
      <c r="I6" s="17">
        <f>Forecasting_주말!D4</f>
        <v>1685881.75</v>
      </c>
      <c r="J6" s="17">
        <f t="shared" si="2"/>
        <v>7177.75</v>
      </c>
      <c r="K6" s="18">
        <f t="shared" si="3"/>
        <v>4.275768688226155E-3</v>
      </c>
      <c r="L6" s="17">
        <f>Forecasting_주중!C4</f>
        <v>1595657</v>
      </c>
      <c r="M6" s="17">
        <f>Forecasting_주중!D4</f>
        <v>1436250.125</v>
      </c>
      <c r="N6" s="17">
        <f t="shared" si="4"/>
        <v>-159406.875</v>
      </c>
      <c r="O6" s="18">
        <f t="shared" si="5"/>
        <v>-9.9900464197506103E-2</v>
      </c>
      <c r="P6" s="6"/>
    </row>
    <row r="7" spans="2:22" x14ac:dyDescent="0.45">
      <c r="B7" s="24"/>
      <c r="C7" s="25" t="s">
        <v>37</v>
      </c>
      <c r="D7" s="17">
        <f>Forecasting_전체!C5</f>
        <v>3279768</v>
      </c>
      <c r="E7" s="17">
        <f>Forecasting_전체!D5</f>
        <v>3169345.25</v>
      </c>
      <c r="F7" s="17">
        <f t="shared" si="0"/>
        <v>-110422.75</v>
      </c>
      <c r="G7" s="18">
        <f t="shared" si="1"/>
        <v>-3.3667853945766893E-2</v>
      </c>
      <c r="H7" s="17">
        <f>Forecasting_주말!C5</f>
        <v>1688805</v>
      </c>
      <c r="I7" s="17">
        <f>Forecasting_주말!D5</f>
        <v>1560501.25</v>
      </c>
      <c r="J7" s="17">
        <f t="shared" si="2"/>
        <v>-128303.75</v>
      </c>
      <c r="K7" s="18">
        <f t="shared" si="3"/>
        <v>-7.5973099321709731E-2</v>
      </c>
      <c r="L7" s="17">
        <f>Forecasting_주중!C5</f>
        <v>1590963</v>
      </c>
      <c r="M7" s="17">
        <f>Forecasting_주중!D5</f>
        <v>1518463.375</v>
      </c>
      <c r="N7" s="17">
        <f t="shared" si="4"/>
        <v>-72499.625</v>
      </c>
      <c r="O7" s="18">
        <f t="shared" si="5"/>
        <v>-4.5569648697047008E-2</v>
      </c>
      <c r="P7" s="6"/>
    </row>
    <row r="8" spans="2:22" x14ac:dyDescent="0.45">
      <c r="B8" s="24"/>
      <c r="C8" s="25" t="s">
        <v>38</v>
      </c>
      <c r="D8" s="17">
        <f>Forecasting_전체!C6</f>
        <v>3352224</v>
      </c>
      <c r="E8" s="17">
        <f>Forecasting_전체!D6</f>
        <v>3189311.5</v>
      </c>
      <c r="F8" s="17">
        <f t="shared" si="0"/>
        <v>-162912.5</v>
      </c>
      <c r="G8" s="18">
        <f t="shared" si="1"/>
        <v>-4.8598333524251365E-2</v>
      </c>
      <c r="H8" s="17">
        <f>Forecasting_주말!C6</f>
        <v>1519750</v>
      </c>
      <c r="I8" s="17">
        <f>Forecasting_주말!D6</f>
        <v>1497865.5</v>
      </c>
      <c r="J8" s="17">
        <f t="shared" si="2"/>
        <v>-21884.5</v>
      </c>
      <c r="K8" s="18">
        <f t="shared" si="3"/>
        <v>-1.4400065800296102E-2</v>
      </c>
      <c r="L8" s="17">
        <f>Forecasting_주중!C6</f>
        <v>1832474</v>
      </c>
      <c r="M8" s="17">
        <f>Forecasting_주중!D6</f>
        <v>1693508</v>
      </c>
      <c r="N8" s="17">
        <f t="shared" si="4"/>
        <v>-138966</v>
      </c>
      <c r="O8" s="18">
        <f t="shared" si="5"/>
        <v>-7.5835182381850982E-2</v>
      </c>
      <c r="P8" s="6"/>
    </row>
    <row r="9" spans="2:22" x14ac:dyDescent="0.45">
      <c r="B9" s="24"/>
      <c r="C9" s="25" t="s">
        <v>39</v>
      </c>
      <c r="D9" s="17">
        <f>Forecasting_전체!C7</f>
        <v>3291100</v>
      </c>
      <c r="E9" s="17">
        <f>Forecasting_전체!D7</f>
        <v>3298762.75</v>
      </c>
      <c r="F9" s="17">
        <f t="shared" si="0"/>
        <v>7662.75</v>
      </c>
      <c r="G9" s="18">
        <f t="shared" si="1"/>
        <v>2.3283248761812158E-3</v>
      </c>
      <c r="H9" s="17">
        <f>Forecasting_주말!C7</f>
        <v>1730278</v>
      </c>
      <c r="I9" s="17">
        <f>Forecasting_주말!D7</f>
        <v>1518906.875</v>
      </c>
      <c r="J9" s="17">
        <f t="shared" si="2"/>
        <v>-211371.125</v>
      </c>
      <c r="K9" s="18">
        <f t="shared" si="3"/>
        <v>-0.12216021067134876</v>
      </c>
      <c r="L9" s="17">
        <f>Forecasting_주중!C7</f>
        <v>1560822</v>
      </c>
      <c r="M9" s="17">
        <f>Forecasting_주중!D7</f>
        <v>1492780</v>
      </c>
      <c r="N9" s="17">
        <f t="shared" si="4"/>
        <v>-68042</v>
      </c>
      <c r="O9" s="18">
        <f t="shared" si="5"/>
        <v>-4.3593696142160993E-2</v>
      </c>
      <c r="P9" s="6"/>
    </row>
    <row r="10" spans="2:22" x14ac:dyDescent="0.45">
      <c r="B10" s="24"/>
      <c r="C10" s="25" t="s">
        <v>40</v>
      </c>
      <c r="D10" s="17">
        <f>Forecasting_전체!C8</f>
        <v>3643417</v>
      </c>
      <c r="E10" s="17">
        <f>Forecasting_전체!D8</f>
        <v>3367579.25</v>
      </c>
      <c r="F10" s="17">
        <f t="shared" si="0"/>
        <v>-275837.75</v>
      </c>
      <c r="G10" s="18">
        <f t="shared" si="1"/>
        <v>-7.570853130454186E-2</v>
      </c>
      <c r="H10" s="17">
        <f>Forecasting_주말!C8</f>
        <v>1823506</v>
      </c>
      <c r="I10" s="17">
        <f>Forecasting_주말!D8</f>
        <v>1876423.5</v>
      </c>
      <c r="J10" s="17">
        <f t="shared" si="2"/>
        <v>52917.5</v>
      </c>
      <c r="K10" s="18">
        <f t="shared" si="3"/>
        <v>2.9019646768368188E-2</v>
      </c>
      <c r="L10" s="17">
        <f>Forecasting_주중!C8</f>
        <v>1819911</v>
      </c>
      <c r="M10" s="17">
        <f>Forecasting_주중!D8</f>
        <v>1780575.75</v>
      </c>
      <c r="N10" s="17">
        <f t="shared" si="4"/>
        <v>-39335.25</v>
      </c>
      <c r="O10" s="18">
        <f t="shared" si="5"/>
        <v>-2.1613831665394625E-2</v>
      </c>
      <c r="P10" s="6"/>
    </row>
    <row r="11" spans="2:22" x14ac:dyDescent="0.45">
      <c r="B11" s="24"/>
      <c r="C11" s="25" t="s">
        <v>41</v>
      </c>
      <c r="D11" s="17">
        <f>Forecasting_전체!C9</f>
        <v>3547176</v>
      </c>
      <c r="E11" s="17">
        <f>Forecasting_전체!D9</f>
        <v>3385911</v>
      </c>
      <c r="F11" s="17">
        <f t="shared" si="0"/>
        <v>-161265</v>
      </c>
      <c r="G11" s="18">
        <f t="shared" si="1"/>
        <v>-4.5462926000852506E-2</v>
      </c>
      <c r="H11" s="17">
        <f>Forecasting_주말!C9</f>
        <v>1776440</v>
      </c>
      <c r="I11" s="17">
        <f>Forecasting_주말!D9</f>
        <v>1794702.5</v>
      </c>
      <c r="J11" s="17">
        <f t="shared" si="2"/>
        <v>18262.5</v>
      </c>
      <c r="K11" s="18">
        <f t="shared" si="3"/>
        <v>1.0280392245164487E-2</v>
      </c>
      <c r="L11" s="17">
        <f>Forecasting_주중!C9</f>
        <v>1770736</v>
      </c>
      <c r="M11" s="17">
        <f>Forecasting_주중!D9</f>
        <v>1622337</v>
      </c>
      <c r="N11" s="17">
        <f t="shared" si="4"/>
        <v>-148399</v>
      </c>
      <c r="O11" s="18">
        <f t="shared" si="5"/>
        <v>-8.3806394629125966E-2</v>
      </c>
      <c r="P11" s="6"/>
    </row>
    <row r="12" spans="2:22" x14ac:dyDescent="0.45">
      <c r="B12" s="24"/>
      <c r="C12" s="25" t="s">
        <v>42</v>
      </c>
      <c r="D12" s="17">
        <f>Forecasting_전체!C10</f>
        <v>3647548</v>
      </c>
      <c r="E12" s="17">
        <f>Forecasting_전체!D10</f>
        <v>3357167.25</v>
      </c>
      <c r="F12" s="17">
        <f t="shared" si="0"/>
        <v>-290380.75</v>
      </c>
      <c r="G12" s="18">
        <f t="shared" si="1"/>
        <v>-7.9609850233636398E-2</v>
      </c>
      <c r="H12" s="17">
        <f>Forecasting_주말!C10</f>
        <v>2030693</v>
      </c>
      <c r="I12" s="17">
        <f>Forecasting_주말!D10</f>
        <v>2087307.5</v>
      </c>
      <c r="J12" s="17">
        <f t="shared" si="2"/>
        <v>56614.5</v>
      </c>
      <c r="K12" s="18">
        <f t="shared" si="3"/>
        <v>2.787939880622034E-2</v>
      </c>
      <c r="L12" s="17">
        <f>Forecasting_주중!C10</f>
        <v>1616855</v>
      </c>
      <c r="M12" s="17">
        <f>Forecasting_주중!D10</f>
        <v>1537221.625</v>
      </c>
      <c r="N12" s="17">
        <f t="shared" si="4"/>
        <v>-79633.375</v>
      </c>
      <c r="O12" s="18">
        <f t="shared" si="5"/>
        <v>-4.9252020125490535E-2</v>
      </c>
      <c r="P12" s="6"/>
    </row>
    <row r="13" spans="2:22" x14ac:dyDescent="0.45">
      <c r="B13" s="24" t="s">
        <v>47</v>
      </c>
      <c r="C13" s="25" t="s">
        <v>43</v>
      </c>
      <c r="D13" s="17">
        <f>Forecasting_전체!C11</f>
        <v>3318669</v>
      </c>
      <c r="E13" s="17">
        <f>Forecasting_전체!D11</f>
        <v>3326395.75</v>
      </c>
      <c r="F13" s="17">
        <f t="shared" si="0"/>
        <v>7726.75</v>
      </c>
      <c r="G13" s="18">
        <f t="shared" si="1"/>
        <v>2.3282677483051186E-3</v>
      </c>
      <c r="H13" s="17">
        <f>Forecasting_주말!C11</f>
        <v>1512083</v>
      </c>
      <c r="I13" s="17">
        <f>Forecasting_주말!D11</f>
        <v>1318070.75</v>
      </c>
      <c r="J13" s="17">
        <f t="shared" si="2"/>
        <v>-194012.25</v>
      </c>
      <c r="K13" s="18">
        <f t="shared" si="3"/>
        <v>-0.12830793679976563</v>
      </c>
      <c r="L13" s="17">
        <f>Forecasting_주중!C11</f>
        <v>1806586</v>
      </c>
      <c r="M13" s="17">
        <f>Forecasting_주중!D11</f>
        <v>1665005.5</v>
      </c>
      <c r="N13" s="17">
        <f t="shared" si="4"/>
        <v>-141580.5</v>
      </c>
      <c r="O13" s="18">
        <f t="shared" si="5"/>
        <v>-7.8369089542374398E-2</v>
      </c>
      <c r="P13" s="6"/>
    </row>
    <row r="14" spans="2:22" x14ac:dyDescent="0.45">
      <c r="B14" s="24"/>
      <c r="C14" s="25" t="s">
        <v>44</v>
      </c>
      <c r="D14" s="17">
        <f>Forecasting_전체!C12</f>
        <v>3464111</v>
      </c>
      <c r="E14" s="17">
        <f>Forecasting_전체!D12</f>
        <v>3274700</v>
      </c>
      <c r="F14" s="17">
        <f t="shared" si="0"/>
        <v>-189411</v>
      </c>
      <c r="G14" s="18">
        <f t="shared" si="1"/>
        <v>-5.4678097786127526E-2</v>
      </c>
      <c r="H14" s="17">
        <f>Forecasting_주말!C12</f>
        <v>1566682</v>
      </c>
      <c r="I14" s="17">
        <f>Forecasting_주말!D12</f>
        <v>1433868.75</v>
      </c>
      <c r="J14" s="17">
        <f t="shared" si="2"/>
        <v>-132813.25</v>
      </c>
      <c r="K14" s="18">
        <f t="shared" si="3"/>
        <v>-8.477358519469809E-2</v>
      </c>
      <c r="L14" s="17">
        <f>Forecasting_주중!C12</f>
        <v>1897429</v>
      </c>
      <c r="M14" s="17">
        <f>Forecasting_주중!D12</f>
        <v>1566386.25</v>
      </c>
      <c r="N14" s="17">
        <f t="shared" si="4"/>
        <v>-331042.75</v>
      </c>
      <c r="O14" s="18">
        <f t="shared" si="5"/>
        <v>-0.17446911057014519</v>
      </c>
      <c r="P14" s="16"/>
      <c r="Q14" s="15"/>
      <c r="R14" s="15"/>
      <c r="S14" s="15"/>
      <c r="T14" s="15"/>
      <c r="U14" s="15"/>
      <c r="V14" s="15"/>
    </row>
    <row r="15" spans="2:22" x14ac:dyDescent="0.45">
      <c r="B15" s="24"/>
      <c r="C15" s="25" t="s">
        <v>45</v>
      </c>
      <c r="D15" s="17">
        <f>Forecasting_전체!C13</f>
        <v>3473501</v>
      </c>
      <c r="E15" s="17">
        <f>Forecasting_전체!D13</f>
        <v>3403701.5</v>
      </c>
      <c r="F15" s="17">
        <f t="shared" si="0"/>
        <v>-69799.5</v>
      </c>
      <c r="G15" s="18">
        <f t="shared" si="1"/>
        <v>-2.0094855305929089E-2</v>
      </c>
      <c r="H15" s="17">
        <f>Forecasting_주말!C13</f>
        <v>2009616</v>
      </c>
      <c r="I15" s="17">
        <f>Forecasting_주말!D13</f>
        <v>1678476.875</v>
      </c>
      <c r="J15" s="17">
        <f t="shared" si="2"/>
        <v>-331139.125</v>
      </c>
      <c r="K15" s="18">
        <f t="shared" si="3"/>
        <v>-0.16477731317823902</v>
      </c>
      <c r="L15" s="17">
        <f>Forecasting_주중!C13</f>
        <v>1463885</v>
      </c>
      <c r="M15" s="17">
        <f>Forecasting_주중!D13</f>
        <v>1194498</v>
      </c>
      <c r="N15" s="17">
        <f t="shared" si="4"/>
        <v>-269387</v>
      </c>
      <c r="O15" s="18">
        <f t="shared" si="5"/>
        <v>-0.18402196893881692</v>
      </c>
      <c r="P15" s="16"/>
    </row>
    <row r="16" spans="2:22" x14ac:dyDescent="0.45">
      <c r="B16" s="24" t="s">
        <v>51</v>
      </c>
      <c r="C16" s="24"/>
      <c r="D16" s="19">
        <f t="shared" ref="D16:O16" si="6">AVERAGE(D4:D15)</f>
        <v>3419503.9166666665</v>
      </c>
      <c r="E16" s="19">
        <f t="shared" si="6"/>
        <v>3283488.3958333335</v>
      </c>
      <c r="F16" s="19">
        <f t="shared" si="6"/>
        <v>-136015.52083333334</v>
      </c>
      <c r="G16" s="18">
        <f t="shared" si="6"/>
        <v>-3.8977197187497113E-2</v>
      </c>
      <c r="H16" s="19">
        <f t="shared" si="6"/>
        <v>1731621</v>
      </c>
      <c r="I16" s="19">
        <f t="shared" si="6"/>
        <v>1664554.125</v>
      </c>
      <c r="J16" s="19">
        <f t="shared" si="6"/>
        <v>-67066.875</v>
      </c>
      <c r="K16" s="18">
        <f t="shared" si="6"/>
        <v>-3.9402788803079417E-2</v>
      </c>
      <c r="L16" s="19">
        <f t="shared" si="6"/>
        <v>1687882.9166666667</v>
      </c>
      <c r="M16" s="19">
        <f t="shared" si="6"/>
        <v>1543065.6458333333</v>
      </c>
      <c r="N16" s="19">
        <f t="shared" si="6"/>
        <v>-144817.27083333334</v>
      </c>
      <c r="O16" s="18">
        <f t="shared" si="6"/>
        <v>-8.59161493596899E-2</v>
      </c>
    </row>
    <row r="17" spans="3:11" x14ac:dyDescent="0.45">
      <c r="C17"/>
    </row>
    <row r="18" spans="3:11" x14ac:dyDescent="0.45">
      <c r="C18"/>
      <c r="G18"/>
      <c r="K18"/>
    </row>
    <row r="19" spans="3:11" x14ac:dyDescent="0.45">
      <c r="C19"/>
      <c r="G19"/>
      <c r="K19"/>
    </row>
    <row r="20" spans="3:11" x14ac:dyDescent="0.45">
      <c r="C20"/>
      <c r="G20"/>
      <c r="K20"/>
    </row>
    <row r="21" spans="3:11" x14ac:dyDescent="0.45">
      <c r="C21"/>
      <c r="G21"/>
      <c r="K21"/>
    </row>
    <row r="22" spans="3:11" x14ac:dyDescent="0.45">
      <c r="C22"/>
      <c r="G22"/>
      <c r="K22"/>
    </row>
    <row r="23" spans="3:11" x14ac:dyDescent="0.45">
      <c r="C23"/>
      <c r="G23"/>
      <c r="K23"/>
    </row>
    <row r="24" spans="3:11" x14ac:dyDescent="0.45">
      <c r="C24"/>
      <c r="G24"/>
      <c r="K24"/>
    </row>
    <row r="25" spans="3:11" x14ac:dyDescent="0.45">
      <c r="C25"/>
      <c r="G25"/>
      <c r="K25"/>
    </row>
    <row r="26" spans="3:11" x14ac:dyDescent="0.45">
      <c r="C26"/>
      <c r="G26"/>
      <c r="K26"/>
    </row>
    <row r="27" spans="3:11" x14ac:dyDescent="0.45">
      <c r="C27"/>
      <c r="G27"/>
      <c r="K27"/>
    </row>
    <row r="28" spans="3:11" x14ac:dyDescent="0.45">
      <c r="C28"/>
      <c r="G28"/>
      <c r="K28"/>
    </row>
    <row r="29" spans="3:11" x14ac:dyDescent="0.45">
      <c r="C29"/>
      <c r="G29"/>
      <c r="K29"/>
    </row>
    <row r="30" spans="3:11" x14ac:dyDescent="0.45">
      <c r="C30"/>
      <c r="G30"/>
      <c r="K30"/>
    </row>
    <row r="31" spans="3:11" x14ac:dyDescent="0.45">
      <c r="C31"/>
      <c r="G31"/>
      <c r="K31"/>
    </row>
    <row r="32" spans="3:11" x14ac:dyDescent="0.45">
      <c r="C32"/>
    </row>
    <row r="33" spans="3:3" x14ac:dyDescent="0.45">
      <c r="C33"/>
    </row>
    <row r="34" spans="3:3" x14ac:dyDescent="0.45">
      <c r="C34"/>
    </row>
    <row r="35" spans="3:3" x14ac:dyDescent="0.45">
      <c r="C35"/>
    </row>
    <row r="36" spans="3:3" x14ac:dyDescent="0.45">
      <c r="C36"/>
    </row>
  </sheetData>
  <mergeCells count="11">
    <mergeCell ref="S14:T14"/>
    <mergeCell ref="U14:V14"/>
    <mergeCell ref="B4:B12"/>
    <mergeCell ref="B13:B15"/>
    <mergeCell ref="B2:C3"/>
    <mergeCell ref="Q14:R14"/>
    <mergeCell ref="B16:C16"/>
    <mergeCell ref="H2:K2"/>
    <mergeCell ref="D2:G2"/>
    <mergeCell ref="L2:O2"/>
    <mergeCell ref="P14:P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2024-07-03T06:33:35Z</dcterms:created>
  <dcterms:modified xsi:type="dcterms:W3CDTF">2024-07-09T14:20:09Z</dcterms:modified>
</cp:coreProperties>
</file>