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attia\Desktop\WORKPLACE\EXCEL\PROGETTI GUIDATI\1 - Udemy - Microsoft Excel Intermediate - Creating a Dashboard\WORKPLACE\"/>
    </mc:Choice>
  </mc:AlternateContent>
  <xr:revisionPtr revIDLastSave="0" documentId="13_ncr:1_{45220AC9-A95C-4BB1-BB2A-C716F8BAA382}" xr6:coauthVersionLast="47" xr6:coauthVersionMax="47" xr10:uidLastSave="{00000000-0000-0000-0000-000000000000}"/>
  <bookViews>
    <workbookView xWindow="0" yWindow="-16320" windowWidth="29040" windowHeight="15840" tabRatio="636" firstSheet="4" activeTab="7" xr2:uid="{D549A517-2420-43C8-8E4D-E70E6DCCA35A}"/>
  </bookViews>
  <sheets>
    <sheet name="Sales Line Chart" sheetId="2" r:id="rId1"/>
    <sheet name="Sales Area Map" sheetId="3" r:id="rId2"/>
    <sheet name="Faulty Doughnut Chart" sheetId="4" r:id="rId3"/>
    <sheet name="Satisfaction Chart" sheetId="5" r:id="rId4"/>
    <sheet name="Waterfall Channel Chart" sheetId="6" r:id="rId5"/>
    <sheet name="Top Sales Person" sheetId="7" r:id="rId6"/>
    <sheet name="Dashboard" sheetId="8" r:id="rId7"/>
    <sheet name="Sales Data" sheetId="1" r:id="rId8"/>
  </sheets>
  <definedNames>
    <definedName name="_xlchart.v1.12" hidden="1">'Waterfall Channel Chart'!$D$4:$D$7</definedName>
    <definedName name="_xlchart.v1.13" hidden="1">'Waterfall Channel Chart'!$E$4:$E$7</definedName>
    <definedName name="_xlchart.v1.4" hidden="1">'Waterfall Channel Chart'!$D$4:$D$7</definedName>
    <definedName name="_xlchart.v1.5" hidden="1">'Waterfall Channel Chart'!$E$4:$E$7</definedName>
    <definedName name="_xlchart.v1.6" hidden="1">'Waterfall Channel Chart'!$D$4:$D$7</definedName>
    <definedName name="_xlchart.v1.7" hidden="1">'Waterfall Channel Chart'!$E$4:$E$7</definedName>
    <definedName name="_xlchart.v5.0" hidden="1">'Sales Area Map'!$A$8</definedName>
    <definedName name="_xlchart.v5.1" hidden="1">'Sales Area Map'!$A$9</definedName>
    <definedName name="_xlchart.v5.10" hidden="1">'Sales Area Map'!$B$8:$E$8</definedName>
    <definedName name="_xlchart.v5.11" hidden="1">'Sales Area Map'!$B$9:$E$9</definedName>
    <definedName name="_xlchart.v5.2" hidden="1">'Sales Area Map'!$B$8:$E$8</definedName>
    <definedName name="_xlchart.v5.3" hidden="1">'Sales Area Map'!$B$9:$E$9</definedName>
    <definedName name="_xlchart.v5.8" hidden="1">'Sales Area Map'!$A$8</definedName>
    <definedName name="_xlchart.v5.9" hidden="1">'Sales Area Map'!$A$9</definedName>
    <definedName name="Slicer_Area">#N/A</definedName>
    <definedName name="Slicer_Product">#N/A</definedName>
    <definedName name="Slicer_Sales_Channel">#N/A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7" l="1"/>
  <c r="E4" i="6"/>
  <c r="C5" i="4"/>
  <c r="B9" i="3"/>
  <c r="E5" i="6"/>
  <c r="C9" i="3"/>
  <c r="E7" i="6"/>
  <c r="C29" i="4"/>
  <c r="E9" i="3"/>
  <c r="C21" i="4"/>
  <c r="D9" i="3"/>
  <c r="C13" i="4"/>
  <c r="E6" i="6"/>
  <c r="E4" i="7"/>
</calcChain>
</file>

<file path=xl/sharedStrings.xml><?xml version="1.0" encoding="utf-8"?>
<sst xmlns="http://schemas.openxmlformats.org/spreadsheetml/2006/main" count="1091" uniqueCount="134">
  <si>
    <t>FirstName</t>
  </si>
  <si>
    <t>Area</t>
  </si>
  <si>
    <t>Year</t>
  </si>
  <si>
    <t>Product</t>
  </si>
  <si>
    <t>Price</t>
  </si>
  <si>
    <t>Amount</t>
  </si>
  <si>
    <t>Total Sales</t>
  </si>
  <si>
    <t>Month</t>
  </si>
  <si>
    <t>Sales Channel</t>
  </si>
  <si>
    <t>Faulty</t>
  </si>
  <si>
    <t>Rating</t>
  </si>
  <si>
    <t>Benny</t>
  </si>
  <si>
    <t>California</t>
  </si>
  <si>
    <t>Laptop</t>
  </si>
  <si>
    <t>Jan</t>
  </si>
  <si>
    <t>Computer</t>
  </si>
  <si>
    <t>Yes</t>
  </si>
  <si>
    <t>5 Stars</t>
  </si>
  <si>
    <t>Johnny</t>
  </si>
  <si>
    <t>No</t>
  </si>
  <si>
    <t>2 Stars</t>
  </si>
  <si>
    <t>Mike</t>
  </si>
  <si>
    <t>App</t>
  </si>
  <si>
    <t>Caitlyn</t>
  </si>
  <si>
    <t>Feb</t>
  </si>
  <si>
    <t>Telephone</t>
  </si>
  <si>
    <t>3 Stars</t>
  </si>
  <si>
    <t>Boris</t>
  </si>
  <si>
    <t>Phone</t>
  </si>
  <si>
    <t>Javier</t>
  </si>
  <si>
    <t>Arizona</t>
  </si>
  <si>
    <t>4 Stars</t>
  </si>
  <si>
    <t>Nicholas</t>
  </si>
  <si>
    <t>Screen</t>
  </si>
  <si>
    <t>Mar</t>
  </si>
  <si>
    <t>Emmanuelle</t>
  </si>
  <si>
    <t>Abdul</t>
  </si>
  <si>
    <t>Apr</t>
  </si>
  <si>
    <t>Josephine</t>
  </si>
  <si>
    <t>May</t>
  </si>
  <si>
    <t>Bridget</t>
  </si>
  <si>
    <t>Jun</t>
  </si>
  <si>
    <t>Denny</t>
  </si>
  <si>
    <t>Jul</t>
  </si>
  <si>
    <t>Alan</t>
  </si>
  <si>
    <t>Aug</t>
  </si>
  <si>
    <t>Owen</t>
  </si>
  <si>
    <t>Mason</t>
  </si>
  <si>
    <t>Makenzie</t>
  </si>
  <si>
    <t>Utah</t>
  </si>
  <si>
    <t>Sep</t>
  </si>
  <si>
    <t>Agnes</t>
  </si>
  <si>
    <t>Tyson</t>
  </si>
  <si>
    <t>1 Star</t>
  </si>
  <si>
    <t>Aiden</t>
  </si>
  <si>
    <t>Chuck</t>
  </si>
  <si>
    <t>Dec</t>
  </si>
  <si>
    <t>Jacob</t>
  </si>
  <si>
    <t>Kurt</t>
  </si>
  <si>
    <t>Rae</t>
  </si>
  <si>
    <t>Nevada</t>
  </si>
  <si>
    <t>Bob</t>
  </si>
  <si>
    <t>Erick</t>
  </si>
  <si>
    <t>Josh</t>
  </si>
  <si>
    <t>Piper</t>
  </si>
  <si>
    <t>Elly</t>
  </si>
  <si>
    <t>Janelle</t>
  </si>
  <si>
    <t>Chadwick</t>
  </si>
  <si>
    <t>Roger</t>
  </si>
  <si>
    <t>Lindsay</t>
  </si>
  <si>
    <t>Alex</t>
  </si>
  <si>
    <t>Gwen</t>
  </si>
  <si>
    <t>Julianna</t>
  </si>
  <si>
    <t>Fiona</t>
  </si>
  <si>
    <t>Madison</t>
  </si>
  <si>
    <t>Christy</t>
  </si>
  <si>
    <t>Bryon</t>
  </si>
  <si>
    <t>Doug</t>
  </si>
  <si>
    <t>Clint</t>
  </si>
  <si>
    <t>Harmony</t>
  </si>
  <si>
    <t>Chad</t>
  </si>
  <si>
    <t>Hailey</t>
  </si>
  <si>
    <t>John</t>
  </si>
  <si>
    <t>Harry</t>
  </si>
  <si>
    <t>Carol</t>
  </si>
  <si>
    <t>Rufus</t>
  </si>
  <si>
    <t>Daniel</t>
  </si>
  <si>
    <t>Rihanna</t>
  </si>
  <si>
    <t>Maddison</t>
  </si>
  <si>
    <t>Shay</t>
  </si>
  <si>
    <t>Adina</t>
  </si>
  <si>
    <t>Charlotte</t>
  </si>
  <si>
    <t>Gabriel</t>
  </si>
  <si>
    <t>Ramon</t>
  </si>
  <si>
    <t>Mary</t>
  </si>
  <si>
    <t>Carl</t>
  </si>
  <si>
    <t>Raquel</t>
  </si>
  <si>
    <t>Georgia</t>
  </si>
  <si>
    <t>Noah</t>
  </si>
  <si>
    <t>Anne</t>
  </si>
  <si>
    <t>Lucas</t>
  </si>
  <si>
    <t>Andrea</t>
  </si>
  <si>
    <t>Adela</t>
  </si>
  <si>
    <t>Michelle</t>
  </si>
  <si>
    <t>Mara</t>
  </si>
  <si>
    <t>Oliver</t>
  </si>
  <si>
    <t>Sydney</t>
  </si>
  <si>
    <t>Alexander</t>
  </si>
  <si>
    <t>Erica</t>
  </si>
  <si>
    <t>Ally</t>
  </si>
  <si>
    <t>Sienna</t>
  </si>
  <si>
    <t>Mya</t>
  </si>
  <si>
    <t>June</t>
  </si>
  <si>
    <t>Oct</t>
  </si>
  <si>
    <t>Nov</t>
  </si>
  <si>
    <t>Enoch</t>
  </si>
  <si>
    <t>Jane</t>
  </si>
  <si>
    <t>Britney</t>
  </si>
  <si>
    <t>Anthony</t>
  </si>
  <si>
    <t>Elijah</t>
  </si>
  <si>
    <t>Jules</t>
  </si>
  <si>
    <t>Ethan</t>
  </si>
  <si>
    <t>Scarlett</t>
  </si>
  <si>
    <t>Jasmine</t>
  </si>
  <si>
    <t>Alba</t>
  </si>
  <si>
    <t>Margot</t>
  </si>
  <si>
    <t>Mayleen</t>
  </si>
  <si>
    <t>Julian</t>
  </si>
  <si>
    <t>Row Labels</t>
  </si>
  <si>
    <t>Grand Total</t>
  </si>
  <si>
    <t>Sum of Total Sales</t>
  </si>
  <si>
    <t>Column Labels</t>
  </si>
  <si>
    <t>Sales</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</si>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</sst>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4" x14ac:knownFonts="1">
    <font>
      <sz val="11"/>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0" fontId="3" fillId="2" borderId="1" xfId="0" applyFont="1" applyFill="1" applyBorder="1"/>
    <xf numFmtId="0" fontId="0" fillId="0" borderId="0" xfId="0" applyAlignment="1">
      <alignment horizontal="left" indent="1"/>
    </xf>
    <xf numFmtId="9" fontId="0" fillId="0" borderId="0" xfId="1" applyFont="1"/>
    <xf numFmtId="0" fontId="3" fillId="2" borderId="2" xfId="0" applyFont="1" applyFill="1" applyBorder="1" applyAlignment="1">
      <alignment horizontal="left"/>
    </xf>
    <xf numFmtId="164" fontId="0" fillId="0" borderId="0" xfId="0" applyNumberFormat="1"/>
    <xf numFmtId="0" fontId="0" fillId="0" borderId="0" xfId="0" applyNumberFormat="1"/>
  </cellXfs>
  <cellStyles count="2">
    <cellStyle name="Normal" xfId="0" builtinId="0"/>
    <cellStyle name="Percent" xfId="1" builtinId="5"/>
  </cellStyles>
  <dxfs count="1">
    <dxf>
      <font>
        <b val="0"/>
        <i val="0"/>
        <strike val="0"/>
        <condense val="0"/>
        <extend val="0"/>
        <outline val="0"/>
        <shadow val="0"/>
        <u val="none"/>
        <vertAlign val="baseline"/>
        <sz val="12"/>
        <color auto="1"/>
        <name val="Calibri"/>
        <family val="2"/>
        <scheme val="minor"/>
      </font>
    </dxf>
  </dxfs>
  <tableStyles count="0" defaultTableStyle="TableStyleMedium2" defaultPivotStyle="PivotStyleLight16"/>
  <colors>
    <mruColors>
      <color rgb="FF12F628"/>
      <color rgb="FFE85920"/>
      <color rgb="FFC9C9C9"/>
      <color rgb="FFF2F2F2"/>
      <color rgb="FF4472C4"/>
      <color rgb="FF1650F2"/>
      <color rgb="FFED7D31"/>
      <color rgb="FF9DA1FB"/>
      <color rgb="FFAAB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[Sales-Data.xlsx]Sales Line Chart!PivotTable1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 Chart'!$B$3</c:f>
              <c:strCache>
                <c:ptCount val="1"/>
                <c:pt idx="0">
                  <c:v>Total</c:v>
                </c:pt>
              </c:strCache>
            </c:strRef>
          </c:tx>
          <c:spPr>
            <a:ln w="28575" cap="rnd">
              <a:solidFill>
                <a:schemeClr val="accent1"/>
              </a:solidFill>
              <a:round/>
            </a:ln>
            <a:effectLst/>
          </c:spPr>
          <c:marker>
            <c:symbol val="none"/>
          </c:marker>
          <c:cat>
            <c:multiLvlStrRef>
              <c:f>'Sales Line Chart'!$A$4:$A$72</c:f>
              <c:multiLvlStrCache>
                <c:ptCount val="62"/>
                <c:lvl>
                  <c:pt idx="0">
                    <c:v>Feb</c:v>
                  </c:pt>
                  <c:pt idx="1">
                    <c:v>Mar</c:v>
                  </c:pt>
                  <c:pt idx="2">
                    <c:v>Apr</c:v>
                  </c:pt>
                  <c:pt idx="3">
                    <c:v>Aug</c:v>
                  </c:pt>
                  <c:pt idx="4">
                    <c:v>Dec</c:v>
                  </c:pt>
                  <c:pt idx="5">
                    <c:v>Jan</c:v>
                  </c:pt>
                  <c:pt idx="6">
                    <c:v>Jul</c:v>
                  </c:pt>
                  <c:pt idx="7">
                    <c:v>Jun</c:v>
                  </c:pt>
                  <c:pt idx="8">
                    <c:v>May</c:v>
                  </c:pt>
                  <c:pt idx="9">
                    <c:v>Sep</c:v>
                  </c:pt>
                  <c:pt idx="10">
                    <c:v>Feb</c:v>
                  </c:pt>
                  <c:pt idx="11">
                    <c:v>Mar</c:v>
                  </c:pt>
                  <c:pt idx="12">
                    <c:v>Apr</c:v>
                  </c:pt>
                  <c:pt idx="13">
                    <c:v>Aug</c:v>
                  </c:pt>
                  <c:pt idx="14">
                    <c:v>Dec</c:v>
                  </c:pt>
                  <c:pt idx="15">
                    <c:v>Jan</c:v>
                  </c:pt>
                  <c:pt idx="16">
                    <c:v>Jul</c:v>
                  </c:pt>
                  <c:pt idx="17">
                    <c:v>Jun</c:v>
                  </c:pt>
                  <c:pt idx="18">
                    <c:v>May</c:v>
                  </c:pt>
                  <c:pt idx="19">
                    <c:v>Sep</c:v>
                  </c:pt>
                  <c:pt idx="20">
                    <c:v>Feb</c:v>
                  </c:pt>
                  <c:pt idx="21">
                    <c:v>Mar</c:v>
                  </c:pt>
                  <c:pt idx="22">
                    <c:v>Apr</c:v>
                  </c:pt>
                  <c:pt idx="23">
                    <c:v>Aug</c:v>
                  </c:pt>
                  <c:pt idx="24">
                    <c:v>Dec</c:v>
                  </c:pt>
                  <c:pt idx="25">
                    <c:v>Jan</c:v>
                  </c:pt>
                  <c:pt idx="26">
                    <c:v>Jul</c:v>
                  </c:pt>
                  <c:pt idx="27">
                    <c:v>Jun</c:v>
                  </c:pt>
                  <c:pt idx="28">
                    <c:v>May</c:v>
                  </c:pt>
                  <c:pt idx="29">
                    <c:v>Sep</c:v>
                  </c:pt>
                  <c:pt idx="30">
                    <c:v>Feb</c:v>
                  </c:pt>
                  <c:pt idx="31">
                    <c:v>Mar</c:v>
                  </c:pt>
                  <c:pt idx="32">
                    <c:v>Apr</c:v>
                  </c:pt>
                  <c:pt idx="33">
                    <c:v>Aug</c:v>
                  </c:pt>
                  <c:pt idx="34">
                    <c:v>Dec</c:v>
                  </c:pt>
                  <c:pt idx="35">
                    <c:v>Jan</c:v>
                  </c:pt>
                  <c:pt idx="36">
                    <c:v>Jul</c:v>
                  </c:pt>
                  <c:pt idx="37">
                    <c:v>Jun</c:v>
                  </c:pt>
                  <c:pt idx="38">
                    <c:v>May</c:v>
                  </c:pt>
                  <c:pt idx="39">
                    <c:v>Sep</c:v>
                  </c:pt>
                  <c:pt idx="40">
                    <c:v>Feb</c:v>
                  </c:pt>
                  <c:pt idx="41">
                    <c:v>Mar</c:v>
                  </c:pt>
                  <c:pt idx="42">
                    <c:v>Apr</c:v>
                  </c:pt>
                  <c:pt idx="43">
                    <c:v>Nov</c:v>
                  </c:pt>
                  <c:pt idx="44">
                    <c:v>Aug</c:v>
                  </c:pt>
                  <c:pt idx="45">
                    <c:v>Dec</c:v>
                  </c:pt>
                  <c:pt idx="46">
                    <c:v>Jan</c:v>
                  </c:pt>
                  <c:pt idx="47">
                    <c:v>Jul</c:v>
                  </c:pt>
                  <c:pt idx="48">
                    <c:v>June</c:v>
                  </c:pt>
                  <c:pt idx="49">
                    <c:v>May</c:v>
                  </c:pt>
                  <c:pt idx="50">
                    <c:v>Oct</c:v>
                  </c:pt>
                  <c:pt idx="51">
                    <c:v>Sep</c:v>
                  </c:pt>
                  <c:pt idx="52">
                    <c:v>Feb</c:v>
                  </c:pt>
                  <c:pt idx="53">
                    <c:v>Mar</c:v>
                  </c:pt>
                  <c:pt idx="54">
                    <c:v>Apr</c:v>
                  </c:pt>
                  <c:pt idx="55">
                    <c:v>Aug</c:v>
                  </c:pt>
                  <c:pt idx="56">
                    <c:v>Dec</c:v>
                  </c:pt>
                  <c:pt idx="57">
                    <c:v>Jan</c:v>
                  </c:pt>
                  <c:pt idx="58">
                    <c:v>Jul</c:v>
                  </c:pt>
                  <c:pt idx="59">
                    <c:v>Jun</c:v>
                  </c:pt>
                  <c:pt idx="60">
                    <c:v>May</c:v>
                  </c:pt>
                  <c:pt idx="61">
                    <c:v>Sep</c:v>
                  </c:pt>
                </c:lvl>
                <c:lvl>
                  <c:pt idx="0">
                    <c:v>2015</c:v>
                  </c:pt>
                  <c:pt idx="10">
                    <c:v>2016</c:v>
                  </c:pt>
                  <c:pt idx="20">
                    <c:v>2017</c:v>
                  </c:pt>
                  <c:pt idx="30">
                    <c:v>2018</c:v>
                  </c:pt>
                  <c:pt idx="40">
                    <c:v>2019</c:v>
                  </c:pt>
                  <c:pt idx="52">
                    <c:v>2020</c:v>
                  </c:pt>
                </c:lvl>
              </c:multiLvlStrCache>
            </c:multiLvlStrRef>
          </c:cat>
          <c:val>
            <c:numRef>
              <c:f>'Sales Line Chart'!$B$4:$B$72</c:f>
              <c:numCache>
                <c:formatCode>General</c:formatCode>
                <c:ptCount val="62"/>
                <c:pt idx="0">
                  <c:v>4400</c:v>
                </c:pt>
                <c:pt idx="1">
                  <c:v>2750</c:v>
                </c:pt>
                <c:pt idx="2">
                  <c:v>2975</c:v>
                </c:pt>
                <c:pt idx="3">
                  <c:v>4850</c:v>
                </c:pt>
                <c:pt idx="4">
                  <c:v>6800</c:v>
                </c:pt>
                <c:pt idx="5">
                  <c:v>6500</c:v>
                </c:pt>
                <c:pt idx="6">
                  <c:v>4550</c:v>
                </c:pt>
                <c:pt idx="7">
                  <c:v>600</c:v>
                </c:pt>
                <c:pt idx="8">
                  <c:v>2125</c:v>
                </c:pt>
                <c:pt idx="9">
                  <c:v>6025</c:v>
                </c:pt>
                <c:pt idx="10">
                  <c:v>4550</c:v>
                </c:pt>
                <c:pt idx="11">
                  <c:v>2975</c:v>
                </c:pt>
                <c:pt idx="12">
                  <c:v>1950</c:v>
                </c:pt>
                <c:pt idx="13">
                  <c:v>3925</c:v>
                </c:pt>
                <c:pt idx="14">
                  <c:v>10125</c:v>
                </c:pt>
                <c:pt idx="15">
                  <c:v>7350</c:v>
                </c:pt>
                <c:pt idx="16">
                  <c:v>1200</c:v>
                </c:pt>
                <c:pt idx="17">
                  <c:v>3250</c:v>
                </c:pt>
                <c:pt idx="18">
                  <c:v>5200</c:v>
                </c:pt>
                <c:pt idx="19">
                  <c:v>9625</c:v>
                </c:pt>
                <c:pt idx="20">
                  <c:v>7800</c:v>
                </c:pt>
                <c:pt idx="21">
                  <c:v>3000</c:v>
                </c:pt>
                <c:pt idx="22">
                  <c:v>750</c:v>
                </c:pt>
                <c:pt idx="23">
                  <c:v>4675</c:v>
                </c:pt>
                <c:pt idx="24">
                  <c:v>4150</c:v>
                </c:pt>
                <c:pt idx="25">
                  <c:v>5400</c:v>
                </c:pt>
                <c:pt idx="26">
                  <c:v>2125</c:v>
                </c:pt>
                <c:pt idx="27">
                  <c:v>2550</c:v>
                </c:pt>
                <c:pt idx="28">
                  <c:v>2550</c:v>
                </c:pt>
                <c:pt idx="29">
                  <c:v>7250</c:v>
                </c:pt>
                <c:pt idx="30">
                  <c:v>4325</c:v>
                </c:pt>
                <c:pt idx="31">
                  <c:v>2600</c:v>
                </c:pt>
                <c:pt idx="32">
                  <c:v>3250</c:v>
                </c:pt>
                <c:pt idx="33">
                  <c:v>6700</c:v>
                </c:pt>
                <c:pt idx="34">
                  <c:v>2550</c:v>
                </c:pt>
                <c:pt idx="35">
                  <c:v>4575</c:v>
                </c:pt>
                <c:pt idx="36">
                  <c:v>1275</c:v>
                </c:pt>
                <c:pt idx="37">
                  <c:v>1275</c:v>
                </c:pt>
                <c:pt idx="38">
                  <c:v>1050</c:v>
                </c:pt>
                <c:pt idx="39">
                  <c:v>8475</c:v>
                </c:pt>
                <c:pt idx="40">
                  <c:v>2600</c:v>
                </c:pt>
                <c:pt idx="41">
                  <c:v>4550</c:v>
                </c:pt>
                <c:pt idx="42">
                  <c:v>1700</c:v>
                </c:pt>
                <c:pt idx="43">
                  <c:v>2600</c:v>
                </c:pt>
                <c:pt idx="44">
                  <c:v>4675</c:v>
                </c:pt>
                <c:pt idx="45">
                  <c:v>3750</c:v>
                </c:pt>
                <c:pt idx="46">
                  <c:v>2550</c:v>
                </c:pt>
                <c:pt idx="47">
                  <c:v>600</c:v>
                </c:pt>
                <c:pt idx="48">
                  <c:v>1950</c:v>
                </c:pt>
                <c:pt idx="49">
                  <c:v>1800</c:v>
                </c:pt>
                <c:pt idx="50">
                  <c:v>600</c:v>
                </c:pt>
                <c:pt idx="51">
                  <c:v>1275</c:v>
                </c:pt>
                <c:pt idx="52">
                  <c:v>7225</c:v>
                </c:pt>
                <c:pt idx="53">
                  <c:v>5600</c:v>
                </c:pt>
                <c:pt idx="54">
                  <c:v>900</c:v>
                </c:pt>
                <c:pt idx="55">
                  <c:v>5400</c:v>
                </c:pt>
                <c:pt idx="56">
                  <c:v>3675</c:v>
                </c:pt>
                <c:pt idx="57">
                  <c:v>5950</c:v>
                </c:pt>
                <c:pt idx="58">
                  <c:v>2975</c:v>
                </c:pt>
                <c:pt idx="59">
                  <c:v>1700</c:v>
                </c:pt>
                <c:pt idx="60">
                  <c:v>2975</c:v>
                </c:pt>
                <c:pt idx="61">
                  <c:v>8250</c:v>
                </c:pt>
              </c:numCache>
            </c:numRef>
          </c:val>
          <c:smooth val="0"/>
          <c:extLst>
            <c:ext xmlns:c16="http://schemas.microsoft.com/office/drawing/2014/chart" uri="{C3380CC4-5D6E-409C-BE32-E72D297353CC}">
              <c16:uniqueId val="{00000000-E4E0-4EED-93EA-46A07ACE2FAC}"/>
            </c:ext>
          </c:extLst>
        </c:ser>
        <c:dLbls>
          <c:showLegendKey val="0"/>
          <c:showVal val="0"/>
          <c:showCatName val="0"/>
          <c:showSerName val="0"/>
          <c:showPercent val="0"/>
          <c:showBubbleSize val="0"/>
        </c:dLbls>
        <c:smooth val="0"/>
        <c:axId val="2136369808"/>
        <c:axId val="67109312"/>
      </c:lineChart>
      <c:catAx>
        <c:axId val="21363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9312"/>
        <c:crosses val="autoZero"/>
        <c:auto val="1"/>
        <c:lblAlgn val="ctr"/>
        <c:lblOffset val="100"/>
        <c:noMultiLvlLbl val="0"/>
      </c:catAx>
      <c:valAx>
        <c:axId val="6710931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50F2"/>
          </a:solidFill>
          <a:ln w="19050">
            <a:solidFill>
              <a:schemeClr val="lt1"/>
            </a:solidFill>
          </a:ln>
          <a:effectLst/>
        </c:spPr>
      </c:pivotFmt>
      <c:pivotFmt>
        <c:idx val="6"/>
        <c:spPr>
          <a:solidFill>
            <a:srgbClr val="ED7D31"/>
          </a:solidFill>
          <a:ln w="19050">
            <a:solidFill>
              <a:schemeClr val="lt1"/>
            </a:solidFill>
          </a:ln>
          <a:effectLst/>
        </c:spPr>
      </c:pivotFmt>
    </c:pivotFmts>
    <c:plotArea>
      <c:layout/>
      <c:doughnutChart>
        <c:varyColors val="1"/>
        <c:ser>
          <c:idx val="0"/>
          <c:order val="0"/>
          <c:tx>
            <c:strRef>
              <c:f>'Faulty Doughnut Chart'!$B$19</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3063-41BF-8CC4-EE106F77D18D}"/>
              </c:ext>
            </c:extLst>
          </c:dPt>
          <c:dPt>
            <c:idx val="1"/>
            <c:bubble3D val="0"/>
            <c:spPr>
              <a:solidFill>
                <a:srgbClr val="1650F2"/>
              </a:solidFill>
              <a:ln w="19050">
                <a:solidFill>
                  <a:schemeClr val="lt1"/>
                </a:solidFill>
              </a:ln>
              <a:effectLst/>
            </c:spPr>
            <c:extLst>
              <c:ext xmlns:c16="http://schemas.microsoft.com/office/drawing/2014/chart" uri="{C3380CC4-5D6E-409C-BE32-E72D297353CC}">
                <c16:uniqueId val="{00000003-3063-41BF-8CC4-EE106F77D18D}"/>
              </c:ext>
            </c:extLst>
          </c:dPt>
          <c:cat>
            <c:strRef>
              <c:f>'Faulty Doughnut Chart'!$A$20:$A$22</c:f>
              <c:strCache>
                <c:ptCount val="2"/>
                <c:pt idx="0">
                  <c:v>Yes</c:v>
                </c:pt>
                <c:pt idx="1">
                  <c:v>No</c:v>
                </c:pt>
              </c:strCache>
            </c:strRef>
          </c:cat>
          <c:val>
            <c:numRef>
              <c:f>'Faulty Doughnut Chart'!$B$20:$B$22</c:f>
              <c:numCache>
                <c:formatCode>General</c:formatCode>
                <c:ptCount val="2"/>
                <c:pt idx="0">
                  <c:v>10</c:v>
                </c:pt>
                <c:pt idx="1">
                  <c:v>13</c:v>
                </c:pt>
              </c:numCache>
            </c:numRef>
          </c:val>
          <c:extLst>
            <c:ext xmlns:c16="http://schemas.microsoft.com/office/drawing/2014/chart" uri="{C3380CC4-5D6E-409C-BE32-E72D297353CC}">
              <c16:uniqueId val="{00000004-3063-41BF-8CC4-EE106F77D1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650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50F2"/>
          </a:solidFill>
          <a:ln w="19050">
            <a:solidFill>
              <a:schemeClr val="lt1"/>
            </a:solidFill>
          </a:ln>
          <a:effectLst/>
        </c:spPr>
      </c:pivotFmt>
      <c:pivotFmt>
        <c:idx val="6"/>
        <c:spPr>
          <a:solidFill>
            <a:srgbClr val="ED7D31"/>
          </a:solidFill>
          <a:ln w="19050">
            <a:solidFill>
              <a:schemeClr val="lt1"/>
            </a:solidFill>
          </a:ln>
          <a:effectLst/>
        </c:spPr>
      </c:pivotFmt>
    </c:pivotFmts>
    <c:plotArea>
      <c:layout>
        <c:manualLayout>
          <c:layoutTarget val="inner"/>
          <c:xMode val="edge"/>
          <c:yMode val="edge"/>
          <c:x val="0.3528276768002902"/>
          <c:y val="9.5345345345345348E-2"/>
          <c:w val="0.38796290358130375"/>
          <c:h val="0.7902402402402402"/>
        </c:manualLayout>
      </c:layout>
      <c:doughnutChart>
        <c:varyColors val="1"/>
        <c:ser>
          <c:idx val="0"/>
          <c:order val="0"/>
          <c:tx>
            <c:strRef>
              <c:f>'Faulty Doughnut Chart'!$B$27</c:f>
              <c:strCache>
                <c:ptCount val="1"/>
                <c:pt idx="0">
                  <c:v>Total</c:v>
                </c:pt>
              </c:strCache>
            </c:strRef>
          </c:tx>
          <c:spPr>
            <a:solidFill>
              <a:srgbClr val="1650F2"/>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B047-4BD4-85BF-30403590D1A4}"/>
              </c:ext>
            </c:extLst>
          </c:dPt>
          <c:dPt>
            <c:idx val="1"/>
            <c:bubble3D val="0"/>
            <c:spPr>
              <a:solidFill>
                <a:srgbClr val="1650F2"/>
              </a:solidFill>
              <a:ln w="19050">
                <a:solidFill>
                  <a:schemeClr val="lt1"/>
                </a:solidFill>
              </a:ln>
              <a:effectLst/>
            </c:spPr>
            <c:extLst>
              <c:ext xmlns:c16="http://schemas.microsoft.com/office/drawing/2014/chart" uri="{C3380CC4-5D6E-409C-BE32-E72D297353CC}">
                <c16:uniqueId val="{00000003-B047-4BD4-85BF-30403590D1A4}"/>
              </c:ext>
            </c:extLst>
          </c:dPt>
          <c:cat>
            <c:strRef>
              <c:f>'Faulty Doughnut Chart'!$A$28:$A$30</c:f>
              <c:strCache>
                <c:ptCount val="2"/>
                <c:pt idx="0">
                  <c:v>Yes</c:v>
                </c:pt>
                <c:pt idx="1">
                  <c:v>No</c:v>
                </c:pt>
              </c:strCache>
            </c:strRef>
          </c:cat>
          <c:val>
            <c:numRef>
              <c:f>'Faulty Doughnut Chart'!$B$28:$B$30</c:f>
              <c:numCache>
                <c:formatCode>General</c:formatCode>
                <c:ptCount val="2"/>
                <c:pt idx="0">
                  <c:v>9</c:v>
                </c:pt>
                <c:pt idx="1">
                  <c:v>15</c:v>
                </c:pt>
              </c:numCache>
            </c:numRef>
          </c:val>
          <c:extLst>
            <c:ext xmlns:c16="http://schemas.microsoft.com/office/drawing/2014/chart" uri="{C3380CC4-5D6E-409C-BE32-E72D297353CC}">
              <c16:uniqueId val="{00000004-B047-4BD4-85BF-30403590D1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[Sales-Data.xlsx]Satisfaction Chart!PivotTable7</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'Satisfaction Chart'!$B$3:$B$4</c:f>
              <c:strCache>
                <c:ptCount val="1"/>
                <c:pt idx="0">
                  <c:v>1 Star</c:v>
                </c:pt>
              </c:strCache>
            </c:strRef>
          </c:tx>
          <c:spPr>
            <a:solidFill>
              <a:srgbClr val="FF0000"/>
            </a:solidFill>
            <a:ln>
              <a:noFill/>
            </a:ln>
            <a:effectLst/>
          </c:spPr>
          <c:invertIfNegative val="0"/>
          <c:cat>
            <c:strRef>
              <c:f>'Satisfaction Chart'!$A$5:$A$9</c:f>
              <c:strCache>
                <c:ptCount val="4"/>
                <c:pt idx="0">
                  <c:v>Computer</c:v>
                </c:pt>
                <c:pt idx="1">
                  <c:v>Laptop</c:v>
                </c:pt>
                <c:pt idx="2">
                  <c:v>Phone</c:v>
                </c:pt>
                <c:pt idx="3">
                  <c:v>Screen</c:v>
                </c:pt>
              </c:strCache>
            </c:strRef>
          </c:cat>
          <c:val>
            <c:numRef>
              <c:f>'Satisfaction Chart'!$B$5:$B$9</c:f>
              <c:numCache>
                <c:formatCode>General</c:formatCode>
                <c:ptCount val="4"/>
                <c:pt idx="0">
                  <c:v>5950</c:v>
                </c:pt>
                <c:pt idx="1">
                  <c:v>4550</c:v>
                </c:pt>
                <c:pt idx="2">
                  <c:v>3450</c:v>
                </c:pt>
                <c:pt idx="3">
                  <c:v>600</c:v>
                </c:pt>
              </c:numCache>
            </c:numRef>
          </c:val>
          <c:extLst>
            <c:ext xmlns:c16="http://schemas.microsoft.com/office/drawing/2014/chart" uri="{C3380CC4-5D6E-409C-BE32-E72D297353CC}">
              <c16:uniqueId val="{00000000-0954-452A-A017-4CA12EA857EC}"/>
            </c:ext>
          </c:extLst>
        </c:ser>
        <c:ser>
          <c:idx val="1"/>
          <c:order val="1"/>
          <c:tx>
            <c:strRef>
              <c:f>'Satisfaction Chart'!$C$3:$C$4</c:f>
              <c:strCache>
                <c:ptCount val="1"/>
                <c:pt idx="0">
                  <c:v>2 Stars</c:v>
                </c:pt>
              </c:strCache>
            </c:strRef>
          </c:tx>
          <c:spPr>
            <a:solidFill>
              <a:srgbClr val="92D050"/>
            </a:solidFill>
            <a:ln>
              <a:noFill/>
            </a:ln>
            <a:effectLst/>
          </c:spPr>
          <c:invertIfNegative val="0"/>
          <c:cat>
            <c:strRef>
              <c:f>'Satisfaction Chart'!$A$5:$A$9</c:f>
              <c:strCache>
                <c:ptCount val="4"/>
                <c:pt idx="0">
                  <c:v>Computer</c:v>
                </c:pt>
                <c:pt idx="1">
                  <c:v>Laptop</c:v>
                </c:pt>
                <c:pt idx="2">
                  <c:v>Phone</c:v>
                </c:pt>
                <c:pt idx="3">
                  <c:v>Screen</c:v>
                </c:pt>
              </c:strCache>
            </c:strRef>
          </c:cat>
          <c:val>
            <c:numRef>
              <c:f>'Satisfaction Chart'!$C$5:$C$9</c:f>
              <c:numCache>
                <c:formatCode>General</c:formatCode>
                <c:ptCount val="4"/>
                <c:pt idx="0">
                  <c:v>11475</c:v>
                </c:pt>
                <c:pt idx="1">
                  <c:v>13000</c:v>
                </c:pt>
                <c:pt idx="2">
                  <c:v>2700</c:v>
                </c:pt>
                <c:pt idx="3">
                  <c:v>1350</c:v>
                </c:pt>
              </c:numCache>
            </c:numRef>
          </c:val>
          <c:extLst>
            <c:ext xmlns:c16="http://schemas.microsoft.com/office/drawing/2014/chart" uri="{C3380CC4-5D6E-409C-BE32-E72D297353CC}">
              <c16:uniqueId val="{00000015-084A-4445-8E4C-5AA560D1192C}"/>
            </c:ext>
          </c:extLst>
        </c:ser>
        <c:ser>
          <c:idx val="2"/>
          <c:order val="2"/>
          <c:tx>
            <c:strRef>
              <c:f>'Satisfaction Chart'!$D$3:$D$4</c:f>
              <c:strCache>
                <c:ptCount val="1"/>
                <c:pt idx="0">
                  <c:v>3 Stars</c:v>
                </c:pt>
              </c:strCache>
            </c:strRef>
          </c:tx>
          <c:spPr>
            <a:solidFill>
              <a:schemeClr val="accent3"/>
            </a:solidFill>
            <a:ln>
              <a:noFill/>
            </a:ln>
            <a:effectLst/>
          </c:spPr>
          <c:invertIfNegative val="0"/>
          <c:cat>
            <c:strRef>
              <c:f>'Satisfaction Chart'!$A$5:$A$9</c:f>
              <c:strCache>
                <c:ptCount val="4"/>
                <c:pt idx="0">
                  <c:v>Computer</c:v>
                </c:pt>
                <c:pt idx="1">
                  <c:v>Laptop</c:v>
                </c:pt>
                <c:pt idx="2">
                  <c:v>Phone</c:v>
                </c:pt>
                <c:pt idx="3">
                  <c:v>Screen</c:v>
                </c:pt>
              </c:strCache>
            </c:strRef>
          </c:cat>
          <c:val>
            <c:numRef>
              <c:f>'Satisfaction Chart'!$D$5:$D$9</c:f>
              <c:numCache>
                <c:formatCode>General</c:formatCode>
                <c:ptCount val="4"/>
                <c:pt idx="0">
                  <c:v>22100</c:v>
                </c:pt>
                <c:pt idx="1">
                  <c:v>18850</c:v>
                </c:pt>
                <c:pt idx="2">
                  <c:v>4500</c:v>
                </c:pt>
                <c:pt idx="3">
                  <c:v>4050</c:v>
                </c:pt>
              </c:numCache>
            </c:numRef>
          </c:val>
          <c:extLst>
            <c:ext xmlns:c16="http://schemas.microsoft.com/office/drawing/2014/chart" uri="{C3380CC4-5D6E-409C-BE32-E72D297353CC}">
              <c16:uniqueId val="{0000001F-084A-4445-8E4C-5AA560D1192C}"/>
            </c:ext>
          </c:extLst>
        </c:ser>
        <c:ser>
          <c:idx val="3"/>
          <c:order val="3"/>
          <c:tx>
            <c:strRef>
              <c:f>'Satisfaction Chart'!$E$3:$E$4</c:f>
              <c:strCache>
                <c:ptCount val="1"/>
                <c:pt idx="0">
                  <c:v>4 Stars</c:v>
                </c:pt>
              </c:strCache>
            </c:strRef>
          </c:tx>
          <c:spPr>
            <a:solidFill>
              <a:schemeClr val="accent4"/>
            </a:solidFill>
            <a:ln>
              <a:noFill/>
            </a:ln>
            <a:effectLst/>
          </c:spPr>
          <c:invertIfNegative val="0"/>
          <c:cat>
            <c:strRef>
              <c:f>'Satisfaction Chart'!$A$5:$A$9</c:f>
              <c:strCache>
                <c:ptCount val="4"/>
                <c:pt idx="0">
                  <c:v>Computer</c:v>
                </c:pt>
                <c:pt idx="1">
                  <c:v>Laptop</c:v>
                </c:pt>
                <c:pt idx="2">
                  <c:v>Phone</c:v>
                </c:pt>
                <c:pt idx="3">
                  <c:v>Screen</c:v>
                </c:pt>
              </c:strCache>
            </c:strRef>
          </c:cat>
          <c:val>
            <c:numRef>
              <c:f>'Satisfaction Chart'!$E$5:$E$9</c:f>
              <c:numCache>
                <c:formatCode>General</c:formatCode>
                <c:ptCount val="4"/>
                <c:pt idx="0">
                  <c:v>20825</c:v>
                </c:pt>
                <c:pt idx="1">
                  <c:v>32500</c:v>
                </c:pt>
                <c:pt idx="2">
                  <c:v>3600</c:v>
                </c:pt>
                <c:pt idx="3">
                  <c:v>5250</c:v>
                </c:pt>
              </c:numCache>
            </c:numRef>
          </c:val>
          <c:extLst>
            <c:ext xmlns:c16="http://schemas.microsoft.com/office/drawing/2014/chart" uri="{C3380CC4-5D6E-409C-BE32-E72D297353CC}">
              <c16:uniqueId val="{00000020-084A-4445-8E4C-5AA560D1192C}"/>
            </c:ext>
          </c:extLst>
        </c:ser>
        <c:ser>
          <c:idx val="4"/>
          <c:order val="4"/>
          <c:tx>
            <c:strRef>
              <c:f>'Satisfaction Chart'!$F$3:$F$4</c:f>
              <c:strCache>
                <c:ptCount val="1"/>
                <c:pt idx="0">
                  <c:v>5 Stars</c:v>
                </c:pt>
              </c:strCache>
            </c:strRef>
          </c:tx>
          <c:spPr>
            <a:solidFill>
              <a:schemeClr val="accent5"/>
            </a:solidFill>
            <a:ln>
              <a:noFill/>
            </a:ln>
            <a:effectLst/>
          </c:spPr>
          <c:invertIfNegative val="0"/>
          <c:cat>
            <c:strRef>
              <c:f>'Satisfaction Chart'!$A$5:$A$9</c:f>
              <c:strCache>
                <c:ptCount val="4"/>
                <c:pt idx="0">
                  <c:v>Computer</c:v>
                </c:pt>
                <c:pt idx="1">
                  <c:v>Laptop</c:v>
                </c:pt>
                <c:pt idx="2">
                  <c:v>Phone</c:v>
                </c:pt>
                <c:pt idx="3">
                  <c:v>Screen</c:v>
                </c:pt>
              </c:strCache>
            </c:strRef>
          </c:cat>
          <c:val>
            <c:numRef>
              <c:f>'Satisfaction Chart'!$F$5:$F$9</c:f>
              <c:numCache>
                <c:formatCode>General</c:formatCode>
                <c:ptCount val="4"/>
                <c:pt idx="0">
                  <c:v>33150</c:v>
                </c:pt>
                <c:pt idx="1">
                  <c:v>29900</c:v>
                </c:pt>
                <c:pt idx="2">
                  <c:v>16800</c:v>
                </c:pt>
                <c:pt idx="3">
                  <c:v>6750</c:v>
                </c:pt>
              </c:numCache>
            </c:numRef>
          </c:val>
          <c:extLst>
            <c:ext xmlns:c16="http://schemas.microsoft.com/office/drawing/2014/chart" uri="{C3380CC4-5D6E-409C-BE32-E72D297353CC}">
              <c16:uniqueId val="{00000021-084A-4445-8E4C-5AA560D1192C}"/>
            </c:ext>
          </c:extLst>
        </c:ser>
        <c:dLbls>
          <c:showLegendKey val="0"/>
          <c:showVal val="0"/>
          <c:showCatName val="0"/>
          <c:showSerName val="0"/>
          <c:showPercent val="0"/>
          <c:showBubbleSize val="0"/>
        </c:dLbls>
        <c:gapWidth val="150"/>
        <c:overlap val="100"/>
        <c:axId val="185017472"/>
        <c:axId val="185005952"/>
      </c:barChart>
      <c:catAx>
        <c:axId val="18501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005952"/>
        <c:crosses val="autoZero"/>
        <c:auto val="1"/>
        <c:lblAlgn val="ctr"/>
        <c:lblOffset val="100"/>
        <c:noMultiLvlLbl val="0"/>
      </c:catAx>
      <c:valAx>
        <c:axId val="185005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01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'Faulty Doughnut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23-4350-9887-08B83EFA8F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23-4350-9887-08B83EFA8F13}"/>
              </c:ext>
            </c:extLst>
          </c:dPt>
          <c:cat>
            <c:strRef>
              <c:f>'Faulty Doughnut Chart'!$A$4:$A$6</c:f>
              <c:strCache>
                <c:ptCount val="2"/>
                <c:pt idx="0">
                  <c:v>Yes</c:v>
                </c:pt>
                <c:pt idx="1">
                  <c:v>No</c:v>
                </c:pt>
              </c:strCache>
            </c:strRef>
          </c:cat>
          <c:val>
            <c:numRef>
              <c:f>'Faulty Doughnut Chart'!$B$4:$B$6</c:f>
              <c:numCache>
                <c:formatCode>General</c:formatCode>
                <c:ptCount val="2"/>
                <c:pt idx="0">
                  <c:v>12</c:v>
                </c:pt>
                <c:pt idx="1">
                  <c:v>31</c:v>
                </c:pt>
              </c:numCache>
            </c:numRef>
          </c:val>
          <c:extLst>
            <c:ext xmlns:c16="http://schemas.microsoft.com/office/drawing/2014/chart" uri="{C3380CC4-5D6E-409C-BE32-E72D297353CC}">
              <c16:uniqueId val="{00000000-9446-456D-80A6-1A430CFE7D1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'Faulty Doughnut Chart'!$B$11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68-4A35-A9AF-C9109F783D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68-4A35-A9AF-C9109F783D3D}"/>
              </c:ext>
            </c:extLst>
          </c:dPt>
          <c:cat>
            <c:strRef>
              <c:f>'Faulty Doughnut Chart'!$A$12:$A$14</c:f>
              <c:strCache>
                <c:ptCount val="2"/>
                <c:pt idx="0">
                  <c:v>Yes</c:v>
                </c:pt>
                <c:pt idx="1">
                  <c:v>No</c:v>
                </c:pt>
              </c:strCache>
            </c:strRef>
          </c:cat>
          <c:val>
            <c:numRef>
              <c:f>'Faulty Doughnut Chart'!$B$12:$B$14</c:f>
              <c:numCache>
                <c:formatCode>General</c:formatCode>
                <c:ptCount val="2"/>
                <c:pt idx="0">
                  <c:v>9</c:v>
                </c:pt>
                <c:pt idx="1">
                  <c:v>24</c:v>
                </c:pt>
              </c:numCache>
            </c:numRef>
          </c:val>
          <c:extLst>
            <c:ext xmlns:c16="http://schemas.microsoft.com/office/drawing/2014/chart" uri="{C3380CC4-5D6E-409C-BE32-E72D297353CC}">
              <c16:uniqueId val="{00000000-DF5E-4AD4-98C7-DA82F8BD01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'Faulty Doughnut Chart'!$B$19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B5-4B3D-92D1-477DF68D5F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B5-4B3D-92D1-477DF68D5F00}"/>
              </c:ext>
            </c:extLst>
          </c:dPt>
          <c:cat>
            <c:strRef>
              <c:f>'Faulty Doughnut Chart'!$A$20:$A$22</c:f>
              <c:strCache>
                <c:ptCount val="2"/>
                <c:pt idx="0">
                  <c:v>Yes</c:v>
                </c:pt>
                <c:pt idx="1">
                  <c:v>No</c:v>
                </c:pt>
              </c:strCache>
            </c:strRef>
          </c:cat>
          <c:val>
            <c:numRef>
              <c:f>'Faulty Doughnut Chart'!$B$20:$B$22</c:f>
              <c:numCache>
                <c:formatCode>General</c:formatCode>
                <c:ptCount val="2"/>
                <c:pt idx="0">
                  <c:v>10</c:v>
                </c:pt>
                <c:pt idx="1">
                  <c:v>13</c:v>
                </c:pt>
              </c:numCache>
            </c:numRef>
          </c:val>
          <c:extLst>
            <c:ext xmlns:c16="http://schemas.microsoft.com/office/drawing/2014/chart" uri="{C3380CC4-5D6E-409C-BE32-E72D297353CC}">
              <c16:uniqueId val="{00000000-0FB6-493B-AA39-36879BDF8C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'Faulty Doughnut Chart'!$B$27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9-4387-B420-3AE2C00150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49-4387-B420-3AE2C0015010}"/>
              </c:ext>
            </c:extLst>
          </c:dPt>
          <c:cat>
            <c:strRef>
              <c:f>'Faulty Doughnut Chart'!$A$28:$A$30</c:f>
              <c:strCache>
                <c:ptCount val="2"/>
                <c:pt idx="0">
                  <c:v>Yes</c:v>
                </c:pt>
                <c:pt idx="1">
                  <c:v>No</c:v>
                </c:pt>
              </c:strCache>
            </c:strRef>
          </c:cat>
          <c:val>
            <c:numRef>
              <c:f>'Faulty Doughnut Chart'!$B$28:$B$30</c:f>
              <c:numCache>
                <c:formatCode>General</c:formatCode>
                <c:ptCount val="2"/>
                <c:pt idx="0">
                  <c:v>9</c:v>
                </c:pt>
                <c:pt idx="1">
                  <c:v>15</c:v>
                </c:pt>
              </c:numCache>
            </c:numRef>
          </c:val>
          <c:extLst>
            <c:ext xmlns:c16="http://schemas.microsoft.com/office/drawing/2014/chart" uri="{C3380CC4-5D6E-409C-BE32-E72D297353CC}">
              <c16:uniqueId val="{00000000-59CE-48BA-B52C-14BBB479D9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[Sales-Data.xlsx]Satisfaction Chart!PivotTable7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'Satisfaction Chart'!$B$3:$B$4</c:f>
              <c:strCache>
                <c:ptCount val="1"/>
                <c:pt idx="0">
                  <c:v>1 Star</c:v>
                </c:pt>
              </c:strCache>
            </c:strRef>
          </c:tx>
          <c:spPr>
            <a:solidFill>
              <a:schemeClr val="accent1"/>
            </a:solidFill>
            <a:ln>
              <a:noFill/>
            </a:ln>
            <a:effectLst/>
            <a:sp3d/>
          </c:spPr>
          <c:invertIfNegative val="0"/>
          <c:cat>
            <c:strRef>
              <c:f>'Satisfaction Chart'!$A$5:$A$9</c:f>
              <c:strCache>
                <c:ptCount val="4"/>
                <c:pt idx="0">
                  <c:v>Computer</c:v>
                </c:pt>
                <c:pt idx="1">
                  <c:v>Laptop</c:v>
                </c:pt>
                <c:pt idx="2">
                  <c:v>Phone</c:v>
                </c:pt>
                <c:pt idx="3">
                  <c:v>Screen</c:v>
                </c:pt>
              </c:strCache>
            </c:strRef>
          </c:cat>
          <c:val>
            <c:numRef>
              <c:f>'Satisfaction Chart'!$B$5:$B$9</c:f>
              <c:numCache>
                <c:formatCode>General</c:formatCode>
                <c:ptCount val="4"/>
                <c:pt idx="0">
                  <c:v>5950</c:v>
                </c:pt>
                <c:pt idx="1">
                  <c:v>4550</c:v>
                </c:pt>
                <c:pt idx="2">
                  <c:v>3450</c:v>
                </c:pt>
                <c:pt idx="3">
                  <c:v>600</c:v>
                </c:pt>
              </c:numCache>
            </c:numRef>
          </c:val>
          <c:extLst>
            <c:ext xmlns:c16="http://schemas.microsoft.com/office/drawing/2014/chart" uri="{C3380CC4-5D6E-409C-BE32-E72D297353CC}">
              <c16:uniqueId val="{00000000-7267-4A00-BA4A-2817031F1BFD}"/>
            </c:ext>
          </c:extLst>
        </c:ser>
        <c:ser>
          <c:idx val="1"/>
          <c:order val="1"/>
          <c:tx>
            <c:strRef>
              <c:f>'Satisfaction Chart'!$C$3:$C$4</c:f>
              <c:strCache>
                <c:ptCount val="1"/>
                <c:pt idx="0">
                  <c:v>2 Stars</c:v>
                </c:pt>
              </c:strCache>
            </c:strRef>
          </c:tx>
          <c:spPr>
            <a:solidFill>
              <a:schemeClr val="accent2"/>
            </a:solidFill>
            <a:ln>
              <a:noFill/>
            </a:ln>
            <a:effectLst/>
            <a:sp3d/>
          </c:spPr>
          <c:invertIfNegative val="0"/>
          <c:cat>
            <c:strRef>
              <c:f>'Satisfaction Chart'!$A$5:$A$9</c:f>
              <c:strCache>
                <c:ptCount val="4"/>
                <c:pt idx="0">
                  <c:v>Computer</c:v>
                </c:pt>
                <c:pt idx="1">
                  <c:v>Laptop</c:v>
                </c:pt>
                <c:pt idx="2">
                  <c:v>Phone</c:v>
                </c:pt>
                <c:pt idx="3">
                  <c:v>Screen</c:v>
                </c:pt>
              </c:strCache>
            </c:strRef>
          </c:cat>
          <c:val>
            <c:numRef>
              <c:f>'Satisfaction Chart'!$C$5:$C$9</c:f>
              <c:numCache>
                <c:formatCode>General</c:formatCode>
                <c:ptCount val="4"/>
                <c:pt idx="0">
                  <c:v>11475</c:v>
                </c:pt>
                <c:pt idx="1">
                  <c:v>13000</c:v>
                </c:pt>
                <c:pt idx="2">
                  <c:v>2700</c:v>
                </c:pt>
                <c:pt idx="3">
                  <c:v>1350</c:v>
                </c:pt>
              </c:numCache>
            </c:numRef>
          </c:val>
          <c:extLst>
            <c:ext xmlns:c16="http://schemas.microsoft.com/office/drawing/2014/chart" uri="{C3380CC4-5D6E-409C-BE32-E72D297353CC}">
              <c16:uniqueId val="{00000014-8EB9-4A80-B6F2-4DFBA0BB0532}"/>
            </c:ext>
          </c:extLst>
        </c:ser>
        <c:ser>
          <c:idx val="2"/>
          <c:order val="2"/>
          <c:tx>
            <c:strRef>
              <c:f>'Satisfaction Chart'!$D$3:$D$4</c:f>
              <c:strCache>
                <c:ptCount val="1"/>
                <c:pt idx="0">
                  <c:v>3 Stars</c:v>
                </c:pt>
              </c:strCache>
            </c:strRef>
          </c:tx>
          <c:spPr>
            <a:solidFill>
              <a:schemeClr val="accent3"/>
            </a:solidFill>
            <a:ln>
              <a:noFill/>
            </a:ln>
            <a:effectLst/>
            <a:sp3d/>
          </c:spPr>
          <c:invertIfNegative val="0"/>
          <c:cat>
            <c:strRef>
              <c:f>'Satisfaction Chart'!$A$5:$A$9</c:f>
              <c:strCache>
                <c:ptCount val="4"/>
                <c:pt idx="0">
                  <c:v>Computer</c:v>
                </c:pt>
                <c:pt idx="1">
                  <c:v>Laptop</c:v>
                </c:pt>
                <c:pt idx="2">
                  <c:v>Phone</c:v>
                </c:pt>
                <c:pt idx="3">
                  <c:v>Screen</c:v>
                </c:pt>
              </c:strCache>
            </c:strRef>
          </c:cat>
          <c:val>
            <c:numRef>
              <c:f>'Satisfaction Chart'!$D$5:$D$9</c:f>
              <c:numCache>
                <c:formatCode>General</c:formatCode>
                <c:ptCount val="4"/>
                <c:pt idx="0">
                  <c:v>22100</c:v>
                </c:pt>
                <c:pt idx="1">
                  <c:v>18850</c:v>
                </c:pt>
                <c:pt idx="2">
                  <c:v>4500</c:v>
                </c:pt>
                <c:pt idx="3">
                  <c:v>4050</c:v>
                </c:pt>
              </c:numCache>
            </c:numRef>
          </c:val>
          <c:extLst>
            <c:ext xmlns:c16="http://schemas.microsoft.com/office/drawing/2014/chart" uri="{C3380CC4-5D6E-409C-BE32-E72D297353CC}">
              <c16:uniqueId val="{0000001E-8EB9-4A80-B6F2-4DFBA0BB0532}"/>
            </c:ext>
          </c:extLst>
        </c:ser>
        <c:ser>
          <c:idx val="3"/>
          <c:order val="3"/>
          <c:tx>
            <c:strRef>
              <c:f>'Satisfaction Chart'!$E$3:$E$4</c:f>
              <c:strCache>
                <c:ptCount val="1"/>
                <c:pt idx="0">
                  <c:v>4 Stars</c:v>
                </c:pt>
              </c:strCache>
            </c:strRef>
          </c:tx>
          <c:spPr>
            <a:solidFill>
              <a:schemeClr val="accent4"/>
            </a:solidFill>
            <a:ln>
              <a:noFill/>
            </a:ln>
            <a:effectLst/>
            <a:sp3d/>
          </c:spPr>
          <c:invertIfNegative val="0"/>
          <c:cat>
            <c:strRef>
              <c:f>'Satisfaction Chart'!$A$5:$A$9</c:f>
              <c:strCache>
                <c:ptCount val="4"/>
                <c:pt idx="0">
                  <c:v>Computer</c:v>
                </c:pt>
                <c:pt idx="1">
                  <c:v>Laptop</c:v>
                </c:pt>
                <c:pt idx="2">
                  <c:v>Phone</c:v>
                </c:pt>
                <c:pt idx="3">
                  <c:v>Screen</c:v>
                </c:pt>
              </c:strCache>
            </c:strRef>
          </c:cat>
          <c:val>
            <c:numRef>
              <c:f>'Satisfaction Chart'!$E$5:$E$9</c:f>
              <c:numCache>
                <c:formatCode>General</c:formatCode>
                <c:ptCount val="4"/>
                <c:pt idx="0">
                  <c:v>20825</c:v>
                </c:pt>
                <c:pt idx="1">
                  <c:v>32500</c:v>
                </c:pt>
                <c:pt idx="2">
                  <c:v>3600</c:v>
                </c:pt>
                <c:pt idx="3">
                  <c:v>5250</c:v>
                </c:pt>
              </c:numCache>
            </c:numRef>
          </c:val>
          <c:extLst>
            <c:ext xmlns:c16="http://schemas.microsoft.com/office/drawing/2014/chart" uri="{C3380CC4-5D6E-409C-BE32-E72D297353CC}">
              <c16:uniqueId val="{0000001F-8EB9-4A80-B6F2-4DFBA0BB0532}"/>
            </c:ext>
          </c:extLst>
        </c:ser>
        <c:ser>
          <c:idx val="4"/>
          <c:order val="4"/>
          <c:tx>
            <c:strRef>
              <c:f>'Satisfaction Chart'!$F$3:$F$4</c:f>
              <c:strCache>
                <c:ptCount val="1"/>
                <c:pt idx="0">
                  <c:v>5 Stars</c:v>
                </c:pt>
              </c:strCache>
            </c:strRef>
          </c:tx>
          <c:spPr>
            <a:solidFill>
              <a:schemeClr val="accent5"/>
            </a:solidFill>
            <a:ln>
              <a:noFill/>
            </a:ln>
            <a:effectLst/>
            <a:sp3d/>
          </c:spPr>
          <c:invertIfNegative val="0"/>
          <c:cat>
            <c:strRef>
              <c:f>'Satisfaction Chart'!$A$5:$A$9</c:f>
              <c:strCache>
                <c:ptCount val="4"/>
                <c:pt idx="0">
                  <c:v>Computer</c:v>
                </c:pt>
                <c:pt idx="1">
                  <c:v>Laptop</c:v>
                </c:pt>
                <c:pt idx="2">
                  <c:v>Phone</c:v>
                </c:pt>
                <c:pt idx="3">
                  <c:v>Screen</c:v>
                </c:pt>
              </c:strCache>
            </c:strRef>
          </c:cat>
          <c:val>
            <c:numRef>
              <c:f>'Satisfaction Chart'!$F$5:$F$9</c:f>
              <c:numCache>
                <c:formatCode>General</c:formatCode>
                <c:ptCount val="4"/>
                <c:pt idx="0">
                  <c:v>33150</c:v>
                </c:pt>
                <c:pt idx="1">
                  <c:v>29900</c:v>
                </c:pt>
                <c:pt idx="2">
                  <c:v>16800</c:v>
                </c:pt>
                <c:pt idx="3">
                  <c:v>6750</c:v>
                </c:pt>
              </c:numCache>
            </c:numRef>
          </c:val>
          <c:extLst>
            <c:ext xmlns:c16="http://schemas.microsoft.com/office/drawing/2014/chart" uri="{C3380CC4-5D6E-409C-BE32-E72D297353CC}">
              <c16:uniqueId val="{00000020-8EB9-4A80-B6F2-4DFBA0BB0532}"/>
            </c:ext>
          </c:extLst>
        </c:ser>
        <c:dLbls>
          <c:showLegendKey val="0"/>
          <c:showVal val="0"/>
          <c:showCatName val="0"/>
          <c:showSerName val="0"/>
          <c:showPercent val="0"/>
          <c:showBubbleSize val="0"/>
        </c:dLbls>
        <c:gapWidth val="150"/>
        <c:shape val="box"/>
        <c:axId val="185017472"/>
        <c:axId val="185005952"/>
        <c:axId val="0"/>
      </c:bar3DChart>
      <c:catAx>
        <c:axId val="18501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5952"/>
        <c:crosses val="autoZero"/>
        <c:auto val="1"/>
        <c:lblAlgn val="ctr"/>
        <c:lblOffset val="100"/>
        <c:noMultiLvlLbl val="0"/>
      </c:catAx>
      <c:valAx>
        <c:axId val="185005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[Sales-Data.xlsx]Sales Line Chart!PivotTable1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 Chart'!$B$3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 Chart'!$A$4:$A$72</c:f>
              <c:multiLvlStrCache>
                <c:ptCount val="62"/>
                <c:lvl>
                  <c:pt idx="0">
                    <c:v>Feb</c:v>
                  </c:pt>
                  <c:pt idx="1">
                    <c:v>Mar</c:v>
                  </c:pt>
                  <c:pt idx="2">
                    <c:v>Apr</c:v>
                  </c:pt>
                  <c:pt idx="3">
                    <c:v>Aug</c:v>
                  </c:pt>
                  <c:pt idx="4">
                    <c:v>Dec</c:v>
                  </c:pt>
                  <c:pt idx="5">
                    <c:v>Jan</c:v>
                  </c:pt>
                  <c:pt idx="6">
                    <c:v>Jul</c:v>
                  </c:pt>
                  <c:pt idx="7">
                    <c:v>Jun</c:v>
                  </c:pt>
                  <c:pt idx="8">
                    <c:v>May</c:v>
                  </c:pt>
                  <c:pt idx="9">
                    <c:v>Sep</c:v>
                  </c:pt>
                  <c:pt idx="10">
                    <c:v>Feb</c:v>
                  </c:pt>
                  <c:pt idx="11">
                    <c:v>Mar</c:v>
                  </c:pt>
                  <c:pt idx="12">
                    <c:v>Apr</c:v>
                  </c:pt>
                  <c:pt idx="13">
                    <c:v>Aug</c:v>
                  </c:pt>
                  <c:pt idx="14">
                    <c:v>Dec</c:v>
                  </c:pt>
                  <c:pt idx="15">
                    <c:v>Jan</c:v>
                  </c:pt>
                  <c:pt idx="16">
                    <c:v>Jul</c:v>
                  </c:pt>
                  <c:pt idx="17">
                    <c:v>Jun</c:v>
                  </c:pt>
                  <c:pt idx="18">
                    <c:v>May</c:v>
                  </c:pt>
                  <c:pt idx="19">
                    <c:v>Sep</c:v>
                  </c:pt>
                  <c:pt idx="20">
                    <c:v>Feb</c:v>
                  </c:pt>
                  <c:pt idx="21">
                    <c:v>Mar</c:v>
                  </c:pt>
                  <c:pt idx="22">
                    <c:v>Apr</c:v>
                  </c:pt>
                  <c:pt idx="23">
                    <c:v>Aug</c:v>
                  </c:pt>
                  <c:pt idx="24">
                    <c:v>Dec</c:v>
                  </c:pt>
                  <c:pt idx="25">
                    <c:v>Jan</c:v>
                  </c:pt>
                  <c:pt idx="26">
                    <c:v>Jul</c:v>
                  </c:pt>
                  <c:pt idx="27">
                    <c:v>Jun</c:v>
                  </c:pt>
                  <c:pt idx="28">
                    <c:v>May</c:v>
                  </c:pt>
                  <c:pt idx="29">
                    <c:v>Sep</c:v>
                  </c:pt>
                  <c:pt idx="30">
                    <c:v>Feb</c:v>
                  </c:pt>
                  <c:pt idx="31">
                    <c:v>Mar</c:v>
                  </c:pt>
                  <c:pt idx="32">
                    <c:v>Apr</c:v>
                  </c:pt>
                  <c:pt idx="33">
                    <c:v>Aug</c:v>
                  </c:pt>
                  <c:pt idx="34">
                    <c:v>Dec</c:v>
                  </c:pt>
                  <c:pt idx="35">
                    <c:v>Jan</c:v>
                  </c:pt>
                  <c:pt idx="36">
                    <c:v>Jul</c:v>
                  </c:pt>
                  <c:pt idx="37">
                    <c:v>Jun</c:v>
                  </c:pt>
                  <c:pt idx="38">
                    <c:v>May</c:v>
                  </c:pt>
                  <c:pt idx="39">
                    <c:v>Sep</c:v>
                  </c:pt>
                  <c:pt idx="40">
                    <c:v>Feb</c:v>
                  </c:pt>
                  <c:pt idx="41">
                    <c:v>Mar</c:v>
                  </c:pt>
                  <c:pt idx="42">
                    <c:v>Apr</c:v>
                  </c:pt>
                  <c:pt idx="43">
                    <c:v>Nov</c:v>
                  </c:pt>
                  <c:pt idx="44">
                    <c:v>Aug</c:v>
                  </c:pt>
                  <c:pt idx="45">
                    <c:v>Dec</c:v>
                  </c:pt>
                  <c:pt idx="46">
                    <c:v>Jan</c:v>
                  </c:pt>
                  <c:pt idx="47">
                    <c:v>Jul</c:v>
                  </c:pt>
                  <c:pt idx="48">
                    <c:v>June</c:v>
                  </c:pt>
                  <c:pt idx="49">
                    <c:v>May</c:v>
                  </c:pt>
                  <c:pt idx="50">
                    <c:v>Oct</c:v>
                  </c:pt>
                  <c:pt idx="51">
                    <c:v>Sep</c:v>
                  </c:pt>
                  <c:pt idx="52">
                    <c:v>Feb</c:v>
                  </c:pt>
                  <c:pt idx="53">
                    <c:v>Mar</c:v>
                  </c:pt>
                  <c:pt idx="54">
                    <c:v>Apr</c:v>
                  </c:pt>
                  <c:pt idx="55">
                    <c:v>Aug</c:v>
                  </c:pt>
                  <c:pt idx="56">
                    <c:v>Dec</c:v>
                  </c:pt>
                  <c:pt idx="57">
                    <c:v>Jan</c:v>
                  </c:pt>
                  <c:pt idx="58">
                    <c:v>Jul</c:v>
                  </c:pt>
                  <c:pt idx="59">
                    <c:v>Jun</c:v>
                  </c:pt>
                  <c:pt idx="60">
                    <c:v>May</c:v>
                  </c:pt>
                  <c:pt idx="61">
                    <c:v>Sep</c:v>
                  </c:pt>
                </c:lvl>
                <c:lvl>
                  <c:pt idx="0">
                    <c:v>2015</c:v>
                  </c:pt>
                  <c:pt idx="10">
                    <c:v>2016</c:v>
                  </c:pt>
                  <c:pt idx="20">
                    <c:v>2017</c:v>
                  </c:pt>
                  <c:pt idx="30">
                    <c:v>2018</c:v>
                  </c:pt>
                  <c:pt idx="40">
                    <c:v>2019</c:v>
                  </c:pt>
                  <c:pt idx="52">
                    <c:v>2020</c:v>
                  </c:pt>
                </c:lvl>
              </c:multiLvlStrCache>
            </c:multiLvlStrRef>
          </c:cat>
          <c:val>
            <c:numRef>
              <c:f>'Sales Line Chart'!$B$4:$B$72</c:f>
              <c:numCache>
                <c:formatCode>General</c:formatCode>
                <c:ptCount val="62"/>
                <c:pt idx="0">
                  <c:v>4400</c:v>
                </c:pt>
                <c:pt idx="1">
                  <c:v>2750</c:v>
                </c:pt>
                <c:pt idx="2">
                  <c:v>2975</c:v>
                </c:pt>
                <c:pt idx="3">
                  <c:v>4850</c:v>
                </c:pt>
                <c:pt idx="4">
                  <c:v>6800</c:v>
                </c:pt>
                <c:pt idx="5">
                  <c:v>6500</c:v>
                </c:pt>
                <c:pt idx="6">
                  <c:v>4550</c:v>
                </c:pt>
                <c:pt idx="7">
                  <c:v>600</c:v>
                </c:pt>
                <c:pt idx="8">
                  <c:v>2125</c:v>
                </c:pt>
                <c:pt idx="9">
                  <c:v>6025</c:v>
                </c:pt>
                <c:pt idx="10">
                  <c:v>4550</c:v>
                </c:pt>
                <c:pt idx="11">
                  <c:v>2975</c:v>
                </c:pt>
                <c:pt idx="12">
                  <c:v>1950</c:v>
                </c:pt>
                <c:pt idx="13">
                  <c:v>3925</c:v>
                </c:pt>
                <c:pt idx="14">
                  <c:v>10125</c:v>
                </c:pt>
                <c:pt idx="15">
                  <c:v>7350</c:v>
                </c:pt>
                <c:pt idx="16">
                  <c:v>1200</c:v>
                </c:pt>
                <c:pt idx="17">
                  <c:v>3250</c:v>
                </c:pt>
                <c:pt idx="18">
                  <c:v>5200</c:v>
                </c:pt>
                <c:pt idx="19">
                  <c:v>9625</c:v>
                </c:pt>
                <c:pt idx="20">
                  <c:v>7800</c:v>
                </c:pt>
                <c:pt idx="21">
                  <c:v>3000</c:v>
                </c:pt>
                <c:pt idx="22">
                  <c:v>750</c:v>
                </c:pt>
                <c:pt idx="23">
                  <c:v>4675</c:v>
                </c:pt>
                <c:pt idx="24">
                  <c:v>4150</c:v>
                </c:pt>
                <c:pt idx="25">
                  <c:v>5400</c:v>
                </c:pt>
                <c:pt idx="26">
                  <c:v>2125</c:v>
                </c:pt>
                <c:pt idx="27">
                  <c:v>2550</c:v>
                </c:pt>
                <c:pt idx="28">
                  <c:v>2550</c:v>
                </c:pt>
                <c:pt idx="29">
                  <c:v>7250</c:v>
                </c:pt>
                <c:pt idx="30">
                  <c:v>4325</c:v>
                </c:pt>
                <c:pt idx="31">
                  <c:v>2600</c:v>
                </c:pt>
                <c:pt idx="32">
                  <c:v>3250</c:v>
                </c:pt>
                <c:pt idx="33">
                  <c:v>6700</c:v>
                </c:pt>
                <c:pt idx="34">
                  <c:v>2550</c:v>
                </c:pt>
                <c:pt idx="35">
                  <c:v>4575</c:v>
                </c:pt>
                <c:pt idx="36">
                  <c:v>1275</c:v>
                </c:pt>
                <c:pt idx="37">
                  <c:v>1275</c:v>
                </c:pt>
                <c:pt idx="38">
                  <c:v>1050</c:v>
                </c:pt>
                <c:pt idx="39">
                  <c:v>8475</c:v>
                </c:pt>
                <c:pt idx="40">
                  <c:v>2600</c:v>
                </c:pt>
                <c:pt idx="41">
                  <c:v>4550</c:v>
                </c:pt>
                <c:pt idx="42">
                  <c:v>1700</c:v>
                </c:pt>
                <c:pt idx="43">
                  <c:v>2600</c:v>
                </c:pt>
                <c:pt idx="44">
                  <c:v>4675</c:v>
                </c:pt>
                <c:pt idx="45">
                  <c:v>3750</c:v>
                </c:pt>
                <c:pt idx="46">
                  <c:v>2550</c:v>
                </c:pt>
                <c:pt idx="47">
                  <c:v>600</c:v>
                </c:pt>
                <c:pt idx="48">
                  <c:v>1950</c:v>
                </c:pt>
                <c:pt idx="49">
                  <c:v>1800</c:v>
                </c:pt>
                <c:pt idx="50">
                  <c:v>600</c:v>
                </c:pt>
                <c:pt idx="51">
                  <c:v>1275</c:v>
                </c:pt>
                <c:pt idx="52">
                  <c:v>7225</c:v>
                </c:pt>
                <c:pt idx="53">
                  <c:v>5600</c:v>
                </c:pt>
                <c:pt idx="54">
                  <c:v>900</c:v>
                </c:pt>
                <c:pt idx="55">
                  <c:v>5400</c:v>
                </c:pt>
                <c:pt idx="56">
                  <c:v>3675</c:v>
                </c:pt>
                <c:pt idx="57">
                  <c:v>5950</c:v>
                </c:pt>
                <c:pt idx="58">
                  <c:v>2975</c:v>
                </c:pt>
                <c:pt idx="59">
                  <c:v>1700</c:v>
                </c:pt>
                <c:pt idx="60">
                  <c:v>2975</c:v>
                </c:pt>
                <c:pt idx="61">
                  <c:v>8250</c:v>
                </c:pt>
              </c:numCache>
            </c:numRef>
          </c:val>
          <c:smooth val="0"/>
          <c:extLst>
            <c:ext xmlns:c16="http://schemas.microsoft.com/office/drawing/2014/chart" uri="{C3380CC4-5D6E-409C-BE32-E72D297353CC}">
              <c16:uniqueId val="{00000000-02E0-405D-BC4A-1C3F65CB29F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6369808"/>
        <c:axId val="67109312"/>
      </c:lineChart>
      <c:catAx>
        <c:axId val="21363698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109312"/>
        <c:crosses val="autoZero"/>
        <c:auto val="1"/>
        <c:lblAlgn val="ctr"/>
        <c:lblOffset val="100"/>
        <c:noMultiLvlLbl val="0"/>
      </c:catAx>
      <c:valAx>
        <c:axId val="6710931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63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50F2"/>
          </a:solidFill>
          <a:ln w="19050">
            <a:solidFill>
              <a:schemeClr val="lt1"/>
            </a:solidFill>
          </a:ln>
          <a:effectLst/>
        </c:spPr>
      </c:pivotFmt>
      <c:pivotFmt>
        <c:idx val="6"/>
        <c:spPr>
          <a:solidFill>
            <a:srgbClr val="ED7D31"/>
          </a:solidFill>
          <a:ln w="19050">
            <a:solidFill>
              <a:schemeClr val="lt1"/>
            </a:solidFill>
          </a:ln>
          <a:effectLst/>
        </c:spPr>
      </c:pivotFmt>
    </c:pivotFmts>
    <c:plotArea>
      <c:layout/>
      <c:doughnutChart>
        <c:varyColors val="1"/>
        <c:ser>
          <c:idx val="0"/>
          <c:order val="0"/>
          <c:tx>
            <c:strRef>
              <c:f>'Faulty Doughnut Chart'!$B$3</c:f>
              <c:strCache>
                <c:ptCount val="1"/>
                <c:pt idx="0">
                  <c:v>Total</c:v>
                </c:pt>
              </c:strCache>
            </c:strRef>
          </c:tx>
          <c:dPt>
            <c:idx val="0"/>
            <c:bubble3D val="0"/>
            <c:spPr>
              <a:solidFill>
                <a:srgbClr val="ED7D31"/>
              </a:solidFill>
              <a:ln w="19050">
                <a:solidFill>
                  <a:schemeClr val="lt1"/>
                </a:solidFill>
              </a:ln>
              <a:effectLst/>
            </c:spPr>
            <c:extLst>
              <c:ext xmlns:c16="http://schemas.microsoft.com/office/drawing/2014/chart" uri="{C3380CC4-5D6E-409C-BE32-E72D297353CC}">
                <c16:uniqueId val="{00000001-DF62-4BB2-87CB-81BD5FC126A4}"/>
              </c:ext>
            </c:extLst>
          </c:dPt>
          <c:dPt>
            <c:idx val="1"/>
            <c:bubble3D val="0"/>
            <c:spPr>
              <a:solidFill>
                <a:srgbClr val="1650F2"/>
              </a:solidFill>
              <a:ln w="19050">
                <a:solidFill>
                  <a:schemeClr val="lt1"/>
                </a:solidFill>
              </a:ln>
              <a:effectLst/>
            </c:spPr>
            <c:extLst>
              <c:ext xmlns:c16="http://schemas.microsoft.com/office/drawing/2014/chart" uri="{C3380CC4-5D6E-409C-BE32-E72D297353CC}">
                <c16:uniqueId val="{00000003-DF62-4BB2-87CB-81BD5FC126A4}"/>
              </c:ext>
            </c:extLst>
          </c:dPt>
          <c:cat>
            <c:strRef>
              <c:f>'Faulty Doughnut Chart'!$A$4:$A$6</c:f>
              <c:strCache>
                <c:ptCount val="2"/>
                <c:pt idx="0">
                  <c:v>Yes</c:v>
                </c:pt>
                <c:pt idx="1">
                  <c:v>No</c:v>
                </c:pt>
              </c:strCache>
            </c:strRef>
          </c:cat>
          <c:val>
            <c:numRef>
              <c:f>'Faulty Doughnut Chart'!$B$4:$B$6</c:f>
              <c:numCache>
                <c:formatCode>General</c:formatCode>
                <c:ptCount val="2"/>
                <c:pt idx="0">
                  <c:v>12</c:v>
                </c:pt>
                <c:pt idx="1">
                  <c:v>31</c:v>
                </c:pt>
              </c:numCache>
            </c:numRef>
          </c:val>
          <c:extLst>
            <c:ext xmlns:c16="http://schemas.microsoft.com/office/drawing/2014/chart" uri="{C3380CC4-5D6E-409C-BE32-E72D297353CC}">
              <c16:uniqueId val="{00000004-DF62-4BB2-87CB-81BD5FC126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[Sales-Data.xlsx]Faulty Doughnut Chart!PivotTable4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650F2"/>
          </a:solidFill>
          <a:ln w="19050">
            <a:solidFill>
              <a:schemeClr val="lt1"/>
            </a:solidFill>
          </a:ln>
          <a:effectLst/>
        </c:spPr>
      </c:pivotFmt>
      <c:pivotFmt>
        <c:idx val="6"/>
        <c:spPr>
          <a:solidFill>
            <a:srgbClr val="ED7D31"/>
          </a:solidFill>
          <a:ln w="19050">
            <a:solidFill>
              <a:schemeClr val="lt1"/>
            </a:solidFill>
          </a:ln>
          <a:effectLst/>
        </c:spPr>
      </c:pivotFmt>
    </c:pivotFmts>
    <c:plotArea>
      <c:layout/>
      <c:doughnutChart>
        <c:varyColors val="1"/>
        <c:ser>
          <c:idx val="0"/>
          <c:order val="0"/>
          <c:tx>
            <c:strRef>
              <c:f>'Faulty Doughnut Chart'!$B$11</c:f>
              <c:strCache>
                <c:ptCount val="1"/>
                <c:pt idx="0">
                  <c:v>Total</c:v>
                </c:pt>
              </c:strCache>
            </c:strRef>
          </c:tx>
          <c:dPt>
            <c:idx val="0"/>
            <c:bubble3D val="0"/>
            <c:spPr>
              <a:solidFill>
                <a:srgbClr val="ED7D31"/>
              </a:solidFill>
              <a:ln w="19050">
                <a:solidFill>
                  <a:schemeClr val="lt1"/>
                </a:solidFill>
              </a:ln>
              <a:effectLst/>
            </c:spPr>
            <c:extLst>
              <c:ext xmlns:c16="http://schemas.microsoft.com/office/drawing/2014/chart" uri="{C3380CC4-5D6E-409C-BE32-E72D297353CC}">
                <c16:uniqueId val="{00000001-C1F0-464A-96D6-73910DF996F8}"/>
              </c:ext>
            </c:extLst>
          </c:dPt>
          <c:dPt>
            <c:idx val="1"/>
            <c:bubble3D val="0"/>
            <c:spPr>
              <a:solidFill>
                <a:srgbClr val="1650F2"/>
              </a:solidFill>
              <a:ln w="19050">
                <a:solidFill>
                  <a:schemeClr val="lt1"/>
                </a:solidFill>
              </a:ln>
              <a:effectLst/>
            </c:spPr>
            <c:extLst>
              <c:ext xmlns:c16="http://schemas.microsoft.com/office/drawing/2014/chart" uri="{C3380CC4-5D6E-409C-BE32-E72D297353CC}">
                <c16:uniqueId val="{00000003-C1F0-464A-96D6-73910DF996F8}"/>
              </c:ext>
            </c:extLst>
          </c:dPt>
          <c:cat>
            <c:strRef>
              <c:f>'Faulty Doughnut Chart'!$A$12:$A$14</c:f>
              <c:strCache>
                <c:ptCount val="2"/>
                <c:pt idx="0">
                  <c:v>Yes</c:v>
                </c:pt>
                <c:pt idx="1">
                  <c:v>No</c:v>
                </c:pt>
              </c:strCache>
            </c:strRef>
          </c:cat>
          <c:val>
            <c:numRef>
              <c:f>'Faulty Doughnut Chart'!$B$12:$B$14</c:f>
              <c:numCache>
                <c:formatCode>General</c:formatCode>
                <c:ptCount val="2"/>
                <c:pt idx="0">
                  <c:v>9</c:v>
                </c:pt>
                <c:pt idx="1">
                  <c:v>24</c:v>
                </c:pt>
              </c:numCache>
            </c:numRef>
          </c:val>
          <c:extLst>
            <c:ext xmlns:c16="http://schemas.microsoft.com/office/drawing/2014/chart" uri="{C3380CC4-5D6E-409C-BE32-E72D297353CC}">
              <c16:uniqueId val="{00000004-C1F0-464A-96D6-73910DF996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051B5091-0777-4233-8490-6474BBB61E77}">
          <cx:tx>
            <cx:txData>
              <cx:f>_xlchart.v5.1</cx:f>
              <cx:v>Sales</cx:v>
            </cx:txData>
          </cx:tx>
          <cx:dataId val="0"/>
          <cx:layoutPr>
            <cx:geography viewedRegionType="dataOnly" cultureLanguage="en-US" cultureRegion="IT" attribution="Powered by Bing">
              <cx:geoCache provider="{E9337A44-BEBE-4D9F-B70C-5C5E7DAFC167}">
                <cx:binary>1Htpj9y4luVfKfjzyMWdYqOrgZYiIlenl3R6qvxFSNtZolZKFLX++jlyut44s17b84DGAO0PFcgI
RZC8y7nnnsv698/Lv32uH+79L0tTt8O/fV5+e2FD6P7t11+Hz/ahuR9eNsVn7wb3Z3j52TW/uj//
LD4//PrF389Fm//KCBW/frb3PjwsL/7j3/Fr+YO7dp/vQ+Hat+ODX989DGMdhh989k8/+uX+S1O0
h2IIvvgc6G8v/tMXm2vvX/zy0IYirO/X7uG3F08eevHLr89/6m/L/lJjZ2H8gu9y8ZIZzlhMhfn6
T7/4pXZt/u3jiFL6UikhjZKK7P/oX2vf3Df4/v/Dhr5u5/7LF/8wDDjQ19fvvvhk93j/44tfPrux
DbvRctjvtxd3bREevvxyG+7Dw/Dil2Jw6eMDqduPcHf79cy/PjX7f/z7szdghWfvfOeZ5yb72Ud/
c0x6Xxd/Ot8W/52+0S+ZFEoZar6afrf9U9+Yl4pqpqmgj8576pv/tz39c/d8/91nHkr/83+kh24e
pvsv/53eMS+5VEJITh6NHz/3jnqppOSxjuN/ljk/388/98xf33vmlZsP/yO9chfu7V9R+9+AZvAJ
41orJh8zhj33CdBMx4wxpf5a9RHHfraPf+6Lx28988Td+/8RnvgxyH5fX548+a/WF/NSEi41kTD4
9+BlzEtCY865EI+ueu6Qp6D/X+/nv/DM068/OcL/p4ryX1ebfxTkw324P36t5N8VnB9/+vW4oBfP
vvqEEDw57V9xfvHltxdMiO/8t//Et+99S4KnRnu0+T++93A/hN9eREq9NJpzJXXMUZoEgePmh/0j
lKKXkjJDYsMlClcMRGydD/a3F5oCLIXmioNpMPnil8GN+/s0fgn2IVG+KMqYQS37B3964+o1d+0/
rPHt71/asXnjijYMIC/8xS/d42P7LvcVKSNGUc60Mjxm2ED3+f4dOBqepv+rpqVv6VzJh5hmYTRH
1okuqlPSTcX2Qcqxq+5F5OVwavt1WMUhsEXaJY1cRj7lrRdtlDq2VPrSWLmOh8pEbX8+m6YeXtWy
6aI1cdUiu0+yCuXiDrBVXfI011rQB724dXxX20XX93Esu+wzb3ivbnJV9B1PGloM2IropG9eW0rC
3B7yWvqqS9wsm+aa6rXHlvOmoesVa3hb/hkNk8N3vnPpPzESCN0TGxlimDCoXGZnFowgIr63kaZN
MVpl44dsdm3Zn4dG1OK8FtPg9fk25KGY063oQHdqkhUsO/14eQoIfrq+1lxzJnjM4Sls5un6W8nj
QRFVfClpxasiDY5LbhNjWNSXJ7/MuQ8Hb0MubBKJaOvaN7Pg68BSKjY188ugbDtUiXM99/TGyLjH
Zz/eJEL4+z1qsuNSjBBSoMV7WD7d42KLiFnPoy8q8hNhh3zTue5PdSwCJ0nrg1IfK0mycPHjdZ/5
Zl9XGKEZyhczMX++bjeuTruIx1/yFTGnkol09fC7FRlr82Qui7F43WboXEJirUORS368vPnbsbVA
IxAzIySKpN7N8l365HIqIrJY/iXSte55Kmei5D0SKQoXbit0fVNE1NFXvOrX8bYaCNlsMtiihlH+
1Z2ANimhZEwM4UaQpzux2mZ1uRL/RagZKXdaqdpodZJ+HgdxLOJMqI9+hAn6ZFDgAx8dWSdvjlPh
SDf/xCuAp6fRIJkSsZQxeiC4hj+LhqAKUq5Vm33OzNZKf+b6rsnWY5Q1g1nP1tgvCJEfn58+QzLU
S0MEsgSJygGn8TMD5GYrpelC9MkWXjfR+RLsnhDN4izao3EuxSbSohlW1iWLYRyGkAWx423TqXJN
24j69tY0tvHtoZfOs3fNVLTDpx9vc8fT7/BWU8oJ6reQVAPDuXqGJeOcxZ702/Jp8cEjCMhYEfiH
LDOXUbJ4PkW3Hav6PWnC7PaXosvHn/jnb8aiVGmhOFEmFlwA2p5GS9yzIayDcp/aWkbA8BLotc3J
tJKwyiueSeD+kI++um9K2QJRfdd4Ks/jqIymKukt0HZH/tXiW22x1dOVWKrONT+BFfo8wehuJM12
CrozIvWsPi18bjvTbvzTkDEVNccyDF09vum3UHRtOvdrj81FupnwmVv7xq2HuNrW6HbuuuxiML4u
87TZNrJeNbZvQ5a0hqgspKMkUf1ONSbfmpRxswASWVSutL0km6nxq1WRzX3/kzSl6ECfBABTNDbK
KELRC0kE61PLIzLbfmqn7qOWTpYy7UgsEYpZNhrjU7rpCNCerY/oWY8Cn41f4aSjWYyPljlw1Z/G
mf88h8RzFGdgGwaJRCnje+4+C4tqqYYms6772HlkUX/kQxWLV4xavl7xYVxhDpNN9fahscu66mS0
fu5tCsCf1bu837Lo3Dei3D74aBzUTVyonSAsYmpqc1aNcnePG7hBCK2TltO7zpfV9mGrVTVXCanr
vWgVsD4c5Fpj8SZfIfB8iJtlge+4LFe8DBvJQ3zo5MCHk9Lj7rtqyQsQjP7r8ibOo3VOYreU+AkH
8oCdF1G7c4PQyaa6XwbV9t3JTJ5Ot4K7LVx7X2U+qevGsyaN8qxZznOB4vpHG7eZ+DCRiSLIdJyD
Z0x960BRfowNz1ET1tdEa3B8oZXk9Flo8Gxtc2q6+uNGm8HnycKI7oZkdqWrL/jYzwCKH6/4HI2Y
BhYxirpNBWr38xUHTwY7N3z+g2/jHozzKHb4Y4OuULzV1Ev1MSv5hiCc2RiG/JUGsCBOf7yNnc4+
SQqulWIatUIywgRY8tOk2Pg09pFRzYdGtE3gSXCjjB5cb3ugka2Glh59pl3xZhriHIjTWenyYx4H
Nrkk1nqupySwvL+qs1jdLtzX8ZoMM1XTuxBHpEh7uS3uCkFEbFISkRVdIjJF92S3BHHoJgt2cZGV
Vdgzf4KG8Ro9se7WhFeeL9PZj0/8HNfQxsVk76nZ3hNw9ARPT1ypzLZzP+i7aWwJSKz0noHETtse
twIkS5xbOi8I26UyHC95+MpsI9XtIc3HcmbZbbaoPaRZX2yNPy86xneI7LeB0FNfT91QnG1yrZB1
2dzsnJqucYPs1LRHGv34SOwZssVgQDHKJlANHqSUPIPqnrfN5sqW3cXBcuRW6PJ9AyHi4566X/OY
EbJib5ld9hQHVu6Q4rsehSayFDSeLnJ/y/XVUN3XptTivJjr3Q79Ojt1k/ULnios34+45o0aTlWk
PT91sZ/4kK6oFzjuT472jGXiaIZywShShUgBvvfUW2GpqK5Ht97xfNqRKvgeobXVW+E+BxJXrE3W
4Prtg2btXh+byFE4ZFFNna/HrVE05CfDo3G+A0v1MMesS47o49MGNGmLyCDExFx3O7qNgM3zgnUz
YC2AkWDBImQEf6HHojBFkwuYIgRto5DKeiyREtawEn892meHwgrK3j+E7zePHOX7VvFZjsagC2BX
mskYbSf5G9Wl8ybUqvro/dRoB3R4pLfMxstUpegsbd7+DBaelaN9ScFB7AnKElFgTU/NTkoH1tot
+v0wUkRIWENAQKH2wz6i7ISTx2yO3DIkquYrDF5PWQvKAtCDlWa/1OGNVkOclacsiBhggISc3nmo
LqgATYTED0uLQvXNbXk/tzDlUsctcgVZtLsjr5bdEVFZULyYtTTTO+Iah53IqkJtqlTY+9QfW1sY
jsN9xxRx+L0IACQoxOq/d1Sgg0OUk2V9b+2q6iwJY8W7NJtJVt4otgm/HnvrVRcnhjFT2sT7vugv
ST3yRSYd2E505fMmEq+yxmqe9rNb8s+kqMn5nI1CHSrduvqLKOvNv2ucajC62Wg9vxYTJct2iMvW
yC7twR+H8TTPMp5ufG+zxSWqIQ295sRTc2hbb2haLmH0WeKWuN/KxLaTF0uaL9WEZJg2P691skSy
FOXJMDqKW1WHVeQpWeg4j2edmS3NwN+yPFwEq8HMUr3V87ahrUUodhdLtWZj0g9dqU6T0Tk/yCZa
tvezcqz4MIo6zw5cBEbTFf2pWxOVh8EcTMHmKs1lnZ9rxsOhd2TerjLTEnJGZ2rZKY+G2JJjV7lG
3K1yyqvozjiyLO+XsPDwKhpCG71DxdDjF+mV8nebnvLWJZ1z1A5vzbLV1VlWQN04bU7EjUtM5Tiz
qfbb0MefaFPG7RfLOjctB4TK2j+YMcwzSat6Hmh5HrK2l/EBfYCs1VnWRJW6MVRHVXU2qY4NtX2w
ccsDrLxQHnvxauNuQkhv1A+dfcsVCYoc21Z0nb4YTVbY+rqVS9Xnx3LKwzxdzzLLi+IUOeEK9U4G
792FKoXN4xNiRfEq6aaNoKzXQ1zMJskjofpwsJnfyvVizofIFmdz0aDapJWZBQB26opR/u6iUcnh
AsExR1k6c9AWejN2YF0mCSuPF/W6ZlrjJTy+GRVFjc+IQVfv080Nov+0jb1h02WpfJezc7pEkdbp
Wspq1GdLW9KmTqSY9rpIZFTgODmXKCr3S7YqYtJSWiPz1+vczZ1+U2ZROdcnXfGIdRfVuJp4eq1K
LguT9MbsmoT2Qdrqg86zLNquhKgHWCpae0D2K6B2b+VVxDOv62ta9AWt35TlXMbZcS4BBPnRFZRj
74CsfUvrFNWEHUlu16I/kK4qfXxoA4lk+zvLWYv1mrI25m7M475PPVpvWJbFY4EKklJl9x/B/kFZ
kr43O6cXdsDp087SlqtTaefdYrwOFV7cYEN02zZ6h3wxhTzWqZmDQwBsLfjGWTC+wXPd41FtkBvM
15ca/1BLhgyr1ZaiyWxpsbuHdsIy+b9pvex2boUpoSVFY+ThiqitYise+h4NTX/yRQGmlc4xXXWf
FrGVYwQPirEfP4SyHYsW9ors5s7suAm6vIpLvW+5gKe77VYhsrACx0f9pyxa9gBTPto9L9cI79Wm
2U0zTRSPosTG/Yw9TO2AZdNv5/Ge8/4TBDeL9+TSOXVbSZEZnorZQABKOm0pbPEterJtMPhJXUb7
4bKwfjXGiKjx6TeOa+Qm97/4IKtXnBQ+uv1m6ujx8b+M/PgclAJWvdKsa7AB2kZ2+lQVqiv8WdHy
FYfu2YaJeZIznhfkFg147kwiHx3ltikg1NB5jz6/aKlZM5nQyk6rem2a0cFKE2tqPMI6aGw+hcyR
TSapyLqT3ryRDG/WOif9J/NoQdchg4Brj2eyrECPlnauVTM9X8d4787Jo2sfw0NlVQ37KFHgG0ep
6/3wi1ot4jSnfl/GCqvw5up6ou3dFhViDJc4Kd/N+xhI27iO2CUOuf8KLfyA72GkwRFdQ7D71h8N
Gm3zhj9czZ3Qx4jItiovNib10p3lBCISOc7F6JDTpsx35WOY4d9i0qz/RFXeInwGCcaKw/sJZPf1
AC17/0E27S9iymO81C3Z06HZ5L7/dlS5ne/GOq/z4tTmMX7X9pzm/LwaVk3DFX+MlaIcTNBn30xu
ysljO0vBK/wIKoDD4mVXVKjzE+03Re7A3Mp4OnR9FNoiJUOeYXFZWgy5D6HuoG3WEAwg2cBNdrzQ
Lt/TeUR9xXvVOqoyPlUgi8t6yc1QL+48CEeaJq2NqJspyYYcsiE1dMTzNvQDXkAaZX3T9CP+uzYz
dDtJZgqpqIeWX99MVcggCsy+xOrU5m76oNpsQReQrdse+7MBlJenhfcMCBN7W4/xsW5QYpvjErWZ
GS6kQala/iBqKYE3ee1cVZ1/k5PLUFtfnkZbo9/9vIpBcH7elRbmOONfc6Z3cQ2DDdlcZdsHbmM3
h7uez3ZW5+Hx6IvJB5iId8tW4URVPg/yqDZCgXLBi918dOn2qIFetYf4o34aD9UMC9CR7ecNRcHw
4hHgeL4voD5GSVFv0JWNYFVrEkgWq2pe8Y56PKFWuvewkxwHxNWjyLJRWfvsNLa9z9hFnvUbfmN7
lN4ytOVQDXspKkiUGa3Q+jYNeqc2DTWECXnVVGrPpyDmAiJ8XsUBUMlVtqLmDSuQpjyh19uNNxZ8
lwrYGFfQ4su6zfF1v9Y45R8z6FkWXc7Z4H1xY3i5i5RuRLl7pauMq/BWQMZas+OSldFqT2ruZD0c
IF1QJRINEUh9FDmnaMlRDA2cv0Viw6lU2+xlo5HZHm6eeYrge7RkGRyUaF6Qgk+X8yabTL+ttnGO
bj3INFSFreuN+gi8RXxFc7fBAqUg+xmyro0A/mgvd5WqLsBXwaxN4+buozKr7eknsdSqvlGq79bs
JJgbQvTnXNByyY6oaLyWyVBD/47SuKbaf4AiOVfhPcn7Ms/TTK7cLu9mDW7TfzFTMfXsjyGLIU2c
+WqcGpNGbBuqD5sYmXDJiOqwoNmn1IFTai3NSEdEeVMalk54M9JTomdMppbDt5M8+rLvSgjEKa4f
rPuxvsJNXU87/pk139EE7H9P3mJo9ifar+p9VrL9PUlJhCfWfN0fzDjUieaIzn2fbRR11iGVc7DF
7GYLK+2OJRJ1z0rT7J98C1lwSiCRkRj2YATwVYLf4TTKU7+snuuEMk/iN6PV+eySmbQQ7MW6ZYZd
zH27Z3kebbscOGBOhBcBWhYu+o0gvgXB/OEGuuW+86rApPHjt4WkNyhpPUIlun3s2Nqi3HSVlG03
irfVI2BVj0JjH9NdjI7qfhchB6+8EIcmb3qXJbZXY3Q7FrLDmcOMKd50WbB8p3FWLFhDT/W+rfFr
wkWuQh1JMjnuSd6xfcx4aOdlj0mdbawqEmmHtmmOtqyRjadHg0AH3kGvitVOscRAo/LKMl7r+CfC
17OGHloO8AERzABuiv5NVrYBMwTo1ezWOqewa53nC7JhdoDZPhJ7BtUThBebTEW/7/0n3d3T3m5f
HlfElCRGSor1nzW2flxcNA8aUtUjNJbQgLEL9AHIpB8v9UxARzYRTQjWgmSF/6q9rf9uQjXHVR9n
oJJ/xQipFufSvsuEeK0NZlZAZGV3p45FCQ874QVc9g0cf7yXpxICLpggfmKKCz4K43DEOXu6l2zi
DPJtmd8aTNXUx0LSnY8PQ6z5cXOgzj+z898XZMZAOFCxYRAXzTNdsbKe0Loh2bt+aVEo8goV/0Kv
FWDuW2b/+IB0l+3+b9O+nxDaLZGasphRjKOeLbjUpcjbUKPJekSM2W67aL8qvkp5WsQQT6eyyzb/
dpz5Wh6asd3xnHtAQzRsAvXoJzt6GunYEVqp2KB4aSNx9er5WGw1JJr1yvt39WNSzeB1yPFlrDLg
ehFPBVxgxbgiMw1HcQC1iOy+kbLj/bilU4/O/iQb7iRJFkDLmgLqezyO/MjoTbFyxvt0fpxndY8w
++NDPHcjHCcIJxITE9yujJ9PWVF3+8CWaLqxQ7Uj0/aVCHWDbMe3axSP4vpfX08SOHL/p5R6Js7q
BWyExWS8+Vb2ltz2ZUIckNUlfijyf0lakwSSP8WVNyQGR6r+DQ74nEGJnory5rEsgSTv3tBVjbxo
h34vGD8+4I4v34UpAgLjJ4EMxH0UAUXzmZ45r9tS+E1W57qNfCVT3TSaf1QeCfOzFPz7UnBdjAle
LNDp6+dQ12SsWcdc5eePVGSSUEcQR6xv8PLjU327ivHdwaAVYimDCzKEA0Li5+NCQjCX0YUdzvzG
iB2OTC77bYSRCDa6P4etxQw9dUMObdUkTbahW0yCzANtrlCtcQUnT13VQfm5ZgLaA3nTZDLP3fkK
biDdTbYUFV3WNGMYOf0x9H2DNsiXTLT9sanHjYWUOKKG5hB7Cantmi/UcfXGPM7zKoVmhL/O2ob2
y6sqt5PBlZlxUgWFJlLiqsY5Gg1dNIc6Kju44htB0RG+ZpPqkVaAoccoFuorjD22GtVMAN2zbRig
G63hTgPmiUUgtI7F6BNaNuIBUCw16hs+1DuZix65TYfhKLKddDHdiqQaQkO3pB28aYuD6nRdjslf
kkePsmmTb0TmK4PCZG2Gfbc+3ou47ifeX6C3qBQ7drHDkk2FrmK6JJhWFHlaL82Afgp6fl3Wdxy0
1/AbtQYjuotSkWgXA4bJQ2ddH/swM68D7w+2GhvIrlBgNKYMSWlD7LI0Gl0+kybpOW4PsTemN52e
j3mPy9n9e7maaXPvMW/YJ1rggISpGxcGDBHeFx3U5vyAS0i4TnCyvqe0TBsK0vnnitZziC+lWmb2
kcplDfGNaOase9saU1bsWLZDRNAJAziWkOIqF2bpx9at8O1hXtjm14REUCamFNSMyjhdxZrN15UZ
wrAlGEfPBbppE3vMRQtLhjNB6jB/UqSpVnvIBAh3mzS6bfzvLZSXaEzix5HbNyzqMQ/P1XXcALfL
U2trxUaw6K88C8L3zhPXNuxF5zE06q9ssNV1hZbNG9yI6ZLJE9VQIFnuNLbBqoolcxVN5j1A3MW3
XWui+tQUMpeJzfP5Vq6FLA9rMWdnhZj4eUH4dtH4ZTqHkuHeaa9Yuhhpb3QRagLNePLvMwT1ucil
GxJkn/1U+q7+PSeFO7QjIW2SWS9OaHYhKbFWXsUd+egqpGM7d+pazUV30MJaeJdE/lTqRRxLV4yv
t7IO5AhWHo7xSniNiFXNZ9uNt4yK7sqLKL9qpiEc5QAJGndf8vPJjeZgzRy/1Z3tMdfvii/F0GeH
2nZ5soq2PcjM9JfxxprTmrWYAredFPjpeG1TUbb6NOMnL2L0Y5/84sYz3HvIvvSmqs+qhdZbsppS
nmxJ3G0noM0nNSSaIYm4y+/mZYvv66iVaOXH5v0cs+JIWCCXghhbJC6K+LWATHfyYWgfhlJnbyEe
FrivFLj5QjHqQT9DO/puYqUtTt3aRkc6NOHdMAkIDoCCw7Au4yUf/FolspnjNNMms/HvxcTMeoEb
COPngYmSHt3YBbQ5RWPXZOIyfoiD1M0hyiJ/2RhcRzgIGsq3y8Qr9EmNu5JDoH2axdbdk3Lorhct
yNWg6B6hmdxnqPk0Xy6gs6+IrqYLqN/RZVFxyw4x0O8LnWfeJtsWU4u2uYv+mLt+fuijaElZQbf7
YSgdw42CDtcHt21A5Nq6qxPcmPLjodvmarlUY97nCaFdcbNSDSBGS5VOM6/5pYhJ3V36pfcn1o3s
StbNkkDp/SDn9TMZs+xGUKTPNIzhAGmRFEm+NJM+yNXxo9Chvems8H+s3QJORjDezodkrHAHokp1
kcsuiUYu7jGZdglndXvmIBQkjDTh7ULb6u1g11ClVQj5XW/X/ne/dA1L+mVc0oz6rkxK7A8T1xia
GxJvsVsqlnh+Y9hg67TdpvK+bLotwZCn+dC6ok+6bqJvDYYIFx3zcTp6kl2KohX3Q6yW6xJ6/4Sx
gxixaBaSbIx6dKRjfq3iyBVJTStz7yOQmkMMflYmshz6N2pW1QlAr1Rqik2fB+rsG9zTwd2O2fo7
5trubBoXelZ2k7r3PLub0SffbX2zxWd9J9ak7Jv8YYVBzmzQ43gEDVxvgzcyS7zoMbGt8pAQO00X
ylTdWQ8eSpNcD+bOtMF84kvH35c+c5+mbdoeRgT4YdKOvRK4WHBGUCkO/dKHW/DLKJFzO11Hfqg+
bsS1Z7ymGW5mQU6+sSsRqGULEImURQw9SFbqXGMwk3ZDW55VcvR3uNvFsf+JXVLS8lOp+PAHdLn+
jWmtP6drbW6bxm9X+VD2x0UDctEGN8VNK0i49KOY37RD5t/7OBafeTUBHFi/TjdibZA80LReUx7G
q8Xr+aKYF+6g28TtWaYacUB7jBuWkD3MxRb57DoDvL3dWGzvYkgnf/RbHN6j4OfnSDb9aqNRwB0m
VZxqk8lrTLgpT0Nj6kO8rS1HvPv2tOWRe1NBgn+TL67rU9wMISc/l/0fXRhFjuZ62669EeMVLipV
UAca9z7nm2mA2c1y5LqKzylmfunUbeJ1POUcyryPvkQZwx2061WKrTDp2izgugc9QtKOryvJJx2O
xPmqDkltuux6jrr8DVSW+iYSa/uhDv4e38kh9Bb0w9CAwZSjLm8WU+L6pexocWlcxz6OUTbOaW1n
8gpXfca7gk1Tf2ZZzUVqLNVXInM+PhnStOaysXF3wBxXbMmEefchNlujk3ILZkoanrU3LsK8/2qN
eg1bKzIHf92bCYMeung6X7Sib17zRURvdWuKLlWLt+5oTefflXkxNUeMfFd71RSVKw6RbyUuIWYZ
jc70NAzbuzVu/WjPdupBDqZfXO0qWM3NeXVZoSf3dUo1mEsqmzGbXkEtKYeUjzR/P+vNrakjtbrG
db2MHmYKingV0IiHD7JA9+eBI74LUoE45S2uFZ1PQelLyRbSlu83vmZsStalJ2a8ZAA7chELTATO
+npt/cFOgxxvTZRXJW7g5LXxiY+yvK7SSJjltuC4NZMwK+q3bqXRdjYrdJUp0T0j17MplzZlHjr+
K10DTg+4ILcdHJSty5KFIsX/KVVdhmhdhvJ1vUbKbBzmb8nSHKDTNNV+S6tjsnkdgijjcFhVqWoG
gX1wyIcY4810pCtrjoKOtb2u7P9h78x240ayrf1EbHAOEjjoCw6ZSs2WbFn2TcCyXByCQQYZjIlP
/y9Kri4PNXT1zX9w0EDfVFuZSSbJiL3X+tZOuLMFHyHzlttq57GIuIPxQ1TPzsYuTqa6gVF4xTrI
pFVvO3sWNXGQVWnmtwSSWL8EJ9YsAnakSogrQgP3O13D9dpLcktK3tNYFiRmEaQ4aHYPgfCWZ52j
NIkW4cLjNNEgqhvdhiosUcK13lTCmweKZgrSpnfOiyeCwkxlrhtKrKQr/mDyvc52n7EIzVlat2IQ
RdLMgc1rxklA2lqEdkqSq8DTqXoHM5fTs37O4k+N1h+3rW3eNa342OQi6Qu0CfzegO2oaUaXo4/N
w8cikS6wv8h2MbhwuF6iTh10u+SlmMUmCgJMUxScJ/x+GYe0WpbUFSrrYqyveuWf14ZuBzINsPEa
S6/gMGZ+GVhp5mrDZhPf5rKN7gkAoqXqNLQe3A+4YQrwcOY5mAR7I+ZRZrUkpLmU0zjdq1muTa1s
o+kJqnFDCo/b/MSnfq7CcR4ObKbJ/cj8oM7XdrpgNPGuQmbji1DAtJwaCfM6R1tUhSHVn0ZF1HGz
YTgUPsEmXPm5nmUtgnS6Bj9o1pNYDC1yaXxbzqzpyziVWhR5wCkYUgCR6iRTnFztIHLfb3Tpnil8
7/nYw1+rFjyUptgcW66xy2Pz71I2VF2P+gKHQO+w63QHRfK0VKNoH/quCT5CebMHQDv5cfJzfiCC
9Lde7y+l5mn76I/83dCDBGvQuB1ISPsPkwnXqUiiafoQ+XQ5V2FEbUEX22dlB3H0nIoQJ934ULg7
q0s0u9FNj7bkXJug+8zaiHxktAkeWRCZSw3ntkrEPJ0iSMYPEN9Dtq9pVhRR789XKaUR6lYsjvtN
GH+O2d4Mu5Hvu7YN5dOkM6+rh7SDEQoxeUpPYzJ2UymXzq7wmrYJYiExfVBGA9aRIvW6PrkahAyf
2rZdWREOOIaiH0iblQzvW0L+wj3ROpGceKpCUq0tQM4FtRZrzrmY1vcCXVtbMhFF/kdsvGYpci8z
+sxbWVqtovfOujkJ3+3cwCHYNFNF5zxxkyS2f1I6E9ge0HkeJkVBQ000iS5h3S0XwgEqKZYGJc2l
lUo8sXC1XSkhM+qi04P9vK4OzwoeSvRpSkDFfNZwrXQBR07XY6+jc4jUDZCpzm4o5oGNfomBkNID
J+16ETv0b4WHcmStBjp7Se3NHMyvv+nkYZXD8IEIbUsmI1kNvjf718qQ4B7uWpaDCkINV6SraYej
QVF1jtVvNLWd27ZHKZej9ATF4U3XUWsCr1R0J/Ec9xNRL0IjYQAiBTdRGbe87WOmD41OYaVwVvYM
RdpS722sLqmbuxA1dTTS7XGUamQ34RQYWaGroAxLWp5OmyiXQDWDO3p+2I/xTaoimhUsmLvo0wBs
1BtL7WW2pwcYZsz6V6yd0ikv0W3bWBRqa7lUJcGGm7iqhX+VDYUCzR27atSOcnbhMhpGfimVzQNx
O2ioQ1FhgXnn6rAoMXePTcPiqakMHhXYKEjjRONSaDtP6XpoUKuNJ9Uqj/8iZ2l1Urfgn/hYJzO8
tnvqh/BejgKg1DpWi4s9v7/tlWC4DrEHXEr1IJnhAWhg7jj9L9zLiY/vUfajq3LR2uQxgcvU3r+K
tZ7YDYd1yHdpNAyoFRdIle7WPXiB3QfBc7iR5yamvk2P4Ko3PG9zIPPugxKm9dpizCB0eehsaW9S
bBFYjtcH1UJQyC5XFJT22u9z38WlaqSa2XGDu4WrhS2vn/qnKFOj5lUyrMqNF5HC6W0F0tdhKEtA
LxGn99GaiC6tU4CqXXTuKzW7CRxSt6LGQe/QzAchsh7rsbdOFQOFdBUC5kLpLnKsmC7vUERl8bFb
CXdOQIXVUFK7EkiVGkxcN6ONu6EWBsRNDu1gnLLLDaVfVlNvSClcME1zoYognvO4Jm6L4iN8P/4g
MjW880DXrEU4IXxWxArPTg3ahD/7I0OVBfq9XVg9pTJvK72AU7HFFs4wH7dUuRfK/jzvGn2bgI49
gw7cXU4+jUoWpuqqD5zjtYg4YC2dwwgW3nDf59aQ04wSjhTRKFxc2NGw8bisPihGmwkzIpyj2bPY
fMqwtMacFin2UVWt0ebuZOcZiwLBG2pUoOgQaS+S5Lik8coryjP75G3UOlEEjZmDu4x1LKkwa2D8
vPgwsAvZa7QG4+ZpdCNLH7Q1yolFnqk2Yfq58eyuuKCiDsdyY21zQE5LU+/AVZABzgnnfCypH09T
HTtfngVyIh8GPcSBLAkNm6mEoNgl6FCJk9c8S31VhX6i1kegD8AmikWAsivBdMwaBVIQgiuCuHXd
oPPmRTyjDr+yMNxsYSJGasLS4dxr5ASUXSUIV4CtExzoRuiUrLIxyWFJeWt7RG4BF4bYxisisHVn
sxjmvlQQzJ42AAu4N2j+Rnn+hPPcxCENhL11uNhVnNMsr3uwFV88wEsQD3vRXHpYhuVHNJemfUN6
vuxVVxR2Z6hg0vMlJkn3hCUycsdIx/3dZCJ6BUyyeW6WAN98ZjYLXI0qKCPb1tlCdL55l9lE3Zpl
aHEKiLHBHSZ8wmpKOMIKLMnvAsiHpMr7yZwCiBZdZcDGvDdRjBxhwmR8NsZ9DzxxSe5n2kyHNRz9
x3SRQZETcIjtMmwg9OXmCkSO3DUylWFXhUpqhLqGEYB83ulcn5p0AZ0mxw04aEONxeHmw45GoBsu
xUhceIBDBJ/VjxAsrBodaSy9HvIOXbEKArwwauSMomB08ipSQl02YaCzyk8aQQ4AIcRbY8kK6ngd
cZagAcjHeGmzpuAowG9mb694ZRZnY4Ga2nVFymgOHIXNXVthQ+9BXkEuud04FIBiS4VIa6YB2FWR
z7t6my1e0yTA6YCNcFHpSPxiZDvWIZW2NGviPhCsFvrCruMiqmHW2Z1MllXh45JkRkPQQQXi4XQV
DTS8yNqBEWBC1PFiCWh+4Xlt+OSGjp1bT8hbsHp9CQYs/IRUjBrhM5DclV0i+6UkJu5cpYzrZTEs
2Upr1XbZgPV3iYaLPghdclhTkzx4tBX2GsoViyAGTNwVg+DBhy4H8VBwgBjXEwgTvyYmcWgK8hCp
hpn6Ca950LdvWWIXU2LfRFWH+rxqo2XO9u8tvTGRgQwdhRO9zgYePc6gLJpCq+FDJPn0uKzTVLTd
CO0RRCVAqUbjlh+WD41n/Aa1lfVKD5XH1aIQ75HQXT6OjfJOS4+Hulo6Rm5WtU7nazIj67EQdgld
gJx51M8eoBh3BLdBkz6JcItqG/vyTi8uPDE5rWHZ68zs1ZrPgc6MkHiIlNmZjNoxrbbcQ+HEu9we
xyTUwx3Ssl21QNyqFtzqcTlHiapRvgQXo5tasIEmeGyps485XYNCSOUjOpmwmmcD/QVYsV/FSby+
y1DuH4OYBk8TCPRHHy9JCs/iiwPy/4jMTXZlYfIfhV7x1GXqEwDl9VYo39EiWyc/wHOw3eaNx1DR
BDE/Yj9YRrQZMqoyAjgFr740c7i87yF2VJlFozIjU7wVtg2mBy8b4vu+jWJexlD1T0KMAawwkJYs
ij47BfV/qZmAHrQ8YYNiXFfwwJFiekRHO3Fxt8RyipObtW9nrPIyy3Y2aZmRfwYkYF3PZ3gNMByn
m9gBpXFHEyKrEVbR5Nu1Pfmq5f12Asjt1ne0syb5nIzxxM76KeNrXNJ48VevynQSmwWLFwPNAk8L
fESfB13qVwDvgg1lY+a7rlxYuvj2pJyFilmkoU0OcTya7GM6jisWlVmwwQ5Yx5LWTyrUeeAUKs+l
TQOgJQZjBRwZZTyoKocsNB4aYOxxAhS0FdMXf/YckRUMTYB6tRTGsRaOZdcw0EKioTtEjntwhg3S
9M3mz290lK1oYbrIpsvyMGWG6r6CEZuh70NkqLP9dd9PUk2VNGmWBrUvIiXnJ8U2HbgC7yI6V5op
RklWbKLFynBGEZPs8xKK9X4mcdr4+XBsG6vJ/F55zRYmRUczhn8DC09Se+GtEg3zRe8kHdLS+nlG
9OEv7LnvAyIw/xCgzpGVhckJTA/gw/f2/+ij5+ityD/7PVIkX13vMGUJ7Kcl4g1oT5PpkZc+j5eQ
FGQZEEQqBvgoslyj0ZJ3/YvR9efH9b27jMMi8OkRV833ySPIvf1ghnaJQzSp6cgzm8SebeKv4Adn
+YAb0Ztgl/2FUfm9J79/ImLc+Db27DAs333EwLdMBkTDbPWRl/jCXz9Rv1I1UTIusOYlaWMFCE77
1kPko+thVr5eiq/zE76GOV7nAHyeBJI1Tft1lNK//vOfbyeO/71M+Pnt//yffa7Tr6/459WvI5z+
9K+OX6Z9GIL88Y/2o/nXe+Fgvh7dPkPhu//4aZzDHwxseJ0I9Qf/+N00h+/Gi3w7zSFATPubm+On
cQ4/zGbaRyS8vuTrJIfAxwyOGEY9rh1CW0Bqfp3kgLFP8T+QBE9f4Y/cT8N/jXKIyD9g6/uIR0UE
zjtAlH9Nc4gw5QEGLCrUCGAMMI2/M8wBsY7vfX08lQmOK0cOy8fx/ISf8BlbkWWpAYktYLKmqIFW
zO8qsiSd/ItJ6AzRxn4m66aODKgx99/DKsSSwkbB5duQx+u2wLKIgLQPCxw705dEIyiZ3XcpSq0U
udl+7AJVCmOhncSI53L0K7k76z1jPFTAAJm4PqGB4VKjzEFpsYqrcXD9CLS7y1CtZWK8TLAQnE8e
1/6p71J35WJK3/bRLOCNpo+enPTRTJrsCRGkOJJeXPYcKybvrQqKJGHh2zbttrHsWlCMRc4N9jUE
wPIa/PBsqmHZGsRUhtTebeg/P/kiRM+BCRn6CpFv9OVhuxoFfU11G3y5xh+Oo9XD0WokB6skn7pT
ypuZXOf5qvtSOh+xI89DzZEKtx7XhWlVeHtIuOUxOxN0MYd+W8iGqn3EG6OipRYLCdU3YULHD6tx
wZ3BFAZ9nNYeyQopdVM00CxtKRu3FZLxpeqTWT8CiHUPdJtIWi7NLOzJTiDV0C8lOFH0uip8RNB/
RqYjGI4yTBeor0zXaSPmoJDBcmkQTNm9U1jhyFW1ouiYSU4pleQh7529DFeTy2PXgxs/tHKBl61x
q1dI6Tn/zZyyOly9kR+jdaBlOiUWkny/EmCRfe+ViYaDVmAOwTJVvsKmB0GQn4EPbCvIiSo7hMaY
2qz9VGI9183BwerEF90IkZSBHMwvhHb+pw3k14ElSPYeGO2WGrCj+8Qx8yQ8IL+QHNVkxX0wLu0F
EjPD4wQ2oqC+DkwpvGZFzKtt/CpcyA0I3aVSYUtrCP6IJWD3C3DTBDbQddMM88Fp6IotWfIbm8xw
p+iiSoVN/LzNqSXFFHGGMFIEty9p1fDs9950AqIWnlYOaxQjXehHPA0w3hBEyZ8o10FXOLlqdmzW
OXxLh06dzMLJAYobwUyOkcp7FOmffZN4lXbZViHwjxIcT0B3mgiaZnh2Vudlk2bBJU+H+Jy1SfYB
cFZ41LJNaZHILQiqRIfwWELuRZWk81vY0cv1nPnb07ByWgG/dw+qE/yMbsBJSs/z874QHspVLTx5
4yY7Xs8JkivFOvV9V4S6o2UCObYKWjq9S5t5LYyXjyf4Jc37dd69UxT6wx2LRVjKDU4exOfjOoGX
WQiNVQEw2n+TtLMqHfiY/DCNcYiIdUIDevEic6hkFTcLpzlgTn/4MgbMneYcsxfsTk9p6/JipOvn
3u/iCkkBUyYQuc/2cAxU0PCTNe498OykHFmT2yrXIVlYhXoZ1xGJ37kVKr01Eu4HPhZ0tnLL67b8
313xd8eE/TarKElybCT/yoL+tCt+O9nux1f9ujFi9wsi5GSxu4WY+5HgDV9HHHlBGP8Dm5+/Bzhf
guYoC7/OOIpDTLQCcZUBesOzDQbut40Rg5EivCHJ/NdtM/g7O+MPUxcgUmFwTgg0HOCpjyDvXgV8
W3GtiMyJWSl7PZoIM08M+lY8+wgolYwY/Sb1EnfeWz2y2vfZ+mGdYv2OxdKCts7H+f03397X4uvb
JG3wff33cjQxxvjslaePejjdC+VvmNx4dILlrdLX4TwG1w3bRlooMkF+t3pFXkibWH0geJC7YuHZ
OpdAkLHBIc5EYvS6ZHzO19W/wXu0kKGGIXgHbDMLji5N6JcAaSr7F6V7+APFt39/MfKowGjBjfso
L3444g5GAnD/9Rp5waapUqQe3+kYPd5hJW5KMDjEBn3VESjWG0khZDjmR0eOrjmAgTOtz62VMig7
TyQVjOMJ2iVvfZAtS8IQJJr69pYp+MCQI2UFhCF/kO18gYRkYmtMgUqvuqXV/Pjn1+Hny4DK3ye4
ECnuDYSbvz8p4jzIjWKQ1xgLkj9MTRaERcxC3BpiVPbW2CW/FzQYHv/8Y7/vN3bac5/xQCLMmMGg
Hgzf+/5jYU01sZDNeD1mW3CN/Je6Bm6HRB1tH/78k/bO5Rsa8uWTcsSnd5oaCeLsh/tMYFfdZmyM
14Cr4k8IAC/Dka6ZCwsm2tqfEU0qI99lUwlsxvC/uml+hKFxlqEfJhhchZGcWB1++Hjgpx2aHPAV
ZGYJBsmo5BMb9mNAKFHWkOumwvm49EczzAboDJvIF+j9yJPmLr60KRT7MjI9vPgePNw7eLxhVLWZ
c1+Ep0Xle4AEShRr8XKWROmm/qJLC36+UECNsWwAkkXwHf3a9xfKT1UyJgn1rgJF+acOMldTBB5b
x7iIHGZ1nJu2Y0+IoIGM2mZEddCCdyVEQ/LLSrZtKl3bEAgmvf7SIeDxrBPRkvM/v8QguH+8yMjI
4yZKYX4g2oz6//ujTJes85HWiq5Q0QmaZ9Wat9txTy/nh1UrhXjJ7L/R3CUKM7BaAptpROG4iOOw
b/VsmPmdwKw2W5DBNO9Nz6cTKpy1ECiY3oFqySqK/EmpXuoIeBuoKWgvx2uzFxrzXnI0TYDqA/o8
KpFQt/wM9MNwF/bNbQOaxRaDIvP1iipmfaln0r20CToXYm2I1bYVvsn6y2Evg1DfxuftXhptL1WS
8VtoTrjnu5P3UkeZvaQK9uJq6+1nIUEOKYRfoPPylRyonNUJs7/Ct3OLqXZHSjzUa1vL6FP+UsV1
4+x9VHtpJ2CWnpDuEqdgzofnTosUz/1eDnYvlaHei8RlLxfdXjgGcZjfwN23NRSm+RC8VJgDggDA
awyivaXei1AuI5SjIr9pKbCuCiGl9QxbTWhKRBTRja1keLTcby/CJRf3Cfyjo8p7L0TFxLdPWTot
tfRtvx00y5qDBwnsE4xw8wuAZdTPwItRS48vdbXdS+xoL7bdS9297CX4sEb8bMSfItKxV+iozVGt
9y+VO6EGispLPR/vpX30UuUvqPebHf5/Y/YmoHvpB/qX3iB66RNsROxlCrl/oIgszCvnBdgJoCnP
LW3DcPsgjWd3qT9fsJRPn0PH+zVa4DwqJfzrla0ggGElzdsRsPNKQY12AAf7cJjufcw6OvUuivaS
PMeIAwcKBnZHCxKpGinFfrgOzMw1pgM1frkMa0Bv2tlPwQEyR0xbOTvk62Uq1wh3lKFTIE2psBce
Uq/t6Y3Go5M25ZwJqPRBhOFGh3HolryARAaDpLZgCUqP5kEO9Y6iCQEaTpHHbHPM6TqYgQy8lhRV
wSEZG76V2ZZgxRxDBgaPt4uH1km6Rt7Cu0KSaWq67BdPadL5lT+FK1DZTGXXCSpWej5GZCVJX45W
zps7k2jNFqAlTUsQRpN6m9H4yLE7uCHl7syXkosyCSHXl8QmbjguiKJ7JS5r+N4TfAsqmLcMDQrj
vncDmMEDu7iO4/ue85yfoiVfh5oh5nS3qTUCCgfjK7hoTSvJCBQG7e+RLlqM99iMo3PokCE7KIEj
qKd1aLY6C+wG+bB3wlzxDLRr7eFRWcBRB+p8wSzLoWpo1KiKILeAFpNI1CcjJhVuXyAJ5ylohxUk
CIZytPMpQMV/BoGNpSVQ4zmquqmj1aYog4ZtFpEjtW/6uIwQtdpgG/Sbd+HTAXSwoOD9SJsTUQcY
NTad2i4wTc3yuEVLgL8rghxmA26fBhEUazpYtKALvI8L1HWHfCieo/A62DChrCsyHXvRWzeYUF2n
IncAkaFCXyVqxJbUQGnEC3JY3tEBIxSC8QO4hbE9nxErtwdpkq27wBSX9W0M8fJTYinsyyzAzYs4
Kaj0WqYbtATYiT3o/Qjja0oIuXWHEQIfBmNQWfRNr+8hsponsbQROAbT0DrDTEQQVRnF+yTDhCES
46KDa5AiUfxGrknwNljBAxQmxZyKckX03tYILPfd2QLgBuAbgcN403kkfxj9eb85+36WRzLIVt5a
F69Z6c+7ONKaEQc2gZAMLrCD5Q+QwnF3c6ySS5UFuUXbK3Ma3vYLGNi7MBvz+GTj3qir1a578dk6
e5swL7X1ZDg+epq2DVZ+yNcNGCfZT34/dIP1CccFG+g6TkachZqRNy1aNrGtzJnGoyOGhnVvRkxY
AOKkUBU0+DesqeE6tjdzEDs4E5FofVxuzHBRV9xr4fJ1vpoB9SDtFtVOz+G+aOBhKnFGWECANOx1
8jryB0AO+TlyTV1WYEgBw30BVuyTGeHYgzzo3V20Wl9eNChze2hiSNvcZ9gtjnL0g+s5b+YPMbIC
8x6E78LzKWtydYGhaHCY3EJmoEiIUx1FiK91B+3cZzaw5NYqCRN2xkxF9t5AO5JngJv4Lwhh72tI
Nw9thT4gi+oO7Lg8CAyee+/5lB+4EQ3M3hjLnFtMe9cho3ABgqRPqiRcQqRDhyQmBZi2/GHB8L2m
HsIRj8nm0Sg/xeMUzF84FmR3ngW4pWpwqbhH+gQ4xAGAhK6xyZj5IlhUmJY0H1aNnTbSPkrvuf+4
5ID+PYcy/XzL1yV4BoTuJEavBkSDcQ3xVpYHO7pskOE5CVwWU3qwVzDsROv1yjoC61/LuciIPIs5
LIizzeyRBNBjcjuKgU3T1Zja+NJbYa/X7TxyfdFgWkdbZonk7VtUIvLZR9oEuQTSSV2wVhrIhEZn
M3YBN98PwPG6x2DaokwXQGeZeydWkI94M+C6UHfgap17VJgnyEKexoQEmbJThwzUGwu9YDsuIN66
utt2ta8L1z66tWzYkmueih2rE9pPr+KgRV7AobqRtQEFiABNNnY7/0M41g4phzqwkV0qPQCfPW4Y
dINDjW1DKkeBDJQU8uj8HkZn8LZvIYPgcejyB9zrXN6OOdSQgwpFjow4b4EjWvWhcUvihVApg+Eu
AXdnKoMkUgwwesCooplieCE2d9zRtegiXE00DpDvumhl0yVZRBvdgiEd0hMm8uQ4L2u95ootnjAV
l4BxClRjar0aBorjX5C6P8g2Yy1CKr5/cnOM596lCBtBVGzJ1UtV+l8l5S+UlL2jQxfxx1LKr6Po
f5NRvr7kGx0FAgUM4Fet5LdR0dBR0F99I5z4JIKPBCkDz+I+Xg7htH0+dJTAbEggqfhgEMNsd9l+
tUy+84UwEPv3pIrw+zFU0HPQreJjwjzCtr3P6Pu+vWhX2IrgDaIrsivIzsTJyWG6wVIkG8xp1/J5
rhB3OkcDCgEaq5Gu/a3BM5Rmw1GFcobW70O0TtqNXYOEhKY7I2ESl6GYbVKpXe4GbQLhe5fA110M
b1908VwDWS/ELpfbF+UcPEJwpyI5fRh3YX1bUKfD4dz1dvaivUPcNYduF+TJ0nPkJ3aVnuyCfZrj
EDE1sLeYBtVMcQ87N7K38JpJemhBBzRneRxsqtqN3adeDRIkg2PseSbefIPsg+aFQfF/QynCgwBx
Kc6dg9gBngnem5wmt8QbJjIpDDbBHot/jWQiwnOVNe4WE4Vmd2qQAULglzvrnWc4wAkE/OZxjLrj
PHoTZmJ6k8d9c7f1TN/Mu+TZkwEDPFANY0zC7oj0BvOmERIY57KPJ7CQgEHt7ZIpNlbIrFsYLREL
361CoP0UlaH+tM5nNEg6dUQOs4nIMcMEluZAls7f/MqCABpBtY6ZvY7IxsegXDHP6ITc/aQAYTdz
m5Y9nNMRuhj4D2+w7zF9NZbRnWYjg2cL3ggKcEe1vWavJTV/qa/F1Cz8IF7qboBwexGevFTkFOrU
Qb8W6slr2T6jYl4vJRbutgL+vhf3vjQQlUMMK6HVHEu93zhkO9tsj5yU9zLTk/EUQx/P19c2I/ja
dSzwVczGC2ZCzNZ6bF5bFPvasKyv7Uvy2sz8d8H749/L+W31grITYkX44wXv21+J2O3Ury/4dbnb
/dQECm+GdSYJsfD9JhtDUfZTH3ojcvQ5FGLIZN+sfvuiBzDlt2Vv91j9PSSOwcpQuuCx/o1lL/tR
78wwj29XitGGobFPf8zxT2Bf2sll7gqzh72NoZYXzh1wz+UPnMfRiVmLclY3jbiQSSyfQUR2R9ul
oO/mcTlboLUBlp8sAFgM9+RdYO9a55JbMFHSj4ppsDt+UUTAGfR2xnkaU3PnEWfxbCusfHn8DpP2
MD/kTCHTi2l2RgNN8wfqYVIUxumeT3BnZQ6xKZiyXyJBXKfOzI69A4QjKujoiRLr9edQBWd9LzDS
L77H/FuCXC4GfoEtxWKyXeC7jKObjGEh9fGxgN+En2LQFEapFk28ufUOaBFWUjN012iMW6S7QESV
Zkzp2xHY29sNs+jPcFJTNWzKe8Ji1b3N+niBEwci+g2CE9erXebTlnTNoZ2o+oTRq1/mMMgx05It
yKD4+DmAfNJuwCAzu2EQI7pR8BCkKTaGPG2NSXl6vghfl6d+X6rahmGRsmYyrmLMa9y95wKF9cxH
SqY50FgkITmGnW3VUb+ugYEP8KYbAO3pmdm7dMCgrythkYbARcBYrd2y/r+1IHwDY9R/+nMaL78c
8Xb6z/7o10dwt5R+fqN/j9n4vZrq5b3e7D8T9mfv8c1vdv0HvzyENe2bL+nno/8ZR/nP/ua7M/j8
7e94fUuu/Pw7JH/wHfzwDt99B//+78r8fzn5P8R2fseg/IOz/+Etvjl78vd/Gex/15fwO+zS3/4S
/oOfrvvf9SX8Xr3xt7+Fv/WTV//u+f8ba8VXBu7ldxP/+f8AAAD//w==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E9BEC8CB-B867-4B6C-BA2F-955004CE6916}">
          <cx:dataLabels pos="outEnd">
            <cx:visibility seriesName="0" categoryName="0" value="1"/>
          </cx:dataLabels>
          <cx:dataId val="0"/>
          <cx:layoutPr>
            <cx:subtotals>
              <cx:idx val="3"/>
            </cx:subtotals>
          </cx:layoutPr>
        </cx:series>
      </cx:plotAreaRegion>
      <cx:axis id="0">
        <cx:catScaling gapWidth="0.5"/>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a:ln>
              <a:noFill/>
            </a:ln>
          </cx:spPr>
        </cx:plotSurface>
        <cx:series layoutId="regionMap" uniqueId="{051B5091-0777-4233-8490-6474BBB61E77}">
          <cx:tx>
            <cx:txData>
              <cx:f>_xlchart.v5.9</cx:f>
              <cx:v>Sales</cx:v>
            </cx:txData>
          </cx:tx>
          <cx:dataId val="0"/>
          <cx:layoutPr>
            <cx:geography viewedRegionType="dataOnly" cultureLanguage="en-US" cultureRegion="IT" attribution="Powered by Bing">
              <cx:geoCache provider="{E9337A44-BEBE-4D9F-B70C-5C5E7DAFC167}">
                <cx:binary>1Htpj9y4luVfKfjzyMWdYqOrgZYiIlenl3R6qvxFSNtZolZKFLX++jlyut44s17b84DGAO0PFcgI
RZC8y7nnnsv698/Lv32uH+79L0tTt8O/fV5+e2FD6P7t11+Hz/ahuR9eNsVn7wb3Z3j52TW/uj//
LD4//PrF389Fm//KCBW/frb3PjwsL/7j3/Fr+YO7dp/vQ+Hat+ODX989DGMdhh989k8/+uX+S1O0
h2IIvvgc6G8v/tMXm2vvX/zy0IYirO/X7uG3F08eevHLr89/6m/L/lJjZ2H8gu9y8ZIZzlhMhfn6
T7/4pXZt/u3jiFL6UikhjZKK7P/oX2vf3Df4/v/Dhr5u5/7LF/8wDDjQ19fvvvhk93j/44tfPrux
DbvRctjvtxd3bREevvxyG+7Dw/Dil2Jw6eMDqduPcHf79cy/PjX7f/z7szdghWfvfOeZ5yb72Ud/
c0x6Xxd/Ot8W/52+0S+ZFEoZar6afrf9U9+Yl4pqpqmgj8576pv/tz39c/d8/91nHkr/83+kh24e
pvsv/53eMS+5VEJITh6NHz/3jnqppOSxjuN/ljk/388/98xf33vmlZsP/yO9chfu7V9R+9+AZvAJ
41orJh8zhj33CdBMx4wxpf5a9RHHfraPf+6Lx28988Td+/8RnvgxyH5fX548+a/WF/NSEi41kTD4
9+BlzEtCY865EI+ueu6Qp6D/X+/nv/DM068/OcL/p4ryX1ebfxTkw324P36t5N8VnB9/+vW4oBfP
vvqEEDw57V9xfvHltxdMiO/8t//Et+99S4KnRnu0+T++93A/hN9eREq9NJpzJXXMUZoEgePmh/0j
lKKXkjJDYsMlClcMRGydD/a3F5oCLIXmioNpMPnil8GN+/s0fgn2IVG+KMqYQS37B3964+o1d+0/
rPHt71/asXnjijYMIC/8xS/d42P7LvcVKSNGUc60Mjxm2ED3+f4dOBqepv+rpqVv6VzJh5hmYTRH
1okuqlPSTcX2Qcqxq+5F5OVwavt1WMUhsEXaJY1cRj7lrRdtlDq2VPrSWLmOh8pEbX8+m6YeXtWy
6aI1cdUiu0+yCuXiDrBVXfI011rQB724dXxX20XX93Esu+wzb3ivbnJV9B1PGloM2IropG9eW0rC
3B7yWvqqS9wsm+aa6rXHlvOmoesVa3hb/hkNk8N3vnPpPzESCN0TGxlimDCoXGZnFowgIr63kaZN
MVpl44dsdm3Zn4dG1OK8FtPg9fk25KGY063oQHdqkhUsO/14eQoIfrq+1lxzJnjM4Sls5un6W8nj
QRFVfClpxasiDY5LbhNjWNSXJ7/MuQ8Hb0MubBKJaOvaN7Pg68BSKjY188ugbDtUiXM99/TGyLjH
Zz/eJEL4+z1qsuNSjBBSoMV7WD7d42KLiFnPoy8q8hNhh3zTue5PdSwCJ0nrg1IfK0mycPHjdZ/5
Zl9XGKEZyhczMX++bjeuTruIx1/yFTGnkol09fC7FRlr82Qui7F43WboXEJirUORS368vPnbsbVA
IxAzIySKpN7N8l365HIqIrJY/iXSte55Kmei5D0SKQoXbit0fVNE1NFXvOrX8bYaCNlsMtiihlH+
1Z2ANimhZEwM4UaQpzux2mZ1uRL/RagZKXdaqdpodZJ+HgdxLOJMqI9+hAn6ZFDgAx8dWSdvjlPh
SDf/xCuAp6fRIJkSsZQxeiC4hj+LhqAKUq5Vm33OzNZKf+b6rsnWY5Q1g1nP1tgvCJEfn58+QzLU
S0MEsgSJygGn8TMD5GYrpelC9MkWXjfR+RLsnhDN4izao3EuxSbSohlW1iWLYRyGkAWx423TqXJN
24j69tY0tvHtoZfOs3fNVLTDpx9vc8fT7/BWU8oJ6reQVAPDuXqGJeOcxZ702/Jp8cEjCMhYEfiH
LDOXUbJ4PkW3Hav6PWnC7PaXosvHn/jnb8aiVGmhOFEmFlwA2p5GS9yzIayDcp/aWkbA8BLotc3J
tJKwyiueSeD+kI++um9K2QJRfdd4Ks/jqIymKukt0HZH/tXiW22x1dOVWKrONT+BFfo8wehuJM12
CrozIvWsPi18bjvTbvzTkDEVNccyDF09vum3UHRtOvdrj81FupnwmVv7xq2HuNrW6HbuuuxiML4u
87TZNrJeNbZvQ5a0hqgspKMkUf1ONSbfmpRxswASWVSutL0km6nxq1WRzX3/kzSl6ECfBABTNDbK
KELRC0kE61PLIzLbfmqn7qOWTpYy7UgsEYpZNhrjU7rpCNCerY/oWY8Cn41f4aSjWYyPljlw1Z/G
mf88h8RzFGdgGwaJRCnje+4+C4tqqYYms6772HlkUX/kQxWLV4xavl7xYVxhDpNN9fahscu66mS0
fu5tCsCf1bu837Lo3Dei3D74aBzUTVyonSAsYmpqc1aNcnePG7hBCK2TltO7zpfV9mGrVTVXCanr
vWgVsD4c5Fpj8SZfIfB8iJtlge+4LFe8DBvJQ3zo5MCHk9Lj7rtqyQsQjP7r8ibOo3VOYreU+AkH
8oCdF1G7c4PQyaa6XwbV9t3JTJ5Ot4K7LVx7X2U+qevGsyaN8qxZznOB4vpHG7eZ+DCRiSLIdJyD
Z0x960BRfowNz1ET1tdEa3B8oZXk9Flo8Gxtc2q6+uNGm8HnycKI7oZkdqWrL/jYzwCKH6/4HI2Y
BhYxirpNBWr38xUHTwY7N3z+g2/jHozzKHb4Y4OuULzV1Ev1MSv5hiCc2RiG/JUGsCBOf7yNnc4+
SQqulWIatUIywgRY8tOk2Pg09pFRzYdGtE3gSXCjjB5cb3ugka2Glh59pl3xZhriHIjTWenyYx4H
Nrkk1nqupySwvL+qs1jdLtzX8ZoMM1XTuxBHpEh7uS3uCkFEbFISkRVdIjJF92S3BHHoJgt2cZGV
Vdgzf4KG8Ro9se7WhFeeL9PZj0/8HNfQxsVk76nZ3hNw9ARPT1ypzLZzP+i7aWwJSKz0noHETtse
twIkS5xbOi8I26UyHC95+MpsI9XtIc3HcmbZbbaoPaRZX2yNPy86xneI7LeB0FNfT91QnG1yrZB1
2dzsnJqucYPs1LRHGv34SOwZssVgQDHKJlANHqSUPIPqnrfN5sqW3cXBcuRW6PJ9AyHi4566X/OY
EbJib5ld9hQHVu6Q4rsehSayFDSeLnJ/y/XVUN3XptTivJjr3Q79Ojt1k/ULnios34+45o0aTlWk
PT91sZ/4kK6oFzjuT472jGXiaIZywShShUgBvvfUW2GpqK5Ht97xfNqRKvgeobXVW+E+BxJXrE3W
4Prtg2btXh+byFE4ZFFNna/HrVE05CfDo3G+A0v1MMesS47o49MGNGmLyCDExFx3O7qNgM3zgnUz
YC2AkWDBImQEf6HHojBFkwuYIgRto5DKeiyREtawEn892meHwgrK3j+E7zePHOX7VvFZjsagC2BX
mskYbSf5G9Wl8ybUqvro/dRoB3R4pLfMxstUpegsbd7+DBaelaN9ScFB7AnKElFgTU/NTkoH1tot
+v0wUkRIWENAQKH2wz6i7ISTx2yO3DIkquYrDF5PWQvKAtCDlWa/1OGNVkOclacsiBhggISc3nmo
LqgATYTED0uLQvXNbXk/tzDlUsctcgVZtLsjr5bdEVFZULyYtTTTO+Iah53IqkJtqlTY+9QfW1sY
jsN9xxRx+L0IACQoxOq/d1Sgg0OUk2V9b+2q6iwJY8W7NJtJVt4otgm/HnvrVRcnhjFT2sT7vugv
ST3yRSYd2E505fMmEq+yxmqe9rNb8s+kqMn5nI1CHSrduvqLKOvNv2ucajC62Wg9vxYTJct2iMvW
yC7twR+H8TTPMp5ufG+zxSWqIQ295sRTc2hbb2haLmH0WeKWuN/KxLaTF0uaL9WEZJg2P691skSy
FOXJMDqKW1WHVeQpWeg4j2edmS3NwN+yPFwEq8HMUr3V87ahrUUodhdLtWZj0g9dqU6T0Tk/yCZa
tvezcqz4MIo6zw5cBEbTFf2pWxOVh8EcTMHmKs1lnZ9rxsOhd2TerjLTEnJGZ2rZKY+G2JJjV7lG
3K1yyqvozjiyLO+XsPDwKhpCG71DxdDjF+mV8nebnvLWJZ1z1A5vzbLV1VlWQN04bU7EjUtM5Tiz
qfbb0MefaFPG7RfLOjctB4TK2j+YMcwzSat6Hmh5HrK2l/EBfYCs1VnWRJW6MVRHVXU2qY4NtX2w
ccsDrLxQHnvxauNuQkhv1A+dfcsVCYoc21Z0nb4YTVbY+rqVS9Xnx3LKwzxdzzLLi+IUOeEK9U4G
792FKoXN4xNiRfEq6aaNoKzXQ1zMJskjofpwsJnfyvVizofIFmdz0aDapJWZBQB26opR/u6iUcnh
AsExR1k6c9AWejN2YF0mCSuPF/W6ZlrjJTy+GRVFjc+IQVfv080Nov+0jb1h02WpfJezc7pEkdbp
Wspq1GdLW9KmTqSY9rpIZFTgODmXKCr3S7YqYtJSWiPz1+vczZ1+U2ZROdcnXfGIdRfVuJp4eq1K
LguT9MbsmoT2Qdrqg86zLNquhKgHWCpae0D2K6B2b+VVxDOv62ta9AWt35TlXMbZcS4BBPnRFZRj
74CsfUvrFNWEHUlu16I/kK4qfXxoA4lk+zvLWYv1mrI25m7M475PPVpvWJbFY4EKklJl9x/B/kFZ
kr43O6cXdsDp087SlqtTaefdYrwOFV7cYEN02zZ6h3wxhTzWqZmDQwBsLfjGWTC+wXPd41FtkBvM
15ca/1BLhgyr1ZaiyWxpsbuHdsIy+b9pvex2boUpoSVFY+ThiqitYise+h4NTX/yRQGmlc4xXXWf
FrGVYwQPirEfP4SyHYsW9ors5s7suAm6vIpLvW+5gKe77VYhsrACx0f9pyxa9gBTPto9L9cI79Wm
2U0zTRSPosTG/Yw9TO2AZdNv5/Ge8/4TBDeL9+TSOXVbSZEZnorZQABKOm0pbPEterJtMPhJXUb7
4bKwfjXGiKjx6TeOa+Qm97/4IKtXnBQ+uv1m6ujx8b+M/PgclAJWvdKsa7AB2kZ2+lQVqiv8WdHy
FYfu2YaJeZIznhfkFg147kwiHx3ltikg1NB5jz6/aKlZM5nQyk6rem2a0cFKE2tqPMI6aGw+hcyR
TSapyLqT3ryRDG/WOif9J/NoQdchg4Brj2eyrECPlnauVTM9X8d4787Jo2sfw0NlVQ37KFHgG0ep
6/3wi1ot4jSnfl/GCqvw5up6ou3dFhViDJc4Kd/N+xhI27iO2CUOuf8KLfyA72GkwRFdQ7D71h8N
Gm3zhj9czZ3Qx4jItiovNib10p3lBCISOc7F6JDTpsx35WOY4d9i0qz/RFXeInwGCcaKw/sJZPf1
AC17/0E27S9iymO81C3Z06HZ5L7/dlS5ne/GOq/z4tTmMX7X9pzm/LwaVk3DFX+MlaIcTNBn30xu
ysljO0vBK/wIKoDD4mVXVKjzE+03Re7A3Mp4OnR9FNoiJUOeYXFZWgy5D6HuoG3WEAwg2cBNdrzQ
Lt/TeUR9xXvVOqoyPlUgi8t6yc1QL+48CEeaJq2NqJspyYYcsiE1dMTzNvQDXkAaZX3T9CP+uzYz
dDtJZgqpqIeWX99MVcggCsy+xOrU5m76oNpsQReQrdse+7MBlJenhfcMCBN7W4/xsW5QYpvjErWZ
GS6kQala/iBqKYE3ee1cVZ1/k5PLUFtfnkZbo9/9vIpBcH7elRbmOONfc6Z3cQ2DDdlcZdsHbmM3
h7uez3ZW5+Hx6IvJB5iId8tW4URVPg/yqDZCgXLBi918dOn2qIFetYf4o34aD9UMC9CR7ecNRcHw
4hHgeL4voD5GSVFv0JWNYFVrEkgWq2pe8Y56PKFWuvewkxwHxNWjyLJRWfvsNLa9z9hFnvUbfmN7
lN4ytOVQDXspKkiUGa3Q+jYNeqc2DTWECXnVVGrPpyDmAiJ8XsUBUMlVtqLmDSuQpjyh19uNNxZ8
lwrYGFfQ4su6zfF1v9Y45R8z6FkWXc7Z4H1xY3i5i5RuRLl7pauMq/BWQMZas+OSldFqT2ruZD0c
IF1QJRINEUh9FDmnaMlRDA2cv0Viw6lU2+xlo5HZHm6eeYrge7RkGRyUaF6Qgk+X8yabTL+ttnGO
bj3INFSFreuN+gi8RXxFc7fBAqUg+xmyro0A/mgvd5WqLsBXwaxN4+buozKr7eknsdSqvlGq79bs
JJgbQvTnXNByyY6oaLyWyVBD/47SuKbaf4AiOVfhPcn7Ms/TTK7cLu9mDW7TfzFTMfXsjyGLIU2c
+WqcGpNGbBuqD5sYmXDJiOqwoNmn1IFTai3NSEdEeVMalk54M9JTomdMppbDt5M8+rLvSgjEKa4f
rPuxvsJNXU87/pk139EE7H9P3mJo9ifar+p9VrL9PUlJhCfWfN0fzDjUieaIzn2fbRR11iGVc7DF
7GYLK+2OJRJ1z0rT7J98C1lwSiCRkRj2YATwVYLf4TTKU7+snuuEMk/iN6PV+eySmbQQ7MW6ZYZd
zH27Z3kebbscOGBOhBcBWhYu+o0gvgXB/OEGuuW+86rApPHjt4WkNyhpPUIlun3s2Nqi3HSVlG03
irfVI2BVj0JjH9NdjI7qfhchB6+8EIcmb3qXJbZXY3Q7FrLDmcOMKd50WbB8p3FWLFhDT/W+rfFr
wkWuQh1JMjnuSd6xfcx4aOdlj0mdbawqEmmHtmmOtqyRjadHg0AH3kGvitVOscRAo/LKMl7r+CfC
17OGHloO8AERzABuiv5NVrYBMwTo1ezWOqewa53nC7JhdoDZPhJ7BtUThBebTEW/7/0n3d3T3m5f
HlfElCRGSor1nzW2flxcNA8aUtUjNJbQgLEL9AHIpB8v9UxARzYRTQjWgmSF/6q9rf9uQjXHVR9n
oJJ/xQipFufSvsuEeK0NZlZAZGV3p45FCQ874QVc9g0cf7yXpxICLpggfmKKCz4K43DEOXu6l2zi
DPJtmd8aTNXUx0LSnY8PQ6z5cXOgzj+z898XZMZAOFCxYRAXzTNdsbKe0Loh2bt+aVEo8goV/0Kv
FWDuW2b/+IB0l+3+b9O+nxDaLZGasphRjKOeLbjUpcjbUKPJekSM2W67aL8qvkp5WsQQT6eyyzb/
dpz5Wh6asd3xnHtAQzRsAvXoJzt6GunYEVqp2KB4aSNx9er5WGw1JJr1yvt39WNSzeB1yPFlrDLg
ehFPBVxgxbgiMw1HcQC1iOy+kbLj/bilU4/O/iQb7iRJFkDLmgLqezyO/MjoTbFyxvt0fpxndY8w
++NDPHcjHCcIJxITE9yujJ9PWVF3+8CWaLqxQ7Uj0/aVCHWDbMe3axSP4vpfX08SOHL/p5R6Js7q
BWyExWS8+Vb2ltz2ZUIckNUlfijyf0lakwSSP8WVNyQGR6r+DQ74nEGJnory5rEsgSTv3tBVjbxo
h34vGD8+4I4v34UpAgLjJ4EMxH0UAUXzmZ45r9tS+E1W57qNfCVT3TSaf1QeCfOzFPz7UnBdjAle
LNDp6+dQ12SsWcdc5eePVGSSUEcQR6xv8PLjU327ivHdwaAVYimDCzKEA0Li5+NCQjCX0YUdzvzG
iB2OTC77bYSRCDa6P4etxQw9dUMObdUkTbahW0yCzANtrlCtcQUnT13VQfm5ZgLaA3nTZDLP3fkK
biDdTbYUFV3WNGMYOf0x9H2DNsiXTLT9sanHjYWUOKKG5hB7Cantmi/UcfXGPM7zKoVmhL/O2ob2
y6sqt5PBlZlxUgWFJlLiqsY5Gg1dNIc6Kju44htB0RG+ZpPqkVaAoccoFuorjD22GtVMAN2zbRig
G63hTgPmiUUgtI7F6BNaNuIBUCw16hs+1DuZix65TYfhKLKddDHdiqQaQkO3pB28aYuD6nRdjslf
kkePsmmTb0TmK4PCZG2Gfbc+3ou47ifeX6C3qBQ7drHDkk2FrmK6JJhWFHlaL82Afgp6fl3Wdxy0
1/AbtQYjuotSkWgXA4bJQ2ddH/swM68D7w+2GhvIrlBgNKYMSWlD7LI0Gl0+kybpOW4PsTemN52e
j3mPy9n9e7maaXPvMW/YJ1rggISpGxcGDBHeFx3U5vyAS0i4TnCyvqe0TBsK0vnnitZziC+lWmb2
kcplDfGNaOase9saU1bsWLZDRNAJAziWkOIqF2bpx9at8O1hXtjm14REUCamFNSMyjhdxZrN15UZ
wrAlGEfPBbppE3vMRQtLhjNB6jB/UqSpVnvIBAh3mzS6bfzvLZSXaEzix5HbNyzqMQ/P1XXcALfL
U2trxUaw6K88C8L3zhPXNuxF5zE06q9ssNV1hZbNG9yI6ZLJE9VQIFnuNLbBqoolcxVN5j1A3MW3
XWui+tQUMpeJzfP5Vq6FLA9rMWdnhZj4eUH4dtH4ZTqHkuHeaa9Yuhhpb3QRagLNePLvMwT1ucil
GxJkn/1U+q7+PSeFO7QjIW2SWS9OaHYhKbFWXsUd+egqpGM7d+pazUV30MJaeJdE/lTqRRxLV4yv
t7IO5AhWHo7xSniNiFXNZ9uNt4yK7sqLKL9qpiEc5QAJGndf8vPJjeZgzRy/1Z3tMdfvii/F0GeH
2nZ5soq2PcjM9JfxxprTmrWYAredFPjpeG1TUbb6NOMnL2L0Y5/84sYz3HvIvvSmqs+qhdZbsppS
nmxJ3G0noM0nNSSaIYm4y+/mZYvv66iVaOXH5v0cs+JIWCCXghhbJC6K+LWATHfyYWgfhlJnbyEe
FrivFLj5QjHqQT9DO/puYqUtTt3aRkc6NOHdMAkIDoCCw7Au4yUf/FolspnjNNMms/HvxcTMeoEb
COPngYmSHt3YBbQ5RWPXZOIyfoiD1M0hyiJ/2RhcRzgIGsq3y8Qr9EmNu5JDoH2axdbdk3Lorhct
yNWg6B6hmdxnqPk0Xy6gs6+IrqYLqN/RZVFxyw4x0O8LnWfeJtsWU4u2uYv+mLt+fuijaElZQbf7
YSgdw42CDtcHt21A5Nq6qxPcmPLjodvmarlUY97nCaFdcbNSDSBGS5VOM6/5pYhJ3V36pfcn1o3s
StbNkkDp/SDn9TMZs+xGUKTPNIzhAGmRFEm+NJM+yNXxo9Chvems8H+s3QJORjDezodkrHAHokp1
kcsuiUYu7jGZdglndXvmIBQkjDTh7ULb6u1g11ClVQj5XW/X/ne/dA1L+mVc0oz6rkxK7A8T1xia
GxJvsVsqlnh+Y9hg67TdpvK+bLotwZCn+dC6ok+6bqJvDYYIFx3zcTp6kl2KohX3Q6yW6xJ6/4Sx
gxixaBaSbIx6dKRjfq3iyBVJTStz7yOQmkMMflYmshz6N2pW1QlAr1Rqik2fB+rsG9zTwd2O2fo7
5trubBoXelZ2k7r3PLub0SffbX2zxWd9J9ak7Jv8YYVBzmzQ43gEDVxvgzcyS7zoMbGt8pAQO00X
ylTdWQ8eSpNcD+bOtMF84kvH35c+c5+mbdoeRgT4YdKOvRK4WHBGUCkO/dKHW/DLKJFzO11Hfqg+
bsS1Z7ymGW5mQU6+sSsRqGULEImURQw9SFbqXGMwk3ZDW55VcvR3uNvFsf+JXVLS8lOp+PAHdLn+
jWmtP6drbW6bxm9X+VD2x0UDctEGN8VNK0i49KOY37RD5t/7OBafeTUBHFi/TjdibZA80LReUx7G
q8Xr+aKYF+6g28TtWaYacUB7jBuWkD3MxRb57DoDvL3dWGzvYkgnf/RbHN6j4OfnSDb9aqNRwB0m
VZxqk8lrTLgpT0Nj6kO8rS1HvPv2tOWRe1NBgn+TL67rU9wMISc/l/0fXRhFjuZ62669EeMVLipV
UAca9z7nm2mA2c1y5LqKzylmfunUbeJ1POUcyryPvkQZwx2061WKrTDp2izgugc9QtKOryvJJx2O
xPmqDkltuux6jrr8DVSW+iYSa/uhDv4e38kh9Bb0w9CAwZSjLm8WU+L6pexocWlcxz6OUTbOaW1n
8gpXfca7gk1Tf2ZZzUVqLNVXInM+PhnStOaysXF3wBxXbMmEefchNlujk3ILZkoanrU3LsK8/2qN
eg1bKzIHf92bCYMeung6X7Sib17zRURvdWuKLlWLt+5oTefflXkxNUeMfFd71RSVKw6RbyUuIWYZ
jc70NAzbuzVu/WjPdupBDqZfXO0qWM3NeXVZoSf3dUo1mEsqmzGbXkEtKYeUjzR/P+vNrakjtbrG
db2MHmYKingV0IiHD7JA9+eBI74LUoE45S2uFZ1PQelLyRbSlu83vmZsStalJ2a8ZAA7chELTATO
+npt/cFOgxxvTZRXJW7g5LXxiY+yvK7SSJjltuC4NZMwK+q3bqXRdjYrdJUp0T0j17MplzZlHjr+
K10DTg+4ILcdHJSty5KFIsX/KVVdhmhdhvJ1vUbKbBzmb8nSHKDTNNV+S6tjsnkdgijjcFhVqWoG
gX1wyIcY4810pCtrjoKOtb2u7P9h78x240ayrf1EbHAOEjjoCw6ZSs2WbFn2TcCyXByCQQYZjIlP
/y9Kri4PNXT1zX9w0EDfVFuZSSbJiL3X+tZOuLMFHyHzlttq57GIuIPxQ1TPzsYuTqa6gVF4xTrI
pFVvO3sWNXGQVWnmtwSSWL8EJ9YsAnakSogrQgP3O13D9dpLcktK3tNYFiRmEaQ4aHYPgfCWZ52j
NIkW4cLjNNEgqhvdhiosUcK13lTCmweKZgrSpnfOiyeCwkxlrhtKrKQr/mDyvc52n7EIzVlat2IQ
RdLMgc1rxklA2lqEdkqSq8DTqXoHM5fTs37O4k+N1h+3rW3eNa342OQi6Qu0CfzegO2oaUaXo4/N
w8cikS6wv8h2MbhwuF6iTh10u+SlmMUmCgJMUxScJ/x+GYe0WpbUFSrrYqyveuWf14ZuBzINsPEa
S6/gMGZ+GVhp5mrDZhPf5rKN7gkAoqXqNLQe3A+4YQrwcOY5mAR7I+ZRZrUkpLmU0zjdq1muTa1s
o+kJqnFDCo/b/MSnfq7CcR4ObKbJ/cj8oM7XdrpgNPGuQmbji1DAtJwaCfM6R1tUhSHVn0ZF1HGz
YTgUPsEmXPm5nmUtgnS6Bj9o1pNYDC1yaXxbzqzpyziVWhR5wCkYUgCR6iRTnFztIHLfb3Tpnil8
7/nYw1+rFjyUptgcW66xy2Pz71I2VF2P+gKHQO+w63QHRfK0VKNoH/quCT5CebMHQDv5cfJzfiCC
9Lde7y+l5mn76I/83dCDBGvQuB1ISPsPkwnXqUiiafoQ+XQ5V2FEbUEX22dlB3H0nIoQJ934ULg7
q0s0u9FNj7bkXJug+8zaiHxktAkeWRCZSw3ntkrEPJ0iSMYPEN9Dtq9pVhRR789XKaUR6lYsjvtN
GH+O2d4Mu5Hvu7YN5dOkM6+rh7SDEQoxeUpPYzJ2UymXzq7wmrYJYiExfVBGA9aRIvW6PrkahAyf
2rZdWREOOIaiH0iblQzvW0L+wj3ROpGceKpCUq0tQM4FtRZrzrmY1vcCXVtbMhFF/kdsvGYpci8z
+sxbWVqtovfOujkJ3+3cwCHYNFNF5zxxkyS2f1I6E9ge0HkeJkVBQ000iS5h3S0XwgEqKZYGJc2l
lUo8sXC1XSkhM+qi04P9vK4OzwoeSvRpSkDFfNZwrXQBR07XY6+jc4jUDZCpzm4o5oGNfomBkNID
J+16ETv0b4WHcmStBjp7Se3NHMyvv+nkYZXD8IEIbUsmI1kNvjf718qQ4B7uWpaDCkINV6SraYej
QVF1jtVvNLWd27ZHKZej9ATF4U3XUWsCr1R0J/Ec9xNRL0IjYQAiBTdRGbe87WOmD41OYaVwVvYM
RdpS722sLqmbuxA1dTTS7XGUamQ34RQYWaGroAxLWp5OmyiXQDWDO3p+2I/xTaoimhUsmLvo0wBs
1BtL7WW2pwcYZsz6V6yd0ikv0W3bWBRqa7lUJcGGm7iqhX+VDYUCzR27atSOcnbhMhpGfimVzQNx
O2ioQ1FhgXnn6rAoMXePTcPiqakMHhXYKEjjRONSaDtP6XpoUKuNJ9Uqj/8iZ2l1Urfgn/hYJzO8
tnvqh/BejgKg1DpWi4s9v7/tlWC4DrEHXEr1IJnhAWhg7jj9L9zLiY/vUfajq3LR2uQxgcvU3r+K
tZ7YDYd1yHdpNAyoFRdIle7WPXiB3QfBc7iR5yamvk2P4Ko3PG9zIPPugxKm9dpizCB0eehsaW9S
bBFYjtcH1UJQyC5XFJT22u9z38WlaqSa2XGDu4WrhS2vn/qnKFOj5lUyrMqNF5HC6W0F0tdhKEtA
LxGn99GaiC6tU4CqXXTuKzW7CRxSt6LGQe/QzAchsh7rsbdOFQOFdBUC5kLpLnKsmC7vUERl8bFb
CXdOQIXVUFK7EkiVGkxcN6ONu6EWBsRNDu1gnLLLDaVfVlNvSClcME1zoYognvO4Jm6L4iN8P/4g
MjW880DXrEU4IXxWxArPTg3ahD/7I0OVBfq9XVg9pTJvK72AU7HFFs4wH7dUuRfK/jzvGn2bgI49
gw7cXU4+jUoWpuqqD5zjtYg4YC2dwwgW3nDf59aQ04wSjhTRKFxc2NGw8bisPihGmwkzIpyj2bPY
fMqwtMacFin2UVWt0ebuZOcZiwLBG2pUoOgQaS+S5Lik8coryjP75G3UOlEEjZmDu4x1LKkwa2D8
vPgwsAvZa7QG4+ZpdCNLH7Q1yolFnqk2Yfq58eyuuKCiDsdyY21zQE5LU+/AVZABzgnnfCypH09T
HTtfngVyIh8GPcSBLAkNm6mEoNgl6FCJk9c8S31VhX6i1kegD8AmikWAsivBdMwaBVIQgiuCuHXd
oPPmRTyjDr+yMNxsYSJGasLS4dxr5ASUXSUIV4CtExzoRuiUrLIxyWFJeWt7RG4BF4bYxisisHVn
sxjmvlQQzJ42AAu4N2j+Rnn+hPPcxCENhL11uNhVnNMsr3uwFV88wEsQD3vRXHpYhuVHNJemfUN6
vuxVVxR2Z6hg0vMlJkn3hCUycsdIx/3dZCJ6BUyyeW6WAN98ZjYLXI0qKCPb1tlCdL55l9lE3Zpl
aHEKiLHBHSZ8wmpKOMIKLMnvAsiHpMr7yZwCiBZdZcDGvDdRjBxhwmR8NsZ9DzxxSe5n2kyHNRz9
x3SRQZETcIjtMmwg9OXmCkSO3DUylWFXhUpqhLqGEYB83ulcn5p0AZ0mxw04aEONxeHmw45GoBsu
xUhceIBDBJ/VjxAsrBodaSy9HvIOXbEKArwwauSMomB08ipSQl02YaCzyk8aQQ4AIcRbY8kK6ngd
cZagAcjHeGmzpuAowG9mb694ZRZnY4Ga2nVFymgOHIXNXVthQ+9BXkEuud04FIBiS4VIa6YB2FWR
z7t6my1e0yTA6YCNcFHpSPxiZDvWIZW2NGviPhCsFvrCruMiqmHW2Z1MllXh45JkRkPQQQXi4XQV
DTS8yNqBEWBC1PFiCWh+4Xlt+OSGjp1bT8hbsHp9CQYs/IRUjBrhM5DclV0i+6UkJu5cpYzrZTEs
2Upr1XbZgPV3iYaLPghdclhTkzx4tBX2GsoViyAGTNwVg+DBhy4H8VBwgBjXEwgTvyYmcWgK8hCp
hpn6Ca950LdvWWIXU2LfRFWH+rxqo2XO9u8tvTGRgQwdhRO9zgYePc6gLJpCq+FDJPn0uKzTVLTd
CO0RRCVAqUbjlh+WD41n/Aa1lfVKD5XH1aIQ75HQXT6OjfJOS4+Hulo6Rm5WtU7nazIj67EQdgld
gJx51M8eoBh3BLdBkz6JcItqG/vyTi8uPDE5rWHZ68zs1ZrPgc6MkHiIlNmZjNoxrbbcQ+HEu9we
xyTUwx3Ssl21QNyqFtzqcTlHiapRvgQXo5tasIEmeGyps485XYNCSOUjOpmwmmcD/QVYsV/FSby+
y1DuH4OYBk8TCPRHHy9JCs/iiwPy/4jMTXZlYfIfhV7x1GXqEwDl9VYo39EiWyc/wHOw3eaNx1DR
BDE/Yj9YRrQZMqoyAjgFr740c7i87yF2VJlFozIjU7wVtg2mBy8b4vu+jWJexlD1T0KMAawwkJYs
ij47BfV/qZmAHrQ8YYNiXFfwwJFiekRHO3Fxt8RyipObtW9nrPIyy3Y2aZmRfwYkYF3PZ3gNMByn
m9gBpXFHEyKrEVbR5Nu1Pfmq5f12Asjt1ne0syb5nIzxxM76KeNrXNJ48VevynQSmwWLFwPNAk8L
fESfB13qVwDvgg1lY+a7rlxYuvj2pJyFilmkoU0OcTya7GM6jisWlVmwwQ5Yx5LWTyrUeeAUKs+l
TQOgJQZjBRwZZTyoKocsNB4aYOxxAhS0FdMXf/YckRUMTYB6tRTGsRaOZdcw0EKioTtEjntwhg3S
9M3mz290lK1oYbrIpsvyMGWG6r6CEZuh70NkqLP9dd9PUk2VNGmWBrUvIiXnJ8U2HbgC7yI6V5op
RklWbKLFynBGEZPs8xKK9X4mcdr4+XBsG6vJ/F55zRYmRUczhn8DC09Se+GtEg3zRe8kHdLS+nlG
9OEv7LnvAyIw/xCgzpGVhckJTA/gw/f2/+ij5+ityD/7PVIkX13vMGUJ7Kcl4g1oT5PpkZc+j5eQ
FGQZEEQqBvgoslyj0ZJ3/YvR9efH9b27jMMi8OkRV833ySPIvf1ghnaJQzSp6cgzm8SebeKv4Adn
+YAb0Ztgl/2FUfm9J79/ImLc+Db27DAs333EwLdMBkTDbPWRl/jCXz9Rv1I1UTIusOYlaWMFCE77
1kPko+thVr5eiq/zE76GOV7nAHyeBJI1Tft1lNK//vOfbyeO/71M+Pnt//yffa7Tr6/459WvI5z+
9K+OX6Z9GIL88Y/2o/nXe+Fgvh7dPkPhu//4aZzDHwxseJ0I9Qf/+N00h+/Gi3w7zSFATPubm+On
cQ4/zGbaRyS8vuTrJIfAxwyOGEY9rh1CW0Bqfp3kgLFP8T+QBE9f4Y/cT8N/jXKIyD9g6/uIR0UE
zjtAlH9Nc4gw5QEGLCrUCGAMMI2/M8wBsY7vfX08lQmOK0cOy8fx/ISf8BlbkWWpAYktYLKmqIFW
zO8qsiSd/ItJ6AzRxn4m66aODKgx99/DKsSSwkbB5duQx+u2wLKIgLQPCxw705dEIyiZ3XcpSq0U
udl+7AJVCmOhncSI53L0K7k76z1jPFTAAJm4PqGB4VKjzEFpsYqrcXD9CLS7y1CtZWK8TLAQnE8e
1/6p71J35WJK3/bRLOCNpo+enPTRTJrsCRGkOJJeXPYcKybvrQqKJGHh2zbttrHsWlCMRc4N9jUE
wPIa/PBsqmHZGsRUhtTebeg/P/kiRM+BCRn6CpFv9OVhuxoFfU11G3y5xh+Oo9XD0WokB6skn7pT
ypuZXOf5qvtSOh+xI89DzZEKtx7XhWlVeHtIuOUxOxN0MYd+W8iGqn3EG6OipRYLCdU3YULHD6tx
wZ3BFAZ9nNYeyQopdVM00CxtKRu3FZLxpeqTWT8CiHUPdJtIWi7NLOzJTiDV0C8lOFH0uip8RNB/
RqYjGI4yTBeor0zXaSPmoJDBcmkQTNm9U1jhyFW1ouiYSU4pleQh7529DFeTy2PXgxs/tHKBl61x
q1dI6Tn/zZyyOly9kR+jdaBlOiUWkny/EmCRfe+ViYaDVmAOwTJVvsKmB0GQn4EPbCvIiSo7hMaY
2qz9VGI9183BwerEF90IkZSBHMwvhHb+pw3k14ElSPYeGO2WGrCj+8Qx8yQ8IL+QHNVkxX0wLu0F
EjPD4wQ2oqC+DkwpvGZFzKtt/CpcyA0I3aVSYUtrCP6IJWD3C3DTBDbQddMM88Fp6IotWfIbm8xw
p+iiSoVN/LzNqSXFFHGGMFIEty9p1fDs9950AqIWnlYOaxQjXehHPA0w3hBEyZ8o10FXOLlqdmzW
OXxLh06dzMLJAYobwUyOkcp7FOmffZN4lXbZViHwjxIcT0B3mgiaZnh2Vudlk2bBJU+H+Jy1SfYB
cFZ41LJNaZHILQiqRIfwWELuRZWk81vY0cv1nPnb07ByWgG/dw+qE/yMbsBJSs/z874QHspVLTx5
4yY7Xs8JkivFOvV9V4S6o2UCObYKWjq9S5t5LYyXjyf4Jc37dd69UxT6wx2LRVjKDU4exOfjOoGX
WQiNVQEw2n+TtLMqHfiY/DCNcYiIdUIDevEic6hkFTcLpzlgTn/4MgbMneYcsxfsTk9p6/JipOvn
3u/iCkkBUyYQuc/2cAxU0PCTNe498OykHFmT2yrXIVlYhXoZ1xGJ37kVKr01Eu4HPhZ0tnLL67b8
313xd8eE/TarKElybCT/yoL+tCt+O9nux1f9ujFi9wsi5GSxu4WY+5HgDV9HHHlBGP8Dm5+/Bzhf
guYoC7/OOIpDTLQCcZUBesOzDQbut40Rg5EivCHJ/NdtM/g7O+MPUxcgUmFwTgg0HOCpjyDvXgV8
W3GtiMyJWSl7PZoIM08M+lY8+wgolYwY/Sb1EnfeWz2y2vfZ+mGdYv2OxdKCts7H+f03397X4uvb
JG3wff33cjQxxvjslaePejjdC+VvmNx4dILlrdLX4TwG1w3bRlooMkF+t3pFXkibWH0geJC7YuHZ
OpdAkLHBIc5EYvS6ZHzO19W/wXu0kKGGIXgHbDMLji5N6JcAaSr7F6V7+APFt39/MfKowGjBjfso
L3444g5GAnD/9Rp5waapUqQe3+kYPd5hJW5KMDjEBn3VESjWG0khZDjmR0eOrjmAgTOtz62VMig7
TyQVjOMJ2iVvfZAtS8IQJJr69pYp+MCQI2UFhCF/kO18gYRkYmtMgUqvuqXV/Pjn1+Hny4DK3ye4
ECnuDYSbvz8p4jzIjWKQ1xgLkj9MTRaERcxC3BpiVPbW2CW/FzQYHv/8Y7/vN3bac5/xQCLMmMGg
Hgzf+/5jYU01sZDNeD1mW3CN/Je6Bm6HRB1tH/78k/bO5Rsa8uWTcsSnd5oaCeLsh/tMYFfdZmyM
14Cr4k8IAC/Dka6ZCwsm2tqfEU0qI99lUwlsxvC/uml+hKFxlqEfJhhchZGcWB1++Hjgpx2aHPAV
ZGYJBsmo5BMb9mNAKFHWkOumwvm49EczzAboDJvIF+j9yJPmLr60KRT7MjI9vPgePNw7eLxhVLWZ
c1+Ep0Xle4AEShRr8XKWROmm/qJLC36+UECNsWwAkkXwHf3a9xfKT1UyJgn1rgJF+acOMldTBB5b
x7iIHGZ1nJu2Y0+IoIGM2mZEddCCdyVEQ/LLSrZtKl3bEAgmvf7SIeDxrBPRkvM/v8QguH+8yMjI
4yZKYX4g2oz6//ujTJes85HWiq5Q0QmaZ9Wat9txTy/nh1UrhXjJ7L/R3CUKM7BaAptpROG4iOOw
b/VsmPmdwKw2W5DBNO9Nz6cTKpy1ECiY3oFqySqK/EmpXuoIeBuoKWgvx2uzFxrzXnI0TYDqA/o8
KpFQt/wM9MNwF/bNbQOaxRaDIvP1iipmfaln0r20CToXYm2I1bYVvsn6y2Evg1DfxuftXhptL1WS
8VtoTrjnu5P3UkeZvaQK9uJq6+1nIUEOKYRfoPPylRyonNUJs7/Ct3OLqXZHSjzUa1vL6FP+UsV1
4+x9VHtpJ2CWnpDuEqdgzofnTosUz/1eDnYvlaHei8RlLxfdXjgGcZjfwN23NRSm+RC8VJgDggDA
awyivaXei1AuI5SjIr9pKbCuCiGl9QxbTWhKRBTRja1keLTcby/CJRf3Cfyjo8p7L0TFxLdPWTot
tfRtvx00y5qDBwnsE4xw8wuAZdTPwItRS48vdbXdS+xoL7bdS9297CX4sEb8bMSfItKxV+iozVGt
9y+VO6EGispLPR/vpX30UuUvqPebHf5/Y/YmoHvpB/qX3iB66RNsROxlCrl/oIgszCvnBdgJoCnP
LW3DcPsgjWd3qT9fsJRPn0PH+zVa4DwqJfzrla0ggGElzdsRsPNKQY12AAf7cJjufcw6OvUuivaS
PMeIAwcKBnZHCxKpGinFfrgOzMw1pgM1frkMa0Bv2tlPwQEyR0xbOTvk62Uq1wh3lKFTIE2psBce
Uq/t6Y3Go5M25ZwJqPRBhOFGh3HolryARAaDpLZgCUqP5kEO9Y6iCQEaTpHHbHPM6TqYgQy8lhRV
wSEZG76V2ZZgxRxDBgaPt4uH1km6Rt7Cu0KSaWq67BdPadL5lT+FK1DZTGXXCSpWej5GZCVJX45W
zps7k2jNFqAlTUsQRpN6m9H4yLE7uCHl7syXkosyCSHXl8QmbjguiKJ7JS5r+N4TfAsqmLcMDQrj
vncDmMEDu7iO4/ue85yfoiVfh5oh5nS3qTUCCgfjK7hoTSvJCBQG7e+RLlqM99iMo3PokCE7KIEj
qKd1aLY6C+wG+bB3wlzxDLRr7eFRWcBRB+p8wSzLoWpo1KiKILeAFpNI1CcjJhVuXyAJ5ylohxUk
CIZytPMpQMV/BoGNpSVQ4zmquqmj1aYog4ZtFpEjtW/6uIwQtdpgG/Sbd+HTAXSwoOD9SJsTUQcY
NTad2i4wTc3yuEVLgL8rghxmA26fBhEUazpYtKALvI8L1HWHfCieo/A62DChrCsyHXvRWzeYUF2n
IncAkaFCXyVqxJbUQGnEC3JY3tEBIxSC8QO4hbE9nxErtwdpkq27wBSX9W0M8fJTYinsyyzAzYs4
Kaj0WqYbtATYiT3o/Qjja0oIuXWHEQIfBmNQWfRNr+8hsponsbQROAbT0DrDTEQQVRnF+yTDhCES
46KDa5AiUfxGrknwNljBAxQmxZyKckX03tYILPfd2QLgBuAbgcN403kkfxj9eb85+36WRzLIVt5a
F69Z6c+7ONKaEQc2gZAMLrCD5Q+QwnF3c6ySS5UFuUXbK3Ma3vYLGNi7MBvz+GTj3qir1a578dk6
e5swL7X1ZDg+epq2DVZ+yNcNGCfZT34/dIP1CccFG+g6TkachZqRNy1aNrGtzJnGoyOGhnVvRkxY
AOKkUBU0+DesqeE6tjdzEDs4E5FofVxuzHBRV9xr4fJ1vpoB9SDtFtVOz+G+aOBhKnFGWECANOx1
8jryB0AO+TlyTV1WYEgBw30BVuyTGeHYgzzo3V20Wl9eNChze2hiSNvcZ9gtjnL0g+s5b+YPMbIC
8x6E78LzKWtydYGhaHCY3EJmoEiIUx1FiK91B+3cZzaw5NYqCRN2xkxF9t5AO5JngJv4Lwhh72tI
Nw9thT4gi+oO7Lg8CAyee+/5lB+4EQ3M3hjLnFtMe9cho3ABgqRPqiRcQqRDhyQmBZi2/GHB8L2m
HsIRj8nm0Sg/xeMUzF84FmR3ngW4pWpwqbhH+gQ4xAGAhK6xyZj5IlhUmJY0H1aNnTbSPkrvuf+4
5ID+PYcy/XzL1yV4BoTuJEavBkSDcQ3xVpYHO7pskOE5CVwWU3qwVzDsROv1yjoC61/LuciIPIs5
LIizzeyRBNBjcjuKgU3T1Zja+NJbYa/X7TxyfdFgWkdbZonk7VtUIvLZR9oEuQTSSV2wVhrIhEZn
M3YBN98PwPG6x2DaokwXQGeZeydWkI94M+C6UHfgap17VJgnyEKexoQEmbJThwzUGwu9YDsuIN66
utt2ta8L1z66tWzYkmueih2rE9pPr+KgRV7AobqRtQEFiABNNnY7/0M41g4phzqwkV0qPQCfPW4Y
dINDjW1DKkeBDJQU8uj8HkZn8LZvIYPgcejyB9zrXN6OOdSQgwpFjow4b4EjWvWhcUvihVApg+Eu
AXdnKoMkUgwwesCooplieCE2d9zRtegiXE00DpDvumhl0yVZRBvdgiEd0hMm8uQ4L2u95ootnjAV
l4BxClRjar0aBorjX5C6P8g2Yy1CKr5/cnOM596lCBtBVGzJ1UtV+l8l5S+UlL2jQxfxx1LKr6Po
f5NRvr7kGx0FAgUM4Fet5LdR0dBR0F99I5z4JIKPBCkDz+I+Xg7htH0+dJTAbEggqfhgEMNsd9l+
tUy+84UwEPv3pIrw+zFU0HPQreJjwjzCtr3P6Pu+vWhX2IrgDaIrsivIzsTJyWG6wVIkG8xp1/J5
rhB3OkcDCgEaq5Gu/a3BM5Rmw1GFcobW70O0TtqNXYOEhKY7I2ESl6GYbVKpXe4GbQLhe5fA110M
b1908VwDWS/ELpfbF+UcPEJwpyI5fRh3YX1bUKfD4dz1dvaivUPcNYduF+TJ0nPkJ3aVnuyCfZrj
EDE1sLeYBtVMcQ87N7K38JpJemhBBzRneRxsqtqN3adeDRIkg2PseSbefIPsg+aFQfF/QynCgwBx
Kc6dg9gBngnem5wmt8QbJjIpDDbBHot/jWQiwnOVNe4WE4Vmd2qQAULglzvrnWc4wAkE/OZxjLrj
PHoTZmJ6k8d9c7f1TN/Mu+TZkwEDPFANY0zC7oj0BvOmERIY57KPJ7CQgEHt7ZIpNlbIrFsYLREL
361CoP0UlaH+tM5nNEg6dUQOs4nIMcMEluZAls7f/MqCABpBtY6ZvY7IxsegXDHP6ITc/aQAYTdz
m5Y9nNMRuhj4D2+w7zF9NZbRnWYjg2cL3ggKcEe1vWavJTV/qa/F1Cz8IF7qboBwexGevFTkFOrU
Qb8W6slr2T6jYl4vJRbutgL+vhf3vjQQlUMMK6HVHEu93zhkO9tsj5yU9zLTk/EUQx/P19c2I/ja
dSzwVczGC2ZCzNZ6bF5bFPvasKyv7Uvy2sz8d8H749/L+W31grITYkX44wXv21+J2O3Ury/4dbnb
/dQECm+GdSYJsfD9JhtDUfZTH3ojcvQ5FGLIZN+sfvuiBzDlt2Vv91j9PSSOwcpQuuCx/o1lL/tR
78wwj29XitGGobFPf8zxT2Bf2sll7gqzh72NoZYXzh1wz+UPnMfRiVmLclY3jbiQSSyfQUR2R9ul
oO/mcTlboLUBlp8sAFgM9+RdYO9a55JbMFHSj4ppsDt+UUTAGfR2xnkaU3PnEWfxbCusfHn8DpP2
MD/kTCHTi2l2RgNN8wfqYVIUxumeT3BnZQ6xKZiyXyJBXKfOzI69A4QjKujoiRLr9edQBWd9LzDS
L77H/FuCXC4GfoEtxWKyXeC7jKObjGEh9fGxgN+En2LQFEapFk28ufUOaBFWUjN012iMW6S7QESV
Zkzp2xHY29sNs+jPcFJTNWzKe8Ji1b3N+niBEwci+g2CE9erXebTlnTNoZ2o+oTRq1/mMMgx05It
yKD4+DmAfNJuwCAzu2EQI7pR8BCkKTaGPG2NSXl6vghfl6d+X6rahmGRsmYyrmLMa9y95wKF9cxH
SqY50FgkITmGnW3VUb+ugYEP8KYbAO3pmdm7dMCgrythkYbARcBYrd2y/r+1IHwDY9R/+nMaL78c
8Xb6z/7o10dwt5R+fqN/j9n4vZrq5b3e7D8T9mfv8c1vdv0HvzyENe2bL+nno/8ZR/nP/ua7M/j8
7e94fUuu/Pw7JH/wHfzwDt99B//+78r8fzn5P8R2fseg/IOz/+Etvjl78vd/Gex/15fwO+zS3/4S
/oOfrvvf9SX8Xr3xt7+Fv/WTV//u+f8ba8VXBu7ldxP/+f8AAAD//w==</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E9BEC8CB-B867-4B6C-BA2F-955004CE6916}">
          <cx:dataLabels pos="inEnd">
            <cx:numFmt formatCode="[$$-en-US]#.##0" sourceLinked="0"/>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10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1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b="1"/>
          </a:p>
        </cx:txPr>
      </cx:axis>
      <cx:axis id="1" hidden="1">
        <cx:valScaling/>
        <cx:majorGridlines/>
        <cx:tickLabels/>
        <cx:txPr>
          <a:bodyPr vertOverflow="overflow" horzOverflow="overflow" wrap="square" lIns="0" tIns="0" rIns="0" bIns="0"/>
          <a:lstStyle/>
          <a:p>
            <a:pPr algn="ctr" rtl="0">
              <a:defRPr sz="11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3.xml"/><Relationship Id="rId17" Type="http://schemas.microsoft.com/office/2014/relationships/chartEx" Target="../charts/chartEx4.xml"/><Relationship Id="rId2" Type="http://schemas.openxmlformats.org/officeDocument/2006/relationships/image" Target="../media/image2.sv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147637</xdr:rowOff>
    </xdr:from>
    <xdr:to>
      <xdr:col>9</xdr:col>
      <xdr:colOff>28575</xdr:colOff>
      <xdr:row>15</xdr:row>
      <xdr:rowOff>33337</xdr:rowOff>
    </xdr:to>
    <xdr:graphicFrame macro="">
      <xdr:nvGraphicFramePr>
        <xdr:cNvPr id="2" name="Chart 1">
          <a:extLst>
            <a:ext uri="{FF2B5EF4-FFF2-40B4-BE49-F238E27FC236}">
              <a16:creationId xmlns:a16="http://schemas.microsoft.com/office/drawing/2014/main" id="{897CA6E2-4262-518C-6F69-13FE86285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328612</xdr:colOff>
      <xdr:row>2</xdr:row>
      <xdr:rowOff>4762</xdr:rowOff>
    </xdr:from>
    <xdr:to>
      <xdr:col>12</xdr:col>
      <xdr:colOff>590550</xdr:colOff>
      <xdr:row>14</xdr:row>
      <xdr:rowOff>9525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9D0A5E4-03A4-30B3-9A89-87BC6FED3D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2037" y="385762"/>
              <a:ext cx="3919538" cy="22907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2</xdr:row>
      <xdr:rowOff>9525</xdr:rowOff>
    </xdr:from>
    <xdr:to>
      <xdr:col>9</xdr:col>
      <xdr:colOff>581025</xdr:colOff>
      <xdr:row>6</xdr:row>
      <xdr:rowOff>123825</xdr:rowOff>
    </xdr:to>
    <xdr:sp macro="" textlink="$C$5">
      <xdr:nvSpPr>
        <xdr:cNvPr id="2" name="TextBox 1">
          <a:extLst>
            <a:ext uri="{FF2B5EF4-FFF2-40B4-BE49-F238E27FC236}">
              <a16:creationId xmlns:a16="http://schemas.microsoft.com/office/drawing/2014/main" id="{62FEA344-7AF4-8543-DA21-89D9E5026519}"/>
            </a:ext>
          </a:extLst>
        </xdr:cNvPr>
        <xdr:cNvSpPr txBox="1"/>
      </xdr:nvSpPr>
      <xdr:spPr>
        <a:xfrm>
          <a:off x="3381375" y="390525"/>
          <a:ext cx="359092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BADFE7-4D3C-494B-9E37-849B7F1FC4B7}" type="TxLink">
            <a:rPr lang="en-US" sz="2400" b="0" i="0" u="none" strike="noStrike">
              <a:solidFill>
                <a:srgbClr val="000000"/>
              </a:solidFill>
              <a:latin typeface="Calibri"/>
              <a:cs typeface="Calibri"/>
            </a:rPr>
            <a:pPr algn="ctr"/>
            <a:t>28%</a:t>
          </a:fld>
          <a:endParaRPr lang="en-US" sz="2400"/>
        </a:p>
      </xdr:txBody>
    </xdr:sp>
    <xdr:clientData/>
  </xdr:twoCellAnchor>
  <xdr:twoCellAnchor>
    <xdr:from>
      <xdr:col>4</xdr:col>
      <xdr:colOff>142875</xdr:colOff>
      <xdr:row>10</xdr:row>
      <xdr:rowOff>76200</xdr:rowOff>
    </xdr:from>
    <xdr:to>
      <xdr:col>9</xdr:col>
      <xdr:colOff>390525</xdr:colOff>
      <xdr:row>14</xdr:row>
      <xdr:rowOff>161925</xdr:rowOff>
    </xdr:to>
    <xdr:sp macro="" textlink="$C$13">
      <xdr:nvSpPr>
        <xdr:cNvPr id="3" name="TextBox 2">
          <a:extLst>
            <a:ext uri="{FF2B5EF4-FFF2-40B4-BE49-F238E27FC236}">
              <a16:creationId xmlns:a16="http://schemas.microsoft.com/office/drawing/2014/main" id="{1BE3C527-3114-DD42-7322-22AA3743A428}"/>
            </a:ext>
          </a:extLst>
        </xdr:cNvPr>
        <xdr:cNvSpPr txBox="1"/>
      </xdr:nvSpPr>
      <xdr:spPr>
        <a:xfrm>
          <a:off x="3486150" y="1981200"/>
          <a:ext cx="329565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6E78C8-E3B5-48DD-8F42-7BA9468458D3}" type="TxLink">
            <a:rPr lang="en-US" sz="2400" b="0" i="0" u="none" strike="noStrike">
              <a:solidFill>
                <a:srgbClr val="000000"/>
              </a:solidFill>
              <a:latin typeface="Calibri"/>
              <a:cs typeface="Calibri"/>
            </a:rPr>
            <a:pPr algn="ctr"/>
            <a:t>27%</a:t>
          </a:fld>
          <a:endParaRPr lang="en-US" sz="2400"/>
        </a:p>
      </xdr:txBody>
    </xdr:sp>
    <xdr:clientData/>
  </xdr:twoCellAnchor>
  <xdr:twoCellAnchor>
    <xdr:from>
      <xdr:col>4</xdr:col>
      <xdr:colOff>142875</xdr:colOff>
      <xdr:row>18</xdr:row>
      <xdr:rowOff>38100</xdr:rowOff>
    </xdr:from>
    <xdr:to>
      <xdr:col>9</xdr:col>
      <xdr:colOff>219075</xdr:colOff>
      <xdr:row>22</xdr:row>
      <xdr:rowOff>161925</xdr:rowOff>
    </xdr:to>
    <xdr:sp macro="" textlink="$C$21">
      <xdr:nvSpPr>
        <xdr:cNvPr id="4" name="TextBox 3">
          <a:extLst>
            <a:ext uri="{FF2B5EF4-FFF2-40B4-BE49-F238E27FC236}">
              <a16:creationId xmlns:a16="http://schemas.microsoft.com/office/drawing/2014/main" id="{1B0FE539-CF72-E0C3-0922-B8983AA5C7EA}"/>
            </a:ext>
          </a:extLst>
        </xdr:cNvPr>
        <xdr:cNvSpPr txBox="1"/>
      </xdr:nvSpPr>
      <xdr:spPr>
        <a:xfrm>
          <a:off x="3486150" y="3467100"/>
          <a:ext cx="312420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84104-A8EA-48A2-B114-DE40208FD4E8}" type="TxLink">
            <a:rPr lang="en-US" sz="2400" b="0" i="0" u="none" strike="noStrike">
              <a:solidFill>
                <a:srgbClr val="000000"/>
              </a:solidFill>
              <a:latin typeface="Calibri"/>
              <a:cs typeface="Calibri"/>
            </a:rPr>
            <a:pPr algn="ctr"/>
            <a:t>43%</a:t>
          </a:fld>
          <a:endParaRPr lang="en-US" sz="2400"/>
        </a:p>
      </xdr:txBody>
    </xdr:sp>
    <xdr:clientData/>
  </xdr:twoCellAnchor>
  <xdr:twoCellAnchor>
    <xdr:from>
      <xdr:col>4</xdr:col>
      <xdr:colOff>57150</xdr:colOff>
      <xdr:row>27</xdr:row>
      <xdr:rowOff>28575</xdr:rowOff>
    </xdr:from>
    <xdr:to>
      <xdr:col>9</xdr:col>
      <xdr:colOff>161925</xdr:colOff>
      <xdr:row>31</xdr:row>
      <xdr:rowOff>152400</xdr:rowOff>
    </xdr:to>
    <xdr:sp macro="" textlink="$C$29">
      <xdr:nvSpPr>
        <xdr:cNvPr id="5" name="TextBox 4">
          <a:extLst>
            <a:ext uri="{FF2B5EF4-FFF2-40B4-BE49-F238E27FC236}">
              <a16:creationId xmlns:a16="http://schemas.microsoft.com/office/drawing/2014/main" id="{7AB1B4A5-99DB-52CC-29CA-391B4B794981}"/>
            </a:ext>
          </a:extLst>
        </xdr:cNvPr>
        <xdr:cNvSpPr txBox="1"/>
      </xdr:nvSpPr>
      <xdr:spPr>
        <a:xfrm>
          <a:off x="3400425" y="5172075"/>
          <a:ext cx="31527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C54E9F-FD95-40E9-9A15-12C7FE2C8897}" type="TxLink">
            <a:rPr lang="en-US" sz="2400" b="0" i="0" u="none" strike="noStrike">
              <a:solidFill>
                <a:srgbClr val="000000"/>
              </a:solidFill>
              <a:latin typeface="Calibri"/>
              <a:cs typeface="Calibri"/>
            </a:rPr>
            <a:pPr algn="ctr"/>
            <a:t>38%</a:t>
          </a:fld>
          <a:endParaRPr lang="en-US" sz="2400"/>
        </a:p>
      </xdr:txBody>
    </xdr:sp>
    <xdr:clientData/>
  </xdr:twoCellAnchor>
  <xdr:twoCellAnchor>
    <xdr:from>
      <xdr:col>9</xdr:col>
      <xdr:colOff>495300</xdr:colOff>
      <xdr:row>0</xdr:row>
      <xdr:rowOff>61912</xdr:rowOff>
    </xdr:from>
    <xdr:to>
      <xdr:col>14</xdr:col>
      <xdr:colOff>342900</xdr:colOff>
      <xdr:row>8</xdr:row>
      <xdr:rowOff>171450</xdr:rowOff>
    </xdr:to>
    <xdr:graphicFrame macro="">
      <xdr:nvGraphicFramePr>
        <xdr:cNvPr id="6" name="Chart 5">
          <a:extLst>
            <a:ext uri="{FF2B5EF4-FFF2-40B4-BE49-F238E27FC236}">
              <a16:creationId xmlns:a16="http://schemas.microsoft.com/office/drawing/2014/main" id="{94A775E8-A863-9EC2-4E21-BDA99AD49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7</xdr:row>
      <xdr:rowOff>147637</xdr:rowOff>
    </xdr:from>
    <xdr:to>
      <xdr:col>14</xdr:col>
      <xdr:colOff>285750</xdr:colOff>
      <xdr:row>17</xdr:row>
      <xdr:rowOff>57150</xdr:rowOff>
    </xdr:to>
    <xdr:graphicFrame macro="">
      <xdr:nvGraphicFramePr>
        <xdr:cNvPr id="7" name="Chart 6">
          <a:extLst>
            <a:ext uri="{FF2B5EF4-FFF2-40B4-BE49-F238E27FC236}">
              <a16:creationId xmlns:a16="http://schemas.microsoft.com/office/drawing/2014/main" id="{2FA70EBB-69F2-5CD8-95EB-9F8657D3B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16</xdr:row>
      <xdr:rowOff>176212</xdr:rowOff>
    </xdr:from>
    <xdr:to>
      <xdr:col>13</xdr:col>
      <xdr:colOff>552450</xdr:colOff>
      <xdr:row>24</xdr:row>
      <xdr:rowOff>161925</xdr:rowOff>
    </xdr:to>
    <xdr:graphicFrame macro="">
      <xdr:nvGraphicFramePr>
        <xdr:cNvPr id="8" name="Chart 7">
          <a:extLst>
            <a:ext uri="{FF2B5EF4-FFF2-40B4-BE49-F238E27FC236}">
              <a16:creationId xmlns:a16="http://schemas.microsoft.com/office/drawing/2014/main" id="{1E970F1C-43DD-74BC-FCE9-506FB2DE8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590550</xdr:colOff>
      <xdr:row>25</xdr:row>
      <xdr:rowOff>42862</xdr:rowOff>
    </xdr:from>
    <xdr:to>
      <xdr:col>13</xdr:col>
      <xdr:colOff>390525</xdr:colOff>
      <xdr:row>34</xdr:row>
      <xdr:rowOff>9525</xdr:rowOff>
    </xdr:to>
    <xdr:graphicFrame macro="">
      <xdr:nvGraphicFramePr>
        <xdr:cNvPr id="9" name="Chart 8">
          <a:extLst>
            <a:ext uri="{FF2B5EF4-FFF2-40B4-BE49-F238E27FC236}">
              <a16:creationId xmlns:a16="http://schemas.microsoft.com/office/drawing/2014/main" id="{E360D815-879E-C6B5-3B40-627932FCC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xdr:row>
      <xdr:rowOff>90487</xdr:rowOff>
    </xdr:from>
    <xdr:to>
      <xdr:col>14</xdr:col>
      <xdr:colOff>57150</xdr:colOff>
      <xdr:row>15</xdr:row>
      <xdr:rowOff>166687</xdr:rowOff>
    </xdr:to>
    <xdr:graphicFrame macro="">
      <xdr:nvGraphicFramePr>
        <xdr:cNvPr id="2" name="Chart 1">
          <a:extLst>
            <a:ext uri="{FF2B5EF4-FFF2-40B4-BE49-F238E27FC236}">
              <a16:creationId xmlns:a16="http://schemas.microsoft.com/office/drawing/2014/main" id="{A5592BEF-4E88-DD8E-A1B1-9FD4E4CC0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433387</xdr:colOff>
      <xdr:row>1</xdr:row>
      <xdr:rowOff>71437</xdr:rowOff>
    </xdr:from>
    <xdr:to>
      <xdr:col>13</xdr:col>
      <xdr:colOff>128587</xdr:colOff>
      <xdr:row>15</xdr:row>
      <xdr:rowOff>147637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808F30-C064-1F4E-F241-7E9C1525C5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29162" y="2619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5</xdr:row>
      <xdr:rowOff>171450</xdr:rowOff>
    </xdr:from>
    <xdr:to>
      <xdr:col>9</xdr:col>
      <xdr:colOff>142875</xdr:colOff>
      <xdr:row>11</xdr:row>
      <xdr:rowOff>152400</xdr:rowOff>
    </xdr:to>
    <xdr:sp macro="" textlink="$D$4">
      <xdr:nvSpPr>
        <xdr:cNvPr id="2" name="TextBox 1">
          <a:extLst>
            <a:ext uri="{FF2B5EF4-FFF2-40B4-BE49-F238E27FC236}">
              <a16:creationId xmlns:a16="http://schemas.microsoft.com/office/drawing/2014/main" id="{A9AAC9E2-516B-A3E0-81C7-C4CE4F61BD48}"/>
            </a:ext>
          </a:extLst>
        </xdr:cNvPr>
        <xdr:cNvSpPr txBox="1"/>
      </xdr:nvSpPr>
      <xdr:spPr>
        <a:xfrm>
          <a:off x="2771775" y="1123950"/>
          <a:ext cx="38100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E4F832-59AD-4AA4-A542-D6186093412E}" type="TxLink">
            <a:rPr lang="en-US" sz="1100" b="0" i="0" u="none" strike="noStrike">
              <a:solidFill>
                <a:srgbClr val="000000"/>
              </a:solidFill>
              <a:latin typeface="Calibri"/>
              <a:cs typeface="Calibri"/>
            </a:rPr>
            <a:pPr/>
            <a:t>Nicholas</a:t>
          </a:fld>
          <a:endParaRPr lang="en-US" sz="1100"/>
        </a:p>
      </xdr:txBody>
    </xdr:sp>
    <xdr:clientData/>
  </xdr:twoCellAnchor>
  <xdr:twoCellAnchor>
    <xdr:from>
      <xdr:col>9</xdr:col>
      <xdr:colOff>533400</xdr:colOff>
      <xdr:row>6</xdr:row>
      <xdr:rowOff>57150</xdr:rowOff>
    </xdr:from>
    <xdr:to>
      <xdr:col>14</xdr:col>
      <xdr:colOff>95250</xdr:colOff>
      <xdr:row>11</xdr:row>
      <xdr:rowOff>95250</xdr:rowOff>
    </xdr:to>
    <xdr:sp macro="" textlink="$E$4">
      <xdr:nvSpPr>
        <xdr:cNvPr id="3" name="TextBox 2">
          <a:extLst>
            <a:ext uri="{FF2B5EF4-FFF2-40B4-BE49-F238E27FC236}">
              <a16:creationId xmlns:a16="http://schemas.microsoft.com/office/drawing/2014/main" id="{5EA8BAAC-C5AF-FB8A-0C57-92F18F81B966}"/>
            </a:ext>
          </a:extLst>
        </xdr:cNvPr>
        <xdr:cNvSpPr txBox="1"/>
      </xdr:nvSpPr>
      <xdr:spPr>
        <a:xfrm>
          <a:off x="6972300" y="1200150"/>
          <a:ext cx="26098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B02525-8E96-490E-A676-D560492F6B1E}" type="TxLink">
            <a:rPr lang="en-US" sz="1100" b="0" i="0" u="none" strike="noStrike">
              <a:solidFill>
                <a:srgbClr val="000000"/>
              </a:solidFill>
              <a:latin typeface="Calibri"/>
              <a:cs typeface="Calibri"/>
            </a:rPr>
            <a:pPr/>
            <a:t> $13.375 </a:t>
          </a:fld>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xdr:colOff>
      <xdr:row>0</xdr:row>
      <xdr:rowOff>9525</xdr:rowOff>
    </xdr:from>
    <xdr:to>
      <xdr:col>21</xdr:col>
      <xdr:colOff>409575</xdr:colOff>
      <xdr:row>4</xdr:row>
      <xdr:rowOff>122903</xdr:rowOff>
    </xdr:to>
    <xdr:sp macro="" textlink="">
      <xdr:nvSpPr>
        <xdr:cNvPr id="2" name="Rectangle 1">
          <a:extLst>
            <a:ext uri="{FF2B5EF4-FFF2-40B4-BE49-F238E27FC236}">
              <a16:creationId xmlns:a16="http://schemas.microsoft.com/office/drawing/2014/main" id="{CD5CD5E6-6CA3-4E49-5FAE-449A8AE5A680}"/>
            </a:ext>
          </a:extLst>
        </xdr:cNvPr>
        <xdr:cNvSpPr/>
      </xdr:nvSpPr>
      <xdr:spPr>
        <a:xfrm>
          <a:off x="9524" y="9525"/>
          <a:ext cx="13201651" cy="875378"/>
        </a:xfrm>
        <a:prstGeom prst="rect">
          <a:avLst/>
        </a:prstGeom>
        <a:solidFill>
          <a:srgbClr val="12F6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Device</a:t>
          </a:r>
          <a:r>
            <a:rPr lang="en-US" sz="4000" b="1" baseline="0"/>
            <a:t> Sales </a:t>
          </a:r>
          <a:r>
            <a:rPr lang="en-US" sz="4000" b="1"/>
            <a:t>Dashboard</a:t>
          </a:r>
        </a:p>
      </xdr:txBody>
    </xdr:sp>
    <xdr:clientData/>
  </xdr:twoCellAnchor>
  <xdr:twoCellAnchor>
    <xdr:from>
      <xdr:col>2</xdr:col>
      <xdr:colOff>474032</xdr:colOff>
      <xdr:row>5</xdr:row>
      <xdr:rowOff>80070</xdr:rowOff>
    </xdr:from>
    <xdr:to>
      <xdr:col>15</xdr:col>
      <xdr:colOff>397128</xdr:colOff>
      <xdr:row>22</xdr:row>
      <xdr:rowOff>92771</xdr:rowOff>
    </xdr:to>
    <xdr:sp macro="" textlink="">
      <xdr:nvSpPr>
        <xdr:cNvPr id="3" name="Rectangle 2">
          <a:extLst>
            <a:ext uri="{FF2B5EF4-FFF2-40B4-BE49-F238E27FC236}">
              <a16:creationId xmlns:a16="http://schemas.microsoft.com/office/drawing/2014/main" id="{08D3EB63-A88E-BB27-92AA-6F4F687D31D3}"/>
            </a:ext>
          </a:extLst>
        </xdr:cNvPr>
        <xdr:cNvSpPr/>
      </xdr:nvSpPr>
      <xdr:spPr>
        <a:xfrm>
          <a:off x="1693232" y="1032570"/>
          <a:ext cx="7847896" cy="3251201"/>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504896</xdr:colOff>
      <xdr:row>5</xdr:row>
      <xdr:rowOff>87376</xdr:rowOff>
    </xdr:from>
    <xdr:to>
      <xdr:col>21</xdr:col>
      <xdr:colOff>426104</xdr:colOff>
      <xdr:row>39</xdr:row>
      <xdr:rowOff>123825</xdr:rowOff>
    </xdr:to>
    <xdr:sp macro="" textlink="">
      <xdr:nvSpPr>
        <xdr:cNvPr id="4" name="Rectangle 3">
          <a:extLst>
            <a:ext uri="{FF2B5EF4-FFF2-40B4-BE49-F238E27FC236}">
              <a16:creationId xmlns:a16="http://schemas.microsoft.com/office/drawing/2014/main" id="{68DF9D96-0EFA-58E0-0685-C2AE65D34C98}"/>
            </a:ext>
          </a:extLst>
        </xdr:cNvPr>
        <xdr:cNvSpPr/>
      </xdr:nvSpPr>
      <xdr:spPr>
        <a:xfrm>
          <a:off x="9648896" y="1039876"/>
          <a:ext cx="3578808" cy="6513449"/>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471392</xdr:colOff>
      <xdr:row>22</xdr:row>
      <xdr:rowOff>167472</xdr:rowOff>
    </xdr:from>
    <xdr:to>
      <xdr:col>9</xdr:col>
      <xdr:colOff>103979</xdr:colOff>
      <xdr:row>39</xdr:row>
      <xdr:rowOff>135175</xdr:rowOff>
    </xdr:to>
    <xdr:sp macro="" textlink="">
      <xdr:nvSpPr>
        <xdr:cNvPr id="5" name="Rectangle 4">
          <a:extLst>
            <a:ext uri="{FF2B5EF4-FFF2-40B4-BE49-F238E27FC236}">
              <a16:creationId xmlns:a16="http://schemas.microsoft.com/office/drawing/2014/main" id="{56A7DAAA-67B7-4D2A-8E66-A8F24F4FF4F4}"/>
            </a:ext>
          </a:extLst>
        </xdr:cNvPr>
        <xdr:cNvSpPr/>
      </xdr:nvSpPr>
      <xdr:spPr>
        <a:xfrm>
          <a:off x="1690592" y="4358472"/>
          <a:ext cx="3899787" cy="3206203"/>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201780</xdr:colOff>
      <xdr:row>22</xdr:row>
      <xdr:rowOff>169758</xdr:rowOff>
    </xdr:from>
    <xdr:to>
      <xdr:col>15</xdr:col>
      <xdr:colOff>400133</xdr:colOff>
      <xdr:row>39</xdr:row>
      <xdr:rowOff>123825</xdr:rowOff>
    </xdr:to>
    <xdr:sp macro="" textlink="">
      <xdr:nvSpPr>
        <xdr:cNvPr id="6" name="Rectangle 5">
          <a:extLst>
            <a:ext uri="{FF2B5EF4-FFF2-40B4-BE49-F238E27FC236}">
              <a16:creationId xmlns:a16="http://schemas.microsoft.com/office/drawing/2014/main" id="{1873B3D3-C112-40D3-A4BC-BE116A284D58}"/>
            </a:ext>
          </a:extLst>
        </xdr:cNvPr>
        <xdr:cNvSpPr/>
      </xdr:nvSpPr>
      <xdr:spPr>
        <a:xfrm>
          <a:off x="5726280" y="4360758"/>
          <a:ext cx="3881353" cy="3192567"/>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24301</xdr:colOff>
      <xdr:row>6</xdr:row>
      <xdr:rowOff>9525</xdr:rowOff>
    </xdr:from>
    <xdr:to>
      <xdr:col>5</xdr:col>
      <xdr:colOff>552450</xdr:colOff>
      <xdr:row>7</xdr:row>
      <xdr:rowOff>137892</xdr:rowOff>
    </xdr:to>
    <xdr:sp macro="" textlink="">
      <xdr:nvSpPr>
        <xdr:cNvPr id="10" name="Rectangle: Rounded Corners 9">
          <a:extLst>
            <a:ext uri="{FF2B5EF4-FFF2-40B4-BE49-F238E27FC236}">
              <a16:creationId xmlns:a16="http://schemas.microsoft.com/office/drawing/2014/main" id="{D1A34FDE-62D2-385B-773A-6A3E46B0077A}"/>
            </a:ext>
          </a:extLst>
        </xdr:cNvPr>
        <xdr:cNvSpPr/>
      </xdr:nvSpPr>
      <xdr:spPr>
        <a:xfrm>
          <a:off x="1853101" y="1152525"/>
          <a:ext cx="1747349" cy="318867"/>
        </a:xfrm>
        <a:prstGeom prst="roundRect">
          <a:avLst>
            <a:gd name="adj" fmla="val 50000"/>
          </a:avLst>
        </a:prstGeom>
        <a:solidFill>
          <a:srgbClr val="C9C9C9">
            <a:alpha val="3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     Sales Results</a:t>
          </a:r>
        </a:p>
      </xdr:txBody>
    </xdr:sp>
    <xdr:clientData/>
  </xdr:twoCellAnchor>
  <xdr:twoCellAnchor>
    <xdr:from>
      <xdr:col>2</xdr:col>
      <xdr:colOff>587157</xdr:colOff>
      <xdr:row>23</xdr:row>
      <xdr:rowOff>114300</xdr:rowOff>
    </xdr:from>
    <xdr:to>
      <xdr:col>5</xdr:col>
      <xdr:colOff>552450</xdr:colOff>
      <xdr:row>25</xdr:row>
      <xdr:rowOff>38100</xdr:rowOff>
    </xdr:to>
    <xdr:sp macro="" textlink="">
      <xdr:nvSpPr>
        <xdr:cNvPr id="11" name="Rectangle: Rounded Corners 10">
          <a:extLst>
            <a:ext uri="{FF2B5EF4-FFF2-40B4-BE49-F238E27FC236}">
              <a16:creationId xmlns:a16="http://schemas.microsoft.com/office/drawing/2014/main" id="{54ADC211-FCEF-445E-9536-677762634B1C}"/>
            </a:ext>
          </a:extLst>
        </xdr:cNvPr>
        <xdr:cNvSpPr/>
      </xdr:nvSpPr>
      <xdr:spPr>
        <a:xfrm>
          <a:off x="1806357" y="4495800"/>
          <a:ext cx="1794093" cy="304800"/>
        </a:xfrm>
        <a:prstGeom prst="roundRect">
          <a:avLst>
            <a:gd name="adj" fmla="val 50000"/>
          </a:avLst>
        </a:prstGeom>
        <a:solidFill>
          <a:srgbClr val="C9C9C9">
            <a:alpha val="3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     Sales Channel</a:t>
          </a:r>
        </a:p>
      </xdr:txBody>
    </xdr:sp>
    <xdr:clientData/>
  </xdr:twoCellAnchor>
  <xdr:twoCellAnchor>
    <xdr:from>
      <xdr:col>9</xdr:col>
      <xdr:colOff>356016</xdr:colOff>
      <xdr:row>23</xdr:row>
      <xdr:rowOff>104379</xdr:rowOff>
    </xdr:from>
    <xdr:to>
      <xdr:col>12</xdr:col>
      <xdr:colOff>409575</xdr:colOff>
      <xdr:row>25</xdr:row>
      <xdr:rowOff>38100</xdr:rowOff>
    </xdr:to>
    <xdr:sp macro="" textlink="">
      <xdr:nvSpPr>
        <xdr:cNvPr id="12" name="Rectangle: Rounded Corners 11">
          <a:extLst>
            <a:ext uri="{FF2B5EF4-FFF2-40B4-BE49-F238E27FC236}">
              <a16:creationId xmlns:a16="http://schemas.microsoft.com/office/drawing/2014/main" id="{ABF15CBF-5773-45D7-90F3-A53851DCED2C}"/>
            </a:ext>
          </a:extLst>
        </xdr:cNvPr>
        <xdr:cNvSpPr/>
      </xdr:nvSpPr>
      <xdr:spPr>
        <a:xfrm>
          <a:off x="5842416" y="4485879"/>
          <a:ext cx="1882359" cy="314721"/>
        </a:xfrm>
        <a:prstGeom prst="roundRect">
          <a:avLst>
            <a:gd name="adj" fmla="val 50000"/>
          </a:avLst>
        </a:prstGeom>
        <a:solidFill>
          <a:srgbClr val="C9C9C9">
            <a:alpha val="3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     Product Returns</a:t>
          </a:r>
        </a:p>
      </xdr:txBody>
    </xdr:sp>
    <xdr:clientData/>
  </xdr:twoCellAnchor>
  <xdr:twoCellAnchor>
    <xdr:from>
      <xdr:col>16</xdr:col>
      <xdr:colOff>21945</xdr:colOff>
      <xdr:row>6</xdr:row>
      <xdr:rowOff>19765</xdr:rowOff>
    </xdr:from>
    <xdr:to>
      <xdr:col>19</xdr:col>
      <xdr:colOff>57150</xdr:colOff>
      <xdr:row>7</xdr:row>
      <xdr:rowOff>133351</xdr:rowOff>
    </xdr:to>
    <xdr:sp macro="" textlink="">
      <xdr:nvSpPr>
        <xdr:cNvPr id="13" name="Rectangle: Rounded Corners 12">
          <a:extLst>
            <a:ext uri="{FF2B5EF4-FFF2-40B4-BE49-F238E27FC236}">
              <a16:creationId xmlns:a16="http://schemas.microsoft.com/office/drawing/2014/main" id="{6EF26000-E06F-4038-A825-10E12A3256AF}"/>
            </a:ext>
          </a:extLst>
        </xdr:cNvPr>
        <xdr:cNvSpPr/>
      </xdr:nvSpPr>
      <xdr:spPr>
        <a:xfrm>
          <a:off x="9775545" y="1162765"/>
          <a:ext cx="1864005" cy="304086"/>
        </a:xfrm>
        <a:prstGeom prst="roundRect">
          <a:avLst>
            <a:gd name="adj" fmla="val 50000"/>
          </a:avLst>
        </a:prstGeom>
        <a:solidFill>
          <a:srgbClr val="C9C9C9">
            <a:alpha val="3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     Product Ratings</a:t>
          </a:r>
        </a:p>
      </xdr:txBody>
    </xdr:sp>
    <xdr:clientData/>
  </xdr:twoCellAnchor>
  <xdr:twoCellAnchor editAs="oneCell">
    <xdr:from>
      <xdr:col>10</xdr:col>
      <xdr:colOff>410520</xdr:colOff>
      <xdr:row>7</xdr:row>
      <xdr:rowOff>7876</xdr:rowOff>
    </xdr:from>
    <xdr:to>
      <xdr:col>11</xdr:col>
      <xdr:colOff>133350</xdr:colOff>
      <xdr:row>8</xdr:row>
      <xdr:rowOff>150401</xdr:rowOff>
    </xdr:to>
    <xdr:pic>
      <xdr:nvPicPr>
        <xdr:cNvPr id="15" name="Graphic 14" descr="Trophy with solid fill">
          <a:extLst>
            <a:ext uri="{FF2B5EF4-FFF2-40B4-BE49-F238E27FC236}">
              <a16:creationId xmlns:a16="http://schemas.microsoft.com/office/drawing/2014/main" id="{E1F65253-98A8-477B-44EE-467EBF80FA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06520" y="1341376"/>
          <a:ext cx="332430" cy="333025"/>
        </a:xfrm>
        <a:prstGeom prst="rect">
          <a:avLst/>
        </a:prstGeom>
      </xdr:spPr>
    </xdr:pic>
    <xdr:clientData/>
  </xdr:twoCellAnchor>
  <xdr:twoCellAnchor editAs="oneCell">
    <xdr:from>
      <xdr:col>3</xdr:col>
      <xdr:colOff>136888</xdr:colOff>
      <xdr:row>6</xdr:row>
      <xdr:rowOff>28575</xdr:rowOff>
    </xdr:from>
    <xdr:to>
      <xdr:col>3</xdr:col>
      <xdr:colOff>404992</xdr:colOff>
      <xdr:row>7</xdr:row>
      <xdr:rowOff>108268</xdr:rowOff>
    </xdr:to>
    <xdr:pic>
      <xdr:nvPicPr>
        <xdr:cNvPr id="17" name="Graphic 16" descr="Upward trend with solid fill">
          <a:extLst>
            <a:ext uri="{FF2B5EF4-FFF2-40B4-BE49-F238E27FC236}">
              <a16:creationId xmlns:a16="http://schemas.microsoft.com/office/drawing/2014/main" id="{E6889CC0-51CA-C19B-DE01-72EFFA86583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65688" y="1171575"/>
          <a:ext cx="268104" cy="270193"/>
        </a:xfrm>
        <a:prstGeom prst="rect">
          <a:avLst/>
        </a:prstGeom>
      </xdr:spPr>
    </xdr:pic>
    <xdr:clientData/>
  </xdr:twoCellAnchor>
  <xdr:twoCellAnchor editAs="oneCell">
    <xdr:from>
      <xdr:col>16</xdr:col>
      <xdr:colOff>61192</xdr:colOff>
      <xdr:row>6</xdr:row>
      <xdr:rowOff>39041</xdr:rowOff>
    </xdr:from>
    <xdr:to>
      <xdr:col>16</xdr:col>
      <xdr:colOff>352425</xdr:colOff>
      <xdr:row>7</xdr:row>
      <xdr:rowOff>139407</xdr:rowOff>
    </xdr:to>
    <xdr:pic>
      <xdr:nvPicPr>
        <xdr:cNvPr id="19" name="Graphic 18" descr="Chat bubble with solid fill">
          <a:extLst>
            <a:ext uri="{FF2B5EF4-FFF2-40B4-BE49-F238E27FC236}">
              <a16:creationId xmlns:a16="http://schemas.microsoft.com/office/drawing/2014/main" id="{42546BCE-AF35-28C8-766F-2C42DC91E89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814792" y="1182041"/>
          <a:ext cx="291233" cy="290866"/>
        </a:xfrm>
        <a:prstGeom prst="rect">
          <a:avLst/>
        </a:prstGeom>
      </xdr:spPr>
    </xdr:pic>
    <xdr:clientData/>
  </xdr:twoCellAnchor>
  <xdr:twoCellAnchor editAs="oneCell">
    <xdr:from>
      <xdr:col>3</xdr:col>
      <xdr:colOff>77482</xdr:colOff>
      <xdr:row>23</xdr:row>
      <xdr:rowOff>137704</xdr:rowOff>
    </xdr:from>
    <xdr:to>
      <xdr:col>3</xdr:col>
      <xdr:colOff>335418</xdr:colOff>
      <xdr:row>25</xdr:row>
      <xdr:rowOff>9526</xdr:rowOff>
    </xdr:to>
    <xdr:pic>
      <xdr:nvPicPr>
        <xdr:cNvPr id="21" name="Graphic 20" descr="Shopping cart with solid fill">
          <a:extLst>
            <a:ext uri="{FF2B5EF4-FFF2-40B4-BE49-F238E27FC236}">
              <a16:creationId xmlns:a16="http://schemas.microsoft.com/office/drawing/2014/main" id="{5BBD194E-8CA9-95AC-E71F-11576E15F0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6282" y="4519204"/>
          <a:ext cx="257936" cy="252822"/>
        </a:xfrm>
        <a:prstGeom prst="rect">
          <a:avLst/>
        </a:prstGeom>
      </xdr:spPr>
    </xdr:pic>
    <xdr:clientData/>
  </xdr:twoCellAnchor>
  <xdr:twoCellAnchor editAs="oneCell">
    <xdr:from>
      <xdr:col>9</xdr:col>
      <xdr:colOff>385235</xdr:colOff>
      <xdr:row>23</xdr:row>
      <xdr:rowOff>123819</xdr:rowOff>
    </xdr:from>
    <xdr:to>
      <xdr:col>10</xdr:col>
      <xdr:colOff>38100</xdr:colOff>
      <xdr:row>25</xdr:row>
      <xdr:rowOff>4993</xdr:rowOff>
    </xdr:to>
    <xdr:pic>
      <xdr:nvPicPr>
        <xdr:cNvPr id="23" name="Graphic 22" descr="Line arrow: Rotate left with solid fill">
          <a:extLst>
            <a:ext uri="{FF2B5EF4-FFF2-40B4-BE49-F238E27FC236}">
              <a16:creationId xmlns:a16="http://schemas.microsoft.com/office/drawing/2014/main" id="{498FDD38-6F0C-D685-4229-B04CB06F6F0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871635" y="4505319"/>
          <a:ext cx="262465" cy="262174"/>
        </a:xfrm>
        <a:prstGeom prst="rect">
          <a:avLst/>
        </a:prstGeom>
      </xdr:spPr>
    </xdr:pic>
    <xdr:clientData/>
  </xdr:twoCellAnchor>
  <xdr:twoCellAnchor>
    <xdr:from>
      <xdr:col>7</xdr:col>
      <xdr:colOff>389193</xdr:colOff>
      <xdr:row>9</xdr:row>
      <xdr:rowOff>78697</xdr:rowOff>
    </xdr:from>
    <xdr:to>
      <xdr:col>15</xdr:col>
      <xdr:colOff>104775</xdr:colOff>
      <xdr:row>21</xdr:row>
      <xdr:rowOff>135129</xdr:rowOff>
    </xdr:to>
    <xdr:graphicFrame macro="">
      <xdr:nvGraphicFramePr>
        <xdr:cNvPr id="24" name="Chart 23">
          <a:extLst>
            <a:ext uri="{FF2B5EF4-FFF2-40B4-BE49-F238E27FC236}">
              <a16:creationId xmlns:a16="http://schemas.microsoft.com/office/drawing/2014/main" id="{8D90A6B3-F2FE-443E-8C70-EC4675CE6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409124</xdr:colOff>
      <xdr:row>8</xdr:row>
      <xdr:rowOff>171693</xdr:rowOff>
    </xdr:from>
    <xdr:to>
      <xdr:col>7</xdr:col>
      <xdr:colOff>123825</xdr:colOff>
      <xdr:row>21</xdr:row>
      <xdr:rowOff>104775</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E49E6AE6-0850-4E4E-8083-4D979C1FB4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28324" y="1695693"/>
              <a:ext cx="2762701" cy="24095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465653</xdr:colOff>
      <xdr:row>6</xdr:row>
      <xdr:rowOff>180975</xdr:rowOff>
    </xdr:from>
    <xdr:to>
      <xdr:col>14</xdr:col>
      <xdr:colOff>266700</xdr:colOff>
      <xdr:row>8</xdr:row>
      <xdr:rowOff>180975</xdr:rowOff>
    </xdr:to>
    <xdr:sp macro="" textlink="'Top Sales Person'!$E$4">
      <xdr:nvSpPr>
        <xdr:cNvPr id="29" name="TextBox 28">
          <a:extLst>
            <a:ext uri="{FF2B5EF4-FFF2-40B4-BE49-F238E27FC236}">
              <a16:creationId xmlns:a16="http://schemas.microsoft.com/office/drawing/2014/main" id="{117B2205-6FE8-43FA-8792-F94067653E40}"/>
            </a:ext>
          </a:extLst>
        </xdr:cNvPr>
        <xdr:cNvSpPr txBox="1"/>
      </xdr:nvSpPr>
      <xdr:spPr>
        <a:xfrm>
          <a:off x="7780853" y="1323975"/>
          <a:ext cx="1020247" cy="381000"/>
        </a:xfrm>
        <a:prstGeom prst="rect">
          <a:avLst/>
        </a:prstGeom>
        <a:noFill/>
        <a:ln w="9525" cmpd="sng">
          <a:solidFill>
            <a:srgbClr val="C9C9C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ACA1E4-9D94-49E2-A86B-AF825580248A}" type="TxLink">
            <a:rPr lang="en-US" sz="1800" b="0" i="0" u="none" strike="noStrike">
              <a:solidFill>
                <a:schemeClr val="bg1"/>
              </a:solidFill>
              <a:latin typeface="Calibri"/>
              <a:cs typeface="Calibri"/>
            </a:rPr>
            <a:pPr algn="ctr"/>
            <a:t> $13.375 </a:t>
          </a:fld>
          <a:endParaRPr lang="en-US" sz="1800">
            <a:solidFill>
              <a:schemeClr val="bg1"/>
            </a:solidFill>
          </a:endParaRPr>
        </a:p>
      </xdr:txBody>
    </xdr:sp>
    <xdr:clientData/>
  </xdr:twoCellAnchor>
  <xdr:twoCellAnchor>
    <xdr:from>
      <xdr:col>8</xdr:col>
      <xdr:colOff>452111</xdr:colOff>
      <xdr:row>25</xdr:row>
      <xdr:rowOff>172877</xdr:rowOff>
    </xdr:from>
    <xdr:to>
      <xdr:col>13</xdr:col>
      <xdr:colOff>96091</xdr:colOff>
      <xdr:row>32</xdr:row>
      <xdr:rowOff>170266</xdr:rowOff>
    </xdr:to>
    <xdr:graphicFrame macro="">
      <xdr:nvGraphicFramePr>
        <xdr:cNvPr id="30" name="Chart 29">
          <a:extLst>
            <a:ext uri="{FF2B5EF4-FFF2-40B4-BE49-F238E27FC236}">
              <a16:creationId xmlns:a16="http://schemas.microsoft.com/office/drawing/2014/main" id="{528EC114-D9DA-4FDD-8298-7DB0D56D2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454907</xdr:colOff>
      <xdr:row>25</xdr:row>
      <xdr:rowOff>170125</xdr:rowOff>
    </xdr:from>
    <xdr:to>
      <xdr:col>16</xdr:col>
      <xdr:colOff>98887</xdr:colOff>
      <xdr:row>32</xdr:row>
      <xdr:rowOff>168626</xdr:rowOff>
    </xdr:to>
    <xdr:graphicFrame macro="">
      <xdr:nvGraphicFramePr>
        <xdr:cNvPr id="31" name="Chart 30">
          <a:extLst>
            <a:ext uri="{FF2B5EF4-FFF2-40B4-BE49-F238E27FC236}">
              <a16:creationId xmlns:a16="http://schemas.microsoft.com/office/drawing/2014/main" id="{79C98529-7E7B-42D6-A3B3-9E8C75C7F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436182</xdr:colOff>
      <xdr:row>32</xdr:row>
      <xdr:rowOff>111660</xdr:rowOff>
    </xdr:from>
    <xdr:to>
      <xdr:col>13</xdr:col>
      <xdr:colOff>83626</xdr:colOff>
      <xdr:row>39</xdr:row>
      <xdr:rowOff>110160</xdr:rowOff>
    </xdr:to>
    <xdr:graphicFrame macro="">
      <xdr:nvGraphicFramePr>
        <xdr:cNvPr id="32" name="Chart 31">
          <a:extLst>
            <a:ext uri="{FF2B5EF4-FFF2-40B4-BE49-F238E27FC236}">
              <a16:creationId xmlns:a16="http://schemas.microsoft.com/office/drawing/2014/main" id="{FF24E3FC-F9A7-42A2-9D31-598BB3703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330592</xdr:colOff>
      <xdr:row>32</xdr:row>
      <xdr:rowOff>134967</xdr:rowOff>
    </xdr:from>
    <xdr:to>
      <xdr:col>15</xdr:col>
      <xdr:colOff>588405</xdr:colOff>
      <xdr:row>39</xdr:row>
      <xdr:rowOff>133467</xdr:rowOff>
    </xdr:to>
    <xdr:graphicFrame macro="">
      <xdr:nvGraphicFramePr>
        <xdr:cNvPr id="33" name="Chart 32">
          <a:extLst>
            <a:ext uri="{FF2B5EF4-FFF2-40B4-BE49-F238E27FC236}">
              <a16:creationId xmlns:a16="http://schemas.microsoft.com/office/drawing/2014/main" id="{6BBDF609-F70D-4317-B90C-D92E67843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141402</xdr:colOff>
      <xdr:row>27</xdr:row>
      <xdr:rowOff>177360</xdr:rowOff>
    </xdr:from>
    <xdr:to>
      <xdr:col>11</xdr:col>
      <xdr:colOff>395523</xdr:colOff>
      <xdr:row>29</xdr:row>
      <xdr:rowOff>117202</xdr:rowOff>
    </xdr:to>
    <xdr:sp macro="" textlink="'Faulty Doughnut Chart'!$C$5">
      <xdr:nvSpPr>
        <xdr:cNvPr id="34" name="TextBox 33">
          <a:extLst>
            <a:ext uri="{FF2B5EF4-FFF2-40B4-BE49-F238E27FC236}">
              <a16:creationId xmlns:a16="http://schemas.microsoft.com/office/drawing/2014/main" id="{C1391620-19B3-423A-A366-F75FCCBC3EA2}"/>
            </a:ext>
          </a:extLst>
        </xdr:cNvPr>
        <xdr:cNvSpPr txBox="1"/>
      </xdr:nvSpPr>
      <xdr:spPr>
        <a:xfrm>
          <a:off x="6237402" y="5320860"/>
          <a:ext cx="863721"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C14E58-8B26-4259-B43D-B928E5498775}" type="TxLink">
            <a:rPr lang="en-US" sz="2000" b="0" i="0" u="none" strike="noStrike">
              <a:solidFill>
                <a:schemeClr val="bg1"/>
              </a:solidFill>
              <a:latin typeface="Calibri"/>
              <a:cs typeface="Calibri"/>
            </a:rPr>
            <a:pPr algn="ctr"/>
            <a:t>28%</a:t>
          </a:fld>
          <a:endParaRPr lang="en-US" sz="4400">
            <a:solidFill>
              <a:schemeClr val="bg1"/>
            </a:solidFill>
          </a:endParaRPr>
        </a:p>
      </xdr:txBody>
    </xdr:sp>
    <xdr:clientData/>
  </xdr:twoCellAnchor>
  <xdr:twoCellAnchor>
    <xdr:from>
      <xdr:col>13</xdr:col>
      <xdr:colOff>188342</xdr:colOff>
      <xdr:row>27</xdr:row>
      <xdr:rowOff>117445</xdr:rowOff>
    </xdr:from>
    <xdr:to>
      <xdr:col>14</xdr:col>
      <xdr:colOff>377793</xdr:colOff>
      <xdr:row>29</xdr:row>
      <xdr:rowOff>188252</xdr:rowOff>
    </xdr:to>
    <xdr:sp macro="" textlink="'Faulty Doughnut Chart'!$C$13">
      <xdr:nvSpPr>
        <xdr:cNvPr id="35" name="TextBox 34">
          <a:extLst>
            <a:ext uri="{FF2B5EF4-FFF2-40B4-BE49-F238E27FC236}">
              <a16:creationId xmlns:a16="http://schemas.microsoft.com/office/drawing/2014/main" id="{FB6982DA-01F3-49A4-9EBF-C27153F0BE27}"/>
            </a:ext>
          </a:extLst>
        </xdr:cNvPr>
        <xdr:cNvSpPr txBox="1"/>
      </xdr:nvSpPr>
      <xdr:spPr>
        <a:xfrm>
          <a:off x="8168175" y="5260945"/>
          <a:ext cx="803285" cy="45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C57BD9-F4C1-4869-8727-701822BADA96}" type="TxLink">
            <a:rPr lang="en-US" sz="2000" b="0" i="0" u="none" strike="noStrike">
              <a:solidFill>
                <a:schemeClr val="bg1"/>
              </a:solidFill>
              <a:latin typeface="Calibri"/>
              <a:cs typeface="Calibri"/>
            </a:rPr>
            <a:pPr algn="ctr"/>
            <a:t>27%</a:t>
          </a:fld>
          <a:endParaRPr lang="en-US" sz="4400">
            <a:solidFill>
              <a:schemeClr val="bg1"/>
            </a:solidFill>
          </a:endParaRPr>
        </a:p>
      </xdr:txBody>
    </xdr:sp>
    <xdr:clientData/>
  </xdr:twoCellAnchor>
  <xdr:twoCellAnchor>
    <xdr:from>
      <xdr:col>10</xdr:col>
      <xdr:colOff>152568</xdr:colOff>
      <xdr:row>34</xdr:row>
      <xdr:rowOff>52428</xdr:rowOff>
    </xdr:from>
    <xdr:to>
      <xdr:col>11</xdr:col>
      <xdr:colOff>358608</xdr:colOff>
      <xdr:row>36</xdr:row>
      <xdr:rowOff>96923</xdr:rowOff>
    </xdr:to>
    <xdr:sp macro="" textlink="'Faulty Doughnut Chart'!$C$21">
      <xdr:nvSpPr>
        <xdr:cNvPr id="36" name="TextBox 35">
          <a:extLst>
            <a:ext uri="{FF2B5EF4-FFF2-40B4-BE49-F238E27FC236}">
              <a16:creationId xmlns:a16="http://schemas.microsoft.com/office/drawing/2014/main" id="{63F17B05-9CF6-478A-9896-1FF1ECF41AA2}"/>
            </a:ext>
          </a:extLst>
        </xdr:cNvPr>
        <xdr:cNvSpPr txBox="1"/>
      </xdr:nvSpPr>
      <xdr:spPr>
        <a:xfrm>
          <a:off x="6248568" y="6529428"/>
          <a:ext cx="815640" cy="42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EB3FAD-9970-4A85-8993-8EC1016A1923}" type="TxLink">
            <a:rPr lang="en-US" sz="2000" b="0" i="0" u="none" strike="noStrike">
              <a:solidFill>
                <a:schemeClr val="bg1"/>
              </a:solidFill>
              <a:latin typeface="Calibri"/>
              <a:cs typeface="Calibri"/>
            </a:rPr>
            <a:pPr algn="ctr"/>
            <a:t>43%</a:t>
          </a:fld>
          <a:endParaRPr lang="en-US" sz="4400">
            <a:solidFill>
              <a:schemeClr val="bg1"/>
            </a:solidFill>
          </a:endParaRPr>
        </a:p>
      </xdr:txBody>
    </xdr:sp>
    <xdr:clientData/>
  </xdr:twoCellAnchor>
  <xdr:twoCellAnchor>
    <xdr:from>
      <xdr:col>13</xdr:col>
      <xdr:colOff>160598</xdr:colOff>
      <xdr:row>34</xdr:row>
      <xdr:rowOff>16862</xdr:rowOff>
    </xdr:from>
    <xdr:to>
      <xdr:col>14</xdr:col>
      <xdr:colOff>410252</xdr:colOff>
      <xdr:row>36</xdr:row>
      <xdr:rowOff>155346</xdr:rowOff>
    </xdr:to>
    <xdr:sp macro="" textlink="'Faulty Doughnut Chart'!$C$29">
      <xdr:nvSpPr>
        <xdr:cNvPr id="37" name="TextBox 36">
          <a:extLst>
            <a:ext uri="{FF2B5EF4-FFF2-40B4-BE49-F238E27FC236}">
              <a16:creationId xmlns:a16="http://schemas.microsoft.com/office/drawing/2014/main" id="{C5EBB296-894E-4473-AB90-FC8C197954E5}"/>
            </a:ext>
          </a:extLst>
        </xdr:cNvPr>
        <xdr:cNvSpPr txBox="1"/>
      </xdr:nvSpPr>
      <xdr:spPr>
        <a:xfrm>
          <a:off x="8140431" y="6493862"/>
          <a:ext cx="863488" cy="51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D18E01-BAF2-4770-8E38-4CD03F01A1AE}" type="TxLink">
            <a:rPr lang="en-US" sz="2000" b="0" i="0" u="none" strike="noStrike">
              <a:solidFill>
                <a:schemeClr val="bg1"/>
              </a:solidFill>
              <a:latin typeface="Calibri"/>
              <a:cs typeface="Calibri"/>
            </a:rPr>
            <a:pPr algn="ctr"/>
            <a:t>38%</a:t>
          </a:fld>
          <a:endParaRPr lang="en-US" sz="4400">
            <a:solidFill>
              <a:schemeClr val="bg1"/>
            </a:solidFill>
          </a:endParaRPr>
        </a:p>
      </xdr:txBody>
    </xdr:sp>
    <xdr:clientData/>
  </xdr:twoCellAnchor>
  <xdr:twoCellAnchor>
    <xdr:from>
      <xdr:col>13</xdr:col>
      <xdr:colOff>113435</xdr:colOff>
      <xdr:row>29</xdr:row>
      <xdr:rowOff>4650</xdr:rowOff>
    </xdr:from>
    <xdr:to>
      <xdr:col>14</xdr:col>
      <xdr:colOff>417687</xdr:colOff>
      <xdr:row>30</xdr:row>
      <xdr:rowOff>142131</xdr:rowOff>
    </xdr:to>
    <xdr:sp macro="" textlink="">
      <xdr:nvSpPr>
        <xdr:cNvPr id="38" name="TextBox 37">
          <a:extLst>
            <a:ext uri="{FF2B5EF4-FFF2-40B4-BE49-F238E27FC236}">
              <a16:creationId xmlns:a16="http://schemas.microsoft.com/office/drawing/2014/main" id="{FCB1EC48-B0BA-51A8-9960-6982D96FF921}"/>
            </a:ext>
          </a:extLst>
        </xdr:cNvPr>
        <xdr:cNvSpPr txBox="1"/>
      </xdr:nvSpPr>
      <xdr:spPr>
        <a:xfrm>
          <a:off x="8093268" y="5529150"/>
          <a:ext cx="918086" cy="327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LAPTOP</a:t>
          </a:r>
        </a:p>
      </xdr:txBody>
    </xdr:sp>
    <xdr:clientData/>
  </xdr:twoCellAnchor>
  <xdr:twoCellAnchor>
    <xdr:from>
      <xdr:col>10</xdr:col>
      <xdr:colOff>99916</xdr:colOff>
      <xdr:row>35</xdr:row>
      <xdr:rowOff>169158</xdr:rowOff>
    </xdr:from>
    <xdr:to>
      <xdr:col>11</xdr:col>
      <xdr:colOff>395235</xdr:colOff>
      <xdr:row>37</xdr:row>
      <xdr:rowOff>119026</xdr:rowOff>
    </xdr:to>
    <xdr:sp macro="" textlink="">
      <xdr:nvSpPr>
        <xdr:cNvPr id="39" name="TextBox 38">
          <a:extLst>
            <a:ext uri="{FF2B5EF4-FFF2-40B4-BE49-F238E27FC236}">
              <a16:creationId xmlns:a16="http://schemas.microsoft.com/office/drawing/2014/main" id="{D3E327FC-F760-4DD2-B08B-DAA579EC6022}"/>
            </a:ext>
          </a:extLst>
        </xdr:cNvPr>
        <xdr:cNvSpPr txBox="1"/>
      </xdr:nvSpPr>
      <xdr:spPr>
        <a:xfrm>
          <a:off x="6195916" y="6836658"/>
          <a:ext cx="904919"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PHONE</a:t>
          </a:r>
        </a:p>
      </xdr:txBody>
    </xdr:sp>
    <xdr:clientData/>
  </xdr:twoCellAnchor>
  <xdr:twoCellAnchor>
    <xdr:from>
      <xdr:col>10</xdr:col>
      <xdr:colOff>113908</xdr:colOff>
      <xdr:row>29</xdr:row>
      <xdr:rowOff>1</xdr:rowOff>
    </xdr:from>
    <xdr:to>
      <xdr:col>11</xdr:col>
      <xdr:colOff>418160</xdr:colOff>
      <xdr:row>30</xdr:row>
      <xdr:rowOff>140369</xdr:rowOff>
    </xdr:to>
    <xdr:sp macro="" textlink="">
      <xdr:nvSpPr>
        <xdr:cNvPr id="40" name="TextBox 39">
          <a:extLst>
            <a:ext uri="{FF2B5EF4-FFF2-40B4-BE49-F238E27FC236}">
              <a16:creationId xmlns:a16="http://schemas.microsoft.com/office/drawing/2014/main" id="{0A37B258-5811-4616-97F1-D5C0005EEB42}"/>
            </a:ext>
          </a:extLst>
        </xdr:cNvPr>
        <xdr:cNvSpPr txBox="1"/>
      </xdr:nvSpPr>
      <xdr:spPr>
        <a:xfrm>
          <a:off x="6209908" y="5524501"/>
          <a:ext cx="913852"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COMPUTER</a:t>
          </a:r>
        </a:p>
      </xdr:txBody>
    </xdr:sp>
    <xdr:clientData/>
  </xdr:twoCellAnchor>
  <xdr:twoCellAnchor>
    <xdr:from>
      <xdr:col>13</xdr:col>
      <xdr:colOff>111809</xdr:colOff>
      <xdr:row>35</xdr:row>
      <xdr:rowOff>176495</xdr:rowOff>
    </xdr:from>
    <xdr:to>
      <xdr:col>14</xdr:col>
      <xdr:colOff>410592</xdr:colOff>
      <xdr:row>37</xdr:row>
      <xdr:rowOff>123477</xdr:rowOff>
    </xdr:to>
    <xdr:sp macro="" textlink="">
      <xdr:nvSpPr>
        <xdr:cNvPr id="41" name="TextBox 40">
          <a:extLst>
            <a:ext uri="{FF2B5EF4-FFF2-40B4-BE49-F238E27FC236}">
              <a16:creationId xmlns:a16="http://schemas.microsoft.com/office/drawing/2014/main" id="{C105FB41-FCB7-4A34-A9AC-CFD007E292DD}"/>
            </a:ext>
          </a:extLst>
        </xdr:cNvPr>
        <xdr:cNvSpPr txBox="1"/>
      </xdr:nvSpPr>
      <xdr:spPr>
        <a:xfrm>
          <a:off x="8091642" y="6843995"/>
          <a:ext cx="912617" cy="3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SCREEN</a:t>
          </a:r>
        </a:p>
      </xdr:txBody>
    </xdr:sp>
    <xdr:clientData/>
  </xdr:twoCellAnchor>
  <xdr:twoCellAnchor>
    <xdr:from>
      <xdr:col>2</xdr:col>
      <xdr:colOff>577770</xdr:colOff>
      <xdr:row>26</xdr:row>
      <xdr:rowOff>104775</xdr:rowOff>
    </xdr:from>
    <xdr:to>
      <xdr:col>8</xdr:col>
      <xdr:colOff>590550</xdr:colOff>
      <xdr:row>38</xdr:row>
      <xdr:rowOff>184905</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DEE6F916-A22A-4AF4-9EC4-0FE425F8A3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796970" y="5057775"/>
              <a:ext cx="3670380" cy="23661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563517</xdr:colOff>
      <xdr:row>9</xdr:row>
      <xdr:rowOff>43422</xdr:rowOff>
    </xdr:from>
    <xdr:to>
      <xdr:col>21</xdr:col>
      <xdr:colOff>313505</xdr:colOff>
      <xdr:row>39</xdr:row>
      <xdr:rowOff>55039</xdr:rowOff>
    </xdr:to>
    <xdr:graphicFrame macro="">
      <xdr:nvGraphicFramePr>
        <xdr:cNvPr id="44" name="Chart 43">
          <a:extLst>
            <a:ext uri="{FF2B5EF4-FFF2-40B4-BE49-F238E27FC236}">
              <a16:creationId xmlns:a16="http://schemas.microsoft.com/office/drawing/2014/main" id="{3F277EE4-09B0-4E50-87F6-88353AAE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66676</xdr:colOff>
      <xdr:row>32</xdr:row>
      <xdr:rowOff>5175</xdr:rowOff>
    </xdr:from>
    <xdr:to>
      <xdr:col>2</xdr:col>
      <xdr:colOff>366940</xdr:colOff>
      <xdr:row>39</xdr:row>
      <xdr:rowOff>148166</xdr:rowOff>
    </xdr:to>
    <mc:AlternateContent xmlns:mc="http://schemas.openxmlformats.org/markup-compatibility/2006">
      <mc:Choice xmlns:a14="http://schemas.microsoft.com/office/drawing/2010/main" Requires="a14">
        <xdr:graphicFrame macro="">
          <xdr:nvGraphicFramePr>
            <xdr:cNvPr id="50" name="Area">
              <a:extLst>
                <a:ext uri="{FF2B5EF4-FFF2-40B4-BE49-F238E27FC236}">
                  <a16:creationId xmlns:a16="http://schemas.microsoft.com/office/drawing/2014/main" id="{638C50CF-E117-1B8F-4E23-9FECE6BB2260}"/>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66676" y="6101175"/>
              <a:ext cx="1519464" cy="1476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88015</xdr:rowOff>
    </xdr:from>
    <xdr:to>
      <xdr:col>2</xdr:col>
      <xdr:colOff>374195</xdr:colOff>
      <xdr:row>16</xdr:row>
      <xdr:rowOff>13415</xdr:rowOff>
    </xdr:to>
    <mc:AlternateContent xmlns:mc="http://schemas.openxmlformats.org/markup-compatibility/2006">
      <mc:Choice xmlns:a14="http://schemas.microsoft.com/office/drawing/2010/main" Requires="a14">
        <xdr:graphicFrame macro="">
          <xdr:nvGraphicFramePr>
            <xdr:cNvPr id="51" name="Year">
              <a:extLst>
                <a:ext uri="{FF2B5EF4-FFF2-40B4-BE49-F238E27FC236}">
                  <a16:creationId xmlns:a16="http://schemas.microsoft.com/office/drawing/2014/main" id="{01DF1A71-B64C-576C-5688-ACB0C92A1F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200" y="1040515"/>
              <a:ext cx="1517195" cy="202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16</xdr:row>
      <xdr:rowOff>80336</xdr:rowOff>
    </xdr:from>
    <xdr:to>
      <xdr:col>2</xdr:col>
      <xdr:colOff>372380</xdr:colOff>
      <xdr:row>24</xdr:row>
      <xdr:rowOff>105445</xdr:rowOff>
    </xdr:to>
    <mc:AlternateContent xmlns:mc="http://schemas.openxmlformats.org/markup-compatibility/2006">
      <mc:Choice xmlns:a14="http://schemas.microsoft.com/office/drawing/2010/main" Requires="a14">
        <xdr:graphicFrame macro="">
          <xdr:nvGraphicFramePr>
            <xdr:cNvPr id="52" name="Product">
              <a:extLst>
                <a:ext uri="{FF2B5EF4-FFF2-40B4-BE49-F238E27FC236}">
                  <a16:creationId xmlns:a16="http://schemas.microsoft.com/office/drawing/2014/main" id="{581AEC1D-0D9E-217C-FE86-9BCC29D1486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6675" y="3128336"/>
              <a:ext cx="1524905" cy="1549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24</xdr:row>
      <xdr:rowOff>183231</xdr:rowOff>
    </xdr:from>
    <xdr:to>
      <xdr:col>2</xdr:col>
      <xdr:colOff>378278</xdr:colOff>
      <xdr:row>31</xdr:row>
      <xdr:rowOff>107321</xdr:rowOff>
    </xdr:to>
    <mc:AlternateContent xmlns:mc="http://schemas.openxmlformats.org/markup-compatibility/2006">
      <mc:Choice xmlns:a14="http://schemas.microsoft.com/office/drawing/2010/main" Requires="a14">
        <xdr:graphicFrame macro="">
          <xdr:nvGraphicFramePr>
            <xdr:cNvPr id="53" name="Sales Channel">
              <a:extLst>
                <a:ext uri="{FF2B5EF4-FFF2-40B4-BE49-F238E27FC236}">
                  <a16:creationId xmlns:a16="http://schemas.microsoft.com/office/drawing/2014/main" id="{F855F1EA-0693-38EC-D0DC-E9FDD792563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66675" y="4755231"/>
              <a:ext cx="1530803" cy="1257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6</xdr:row>
      <xdr:rowOff>180976</xdr:rowOff>
    </xdr:from>
    <xdr:to>
      <xdr:col>12</xdr:col>
      <xdr:colOff>466725</xdr:colOff>
      <xdr:row>8</xdr:row>
      <xdr:rowOff>180975</xdr:rowOff>
    </xdr:to>
    <xdr:sp macro="" textlink="'Top Sales Person'!$D$4">
      <xdr:nvSpPr>
        <xdr:cNvPr id="14" name="TextBox 13">
          <a:extLst>
            <a:ext uri="{FF2B5EF4-FFF2-40B4-BE49-F238E27FC236}">
              <a16:creationId xmlns:a16="http://schemas.microsoft.com/office/drawing/2014/main" id="{FC67A2EC-5673-4AC6-A136-842E4A12F0A0}"/>
            </a:ext>
          </a:extLst>
        </xdr:cNvPr>
        <xdr:cNvSpPr txBox="1"/>
      </xdr:nvSpPr>
      <xdr:spPr>
        <a:xfrm>
          <a:off x="6477000" y="1323976"/>
          <a:ext cx="1304925" cy="380999"/>
        </a:xfrm>
        <a:prstGeom prst="rect">
          <a:avLst/>
        </a:prstGeom>
        <a:noFill/>
        <a:ln w="9525" cmpd="sng">
          <a:solidFill>
            <a:srgbClr val="C9C9C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51F2B5A-6075-4D98-B8AE-2A39DBC859A9}" type="TxLink">
            <a:rPr lang="en-US" sz="1800" b="0" i="0" u="none" strike="noStrike">
              <a:solidFill>
                <a:schemeClr val="bg1"/>
              </a:solidFill>
              <a:latin typeface="Calibri"/>
              <a:cs typeface="Calibri"/>
            </a:rPr>
            <a:pPr algn="r"/>
            <a:t>Nicholas</a:t>
          </a:fld>
          <a:endParaRPr lang="en-US" sz="1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a" refreshedDate="45563.597283564814" createdVersion="8" refreshedVersion="8" minRefreshableVersion="3" recordCount="123" xr:uid="{E2CBBA8A-8F82-4425-853F-244C1FD28994}">
  <cacheSource type="worksheet">
    <worksheetSource name="SaleData"/>
  </cacheSource>
  <cacheFields count="11">
    <cacheField name="FirstName" numFmtId="0">
      <sharedItems count="87">
        <s v="Benny"/>
        <s v="Johnny"/>
        <s v="Mike"/>
        <s v="Caitlyn"/>
        <s v="Boris"/>
        <s v="Javier"/>
        <s v="Nicholas"/>
        <s v="Emmanuelle"/>
        <s v="Abdul"/>
        <s v="Josephine"/>
        <s v="Bridget"/>
        <s v="Denny"/>
        <s v="Alan"/>
        <s v="Owen"/>
        <s v="Mason"/>
        <s v="Makenzie"/>
        <s v="Agnes"/>
        <s v="Tyson"/>
        <s v="Aiden"/>
        <s v="Chuck"/>
        <s v="Jacob"/>
        <s v="Kurt"/>
        <s v="Rae"/>
        <s v="Bob"/>
        <s v="Erick"/>
        <s v="Josh"/>
        <s v="Piper"/>
        <s v="Elly"/>
        <s v="Janelle"/>
        <s v="Chadwick"/>
        <s v="Roger"/>
        <s v="Lindsay"/>
        <s v="Alex"/>
        <s v="Gwen"/>
        <s v="Julianna"/>
        <s v="Fiona"/>
        <s v="Madison"/>
        <s v="Christy"/>
        <s v="Bryon"/>
        <s v="Doug"/>
        <s v="Clint"/>
        <s v="Harmony"/>
        <s v="Chad"/>
        <s v="Hailey"/>
        <s v="John"/>
        <s v="Harry"/>
        <s v="Carol"/>
        <s v="Rufus"/>
        <s v="Daniel"/>
        <s v="Rihanna"/>
        <s v="Maddison"/>
        <s v="Shay"/>
        <s v="Adina"/>
        <s v="Charlotte"/>
        <s v="Gabriel"/>
        <s v="Ramon"/>
        <s v="Mary"/>
        <s v="Carl"/>
        <s v="Raquel"/>
        <s v="Georgia"/>
        <s v="Noah"/>
        <s v="Anne"/>
        <s v="Lucas"/>
        <s v="Andrea"/>
        <s v="Adela"/>
        <s v="Michelle"/>
        <s v="Mara"/>
        <s v="Oliver"/>
        <s v="Sydney"/>
        <s v="Alexander"/>
        <s v="Erica"/>
        <s v="Ally"/>
        <s v="Sienna"/>
        <s v="Mya"/>
        <s v="Enoch"/>
        <s v="Jane"/>
        <s v="Britney"/>
        <s v="Anthony"/>
        <s v="Elijah"/>
        <s v="Jules"/>
        <s v="Ethan"/>
        <s v="Scarlett"/>
        <s v="Jasmine"/>
        <s v="Alba"/>
        <s v="Margot"/>
        <s v="Mayleen"/>
        <s v="Julian"/>
      </sharedItems>
    </cacheField>
    <cacheField name="Area" numFmtId="0">
      <sharedItems count="4">
        <s v="California"/>
        <s v="Arizona"/>
        <s v="Utah"/>
        <s v="Nevada"/>
      </sharedItems>
    </cacheField>
    <cacheField name="Year" numFmtId="0">
      <sharedItems containsSemiMixedTypes="0" containsString="0" containsNumber="1" containsInteger="1" minValue="2015" maxValue="2020" count="6">
        <n v="2015"/>
        <n v="2017"/>
        <n v="2016"/>
        <n v="2018"/>
        <n v="2019"/>
        <n v="2020"/>
      </sharedItems>
    </cacheField>
    <cacheField name="Product" numFmtId="0">
      <sharedItems count="4">
        <s v="Laptop"/>
        <s v="Phone"/>
        <s v="Screen"/>
        <s v="Computer"/>
      </sharedItems>
    </cacheField>
    <cacheField name="Price" numFmtId="0">
      <sharedItems containsSemiMixedTypes="0" containsString="0" containsNumber="1" containsInteger="1" minValue="150" maxValue="650"/>
    </cacheField>
    <cacheField name="Amount" numFmtId="0">
      <sharedItems containsSemiMixedTypes="0" containsString="0" containsNumber="1" containsInteger="1" minValue="3" maxValue="7"/>
    </cacheField>
    <cacheField name="Total Sales" numFmtId="0">
      <sharedItems containsSemiMixedTypes="0" containsString="0" containsNumber="1" containsInteger="1" minValue="450" maxValue="4550"/>
    </cacheField>
    <cacheField name="Month" numFmtId="0">
      <sharedItems count="13">
        <s v="Jan"/>
        <s v="Feb"/>
        <s v="Mar"/>
        <s v="Apr"/>
        <s v="May"/>
        <s v="Jun"/>
        <s v="Jul"/>
        <s v="Aug"/>
        <s v="Sep"/>
        <s v="Dec"/>
        <s v="June"/>
        <s v="Oct"/>
        <s v="Nov"/>
      </sharedItems>
    </cacheField>
    <cacheField name="Sales Channel" numFmtId="0">
      <sharedItems count="3">
        <s v="Computer"/>
        <s v="App"/>
        <s v="Telephone"/>
      </sharedItems>
    </cacheField>
    <cacheField name="Faulty" numFmtId="0">
      <sharedItems count="2">
        <s v="Yes"/>
        <s v="No"/>
      </sharedItems>
    </cacheField>
    <cacheField name="Rating" numFmtId="0">
      <sharedItems count="5">
        <s v="5 Stars"/>
        <s v="2 Stars"/>
        <s v="3 Stars"/>
        <s v="4 Stars"/>
        <s v="1 Star"/>
      </sharedItems>
    </cacheField>
  </cacheFields>
  <extLst>
    <ext xmlns:x14="http://schemas.microsoft.com/office/spreadsheetml/2009/9/main" uri="{725AE2AE-9491-48be-B2B4-4EB974FC3084}">
      <x14:pivotCacheDefinition pivotCacheId="174662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x v="0"/>
    <n v="650"/>
    <n v="3"/>
    <n v="1950"/>
    <x v="0"/>
    <x v="0"/>
    <x v="0"/>
    <x v="0"/>
  </r>
  <r>
    <x v="1"/>
    <x v="0"/>
    <x v="0"/>
    <x v="0"/>
    <n v="650"/>
    <n v="3"/>
    <n v="1950"/>
    <x v="0"/>
    <x v="0"/>
    <x v="1"/>
    <x v="1"/>
  </r>
  <r>
    <x v="2"/>
    <x v="0"/>
    <x v="0"/>
    <x v="0"/>
    <n v="650"/>
    <n v="4"/>
    <n v="2600"/>
    <x v="0"/>
    <x v="1"/>
    <x v="1"/>
    <x v="0"/>
  </r>
  <r>
    <x v="3"/>
    <x v="0"/>
    <x v="0"/>
    <x v="0"/>
    <n v="650"/>
    <n v="4"/>
    <n v="2600"/>
    <x v="1"/>
    <x v="2"/>
    <x v="1"/>
    <x v="2"/>
  </r>
  <r>
    <x v="4"/>
    <x v="0"/>
    <x v="0"/>
    <x v="1"/>
    <n v="300"/>
    <n v="3"/>
    <n v="900"/>
    <x v="1"/>
    <x v="1"/>
    <x v="0"/>
    <x v="1"/>
  </r>
  <r>
    <x v="5"/>
    <x v="1"/>
    <x v="0"/>
    <x v="1"/>
    <n v="300"/>
    <n v="3"/>
    <n v="900"/>
    <x v="1"/>
    <x v="0"/>
    <x v="0"/>
    <x v="3"/>
  </r>
  <r>
    <x v="6"/>
    <x v="1"/>
    <x v="0"/>
    <x v="2"/>
    <n v="150"/>
    <n v="7"/>
    <n v="1050"/>
    <x v="2"/>
    <x v="0"/>
    <x v="1"/>
    <x v="3"/>
  </r>
  <r>
    <x v="7"/>
    <x v="1"/>
    <x v="0"/>
    <x v="3"/>
    <n v="425"/>
    <n v="4"/>
    <n v="1700"/>
    <x v="2"/>
    <x v="1"/>
    <x v="1"/>
    <x v="3"/>
  </r>
  <r>
    <x v="8"/>
    <x v="1"/>
    <x v="0"/>
    <x v="3"/>
    <n v="425"/>
    <n v="7"/>
    <n v="2975"/>
    <x v="3"/>
    <x v="2"/>
    <x v="1"/>
    <x v="0"/>
  </r>
  <r>
    <x v="9"/>
    <x v="1"/>
    <x v="0"/>
    <x v="3"/>
    <n v="425"/>
    <n v="5"/>
    <n v="2125"/>
    <x v="4"/>
    <x v="1"/>
    <x v="0"/>
    <x v="0"/>
  </r>
  <r>
    <x v="10"/>
    <x v="1"/>
    <x v="0"/>
    <x v="2"/>
    <n v="150"/>
    <n v="4"/>
    <n v="600"/>
    <x v="5"/>
    <x v="2"/>
    <x v="0"/>
    <x v="0"/>
  </r>
  <r>
    <x v="11"/>
    <x v="1"/>
    <x v="0"/>
    <x v="0"/>
    <n v="650"/>
    <n v="7"/>
    <n v="4550"/>
    <x v="6"/>
    <x v="1"/>
    <x v="1"/>
    <x v="2"/>
  </r>
  <r>
    <x v="12"/>
    <x v="1"/>
    <x v="0"/>
    <x v="3"/>
    <n v="425"/>
    <n v="4"/>
    <n v="1700"/>
    <x v="7"/>
    <x v="0"/>
    <x v="1"/>
    <x v="0"/>
  </r>
  <r>
    <x v="13"/>
    <x v="1"/>
    <x v="0"/>
    <x v="1"/>
    <n v="300"/>
    <n v="4"/>
    <n v="1200"/>
    <x v="7"/>
    <x v="0"/>
    <x v="1"/>
    <x v="3"/>
  </r>
  <r>
    <x v="14"/>
    <x v="1"/>
    <x v="0"/>
    <x v="0"/>
    <n v="650"/>
    <n v="3"/>
    <n v="1950"/>
    <x v="7"/>
    <x v="1"/>
    <x v="0"/>
    <x v="3"/>
  </r>
  <r>
    <x v="15"/>
    <x v="2"/>
    <x v="0"/>
    <x v="3"/>
    <n v="425"/>
    <n v="5"/>
    <n v="2125"/>
    <x v="8"/>
    <x v="2"/>
    <x v="0"/>
    <x v="3"/>
  </r>
  <r>
    <x v="16"/>
    <x v="2"/>
    <x v="0"/>
    <x v="1"/>
    <n v="300"/>
    <n v="6"/>
    <n v="1800"/>
    <x v="8"/>
    <x v="1"/>
    <x v="1"/>
    <x v="1"/>
  </r>
  <r>
    <x v="17"/>
    <x v="2"/>
    <x v="0"/>
    <x v="2"/>
    <n v="150"/>
    <n v="4"/>
    <n v="600"/>
    <x v="8"/>
    <x v="0"/>
    <x v="1"/>
    <x v="4"/>
  </r>
  <r>
    <x v="18"/>
    <x v="2"/>
    <x v="0"/>
    <x v="1"/>
    <n v="300"/>
    <n v="5"/>
    <n v="1500"/>
    <x v="8"/>
    <x v="0"/>
    <x v="1"/>
    <x v="2"/>
  </r>
  <r>
    <x v="19"/>
    <x v="2"/>
    <x v="0"/>
    <x v="0"/>
    <n v="650"/>
    <n v="6"/>
    <n v="3900"/>
    <x v="9"/>
    <x v="1"/>
    <x v="1"/>
    <x v="2"/>
  </r>
  <r>
    <x v="20"/>
    <x v="2"/>
    <x v="0"/>
    <x v="3"/>
    <n v="425"/>
    <n v="4"/>
    <n v="1700"/>
    <x v="9"/>
    <x v="2"/>
    <x v="0"/>
    <x v="0"/>
  </r>
  <r>
    <x v="21"/>
    <x v="2"/>
    <x v="0"/>
    <x v="1"/>
    <n v="300"/>
    <n v="4"/>
    <n v="1200"/>
    <x v="9"/>
    <x v="1"/>
    <x v="0"/>
    <x v="0"/>
  </r>
  <r>
    <x v="22"/>
    <x v="3"/>
    <x v="1"/>
    <x v="0"/>
    <n v="650"/>
    <n v="5"/>
    <n v="3250"/>
    <x v="9"/>
    <x v="0"/>
    <x v="1"/>
    <x v="1"/>
  </r>
  <r>
    <x v="23"/>
    <x v="0"/>
    <x v="2"/>
    <x v="0"/>
    <n v="650"/>
    <n v="5"/>
    <n v="3250"/>
    <x v="0"/>
    <x v="0"/>
    <x v="1"/>
    <x v="3"/>
  </r>
  <r>
    <x v="24"/>
    <x v="0"/>
    <x v="2"/>
    <x v="0"/>
    <n v="650"/>
    <n v="4"/>
    <n v="2600"/>
    <x v="0"/>
    <x v="1"/>
    <x v="1"/>
    <x v="3"/>
  </r>
  <r>
    <x v="25"/>
    <x v="0"/>
    <x v="2"/>
    <x v="1"/>
    <n v="300"/>
    <n v="5"/>
    <n v="1500"/>
    <x v="0"/>
    <x v="2"/>
    <x v="1"/>
    <x v="3"/>
  </r>
  <r>
    <x v="26"/>
    <x v="0"/>
    <x v="2"/>
    <x v="1"/>
    <n v="300"/>
    <n v="7"/>
    <n v="2100"/>
    <x v="1"/>
    <x v="1"/>
    <x v="0"/>
    <x v="0"/>
  </r>
  <r>
    <x v="27"/>
    <x v="0"/>
    <x v="2"/>
    <x v="2"/>
    <n v="150"/>
    <n v="5"/>
    <n v="750"/>
    <x v="1"/>
    <x v="0"/>
    <x v="0"/>
    <x v="0"/>
  </r>
  <r>
    <x v="28"/>
    <x v="1"/>
    <x v="2"/>
    <x v="3"/>
    <n v="425"/>
    <n v="4"/>
    <n v="1700"/>
    <x v="1"/>
    <x v="0"/>
    <x v="1"/>
    <x v="0"/>
  </r>
  <r>
    <x v="21"/>
    <x v="1"/>
    <x v="2"/>
    <x v="3"/>
    <n v="425"/>
    <n v="7"/>
    <n v="2975"/>
    <x v="2"/>
    <x v="1"/>
    <x v="0"/>
    <x v="2"/>
  </r>
  <r>
    <x v="29"/>
    <x v="1"/>
    <x v="2"/>
    <x v="0"/>
    <n v="650"/>
    <n v="3"/>
    <n v="1950"/>
    <x v="3"/>
    <x v="2"/>
    <x v="1"/>
    <x v="1"/>
  </r>
  <r>
    <x v="30"/>
    <x v="1"/>
    <x v="2"/>
    <x v="0"/>
    <n v="650"/>
    <n v="3"/>
    <n v="1950"/>
    <x v="4"/>
    <x v="1"/>
    <x v="1"/>
    <x v="3"/>
  </r>
  <r>
    <x v="30"/>
    <x v="1"/>
    <x v="2"/>
    <x v="0"/>
    <n v="650"/>
    <n v="5"/>
    <n v="3250"/>
    <x v="4"/>
    <x v="0"/>
    <x v="1"/>
    <x v="3"/>
  </r>
  <r>
    <x v="8"/>
    <x v="1"/>
    <x v="2"/>
    <x v="0"/>
    <n v="650"/>
    <n v="5"/>
    <n v="3250"/>
    <x v="5"/>
    <x v="0"/>
    <x v="0"/>
    <x v="0"/>
  </r>
  <r>
    <x v="31"/>
    <x v="1"/>
    <x v="2"/>
    <x v="1"/>
    <n v="300"/>
    <n v="4"/>
    <n v="1200"/>
    <x v="6"/>
    <x v="1"/>
    <x v="0"/>
    <x v="0"/>
  </r>
  <r>
    <x v="29"/>
    <x v="1"/>
    <x v="2"/>
    <x v="1"/>
    <n v="300"/>
    <n v="4"/>
    <n v="1200"/>
    <x v="7"/>
    <x v="2"/>
    <x v="1"/>
    <x v="0"/>
  </r>
  <r>
    <x v="0"/>
    <x v="2"/>
    <x v="2"/>
    <x v="2"/>
    <n v="150"/>
    <n v="4"/>
    <n v="600"/>
    <x v="7"/>
    <x v="1"/>
    <x v="1"/>
    <x v="2"/>
  </r>
  <r>
    <x v="32"/>
    <x v="2"/>
    <x v="2"/>
    <x v="3"/>
    <n v="425"/>
    <n v="5"/>
    <n v="2125"/>
    <x v="7"/>
    <x v="0"/>
    <x v="1"/>
    <x v="2"/>
  </r>
  <r>
    <x v="33"/>
    <x v="2"/>
    <x v="2"/>
    <x v="3"/>
    <n v="425"/>
    <n v="4"/>
    <n v="1700"/>
    <x v="8"/>
    <x v="0"/>
    <x v="1"/>
    <x v="0"/>
  </r>
  <r>
    <x v="34"/>
    <x v="2"/>
    <x v="2"/>
    <x v="3"/>
    <n v="425"/>
    <n v="7"/>
    <n v="2975"/>
    <x v="8"/>
    <x v="0"/>
    <x v="1"/>
    <x v="3"/>
  </r>
  <r>
    <x v="35"/>
    <x v="2"/>
    <x v="2"/>
    <x v="2"/>
    <n v="150"/>
    <n v="7"/>
    <n v="1050"/>
    <x v="8"/>
    <x v="1"/>
    <x v="0"/>
    <x v="3"/>
  </r>
  <r>
    <x v="36"/>
    <x v="2"/>
    <x v="2"/>
    <x v="0"/>
    <n v="650"/>
    <n v="6"/>
    <n v="3900"/>
    <x v="8"/>
    <x v="2"/>
    <x v="0"/>
    <x v="3"/>
  </r>
  <r>
    <x v="37"/>
    <x v="2"/>
    <x v="2"/>
    <x v="3"/>
    <n v="425"/>
    <n v="6"/>
    <n v="2550"/>
    <x v="9"/>
    <x v="1"/>
    <x v="1"/>
    <x v="1"/>
  </r>
  <r>
    <x v="38"/>
    <x v="2"/>
    <x v="2"/>
    <x v="1"/>
    <n v="300"/>
    <n v="3"/>
    <n v="900"/>
    <x v="9"/>
    <x v="0"/>
    <x v="1"/>
    <x v="4"/>
  </r>
  <r>
    <x v="39"/>
    <x v="2"/>
    <x v="2"/>
    <x v="0"/>
    <n v="650"/>
    <n v="7"/>
    <n v="4550"/>
    <x v="9"/>
    <x v="0"/>
    <x v="1"/>
    <x v="2"/>
  </r>
  <r>
    <x v="40"/>
    <x v="2"/>
    <x v="2"/>
    <x v="3"/>
    <n v="425"/>
    <n v="5"/>
    <n v="2125"/>
    <x v="9"/>
    <x v="0"/>
    <x v="1"/>
    <x v="2"/>
  </r>
  <r>
    <x v="41"/>
    <x v="0"/>
    <x v="1"/>
    <x v="1"/>
    <n v="300"/>
    <n v="3"/>
    <n v="900"/>
    <x v="0"/>
    <x v="1"/>
    <x v="1"/>
    <x v="0"/>
  </r>
  <r>
    <x v="42"/>
    <x v="0"/>
    <x v="1"/>
    <x v="2"/>
    <n v="150"/>
    <n v="4"/>
    <n v="600"/>
    <x v="0"/>
    <x v="2"/>
    <x v="0"/>
    <x v="0"/>
  </r>
  <r>
    <x v="1"/>
    <x v="0"/>
    <x v="1"/>
    <x v="0"/>
    <n v="650"/>
    <n v="6"/>
    <n v="3900"/>
    <x v="0"/>
    <x v="1"/>
    <x v="0"/>
    <x v="1"/>
  </r>
  <r>
    <x v="43"/>
    <x v="1"/>
    <x v="1"/>
    <x v="0"/>
    <n v="650"/>
    <n v="3"/>
    <n v="1950"/>
    <x v="1"/>
    <x v="0"/>
    <x v="1"/>
    <x v="3"/>
  </r>
  <r>
    <x v="44"/>
    <x v="1"/>
    <x v="1"/>
    <x v="0"/>
    <n v="650"/>
    <n v="5"/>
    <n v="3250"/>
    <x v="1"/>
    <x v="0"/>
    <x v="1"/>
    <x v="3"/>
  </r>
  <r>
    <x v="45"/>
    <x v="1"/>
    <x v="1"/>
    <x v="0"/>
    <n v="650"/>
    <n v="4"/>
    <n v="2600"/>
    <x v="1"/>
    <x v="0"/>
    <x v="1"/>
    <x v="0"/>
  </r>
  <r>
    <x v="46"/>
    <x v="1"/>
    <x v="1"/>
    <x v="1"/>
    <n v="300"/>
    <n v="4"/>
    <n v="1200"/>
    <x v="2"/>
    <x v="1"/>
    <x v="1"/>
    <x v="0"/>
  </r>
  <r>
    <x v="47"/>
    <x v="1"/>
    <x v="1"/>
    <x v="1"/>
    <n v="300"/>
    <n v="6"/>
    <n v="1800"/>
    <x v="2"/>
    <x v="2"/>
    <x v="1"/>
    <x v="0"/>
  </r>
  <r>
    <x v="48"/>
    <x v="1"/>
    <x v="1"/>
    <x v="2"/>
    <n v="150"/>
    <n v="5"/>
    <n v="750"/>
    <x v="3"/>
    <x v="0"/>
    <x v="0"/>
    <x v="0"/>
  </r>
  <r>
    <x v="49"/>
    <x v="2"/>
    <x v="1"/>
    <x v="3"/>
    <n v="425"/>
    <n v="6"/>
    <n v="2550"/>
    <x v="4"/>
    <x v="0"/>
    <x v="0"/>
    <x v="0"/>
  </r>
  <r>
    <x v="50"/>
    <x v="2"/>
    <x v="1"/>
    <x v="3"/>
    <n v="425"/>
    <n v="6"/>
    <n v="2550"/>
    <x v="5"/>
    <x v="0"/>
    <x v="1"/>
    <x v="0"/>
  </r>
  <r>
    <x v="6"/>
    <x v="2"/>
    <x v="1"/>
    <x v="3"/>
    <n v="425"/>
    <n v="5"/>
    <n v="2125"/>
    <x v="6"/>
    <x v="1"/>
    <x v="1"/>
    <x v="1"/>
  </r>
  <r>
    <x v="51"/>
    <x v="2"/>
    <x v="1"/>
    <x v="2"/>
    <n v="150"/>
    <n v="4"/>
    <n v="600"/>
    <x v="7"/>
    <x v="2"/>
    <x v="1"/>
    <x v="3"/>
  </r>
  <r>
    <x v="52"/>
    <x v="2"/>
    <x v="1"/>
    <x v="0"/>
    <n v="650"/>
    <n v="3"/>
    <n v="1950"/>
    <x v="7"/>
    <x v="0"/>
    <x v="1"/>
    <x v="3"/>
  </r>
  <r>
    <x v="53"/>
    <x v="3"/>
    <x v="1"/>
    <x v="3"/>
    <n v="425"/>
    <n v="5"/>
    <n v="2125"/>
    <x v="7"/>
    <x v="0"/>
    <x v="1"/>
    <x v="3"/>
  </r>
  <r>
    <x v="54"/>
    <x v="0"/>
    <x v="1"/>
    <x v="1"/>
    <n v="300"/>
    <n v="3"/>
    <n v="900"/>
    <x v="8"/>
    <x v="0"/>
    <x v="0"/>
    <x v="0"/>
  </r>
  <r>
    <x v="6"/>
    <x v="0"/>
    <x v="1"/>
    <x v="0"/>
    <n v="650"/>
    <n v="4"/>
    <n v="2600"/>
    <x v="8"/>
    <x v="1"/>
    <x v="0"/>
    <x v="0"/>
  </r>
  <r>
    <x v="55"/>
    <x v="0"/>
    <x v="1"/>
    <x v="3"/>
    <n v="425"/>
    <n v="6"/>
    <n v="2550"/>
    <x v="8"/>
    <x v="2"/>
    <x v="1"/>
    <x v="0"/>
  </r>
  <r>
    <x v="6"/>
    <x v="0"/>
    <x v="1"/>
    <x v="1"/>
    <n v="300"/>
    <n v="4"/>
    <n v="1200"/>
    <x v="8"/>
    <x v="0"/>
    <x v="1"/>
    <x v="2"/>
  </r>
  <r>
    <x v="56"/>
    <x v="1"/>
    <x v="1"/>
    <x v="2"/>
    <n v="150"/>
    <n v="6"/>
    <n v="900"/>
    <x v="9"/>
    <x v="0"/>
    <x v="1"/>
    <x v="1"/>
  </r>
  <r>
    <x v="57"/>
    <x v="0"/>
    <x v="3"/>
    <x v="2"/>
    <n v="150"/>
    <n v="5"/>
    <n v="750"/>
    <x v="0"/>
    <x v="0"/>
    <x v="1"/>
    <x v="3"/>
  </r>
  <r>
    <x v="58"/>
    <x v="0"/>
    <x v="3"/>
    <x v="3"/>
    <n v="425"/>
    <n v="5"/>
    <n v="2125"/>
    <x v="0"/>
    <x v="1"/>
    <x v="1"/>
    <x v="3"/>
  </r>
  <r>
    <x v="47"/>
    <x v="0"/>
    <x v="3"/>
    <x v="3"/>
    <n v="425"/>
    <n v="4"/>
    <n v="1700"/>
    <x v="0"/>
    <x v="2"/>
    <x v="0"/>
    <x v="3"/>
  </r>
  <r>
    <x v="59"/>
    <x v="0"/>
    <x v="3"/>
    <x v="3"/>
    <n v="425"/>
    <n v="3"/>
    <n v="1275"/>
    <x v="1"/>
    <x v="0"/>
    <x v="0"/>
    <x v="4"/>
  </r>
  <r>
    <x v="60"/>
    <x v="1"/>
    <x v="3"/>
    <x v="2"/>
    <n v="150"/>
    <n v="3"/>
    <n v="450"/>
    <x v="1"/>
    <x v="0"/>
    <x v="1"/>
    <x v="0"/>
  </r>
  <r>
    <x v="61"/>
    <x v="1"/>
    <x v="3"/>
    <x v="0"/>
    <n v="650"/>
    <n v="4"/>
    <n v="2600"/>
    <x v="1"/>
    <x v="0"/>
    <x v="1"/>
    <x v="0"/>
  </r>
  <r>
    <x v="62"/>
    <x v="1"/>
    <x v="3"/>
    <x v="3"/>
    <n v="425"/>
    <n v="4"/>
    <n v="1700"/>
    <x v="2"/>
    <x v="1"/>
    <x v="1"/>
    <x v="0"/>
  </r>
  <r>
    <x v="63"/>
    <x v="1"/>
    <x v="3"/>
    <x v="1"/>
    <n v="300"/>
    <n v="3"/>
    <n v="900"/>
    <x v="2"/>
    <x v="0"/>
    <x v="1"/>
    <x v="0"/>
  </r>
  <r>
    <x v="18"/>
    <x v="1"/>
    <x v="3"/>
    <x v="0"/>
    <n v="650"/>
    <n v="5"/>
    <n v="3250"/>
    <x v="3"/>
    <x v="1"/>
    <x v="1"/>
    <x v="3"/>
  </r>
  <r>
    <x v="64"/>
    <x v="1"/>
    <x v="3"/>
    <x v="2"/>
    <n v="150"/>
    <n v="7"/>
    <n v="1050"/>
    <x v="4"/>
    <x v="2"/>
    <x v="1"/>
    <x v="3"/>
  </r>
  <r>
    <x v="65"/>
    <x v="1"/>
    <x v="3"/>
    <x v="3"/>
    <n v="425"/>
    <n v="3"/>
    <n v="1275"/>
    <x v="5"/>
    <x v="0"/>
    <x v="1"/>
    <x v="3"/>
  </r>
  <r>
    <x v="66"/>
    <x v="1"/>
    <x v="3"/>
    <x v="3"/>
    <n v="425"/>
    <n v="3"/>
    <n v="1275"/>
    <x v="6"/>
    <x v="0"/>
    <x v="1"/>
    <x v="1"/>
  </r>
  <r>
    <x v="67"/>
    <x v="2"/>
    <x v="3"/>
    <x v="3"/>
    <n v="425"/>
    <n v="6"/>
    <n v="2550"/>
    <x v="7"/>
    <x v="0"/>
    <x v="0"/>
    <x v="4"/>
  </r>
  <r>
    <x v="68"/>
    <x v="2"/>
    <x v="3"/>
    <x v="2"/>
    <n v="150"/>
    <n v="6"/>
    <n v="900"/>
    <x v="7"/>
    <x v="1"/>
    <x v="0"/>
    <x v="2"/>
  </r>
  <r>
    <x v="69"/>
    <x v="2"/>
    <x v="3"/>
    <x v="0"/>
    <n v="650"/>
    <n v="5"/>
    <n v="3250"/>
    <x v="7"/>
    <x v="2"/>
    <x v="1"/>
    <x v="2"/>
  </r>
  <r>
    <x v="47"/>
    <x v="2"/>
    <x v="3"/>
    <x v="3"/>
    <n v="425"/>
    <n v="7"/>
    <n v="2975"/>
    <x v="8"/>
    <x v="0"/>
    <x v="1"/>
    <x v="2"/>
  </r>
  <r>
    <x v="70"/>
    <x v="3"/>
    <x v="3"/>
    <x v="1"/>
    <n v="300"/>
    <n v="6"/>
    <n v="1800"/>
    <x v="8"/>
    <x v="0"/>
    <x v="0"/>
    <x v="0"/>
  </r>
  <r>
    <x v="71"/>
    <x v="3"/>
    <x v="3"/>
    <x v="0"/>
    <n v="650"/>
    <n v="5"/>
    <n v="3250"/>
    <x v="8"/>
    <x v="0"/>
    <x v="0"/>
    <x v="0"/>
  </r>
  <r>
    <x v="72"/>
    <x v="3"/>
    <x v="3"/>
    <x v="2"/>
    <n v="150"/>
    <n v="3"/>
    <n v="450"/>
    <x v="8"/>
    <x v="1"/>
    <x v="1"/>
    <x v="1"/>
  </r>
  <r>
    <x v="73"/>
    <x v="3"/>
    <x v="3"/>
    <x v="3"/>
    <n v="425"/>
    <n v="6"/>
    <n v="2550"/>
    <x v="9"/>
    <x v="0"/>
    <x v="1"/>
    <x v="3"/>
  </r>
  <r>
    <x v="41"/>
    <x v="0"/>
    <x v="4"/>
    <x v="3"/>
    <n v="425"/>
    <n v="6"/>
    <n v="2550"/>
    <x v="0"/>
    <x v="1"/>
    <x v="1"/>
    <x v="3"/>
  </r>
  <r>
    <x v="42"/>
    <x v="0"/>
    <x v="4"/>
    <x v="3"/>
    <n v="425"/>
    <n v="4"/>
    <n v="1700"/>
    <x v="1"/>
    <x v="2"/>
    <x v="1"/>
    <x v="3"/>
  </r>
  <r>
    <x v="1"/>
    <x v="0"/>
    <x v="4"/>
    <x v="2"/>
    <n v="150"/>
    <n v="6"/>
    <n v="900"/>
    <x v="1"/>
    <x v="0"/>
    <x v="0"/>
    <x v="0"/>
  </r>
  <r>
    <x v="43"/>
    <x v="1"/>
    <x v="4"/>
    <x v="0"/>
    <n v="650"/>
    <n v="7"/>
    <n v="4550"/>
    <x v="2"/>
    <x v="0"/>
    <x v="0"/>
    <x v="0"/>
  </r>
  <r>
    <x v="44"/>
    <x v="1"/>
    <x v="4"/>
    <x v="3"/>
    <n v="425"/>
    <n v="4"/>
    <n v="1700"/>
    <x v="3"/>
    <x v="0"/>
    <x v="1"/>
    <x v="0"/>
  </r>
  <r>
    <x v="45"/>
    <x v="1"/>
    <x v="4"/>
    <x v="1"/>
    <n v="300"/>
    <n v="6"/>
    <n v="1800"/>
    <x v="4"/>
    <x v="1"/>
    <x v="0"/>
    <x v="2"/>
  </r>
  <r>
    <x v="46"/>
    <x v="1"/>
    <x v="4"/>
    <x v="0"/>
    <n v="650"/>
    <n v="3"/>
    <n v="1950"/>
    <x v="10"/>
    <x v="2"/>
    <x v="1"/>
    <x v="1"/>
  </r>
  <r>
    <x v="47"/>
    <x v="1"/>
    <x v="4"/>
    <x v="2"/>
    <n v="150"/>
    <n v="4"/>
    <n v="600"/>
    <x v="6"/>
    <x v="0"/>
    <x v="1"/>
    <x v="0"/>
  </r>
  <r>
    <x v="48"/>
    <x v="1"/>
    <x v="4"/>
    <x v="3"/>
    <n v="425"/>
    <n v="7"/>
    <n v="2975"/>
    <x v="7"/>
    <x v="0"/>
    <x v="1"/>
    <x v="0"/>
  </r>
  <r>
    <x v="49"/>
    <x v="2"/>
    <x v="4"/>
    <x v="3"/>
    <n v="425"/>
    <n v="4"/>
    <n v="1700"/>
    <x v="7"/>
    <x v="0"/>
    <x v="0"/>
    <x v="0"/>
  </r>
  <r>
    <x v="50"/>
    <x v="2"/>
    <x v="4"/>
    <x v="3"/>
    <n v="425"/>
    <n v="3"/>
    <n v="1275"/>
    <x v="8"/>
    <x v="1"/>
    <x v="0"/>
    <x v="0"/>
  </r>
  <r>
    <x v="6"/>
    <x v="2"/>
    <x v="4"/>
    <x v="2"/>
    <n v="150"/>
    <n v="4"/>
    <n v="600"/>
    <x v="11"/>
    <x v="0"/>
    <x v="1"/>
    <x v="0"/>
  </r>
  <r>
    <x v="51"/>
    <x v="2"/>
    <x v="4"/>
    <x v="0"/>
    <n v="650"/>
    <n v="4"/>
    <n v="2600"/>
    <x v="12"/>
    <x v="1"/>
    <x v="1"/>
    <x v="0"/>
  </r>
  <r>
    <x v="52"/>
    <x v="2"/>
    <x v="4"/>
    <x v="3"/>
    <n v="425"/>
    <n v="6"/>
    <n v="2550"/>
    <x v="9"/>
    <x v="2"/>
    <x v="1"/>
    <x v="2"/>
  </r>
  <r>
    <x v="53"/>
    <x v="3"/>
    <x v="4"/>
    <x v="1"/>
    <n v="300"/>
    <n v="4"/>
    <n v="1200"/>
    <x v="9"/>
    <x v="0"/>
    <x v="1"/>
    <x v="0"/>
  </r>
  <r>
    <x v="54"/>
    <x v="0"/>
    <x v="5"/>
    <x v="0"/>
    <n v="650"/>
    <n v="3"/>
    <n v="1950"/>
    <x v="0"/>
    <x v="0"/>
    <x v="1"/>
    <x v="3"/>
  </r>
  <r>
    <x v="6"/>
    <x v="0"/>
    <x v="5"/>
    <x v="0"/>
    <n v="650"/>
    <n v="5"/>
    <n v="3250"/>
    <x v="0"/>
    <x v="0"/>
    <x v="1"/>
    <x v="3"/>
  </r>
  <r>
    <x v="55"/>
    <x v="0"/>
    <x v="5"/>
    <x v="2"/>
    <n v="150"/>
    <n v="5"/>
    <n v="750"/>
    <x v="0"/>
    <x v="0"/>
    <x v="1"/>
    <x v="3"/>
  </r>
  <r>
    <x v="6"/>
    <x v="0"/>
    <x v="5"/>
    <x v="3"/>
    <n v="425"/>
    <n v="6"/>
    <n v="2550"/>
    <x v="1"/>
    <x v="1"/>
    <x v="1"/>
    <x v="1"/>
  </r>
  <r>
    <x v="56"/>
    <x v="1"/>
    <x v="5"/>
    <x v="1"/>
    <n v="425"/>
    <n v="6"/>
    <n v="2550"/>
    <x v="1"/>
    <x v="2"/>
    <x v="0"/>
    <x v="4"/>
  </r>
  <r>
    <x v="74"/>
    <x v="1"/>
    <x v="5"/>
    <x v="3"/>
    <n v="425"/>
    <n v="5"/>
    <n v="2125"/>
    <x v="1"/>
    <x v="0"/>
    <x v="0"/>
    <x v="2"/>
  </r>
  <r>
    <x v="75"/>
    <x v="1"/>
    <x v="5"/>
    <x v="2"/>
    <n v="150"/>
    <n v="7"/>
    <n v="1050"/>
    <x v="2"/>
    <x v="0"/>
    <x v="1"/>
    <x v="2"/>
  </r>
  <r>
    <x v="76"/>
    <x v="1"/>
    <x v="5"/>
    <x v="0"/>
    <n v="650"/>
    <n v="7"/>
    <n v="4550"/>
    <x v="2"/>
    <x v="0"/>
    <x v="0"/>
    <x v="4"/>
  </r>
  <r>
    <x v="17"/>
    <x v="1"/>
    <x v="5"/>
    <x v="2"/>
    <n v="150"/>
    <n v="6"/>
    <n v="900"/>
    <x v="3"/>
    <x v="1"/>
    <x v="1"/>
    <x v="2"/>
  </r>
  <r>
    <x v="1"/>
    <x v="1"/>
    <x v="5"/>
    <x v="3"/>
    <n v="425"/>
    <n v="7"/>
    <n v="2975"/>
    <x v="4"/>
    <x v="0"/>
    <x v="1"/>
    <x v="2"/>
  </r>
  <r>
    <x v="77"/>
    <x v="1"/>
    <x v="5"/>
    <x v="3"/>
    <n v="425"/>
    <n v="4"/>
    <n v="1700"/>
    <x v="5"/>
    <x v="1"/>
    <x v="1"/>
    <x v="2"/>
  </r>
  <r>
    <x v="78"/>
    <x v="1"/>
    <x v="5"/>
    <x v="3"/>
    <n v="425"/>
    <n v="7"/>
    <n v="2975"/>
    <x v="6"/>
    <x v="2"/>
    <x v="1"/>
    <x v="0"/>
  </r>
  <r>
    <x v="79"/>
    <x v="2"/>
    <x v="5"/>
    <x v="2"/>
    <n v="150"/>
    <n v="3"/>
    <n v="450"/>
    <x v="7"/>
    <x v="0"/>
    <x v="1"/>
    <x v="0"/>
  </r>
  <r>
    <x v="80"/>
    <x v="2"/>
    <x v="5"/>
    <x v="0"/>
    <n v="650"/>
    <n v="6"/>
    <n v="3900"/>
    <x v="7"/>
    <x v="0"/>
    <x v="1"/>
    <x v="0"/>
  </r>
  <r>
    <x v="81"/>
    <x v="2"/>
    <x v="5"/>
    <x v="2"/>
    <n v="150"/>
    <n v="7"/>
    <n v="1050"/>
    <x v="7"/>
    <x v="0"/>
    <x v="0"/>
    <x v="0"/>
  </r>
  <r>
    <x v="82"/>
    <x v="2"/>
    <x v="5"/>
    <x v="3"/>
    <n v="425"/>
    <n v="7"/>
    <n v="2975"/>
    <x v="8"/>
    <x v="0"/>
    <x v="1"/>
    <x v="1"/>
  </r>
  <r>
    <x v="83"/>
    <x v="2"/>
    <x v="5"/>
    <x v="3"/>
    <n v="425"/>
    <n v="5"/>
    <n v="2125"/>
    <x v="8"/>
    <x v="1"/>
    <x v="1"/>
    <x v="4"/>
  </r>
  <r>
    <x v="84"/>
    <x v="3"/>
    <x v="5"/>
    <x v="3"/>
    <n v="425"/>
    <n v="6"/>
    <n v="2550"/>
    <x v="8"/>
    <x v="2"/>
    <x v="1"/>
    <x v="2"/>
  </r>
  <r>
    <x v="53"/>
    <x v="3"/>
    <x v="5"/>
    <x v="1"/>
    <n v="300"/>
    <n v="4"/>
    <n v="1200"/>
    <x v="9"/>
    <x v="0"/>
    <x v="0"/>
    <x v="0"/>
  </r>
  <r>
    <x v="85"/>
    <x v="3"/>
    <x v="5"/>
    <x v="2"/>
    <n v="150"/>
    <n v="4"/>
    <n v="600"/>
    <x v="8"/>
    <x v="0"/>
    <x v="0"/>
    <x v="2"/>
  </r>
  <r>
    <x v="53"/>
    <x v="3"/>
    <x v="5"/>
    <x v="1"/>
    <n v="300"/>
    <n v="4"/>
    <n v="1200"/>
    <x v="9"/>
    <x v="0"/>
    <x v="1"/>
    <x v="0"/>
  </r>
  <r>
    <x v="86"/>
    <x v="3"/>
    <x v="5"/>
    <x v="3"/>
    <n v="425"/>
    <n v="3"/>
    <n v="1275"/>
    <x v="9"/>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4720D-25B0-437E-ADDF-81ECADCB27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2" firstHeaderRow="1" firstDataRow="1" firstDataCol="1"/>
  <pivotFields count="11">
    <pivotField showAll="0"/>
    <pivotField showAll="0">
      <items count="5">
        <item x="1"/>
        <item x="0"/>
        <item x="3"/>
        <item x="2"/>
        <item t="default"/>
      </items>
    </pivotField>
    <pivotField axis="axisRow" showAll="0">
      <items count="7">
        <item x="0"/>
        <item x="2"/>
        <item x="1"/>
        <item x="3"/>
        <item x="4"/>
        <item x="5"/>
        <item t="default"/>
      </items>
    </pivotField>
    <pivotField showAll="0">
      <items count="5">
        <item x="3"/>
        <item x="0"/>
        <item x="1"/>
        <item x="2"/>
        <item t="default"/>
      </items>
    </pivotField>
    <pivotField showAll="0"/>
    <pivotField showAll="0"/>
    <pivotField dataField="1" showAll="0"/>
    <pivotField axis="axisRow" showAll="0">
      <items count="14">
        <item x="1"/>
        <item x="2"/>
        <item x="3"/>
        <item x="12"/>
        <item x="7"/>
        <item x="9"/>
        <item x="0"/>
        <item x="6"/>
        <item x="5"/>
        <item x="10"/>
        <item x="4"/>
        <item x="11"/>
        <item x="8"/>
        <item t="default"/>
      </items>
    </pivotField>
    <pivotField showAll="0">
      <items count="4">
        <item x="1"/>
        <item x="0"/>
        <item x="2"/>
        <item t="default"/>
      </items>
    </pivotField>
    <pivotField showAll="0"/>
    <pivotField showAll="0"/>
  </pivotFields>
  <rowFields count="2">
    <field x="2"/>
    <field x="7"/>
  </rowFields>
  <rowItems count="69">
    <i>
      <x/>
    </i>
    <i r="1">
      <x/>
    </i>
    <i r="1">
      <x v="1"/>
    </i>
    <i r="1">
      <x v="2"/>
    </i>
    <i r="1">
      <x v="4"/>
    </i>
    <i r="1">
      <x v="5"/>
    </i>
    <i r="1">
      <x v="6"/>
    </i>
    <i r="1">
      <x v="7"/>
    </i>
    <i r="1">
      <x v="8"/>
    </i>
    <i r="1">
      <x v="10"/>
    </i>
    <i r="1">
      <x v="12"/>
    </i>
    <i>
      <x v="1"/>
    </i>
    <i r="1">
      <x/>
    </i>
    <i r="1">
      <x v="1"/>
    </i>
    <i r="1">
      <x v="2"/>
    </i>
    <i r="1">
      <x v="4"/>
    </i>
    <i r="1">
      <x v="5"/>
    </i>
    <i r="1">
      <x v="6"/>
    </i>
    <i r="1">
      <x v="7"/>
    </i>
    <i r="1">
      <x v="8"/>
    </i>
    <i r="1">
      <x v="10"/>
    </i>
    <i r="1">
      <x v="12"/>
    </i>
    <i>
      <x v="2"/>
    </i>
    <i r="1">
      <x/>
    </i>
    <i r="1">
      <x v="1"/>
    </i>
    <i r="1">
      <x v="2"/>
    </i>
    <i r="1">
      <x v="4"/>
    </i>
    <i r="1">
      <x v="5"/>
    </i>
    <i r="1">
      <x v="6"/>
    </i>
    <i r="1">
      <x v="7"/>
    </i>
    <i r="1">
      <x v="8"/>
    </i>
    <i r="1">
      <x v="10"/>
    </i>
    <i r="1">
      <x v="12"/>
    </i>
    <i>
      <x v="3"/>
    </i>
    <i r="1">
      <x/>
    </i>
    <i r="1">
      <x v="1"/>
    </i>
    <i r="1">
      <x v="2"/>
    </i>
    <i r="1">
      <x v="4"/>
    </i>
    <i r="1">
      <x v="5"/>
    </i>
    <i r="1">
      <x v="6"/>
    </i>
    <i r="1">
      <x v="7"/>
    </i>
    <i r="1">
      <x v="8"/>
    </i>
    <i r="1">
      <x v="10"/>
    </i>
    <i r="1">
      <x v="12"/>
    </i>
    <i>
      <x v="4"/>
    </i>
    <i r="1">
      <x/>
    </i>
    <i r="1">
      <x v="1"/>
    </i>
    <i r="1">
      <x v="2"/>
    </i>
    <i r="1">
      <x v="3"/>
    </i>
    <i r="1">
      <x v="4"/>
    </i>
    <i r="1">
      <x v="5"/>
    </i>
    <i r="1">
      <x v="6"/>
    </i>
    <i r="1">
      <x v="7"/>
    </i>
    <i r="1">
      <x v="9"/>
    </i>
    <i r="1">
      <x v="10"/>
    </i>
    <i r="1">
      <x v="11"/>
    </i>
    <i r="1">
      <x v="12"/>
    </i>
    <i>
      <x v="5"/>
    </i>
    <i r="1">
      <x/>
    </i>
    <i r="1">
      <x v="1"/>
    </i>
    <i r="1">
      <x v="2"/>
    </i>
    <i r="1">
      <x v="4"/>
    </i>
    <i r="1">
      <x v="5"/>
    </i>
    <i r="1">
      <x v="6"/>
    </i>
    <i r="1">
      <x v="7"/>
    </i>
    <i r="1">
      <x v="8"/>
    </i>
    <i r="1">
      <x v="10"/>
    </i>
    <i r="1">
      <x v="12"/>
    </i>
    <i t="grand">
      <x/>
    </i>
  </rowItems>
  <colItems count="1">
    <i/>
  </colItems>
  <dataFields count="1">
    <dataField name="Sum of Total Sales" fld="6" baseField="7" baseItem="1"/>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99937-FA44-45E6-95BB-5CBA0E29B0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1">
    <pivotField showAll="0"/>
    <pivotField axis="axisCol" showAll="0">
      <items count="5">
        <item x="1"/>
        <item x="0"/>
        <item x="3"/>
        <item x="2"/>
        <item t="default"/>
      </items>
    </pivotField>
    <pivotField showAll="0">
      <items count="7">
        <item x="0"/>
        <item x="2"/>
        <item x="1"/>
        <item x="3"/>
        <item x="4"/>
        <item x="5"/>
        <item t="default"/>
      </items>
    </pivotField>
    <pivotField showAll="0">
      <items count="5">
        <item x="3"/>
        <item x="0"/>
        <item x="1"/>
        <item x="2"/>
        <item t="default"/>
      </items>
    </pivotField>
    <pivotField showAll="0"/>
    <pivotField showAll="0"/>
    <pivotField dataField="1" showAll="0"/>
    <pivotField showAll="0"/>
    <pivotField showAll="0">
      <items count="4">
        <item x="1"/>
        <item x="0"/>
        <item x="2"/>
        <item t="default"/>
      </items>
    </pivotField>
    <pivotField showAll="0"/>
    <pivotField showAll="0"/>
  </pivotFields>
  <rowItems count="1">
    <i/>
  </rowItems>
  <colFields count="1">
    <field x="1"/>
  </colFields>
  <colItems count="5">
    <i>
      <x/>
    </i>
    <i>
      <x v="1"/>
    </i>
    <i>
      <x v="2"/>
    </i>
    <i>
      <x v="3"/>
    </i>
    <i t="grand">
      <x/>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D7238-6A1F-4B2C-A706-75F31313A9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14" firstHeaderRow="1" firstDataRow="1" firstDataCol="1" rowPageCount="1" colPageCount="1"/>
  <pivotFields count="11">
    <pivotField showAll="0"/>
    <pivotField showAll="0">
      <items count="5">
        <item x="1"/>
        <item x="0"/>
        <item x="3"/>
        <item x="2"/>
        <item t="default"/>
      </items>
    </pivotField>
    <pivotField showAll="0">
      <items count="7">
        <item x="0"/>
        <item x="2"/>
        <item x="1"/>
        <item x="3"/>
        <item x="4"/>
        <item x="5"/>
        <item t="default"/>
      </items>
    </pivotField>
    <pivotField axis="axisPage" showAll="0">
      <items count="5">
        <item x="3"/>
        <item x="0"/>
        <item x="1"/>
        <item x="2"/>
        <item t="default"/>
      </items>
    </pivotField>
    <pivotField showAll="0"/>
    <pivotField showAll="0"/>
    <pivotField dataField="1" showAll="0"/>
    <pivotField showAll="0"/>
    <pivotField showAll="0">
      <items count="4">
        <item x="1"/>
        <item x="0"/>
        <item x="2"/>
        <item t="default"/>
      </items>
    </pivotField>
    <pivotField axis="axisRow" showAll="0" sortType="descending">
      <items count="3">
        <item x="0"/>
        <item x="1"/>
        <item t="default"/>
      </items>
    </pivotField>
    <pivotField showAll="0"/>
  </pivotFields>
  <rowFields count="1">
    <field x="9"/>
  </rowFields>
  <rowItems count="3">
    <i>
      <x/>
    </i>
    <i>
      <x v="1"/>
    </i>
    <i t="grand">
      <x/>
    </i>
  </rowItems>
  <colItems count="1">
    <i/>
  </colItems>
  <pageFields count="1">
    <pageField fld="3" item="1" hier="-1"/>
  </pageFields>
  <dataFields count="1">
    <dataField name="Count of Total Sales" fld="6" subtotal="count" baseField="9"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498DB0-5D12-4405-9163-117E92D0A7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rowPageCount="1" colPageCount="1"/>
  <pivotFields count="11">
    <pivotField showAll="0"/>
    <pivotField showAll="0">
      <items count="5">
        <item x="1"/>
        <item x="0"/>
        <item x="3"/>
        <item x="2"/>
        <item t="default"/>
      </items>
    </pivotField>
    <pivotField showAll="0">
      <items count="7">
        <item x="0"/>
        <item x="2"/>
        <item x="1"/>
        <item x="3"/>
        <item x="4"/>
        <item x="5"/>
        <item t="default"/>
      </items>
    </pivotField>
    <pivotField axis="axisPage" showAll="0">
      <items count="5">
        <item x="3"/>
        <item x="0"/>
        <item x="1"/>
        <item x="2"/>
        <item t="default"/>
      </items>
    </pivotField>
    <pivotField showAll="0"/>
    <pivotField showAll="0"/>
    <pivotField dataField="1" showAll="0"/>
    <pivotField showAll="0"/>
    <pivotField showAll="0">
      <items count="4">
        <item x="1"/>
        <item x="0"/>
        <item x="2"/>
        <item t="default"/>
      </items>
    </pivotField>
    <pivotField axis="axisRow" showAll="0" sortType="descending">
      <items count="3">
        <item x="0"/>
        <item x="1"/>
        <item t="default"/>
      </items>
    </pivotField>
    <pivotField showAll="0"/>
  </pivotFields>
  <rowFields count="1">
    <field x="9"/>
  </rowFields>
  <rowItems count="3">
    <i>
      <x/>
    </i>
    <i>
      <x v="1"/>
    </i>
    <i t="grand">
      <x/>
    </i>
  </rowItems>
  <colItems count="1">
    <i/>
  </colItems>
  <pageFields count="1">
    <pageField fld="3" item="0" hier="-1"/>
  </pageFields>
  <dataFields count="1">
    <dataField name="Count of Total Sales" fld="6" subtotal="count" baseField="9"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A50F9-2147-45E4-899E-C2D4D493309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B30" firstHeaderRow="1" firstDataRow="1" firstDataCol="1" rowPageCount="1" colPageCount="1"/>
  <pivotFields count="11">
    <pivotField showAll="0"/>
    <pivotField showAll="0">
      <items count="5">
        <item x="1"/>
        <item x="0"/>
        <item x="3"/>
        <item x="2"/>
        <item t="default"/>
      </items>
    </pivotField>
    <pivotField showAll="0">
      <items count="7">
        <item x="0"/>
        <item x="2"/>
        <item x="1"/>
        <item x="3"/>
        <item x="4"/>
        <item x="5"/>
        <item t="default"/>
      </items>
    </pivotField>
    <pivotField axis="axisPage" showAll="0">
      <items count="5">
        <item x="3"/>
        <item x="0"/>
        <item x="1"/>
        <item x="2"/>
        <item t="default"/>
      </items>
    </pivotField>
    <pivotField showAll="0"/>
    <pivotField showAll="0"/>
    <pivotField dataField="1" showAll="0"/>
    <pivotField showAll="0"/>
    <pivotField showAll="0">
      <items count="4">
        <item x="1"/>
        <item x="0"/>
        <item x="2"/>
        <item t="default"/>
      </items>
    </pivotField>
    <pivotField axis="axisRow" showAll="0" sortType="descending">
      <items count="3">
        <item x="0"/>
        <item x="1"/>
        <item t="default"/>
      </items>
    </pivotField>
    <pivotField showAll="0"/>
  </pivotFields>
  <rowFields count="1">
    <field x="9"/>
  </rowFields>
  <rowItems count="3">
    <i>
      <x/>
    </i>
    <i>
      <x v="1"/>
    </i>
    <i t="grand">
      <x/>
    </i>
  </rowItems>
  <colItems count="1">
    <i/>
  </colItems>
  <pageFields count="1">
    <pageField fld="3" item="3" hier="-1"/>
  </pageFields>
  <dataFields count="1">
    <dataField name="Count of Total Sales" fld="6" subtotal="count" baseField="9"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A18087-829A-4BC8-B2F2-4B957F2A91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22" firstHeaderRow="1" firstDataRow="1" firstDataCol="1" rowPageCount="1" colPageCount="1"/>
  <pivotFields count="11">
    <pivotField showAll="0"/>
    <pivotField showAll="0">
      <items count="5">
        <item x="1"/>
        <item x="0"/>
        <item x="3"/>
        <item x="2"/>
        <item t="default"/>
      </items>
    </pivotField>
    <pivotField showAll="0">
      <items count="7">
        <item x="0"/>
        <item x="2"/>
        <item x="1"/>
        <item x="3"/>
        <item x="4"/>
        <item x="5"/>
        <item t="default"/>
      </items>
    </pivotField>
    <pivotField axis="axisPage" showAll="0">
      <items count="5">
        <item x="3"/>
        <item x="0"/>
        <item x="1"/>
        <item x="2"/>
        <item t="default"/>
      </items>
    </pivotField>
    <pivotField showAll="0"/>
    <pivotField showAll="0"/>
    <pivotField dataField="1" showAll="0"/>
    <pivotField showAll="0"/>
    <pivotField showAll="0">
      <items count="4">
        <item x="1"/>
        <item x="0"/>
        <item x="2"/>
        <item t="default"/>
      </items>
    </pivotField>
    <pivotField axis="axisRow" showAll="0" sortType="descending">
      <items count="3">
        <item x="0"/>
        <item x="1"/>
        <item t="default"/>
      </items>
    </pivotField>
    <pivotField showAll="0"/>
  </pivotFields>
  <rowFields count="1">
    <field x="9"/>
  </rowFields>
  <rowItems count="3">
    <i>
      <x/>
    </i>
    <i>
      <x v="1"/>
    </i>
    <i t="grand">
      <x/>
    </i>
  </rowItems>
  <colItems count="1">
    <i/>
  </colItems>
  <pageFields count="1">
    <pageField fld="3" item="2" hier="-1"/>
  </pageFields>
  <dataFields count="1">
    <dataField name="Count of Total Sales" fld="6" subtotal="count" baseField="9"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EC4231-9B2E-4DC3-B3D9-FBB93FC406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9" firstHeaderRow="1" firstDataRow="2" firstDataCol="1"/>
  <pivotFields count="11">
    <pivotField showAll="0"/>
    <pivotField showAll="0">
      <items count="5">
        <item x="1"/>
        <item x="0"/>
        <item x="3"/>
        <item x="2"/>
        <item t="default"/>
      </items>
    </pivotField>
    <pivotField showAll="0">
      <items count="7">
        <item x="0"/>
        <item x="2"/>
        <item x="1"/>
        <item x="3"/>
        <item x="4"/>
        <item x="5"/>
        <item t="default"/>
      </items>
    </pivotField>
    <pivotField axis="axisRow" showAll="0">
      <items count="5">
        <item x="3"/>
        <item x="0"/>
        <item x="1"/>
        <item x="2"/>
        <item t="default"/>
      </items>
    </pivotField>
    <pivotField showAll="0"/>
    <pivotField showAll="0"/>
    <pivotField dataField="1" showAll="0"/>
    <pivotField showAll="0"/>
    <pivotField showAll="0">
      <items count="4">
        <item x="1"/>
        <item x="0"/>
        <item x="2"/>
        <item t="default"/>
      </items>
    </pivotField>
    <pivotField showAll="0"/>
    <pivotField axis="axisCol" showAll="0">
      <items count="6">
        <item x="4"/>
        <item x="1"/>
        <item x="2"/>
        <item x="3"/>
        <item x="0"/>
        <item t="default"/>
      </items>
    </pivotField>
  </pivotFields>
  <rowFields count="1">
    <field x="3"/>
  </rowFields>
  <rowItems count="5">
    <i>
      <x/>
    </i>
    <i>
      <x v="1"/>
    </i>
    <i>
      <x v="2"/>
    </i>
    <i>
      <x v="3"/>
    </i>
    <i t="grand">
      <x/>
    </i>
  </rowItems>
  <colFields count="1">
    <field x="10"/>
  </colFields>
  <colItems count="6">
    <i>
      <x/>
    </i>
    <i>
      <x v="1"/>
    </i>
    <i>
      <x v="2"/>
    </i>
    <i>
      <x v="3"/>
    </i>
    <i>
      <x v="4"/>
    </i>
    <i t="grand">
      <x/>
    </i>
  </colItems>
  <dataFields count="1">
    <dataField name="Sum of Total Sales" fld="6" baseField="0" baseItem="0"/>
  </dataField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10" count="1" selected="0">
            <x v="4"/>
          </reference>
        </references>
      </pivotArea>
    </chartFormat>
    <chartFormat chart="2" format="13" series="1">
      <pivotArea type="data" outline="0" fieldPosition="0">
        <references count="2">
          <reference field="4294967294" count="1" selected="0">
            <x v="0"/>
          </reference>
          <reference field="10" count="1" selected="0">
            <x v="0"/>
          </reference>
        </references>
      </pivotArea>
    </chartFormat>
    <chartFormat chart="2" format="14" series="1">
      <pivotArea type="data" outline="0" fieldPosition="0">
        <references count="2">
          <reference field="4294967294" count="1" selected="0">
            <x v="0"/>
          </reference>
          <reference field="10" count="1" selected="0">
            <x v="1"/>
          </reference>
        </references>
      </pivotArea>
    </chartFormat>
    <chartFormat chart="2" format="15" series="1">
      <pivotArea type="data" outline="0" fieldPosition="0">
        <references count="2">
          <reference field="4294967294" count="1" selected="0">
            <x v="0"/>
          </reference>
          <reference field="10" count="1" selected="0">
            <x v="2"/>
          </reference>
        </references>
      </pivotArea>
    </chartFormat>
    <chartFormat chart="2" format="16"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2" format="1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79F103-3858-4FD4-BD14-59A29DF4D2B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showAll="0">
      <items count="5">
        <item x="1"/>
        <item x="0"/>
        <item x="3"/>
        <item x="2"/>
        <item t="default"/>
      </items>
    </pivotField>
    <pivotField showAll="0">
      <items count="7">
        <item x="0"/>
        <item x="2"/>
        <item x="1"/>
        <item x="3"/>
        <item x="4"/>
        <item x="5"/>
        <item t="default"/>
      </items>
    </pivotField>
    <pivotField showAll="0">
      <items count="5">
        <item x="3"/>
        <item x="0"/>
        <item x="1"/>
        <item x="2"/>
        <item t="default"/>
      </items>
    </pivotField>
    <pivotField showAll="0"/>
    <pivotField showAll="0"/>
    <pivotField dataField="1" showAll="0"/>
    <pivotField showAll="0"/>
    <pivotField axis="axisRow" showAll="0">
      <items count="4">
        <item x="1"/>
        <item x="0"/>
        <item x="2"/>
        <item t="default"/>
      </items>
    </pivotField>
    <pivotField showAll="0"/>
    <pivotField showAll="0"/>
  </pivotFields>
  <rowFields count="1">
    <field x="8"/>
  </rowFields>
  <rowItems count="4">
    <i>
      <x/>
    </i>
    <i>
      <x v="1"/>
    </i>
    <i>
      <x v="2"/>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FD8041-CF1B-4FB9-8548-00DFF0817D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1" firstHeaderRow="1" firstDataRow="1" firstDataCol="1"/>
  <pivotFields count="11">
    <pivotField axis="axisRow" showAll="0" sortType="descending">
      <items count="88">
        <item x="8"/>
        <item x="64"/>
        <item x="52"/>
        <item x="16"/>
        <item x="18"/>
        <item x="12"/>
        <item x="83"/>
        <item x="32"/>
        <item x="69"/>
        <item x="71"/>
        <item x="63"/>
        <item x="61"/>
        <item x="77"/>
        <item x="0"/>
        <item x="23"/>
        <item x="4"/>
        <item x="10"/>
        <item x="76"/>
        <item x="38"/>
        <item x="3"/>
        <item x="57"/>
        <item x="46"/>
        <item x="42"/>
        <item x="29"/>
        <item x="53"/>
        <item x="37"/>
        <item x="19"/>
        <item x="40"/>
        <item x="48"/>
        <item x="11"/>
        <item x="39"/>
        <item x="78"/>
        <item x="27"/>
        <item x="7"/>
        <item x="74"/>
        <item x="70"/>
        <item x="24"/>
        <item x="80"/>
        <item x="35"/>
        <item x="54"/>
        <item x="59"/>
        <item x="33"/>
        <item x="43"/>
        <item x="41"/>
        <item x="45"/>
        <item x="20"/>
        <item x="75"/>
        <item x="28"/>
        <item x="82"/>
        <item x="5"/>
        <item x="44"/>
        <item x="1"/>
        <item x="9"/>
        <item x="25"/>
        <item x="79"/>
        <item x="86"/>
        <item x="34"/>
        <item x="21"/>
        <item x="31"/>
        <item x="62"/>
        <item x="50"/>
        <item x="36"/>
        <item x="15"/>
        <item x="66"/>
        <item x="84"/>
        <item x="56"/>
        <item x="14"/>
        <item x="85"/>
        <item x="65"/>
        <item x="2"/>
        <item x="73"/>
        <item x="6"/>
        <item x="60"/>
        <item x="67"/>
        <item x="13"/>
        <item x="26"/>
        <item x="22"/>
        <item x="55"/>
        <item x="58"/>
        <item x="49"/>
        <item x="30"/>
        <item x="47"/>
        <item x="81"/>
        <item x="51"/>
        <item x="72"/>
        <item x="68"/>
        <item x="17"/>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items count="7">
        <item x="0"/>
        <item x="2"/>
        <item x="1"/>
        <item x="3"/>
        <item x="4"/>
        <item x="5"/>
        <item t="default"/>
      </items>
    </pivotField>
    <pivotField showAll="0">
      <items count="5">
        <item x="3"/>
        <item x="0"/>
        <item x="1"/>
        <item x="2"/>
        <item t="default"/>
      </items>
    </pivotField>
    <pivotField showAll="0"/>
    <pivotField showAll="0"/>
    <pivotField dataField="1" showAll="0"/>
    <pivotField showAll="0"/>
    <pivotField showAll="0">
      <items count="4">
        <item x="1"/>
        <item x="0"/>
        <item x="2"/>
        <item t="default"/>
      </items>
    </pivotField>
    <pivotField showAll="0"/>
    <pivotField showAll="0"/>
  </pivotFields>
  <rowFields count="1">
    <field x="0"/>
  </rowFields>
  <rowItems count="88">
    <i>
      <x v="71"/>
    </i>
    <i>
      <x v="51"/>
    </i>
    <i>
      <x v="81"/>
    </i>
    <i>
      <x v="42"/>
    </i>
    <i>
      <x/>
    </i>
    <i>
      <x v="24"/>
    </i>
    <i>
      <x v="80"/>
    </i>
    <i>
      <x v="50"/>
    </i>
    <i>
      <x v="4"/>
    </i>
    <i>
      <x v="17"/>
    </i>
    <i>
      <x v="29"/>
    </i>
    <i>
      <x v="30"/>
    </i>
    <i>
      <x v="2"/>
    </i>
    <i>
      <x v="44"/>
    </i>
    <i>
      <x v="79"/>
    </i>
    <i>
      <x v="57"/>
    </i>
    <i>
      <x v="26"/>
    </i>
    <i>
      <x v="37"/>
    </i>
    <i>
      <x v="61"/>
    </i>
    <i>
      <x v="60"/>
    </i>
    <i>
      <x v="28"/>
    </i>
    <i>
      <x v="65"/>
    </i>
    <i>
      <x v="43"/>
    </i>
    <i>
      <x v="77"/>
    </i>
    <i>
      <x v="9"/>
    </i>
    <i>
      <x v="76"/>
    </i>
    <i>
      <x v="8"/>
    </i>
    <i>
      <x v="14"/>
    </i>
    <i>
      <x v="83"/>
    </i>
    <i>
      <x v="21"/>
    </i>
    <i>
      <x v="23"/>
    </i>
    <i>
      <x v="56"/>
    </i>
    <i>
      <x v="48"/>
    </i>
    <i>
      <x v="31"/>
    </i>
    <i>
      <x v="39"/>
    </i>
    <i>
      <x v="69"/>
    </i>
    <i>
      <x v="36"/>
    </i>
    <i>
      <x v="11"/>
    </i>
    <i>
      <x v="19"/>
    </i>
    <i>
      <x v="64"/>
    </i>
    <i>
      <x v="70"/>
    </i>
    <i>
      <x v="13"/>
    </i>
    <i>
      <x v="73"/>
    </i>
    <i>
      <x v="25"/>
    </i>
    <i>
      <x v="22"/>
    </i>
    <i>
      <x v="7"/>
    </i>
    <i>
      <x v="34"/>
    </i>
    <i>
      <x v="62"/>
    </i>
    <i>
      <x v="6"/>
    </i>
    <i>
      <x v="27"/>
    </i>
    <i>
      <x v="78"/>
    </i>
    <i>
      <x v="52"/>
    </i>
    <i>
      <x v="75"/>
    </i>
    <i>
      <x v="66"/>
    </i>
    <i>
      <x v="3"/>
    </i>
    <i>
      <x v="35"/>
    </i>
    <i>
      <x v="45"/>
    </i>
    <i>
      <x v="47"/>
    </i>
    <i>
      <x v="33"/>
    </i>
    <i>
      <x v="41"/>
    </i>
    <i>
      <x v="5"/>
    </i>
    <i>
      <x v="59"/>
    </i>
    <i>
      <x v="12"/>
    </i>
    <i>
      <x v="53"/>
    </i>
    <i>
      <x v="86"/>
    </i>
    <i>
      <x v="68"/>
    </i>
    <i>
      <x v="63"/>
    </i>
    <i>
      <x v="40"/>
    </i>
    <i>
      <x v="55"/>
    </i>
    <i>
      <x v="74"/>
    </i>
    <i>
      <x v="58"/>
    </i>
    <i>
      <x v="1"/>
    </i>
    <i>
      <x v="82"/>
    </i>
    <i>
      <x v="46"/>
    </i>
    <i>
      <x v="38"/>
    </i>
    <i>
      <x v="49"/>
    </i>
    <i>
      <x v="18"/>
    </i>
    <i>
      <x v="15"/>
    </i>
    <i>
      <x v="10"/>
    </i>
    <i>
      <x v="85"/>
    </i>
    <i>
      <x v="20"/>
    </i>
    <i>
      <x v="32"/>
    </i>
    <i>
      <x v="67"/>
    </i>
    <i>
      <x v="16"/>
    </i>
    <i>
      <x v="72"/>
    </i>
    <i>
      <x v="84"/>
    </i>
    <i>
      <x v="54"/>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67783289-1FFB-40F6-BC9D-B4D80A9AC65A}" sourceName="Area">
  <pivotTables>
    <pivotTable tabId="2" name="PivotTable1"/>
    <pivotTable tabId="4" name="PivotTable3"/>
    <pivotTable tabId="4" name="PivotTable4"/>
    <pivotTable tabId="4" name="PivotTable5"/>
    <pivotTable tabId="4" name="PivotTable6"/>
    <pivotTable tabId="3" name="PivotTable2"/>
    <pivotTable tabId="5" name="PivotTable7"/>
    <pivotTable tabId="7" name="PivotTable9"/>
    <pivotTable tabId="6" name="PivotTable8"/>
  </pivotTables>
  <data>
    <tabular pivotCacheId="17466289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BAFCB4E-F4DC-4EE1-A302-ED144784D0DC}" sourceName="Year">
  <pivotTables>
    <pivotTable tabId="2" name="PivotTable1"/>
    <pivotTable tabId="4" name="PivotTable3"/>
    <pivotTable tabId="4" name="PivotTable4"/>
    <pivotTable tabId="4" name="PivotTable5"/>
    <pivotTable tabId="4" name="PivotTable6"/>
    <pivotTable tabId="3" name="PivotTable2"/>
    <pivotTable tabId="5" name="PivotTable7"/>
    <pivotTable tabId="7" name="PivotTable9"/>
    <pivotTable tabId="6" name="PivotTable8"/>
  </pivotTables>
  <data>
    <tabular pivotCacheId="174662890">
      <items count="6">
        <i x="0" s="1"/>
        <i x="2" s="1"/>
        <i x="1"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7A3C71-4780-42F9-9405-1B86256FB8C0}" sourceName="Product">
  <pivotTables>
    <pivotTable tabId="2" name="PivotTable1"/>
    <pivotTable tabId="3" name="PivotTable2"/>
    <pivotTable tabId="5" name="PivotTable7"/>
    <pivotTable tabId="7" name="PivotTable9"/>
    <pivotTable tabId="6" name="PivotTable8"/>
  </pivotTables>
  <data>
    <tabular pivotCacheId="174662890">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4AF1710B-32B2-4C8D-840C-90C984239D0F}" sourceName="Sales Channel">
  <pivotTables>
    <pivotTable tabId="2" name="PivotTable1"/>
    <pivotTable tabId="4" name="PivotTable3"/>
    <pivotTable tabId="4" name="PivotTable4"/>
    <pivotTable tabId="4" name="PivotTable5"/>
    <pivotTable tabId="4" name="PivotTable6"/>
    <pivotTable tabId="3" name="PivotTable2"/>
    <pivotTable tabId="5" name="PivotTable7"/>
    <pivotTable tabId="7" name="PivotTable9"/>
    <pivotTable tabId="6" name="PivotTable8"/>
  </pivotTables>
  <data>
    <tabular pivotCacheId="17466289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A8CC65E6-5999-4EEA-B0C1-201B03A89B71}" cache="Slicer_Area" caption="Area" rowHeight="241300"/>
  <slicer name="Year" xr10:uid="{C6289BD4-6CCC-462E-8A62-3378DA8DFBA0}" cache="Slicer_Year" caption="Year" rowHeight="241300"/>
  <slicer name="Product" xr10:uid="{3C9026A9-2752-44E9-9F9C-5826CC3524AB}" cache="Slicer_Product" caption="Product" rowHeight="241300"/>
  <slicer name="Sales Channel" xr10:uid="{A590F8FC-DB20-4FD4-B64E-4F230E7C3B5B}" cache="Slicer_Sales_Channel" caption="Sales 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1644C7-E838-4E1A-9829-38D980053D86}" name="SaleData" displayName="SaleData" ref="A1:K124" totalsRowShown="0" headerRowDxfId="0">
  <autoFilter ref="A1:K124" xr:uid="{271644C7-E838-4E1A-9829-38D980053D86}"/>
  <tableColumns count="11">
    <tableColumn id="1" xr3:uid="{2757289B-DA2A-4C57-B7F3-37000EF264AD}" name="FirstName"/>
    <tableColumn id="2" xr3:uid="{982B8EFD-9EEF-413C-840F-1E2400846F5F}" name="Area"/>
    <tableColumn id="3" xr3:uid="{7454AF97-AEE4-4B69-A46B-3892E7770ED5}" name="Year"/>
    <tableColumn id="4" xr3:uid="{17F367FA-0F59-48EB-A4CE-5C81CA769028}" name="Product"/>
    <tableColumn id="5" xr3:uid="{1C0E56DC-CFA1-4219-B2CE-F3EA72D1B795}" name="Price"/>
    <tableColumn id="6" xr3:uid="{FD7F5BFF-0ADB-4754-BB76-CBB9EB965731}" name="Amount"/>
    <tableColumn id="7" xr3:uid="{A1940E8E-387A-4CA8-BFE0-8A5C17A7D02F}" name="Total Sales"/>
    <tableColumn id="8" xr3:uid="{4B5810FC-F989-45E9-B2A7-96058EF68E64}" name="Month"/>
    <tableColumn id="9" xr3:uid="{73FB3490-A53B-4165-812D-3B7DA79CFA7A}" name="Sales Channel"/>
    <tableColumn id="10" xr3:uid="{F28AD104-9942-439D-893F-93C05FF7E237}" name="Faulty"/>
    <tableColumn id="11" xr3:uid="{C1E8552B-6C38-4707-9B24-9FDCCFBC5761}"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170C9-87F6-4EBE-9A68-CCAA43C0A967}">
  <dimension ref="A3:B72"/>
  <sheetViews>
    <sheetView workbookViewId="0">
      <selection activeCell="W14" sqref="W14"/>
    </sheetView>
  </sheetViews>
  <sheetFormatPr defaultRowHeight="15" x14ac:dyDescent="0.25"/>
  <cols>
    <col min="1" max="1" width="13.140625" bestFit="1" customWidth="1"/>
    <col min="2" max="2" width="17.28515625" bestFit="1" customWidth="1"/>
    <col min="3" max="4" width="12" bestFit="1" customWidth="1"/>
    <col min="5" max="5" width="8" bestFit="1" customWidth="1"/>
    <col min="6" max="8" width="12" bestFit="1" customWidth="1"/>
  </cols>
  <sheetData>
    <row r="3" spans="1:2" x14ac:dyDescent="0.25">
      <c r="A3" s="2" t="s">
        <v>128</v>
      </c>
      <c r="B3" t="s">
        <v>130</v>
      </c>
    </row>
    <row r="4" spans="1:2" x14ac:dyDescent="0.25">
      <c r="A4" s="3">
        <v>2015</v>
      </c>
      <c r="B4" s="9">
        <v>41575</v>
      </c>
    </row>
    <row r="5" spans="1:2" x14ac:dyDescent="0.25">
      <c r="A5" s="5" t="s">
        <v>24</v>
      </c>
      <c r="B5" s="9">
        <v>4400</v>
      </c>
    </row>
    <row r="6" spans="1:2" x14ac:dyDescent="0.25">
      <c r="A6" s="5" t="s">
        <v>34</v>
      </c>
      <c r="B6" s="9">
        <v>2750</v>
      </c>
    </row>
    <row r="7" spans="1:2" x14ac:dyDescent="0.25">
      <c r="A7" s="5" t="s">
        <v>37</v>
      </c>
      <c r="B7" s="9">
        <v>2975</v>
      </c>
    </row>
    <row r="8" spans="1:2" x14ac:dyDescent="0.25">
      <c r="A8" s="5" t="s">
        <v>45</v>
      </c>
      <c r="B8" s="9">
        <v>4850</v>
      </c>
    </row>
    <row r="9" spans="1:2" x14ac:dyDescent="0.25">
      <c r="A9" s="5" t="s">
        <v>56</v>
      </c>
      <c r="B9" s="9">
        <v>6800</v>
      </c>
    </row>
    <row r="10" spans="1:2" x14ac:dyDescent="0.25">
      <c r="A10" s="5" t="s">
        <v>14</v>
      </c>
      <c r="B10" s="9">
        <v>6500</v>
      </c>
    </row>
    <row r="11" spans="1:2" x14ac:dyDescent="0.25">
      <c r="A11" s="5" t="s">
        <v>43</v>
      </c>
      <c r="B11" s="9">
        <v>4550</v>
      </c>
    </row>
    <row r="12" spans="1:2" x14ac:dyDescent="0.25">
      <c r="A12" s="5" t="s">
        <v>41</v>
      </c>
      <c r="B12" s="9">
        <v>600</v>
      </c>
    </row>
    <row r="13" spans="1:2" x14ac:dyDescent="0.25">
      <c r="A13" s="5" t="s">
        <v>39</v>
      </c>
      <c r="B13" s="9">
        <v>2125</v>
      </c>
    </row>
    <row r="14" spans="1:2" x14ac:dyDescent="0.25">
      <c r="A14" s="5" t="s">
        <v>50</v>
      </c>
      <c r="B14" s="9">
        <v>6025</v>
      </c>
    </row>
    <row r="15" spans="1:2" x14ac:dyDescent="0.25">
      <c r="A15" s="3">
        <v>2016</v>
      </c>
      <c r="B15" s="9">
        <v>50150</v>
      </c>
    </row>
    <row r="16" spans="1:2" x14ac:dyDescent="0.25">
      <c r="A16" s="5" t="s">
        <v>24</v>
      </c>
      <c r="B16" s="9">
        <v>4550</v>
      </c>
    </row>
    <row r="17" spans="1:2" x14ac:dyDescent="0.25">
      <c r="A17" s="5" t="s">
        <v>34</v>
      </c>
      <c r="B17" s="9">
        <v>2975</v>
      </c>
    </row>
    <row r="18" spans="1:2" x14ac:dyDescent="0.25">
      <c r="A18" s="5" t="s">
        <v>37</v>
      </c>
      <c r="B18" s="9">
        <v>1950</v>
      </c>
    </row>
    <row r="19" spans="1:2" x14ac:dyDescent="0.25">
      <c r="A19" s="5" t="s">
        <v>45</v>
      </c>
      <c r="B19" s="9">
        <v>3925</v>
      </c>
    </row>
    <row r="20" spans="1:2" x14ac:dyDescent="0.25">
      <c r="A20" s="5" t="s">
        <v>56</v>
      </c>
      <c r="B20" s="9">
        <v>10125</v>
      </c>
    </row>
    <row r="21" spans="1:2" x14ac:dyDescent="0.25">
      <c r="A21" s="5" t="s">
        <v>14</v>
      </c>
      <c r="B21" s="9">
        <v>7350</v>
      </c>
    </row>
    <row r="22" spans="1:2" x14ac:dyDescent="0.25">
      <c r="A22" s="5" t="s">
        <v>43</v>
      </c>
      <c r="B22" s="9">
        <v>1200</v>
      </c>
    </row>
    <row r="23" spans="1:2" x14ac:dyDescent="0.25">
      <c r="A23" s="5" t="s">
        <v>41</v>
      </c>
      <c r="B23" s="9">
        <v>3250</v>
      </c>
    </row>
    <row r="24" spans="1:2" x14ac:dyDescent="0.25">
      <c r="A24" s="5" t="s">
        <v>39</v>
      </c>
      <c r="B24" s="9">
        <v>5200</v>
      </c>
    </row>
    <row r="25" spans="1:2" x14ac:dyDescent="0.25">
      <c r="A25" s="5" t="s">
        <v>50</v>
      </c>
      <c r="B25" s="9">
        <v>9625</v>
      </c>
    </row>
    <row r="26" spans="1:2" x14ac:dyDescent="0.25">
      <c r="A26" s="3">
        <v>2017</v>
      </c>
      <c r="B26" s="9">
        <v>40250</v>
      </c>
    </row>
    <row r="27" spans="1:2" x14ac:dyDescent="0.25">
      <c r="A27" s="5" t="s">
        <v>24</v>
      </c>
      <c r="B27" s="9">
        <v>7800</v>
      </c>
    </row>
    <row r="28" spans="1:2" x14ac:dyDescent="0.25">
      <c r="A28" s="5" t="s">
        <v>34</v>
      </c>
      <c r="B28" s="9">
        <v>3000</v>
      </c>
    </row>
    <row r="29" spans="1:2" x14ac:dyDescent="0.25">
      <c r="A29" s="5" t="s">
        <v>37</v>
      </c>
      <c r="B29" s="9">
        <v>750</v>
      </c>
    </row>
    <row r="30" spans="1:2" x14ac:dyDescent="0.25">
      <c r="A30" s="5" t="s">
        <v>45</v>
      </c>
      <c r="B30" s="9">
        <v>4675</v>
      </c>
    </row>
    <row r="31" spans="1:2" x14ac:dyDescent="0.25">
      <c r="A31" s="5" t="s">
        <v>56</v>
      </c>
      <c r="B31" s="9">
        <v>4150</v>
      </c>
    </row>
    <row r="32" spans="1:2" x14ac:dyDescent="0.25">
      <c r="A32" s="5" t="s">
        <v>14</v>
      </c>
      <c r="B32" s="9">
        <v>5400</v>
      </c>
    </row>
    <row r="33" spans="1:2" x14ac:dyDescent="0.25">
      <c r="A33" s="5" t="s">
        <v>43</v>
      </c>
      <c r="B33" s="9">
        <v>2125</v>
      </c>
    </row>
    <row r="34" spans="1:2" x14ac:dyDescent="0.25">
      <c r="A34" s="5" t="s">
        <v>41</v>
      </c>
      <c r="B34" s="9">
        <v>2550</v>
      </c>
    </row>
    <row r="35" spans="1:2" x14ac:dyDescent="0.25">
      <c r="A35" s="5" t="s">
        <v>39</v>
      </c>
      <c r="B35" s="9">
        <v>2550</v>
      </c>
    </row>
    <row r="36" spans="1:2" x14ac:dyDescent="0.25">
      <c r="A36" s="5" t="s">
        <v>50</v>
      </c>
      <c r="B36" s="9">
        <v>7250</v>
      </c>
    </row>
    <row r="37" spans="1:2" x14ac:dyDescent="0.25">
      <c r="A37" s="3">
        <v>2018</v>
      </c>
      <c r="B37" s="9">
        <v>36075</v>
      </c>
    </row>
    <row r="38" spans="1:2" x14ac:dyDescent="0.25">
      <c r="A38" s="5" t="s">
        <v>24</v>
      </c>
      <c r="B38" s="9">
        <v>4325</v>
      </c>
    </row>
    <row r="39" spans="1:2" x14ac:dyDescent="0.25">
      <c r="A39" s="5" t="s">
        <v>34</v>
      </c>
      <c r="B39" s="9">
        <v>2600</v>
      </c>
    </row>
    <row r="40" spans="1:2" x14ac:dyDescent="0.25">
      <c r="A40" s="5" t="s">
        <v>37</v>
      </c>
      <c r="B40" s="9">
        <v>3250</v>
      </c>
    </row>
    <row r="41" spans="1:2" x14ac:dyDescent="0.25">
      <c r="A41" s="5" t="s">
        <v>45</v>
      </c>
      <c r="B41" s="9">
        <v>6700</v>
      </c>
    </row>
    <row r="42" spans="1:2" x14ac:dyDescent="0.25">
      <c r="A42" s="5" t="s">
        <v>56</v>
      </c>
      <c r="B42" s="9">
        <v>2550</v>
      </c>
    </row>
    <row r="43" spans="1:2" x14ac:dyDescent="0.25">
      <c r="A43" s="5" t="s">
        <v>14</v>
      </c>
      <c r="B43" s="9">
        <v>4575</v>
      </c>
    </row>
    <row r="44" spans="1:2" x14ac:dyDescent="0.25">
      <c r="A44" s="5" t="s">
        <v>43</v>
      </c>
      <c r="B44" s="9">
        <v>1275</v>
      </c>
    </row>
    <row r="45" spans="1:2" x14ac:dyDescent="0.25">
      <c r="A45" s="5" t="s">
        <v>41</v>
      </c>
      <c r="B45" s="9">
        <v>1275</v>
      </c>
    </row>
    <row r="46" spans="1:2" x14ac:dyDescent="0.25">
      <c r="A46" s="5" t="s">
        <v>39</v>
      </c>
      <c r="B46" s="9">
        <v>1050</v>
      </c>
    </row>
    <row r="47" spans="1:2" x14ac:dyDescent="0.25">
      <c r="A47" s="5" t="s">
        <v>50</v>
      </c>
      <c r="B47" s="9">
        <v>8475</v>
      </c>
    </row>
    <row r="48" spans="1:2" x14ac:dyDescent="0.25">
      <c r="A48" s="3">
        <v>2019</v>
      </c>
      <c r="B48" s="9">
        <v>28650</v>
      </c>
    </row>
    <row r="49" spans="1:2" x14ac:dyDescent="0.25">
      <c r="A49" s="5" t="s">
        <v>24</v>
      </c>
      <c r="B49" s="9">
        <v>2600</v>
      </c>
    </row>
    <row r="50" spans="1:2" x14ac:dyDescent="0.25">
      <c r="A50" s="5" t="s">
        <v>34</v>
      </c>
      <c r="B50" s="9">
        <v>4550</v>
      </c>
    </row>
    <row r="51" spans="1:2" x14ac:dyDescent="0.25">
      <c r="A51" s="5" t="s">
        <v>37</v>
      </c>
      <c r="B51" s="9">
        <v>1700</v>
      </c>
    </row>
    <row r="52" spans="1:2" x14ac:dyDescent="0.25">
      <c r="A52" s="5" t="s">
        <v>114</v>
      </c>
      <c r="B52" s="9">
        <v>2600</v>
      </c>
    </row>
    <row r="53" spans="1:2" x14ac:dyDescent="0.25">
      <c r="A53" s="5" t="s">
        <v>45</v>
      </c>
      <c r="B53" s="9">
        <v>4675</v>
      </c>
    </row>
    <row r="54" spans="1:2" x14ac:dyDescent="0.25">
      <c r="A54" s="5" t="s">
        <v>56</v>
      </c>
      <c r="B54" s="9">
        <v>3750</v>
      </c>
    </row>
    <row r="55" spans="1:2" x14ac:dyDescent="0.25">
      <c r="A55" s="5" t="s">
        <v>14</v>
      </c>
      <c r="B55" s="9">
        <v>2550</v>
      </c>
    </row>
    <row r="56" spans="1:2" x14ac:dyDescent="0.25">
      <c r="A56" s="5" t="s">
        <v>43</v>
      </c>
      <c r="B56" s="9">
        <v>600</v>
      </c>
    </row>
    <row r="57" spans="1:2" x14ac:dyDescent="0.25">
      <c r="A57" s="5" t="s">
        <v>112</v>
      </c>
      <c r="B57" s="9">
        <v>1950</v>
      </c>
    </row>
    <row r="58" spans="1:2" x14ac:dyDescent="0.25">
      <c r="A58" s="5" t="s">
        <v>39</v>
      </c>
      <c r="B58" s="9">
        <v>1800</v>
      </c>
    </row>
    <row r="59" spans="1:2" x14ac:dyDescent="0.25">
      <c r="A59" s="5" t="s">
        <v>113</v>
      </c>
      <c r="B59" s="9">
        <v>600</v>
      </c>
    </row>
    <row r="60" spans="1:2" x14ac:dyDescent="0.25">
      <c r="A60" s="5" t="s">
        <v>50</v>
      </c>
      <c r="B60" s="9">
        <v>1275</v>
      </c>
    </row>
    <row r="61" spans="1:2" x14ac:dyDescent="0.25">
      <c r="A61" s="3">
        <v>2020</v>
      </c>
      <c r="B61" s="9">
        <v>44650</v>
      </c>
    </row>
    <row r="62" spans="1:2" x14ac:dyDescent="0.25">
      <c r="A62" s="5" t="s">
        <v>24</v>
      </c>
      <c r="B62" s="9">
        <v>7225</v>
      </c>
    </row>
    <row r="63" spans="1:2" x14ac:dyDescent="0.25">
      <c r="A63" s="5" t="s">
        <v>34</v>
      </c>
      <c r="B63" s="9">
        <v>5600</v>
      </c>
    </row>
    <row r="64" spans="1:2" x14ac:dyDescent="0.25">
      <c r="A64" s="5" t="s">
        <v>37</v>
      </c>
      <c r="B64" s="9">
        <v>900</v>
      </c>
    </row>
    <row r="65" spans="1:2" x14ac:dyDescent="0.25">
      <c r="A65" s="5" t="s">
        <v>45</v>
      </c>
      <c r="B65" s="9">
        <v>5400</v>
      </c>
    </row>
    <row r="66" spans="1:2" x14ac:dyDescent="0.25">
      <c r="A66" s="5" t="s">
        <v>56</v>
      </c>
      <c r="B66" s="9">
        <v>3675</v>
      </c>
    </row>
    <row r="67" spans="1:2" x14ac:dyDescent="0.25">
      <c r="A67" s="5" t="s">
        <v>14</v>
      </c>
      <c r="B67" s="9">
        <v>5950</v>
      </c>
    </row>
    <row r="68" spans="1:2" x14ac:dyDescent="0.25">
      <c r="A68" s="5" t="s">
        <v>43</v>
      </c>
      <c r="B68" s="9">
        <v>2975</v>
      </c>
    </row>
    <row r="69" spans="1:2" x14ac:dyDescent="0.25">
      <c r="A69" s="5" t="s">
        <v>41</v>
      </c>
      <c r="B69" s="9">
        <v>1700</v>
      </c>
    </row>
    <row r="70" spans="1:2" x14ac:dyDescent="0.25">
      <c r="A70" s="5" t="s">
        <v>39</v>
      </c>
      <c r="B70" s="9">
        <v>2975</v>
      </c>
    </row>
    <row r="71" spans="1:2" x14ac:dyDescent="0.25">
      <c r="A71" s="5" t="s">
        <v>50</v>
      </c>
      <c r="B71" s="9">
        <v>8250</v>
      </c>
    </row>
    <row r="72" spans="1:2" x14ac:dyDescent="0.25">
      <c r="A72" s="3" t="s">
        <v>129</v>
      </c>
      <c r="B72" s="9">
        <v>241350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F50C-D527-4354-BC60-CD1647DBF20F}">
  <dimension ref="A3:F9"/>
  <sheetViews>
    <sheetView topLeftCell="B1" workbookViewId="0">
      <selection activeCell="E9" sqref="A8:E9"/>
    </sheetView>
  </sheetViews>
  <sheetFormatPr defaultRowHeight="15" x14ac:dyDescent="0.25"/>
  <cols>
    <col min="1" max="1" width="17.28515625" bestFit="1" customWidth="1"/>
    <col min="2" max="2" width="16.28515625" bestFit="1" customWidth="1"/>
    <col min="3" max="3" width="9.5703125" bestFit="1" customWidth="1"/>
    <col min="4" max="4" width="7.7109375" bestFit="1" customWidth="1"/>
    <col min="5" max="5" width="6" bestFit="1" customWidth="1"/>
    <col min="6" max="6" width="11.28515625" bestFit="1" customWidth="1"/>
  </cols>
  <sheetData>
    <row r="3" spans="1:6" x14ac:dyDescent="0.25">
      <c r="B3" s="2" t="s">
        <v>131</v>
      </c>
    </row>
    <row r="4" spans="1:6" x14ac:dyDescent="0.25">
      <c r="B4" t="s">
        <v>30</v>
      </c>
      <c r="C4" t="s">
        <v>12</v>
      </c>
      <c r="D4" t="s">
        <v>60</v>
      </c>
      <c r="E4" t="s">
        <v>49</v>
      </c>
      <c r="F4" t="s">
        <v>129</v>
      </c>
    </row>
    <row r="5" spans="1:6" x14ac:dyDescent="0.25">
      <c r="A5" t="s">
        <v>130</v>
      </c>
      <c r="B5" s="9">
        <v>93575</v>
      </c>
      <c r="C5" s="9">
        <v>52350</v>
      </c>
      <c r="D5" s="9">
        <v>21450</v>
      </c>
      <c r="E5" s="9">
        <v>73975</v>
      </c>
      <c r="F5" s="9">
        <v>241350</v>
      </c>
    </row>
    <row r="8" spans="1:6" x14ac:dyDescent="0.25">
      <c r="B8" s="4" t="s">
        <v>30</v>
      </c>
      <c r="C8" s="4" t="s">
        <v>12</v>
      </c>
      <c r="D8" s="4" t="s">
        <v>60</v>
      </c>
      <c r="E8" s="4" t="s">
        <v>49</v>
      </c>
    </row>
    <row r="9" spans="1:6" x14ac:dyDescent="0.25">
      <c r="A9" t="s">
        <v>132</v>
      </c>
      <c r="B9">
        <f>GETPIVOTDATA("Total Sales",$A$3,"Area","Arizona")</f>
        <v>93575</v>
      </c>
      <c r="C9">
        <f>GETPIVOTDATA("Total Sales",$A$3,"Area","California")</f>
        <v>52350</v>
      </c>
      <c r="D9">
        <f>GETPIVOTDATA("Total Sales",$A$3,"Area","Nevada")</f>
        <v>21450</v>
      </c>
      <c r="E9">
        <f>GETPIVOTDATA("Total Sales",$A$3,"Area","Utah")</f>
        <v>73975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F14E-3D37-44D8-B7E5-5A26093473D0}">
  <dimension ref="A1:C30"/>
  <sheetViews>
    <sheetView topLeftCell="A16" workbookViewId="0">
      <selection activeCell="B29" sqref="B29"/>
    </sheetView>
  </sheetViews>
  <sheetFormatPr defaultRowHeight="15" x14ac:dyDescent="0.25"/>
  <cols>
    <col min="1" max="1" width="13.140625" bestFit="1" customWidth="1"/>
    <col min="2" max="2" width="18.7109375" bestFit="1" customWidth="1"/>
  </cols>
  <sheetData>
    <row r="1" spans="1:3" x14ac:dyDescent="0.25">
      <c r="A1" s="2" t="s">
        <v>3</v>
      </c>
      <c r="B1" t="s">
        <v>15</v>
      </c>
    </row>
    <row r="3" spans="1:3" x14ac:dyDescent="0.25">
      <c r="A3" s="2" t="s">
        <v>128</v>
      </c>
      <c r="B3" t="s">
        <v>133</v>
      </c>
    </row>
    <row r="4" spans="1:3" x14ac:dyDescent="0.25">
      <c r="A4" s="3" t="s">
        <v>16</v>
      </c>
      <c r="B4" s="9">
        <v>12</v>
      </c>
    </row>
    <row r="5" spans="1:3" x14ac:dyDescent="0.25">
      <c r="A5" s="3" t="s">
        <v>19</v>
      </c>
      <c r="B5" s="9">
        <v>31</v>
      </c>
      <c r="C5" s="6">
        <f>GETPIVOTDATA("Total Sales",$A$3,"Faulty","Yes")/GETPIVOTDATA("Total Sales",$A$3)</f>
        <v>0.27906976744186046</v>
      </c>
    </row>
    <row r="6" spans="1:3" x14ac:dyDescent="0.25">
      <c r="A6" s="3" t="s">
        <v>129</v>
      </c>
      <c r="B6" s="9">
        <v>43</v>
      </c>
    </row>
    <row r="9" spans="1:3" x14ac:dyDescent="0.25">
      <c r="A9" s="2" t="s">
        <v>3</v>
      </c>
      <c r="B9" t="s">
        <v>13</v>
      </c>
    </row>
    <row r="11" spans="1:3" x14ac:dyDescent="0.25">
      <c r="A11" s="2" t="s">
        <v>128</v>
      </c>
      <c r="B11" t="s">
        <v>133</v>
      </c>
    </row>
    <row r="12" spans="1:3" x14ac:dyDescent="0.25">
      <c r="A12" s="3" t="s">
        <v>16</v>
      </c>
      <c r="B12" s="9">
        <v>9</v>
      </c>
    </row>
    <row r="13" spans="1:3" x14ac:dyDescent="0.25">
      <c r="A13" s="3" t="s">
        <v>19</v>
      </c>
      <c r="B13" s="9">
        <v>24</v>
      </c>
      <c r="C13" s="6">
        <f>GETPIVOTDATA("Total Sales",$A$11,"Faulty","Yes")/GETPIVOTDATA("Total Sales",$A$11)</f>
        <v>0.27272727272727271</v>
      </c>
    </row>
    <row r="14" spans="1:3" x14ac:dyDescent="0.25">
      <c r="A14" s="3" t="s">
        <v>129</v>
      </c>
      <c r="B14" s="9">
        <v>33</v>
      </c>
    </row>
    <row r="17" spans="1:3" x14ac:dyDescent="0.25">
      <c r="A17" s="2" t="s">
        <v>3</v>
      </c>
      <c r="B17" t="s">
        <v>28</v>
      </c>
    </row>
    <row r="19" spans="1:3" x14ac:dyDescent="0.25">
      <c r="A19" s="2" t="s">
        <v>128</v>
      </c>
      <c r="B19" t="s">
        <v>133</v>
      </c>
    </row>
    <row r="20" spans="1:3" x14ac:dyDescent="0.25">
      <c r="A20" s="3" t="s">
        <v>16</v>
      </c>
      <c r="B20" s="9">
        <v>10</v>
      </c>
    </row>
    <row r="21" spans="1:3" x14ac:dyDescent="0.25">
      <c r="A21" s="3" t="s">
        <v>19</v>
      </c>
      <c r="B21" s="9">
        <v>13</v>
      </c>
      <c r="C21" s="6">
        <f>GETPIVOTDATA("Total Sales",$A$19,"Faulty","Yes")/GETPIVOTDATA("Total Sales",$A$19)</f>
        <v>0.43478260869565216</v>
      </c>
    </row>
    <row r="22" spans="1:3" x14ac:dyDescent="0.25">
      <c r="A22" s="3" t="s">
        <v>129</v>
      </c>
      <c r="B22" s="9">
        <v>23</v>
      </c>
    </row>
    <row r="25" spans="1:3" x14ac:dyDescent="0.25">
      <c r="A25" s="2" t="s">
        <v>3</v>
      </c>
      <c r="B25" t="s">
        <v>33</v>
      </c>
    </row>
    <row r="27" spans="1:3" x14ac:dyDescent="0.25">
      <c r="A27" s="2" t="s">
        <v>128</v>
      </c>
      <c r="B27" t="s">
        <v>133</v>
      </c>
    </row>
    <row r="28" spans="1:3" x14ac:dyDescent="0.25">
      <c r="A28" s="3" t="s">
        <v>16</v>
      </c>
      <c r="B28" s="9">
        <v>9</v>
      </c>
    </row>
    <row r="29" spans="1:3" x14ac:dyDescent="0.25">
      <c r="A29" s="3" t="s">
        <v>19</v>
      </c>
      <c r="B29" s="9">
        <v>15</v>
      </c>
      <c r="C29" s="6">
        <f>GETPIVOTDATA("Total Sales",$A$27,"Faulty","Yes")/GETPIVOTDATA("Total Sales",$A$27)</f>
        <v>0.375</v>
      </c>
    </row>
    <row r="30" spans="1:3" x14ac:dyDescent="0.25">
      <c r="A30" s="3" t="s">
        <v>129</v>
      </c>
      <c r="B30" s="9">
        <v>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2E52D-3EBC-45D1-91AB-912CEA8DAF5A}">
  <dimension ref="A3:G9"/>
  <sheetViews>
    <sheetView topLeftCell="B1" workbookViewId="0">
      <selection activeCell="A3" sqref="A3"/>
    </sheetView>
  </sheetViews>
  <sheetFormatPr defaultRowHeight="15" x14ac:dyDescent="0.25"/>
  <cols>
    <col min="1" max="1" width="17.28515625" bestFit="1" customWidth="1"/>
    <col min="2" max="2" width="16.28515625" bestFit="1" customWidth="1"/>
    <col min="3" max="6" width="6.7109375" bestFit="1" customWidth="1"/>
    <col min="7" max="7" width="11.28515625" bestFit="1" customWidth="1"/>
  </cols>
  <sheetData>
    <row r="3" spans="1:7" x14ac:dyDescent="0.25">
      <c r="A3" s="2" t="s">
        <v>130</v>
      </c>
      <c r="B3" s="2" t="s">
        <v>131</v>
      </c>
    </row>
    <row r="4" spans="1:7" x14ac:dyDescent="0.25">
      <c r="A4" s="2" t="s">
        <v>128</v>
      </c>
      <c r="B4" t="s">
        <v>53</v>
      </c>
      <c r="C4" t="s">
        <v>20</v>
      </c>
      <c r="D4" t="s">
        <v>26</v>
      </c>
      <c r="E4" t="s">
        <v>31</v>
      </c>
      <c r="F4" t="s">
        <v>17</v>
      </c>
      <c r="G4" t="s">
        <v>129</v>
      </c>
    </row>
    <row r="5" spans="1:7" x14ac:dyDescent="0.25">
      <c r="A5" s="3" t="s">
        <v>15</v>
      </c>
      <c r="B5" s="9">
        <v>5950</v>
      </c>
      <c r="C5" s="9">
        <v>11475</v>
      </c>
      <c r="D5" s="9">
        <v>22100</v>
      </c>
      <c r="E5" s="9">
        <v>20825</v>
      </c>
      <c r="F5" s="9">
        <v>33150</v>
      </c>
      <c r="G5" s="9">
        <v>93500</v>
      </c>
    </row>
    <row r="6" spans="1:7" x14ac:dyDescent="0.25">
      <c r="A6" s="3" t="s">
        <v>13</v>
      </c>
      <c r="B6" s="9">
        <v>4550</v>
      </c>
      <c r="C6" s="9">
        <v>13000</v>
      </c>
      <c r="D6" s="9">
        <v>18850</v>
      </c>
      <c r="E6" s="9">
        <v>32500</v>
      </c>
      <c r="F6" s="9">
        <v>29900</v>
      </c>
      <c r="G6" s="9">
        <v>98800</v>
      </c>
    </row>
    <row r="7" spans="1:7" x14ac:dyDescent="0.25">
      <c r="A7" s="3" t="s">
        <v>28</v>
      </c>
      <c r="B7" s="9">
        <v>3450</v>
      </c>
      <c r="C7" s="9">
        <v>2700</v>
      </c>
      <c r="D7" s="9">
        <v>4500</v>
      </c>
      <c r="E7" s="9">
        <v>3600</v>
      </c>
      <c r="F7" s="9">
        <v>16800</v>
      </c>
      <c r="G7" s="9">
        <v>31050</v>
      </c>
    </row>
    <row r="8" spans="1:7" x14ac:dyDescent="0.25">
      <c r="A8" s="3" t="s">
        <v>33</v>
      </c>
      <c r="B8" s="9">
        <v>600</v>
      </c>
      <c r="C8" s="9">
        <v>1350</v>
      </c>
      <c r="D8" s="9">
        <v>4050</v>
      </c>
      <c r="E8" s="9">
        <v>5250</v>
      </c>
      <c r="F8" s="9">
        <v>6750</v>
      </c>
      <c r="G8" s="9">
        <v>18000</v>
      </c>
    </row>
    <row r="9" spans="1:7" x14ac:dyDescent="0.25">
      <c r="A9" s="3" t="s">
        <v>129</v>
      </c>
      <c r="B9" s="9">
        <v>14550</v>
      </c>
      <c r="C9" s="9">
        <v>28525</v>
      </c>
      <c r="D9" s="9">
        <v>49500</v>
      </c>
      <c r="E9" s="9">
        <v>62175</v>
      </c>
      <c r="F9" s="9">
        <v>86600</v>
      </c>
      <c r="G9" s="9">
        <v>241350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1A6F2-01B3-4569-9F5D-AFE67C26A216}">
  <dimension ref="A3:E7"/>
  <sheetViews>
    <sheetView workbookViewId="0">
      <selection activeCell="N8" sqref="N8"/>
    </sheetView>
  </sheetViews>
  <sheetFormatPr defaultRowHeight="15" x14ac:dyDescent="0.25"/>
  <cols>
    <col min="1" max="1" width="13.140625" bestFit="1" customWidth="1"/>
    <col min="2" max="2" width="17.28515625" bestFit="1" customWidth="1"/>
    <col min="4" max="4" width="15.7109375" customWidth="1"/>
  </cols>
  <sheetData>
    <row r="3" spans="1:5" x14ac:dyDescent="0.25">
      <c r="A3" s="2" t="s">
        <v>128</v>
      </c>
      <c r="B3" t="s">
        <v>130</v>
      </c>
    </row>
    <row r="4" spans="1:5" x14ac:dyDescent="0.25">
      <c r="A4" s="3" t="s">
        <v>22</v>
      </c>
      <c r="B4" s="9">
        <v>70400</v>
      </c>
      <c r="D4" s="3" t="s">
        <v>22</v>
      </c>
      <c r="E4">
        <f>GETPIVOTDATA("Total Sales",$A$3,"Sales Channel","App")</f>
        <v>70400</v>
      </c>
    </row>
    <row r="5" spans="1:5" x14ac:dyDescent="0.25">
      <c r="A5" s="3" t="s">
        <v>15</v>
      </c>
      <c r="B5" s="9">
        <v>126575</v>
      </c>
      <c r="D5" s="3" t="s">
        <v>15</v>
      </c>
      <c r="E5">
        <f>GETPIVOTDATA("Total Sales",$A$3,"Sales Channel","Computer")</f>
        <v>126575</v>
      </c>
    </row>
    <row r="6" spans="1:5" x14ac:dyDescent="0.25">
      <c r="A6" s="3" t="s">
        <v>25</v>
      </c>
      <c r="B6" s="9">
        <v>44375</v>
      </c>
      <c r="D6" s="3" t="s">
        <v>25</v>
      </c>
      <c r="E6">
        <f>GETPIVOTDATA("Total Sales",$A$3,"Sales Channel","Telephone")</f>
        <v>44375</v>
      </c>
    </row>
    <row r="7" spans="1:5" x14ac:dyDescent="0.25">
      <c r="A7" s="3" t="s">
        <v>129</v>
      </c>
      <c r="B7" s="9">
        <v>241350</v>
      </c>
      <c r="D7" s="7" t="s">
        <v>129</v>
      </c>
      <c r="E7">
        <f>GETPIVOTDATA("Total Sales",$A$3)</f>
        <v>241350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5835-FD3E-4AD0-BB62-00041CE6BBC2}">
  <dimension ref="A3:E91"/>
  <sheetViews>
    <sheetView workbookViewId="0">
      <selection activeCell="L6" sqref="L6"/>
    </sheetView>
  </sheetViews>
  <sheetFormatPr defaultRowHeight="15" x14ac:dyDescent="0.25"/>
  <cols>
    <col min="1" max="1" width="13.140625" bestFit="1" customWidth="1"/>
    <col min="2" max="2" width="17.28515625" bestFit="1" customWidth="1"/>
    <col min="5" max="5" width="11.28515625" bestFit="1" customWidth="1"/>
  </cols>
  <sheetData>
    <row r="3" spans="1:5" x14ac:dyDescent="0.25">
      <c r="A3" s="2" t="s">
        <v>128</v>
      </c>
      <c r="B3" t="s">
        <v>130</v>
      </c>
    </row>
    <row r="4" spans="1:5" x14ac:dyDescent="0.25">
      <c r="A4" s="3" t="s">
        <v>32</v>
      </c>
      <c r="B4" s="9">
        <v>13375</v>
      </c>
      <c r="D4" t="str">
        <f>A4</f>
        <v>Nicholas</v>
      </c>
      <c r="E4" s="8">
        <f>IFERROR(GETPIVOTDATA("Total Sales",$A$3,"FirstName",D4),)</f>
        <v>13375</v>
      </c>
    </row>
    <row r="5" spans="1:5" x14ac:dyDescent="0.25">
      <c r="A5" s="3" t="s">
        <v>18</v>
      </c>
      <c r="B5" s="9">
        <v>9725</v>
      </c>
    </row>
    <row r="6" spans="1:5" x14ac:dyDescent="0.25">
      <c r="A6" s="3" t="s">
        <v>85</v>
      </c>
      <c r="B6" s="9">
        <v>7075</v>
      </c>
    </row>
    <row r="7" spans="1:5" x14ac:dyDescent="0.25">
      <c r="A7" s="3" t="s">
        <v>81</v>
      </c>
      <c r="B7" s="9">
        <v>6500</v>
      </c>
    </row>
    <row r="8" spans="1:5" x14ac:dyDescent="0.25">
      <c r="A8" s="3" t="s">
        <v>36</v>
      </c>
      <c r="B8" s="9">
        <v>6225</v>
      </c>
    </row>
    <row r="9" spans="1:5" x14ac:dyDescent="0.25">
      <c r="A9" s="3" t="s">
        <v>91</v>
      </c>
      <c r="B9" s="9">
        <v>5725</v>
      </c>
    </row>
    <row r="10" spans="1:5" x14ac:dyDescent="0.25">
      <c r="A10" s="3" t="s">
        <v>68</v>
      </c>
      <c r="B10" s="9">
        <v>5200</v>
      </c>
    </row>
    <row r="11" spans="1:5" x14ac:dyDescent="0.25">
      <c r="A11" s="3" t="s">
        <v>82</v>
      </c>
      <c r="B11" s="9">
        <v>4950</v>
      </c>
    </row>
    <row r="12" spans="1:5" x14ac:dyDescent="0.25">
      <c r="A12" s="3" t="s">
        <v>54</v>
      </c>
      <c r="B12" s="9">
        <v>4750</v>
      </c>
    </row>
    <row r="13" spans="1:5" x14ac:dyDescent="0.25">
      <c r="A13" s="3" t="s">
        <v>117</v>
      </c>
      <c r="B13" s="9">
        <v>4550</v>
      </c>
    </row>
    <row r="14" spans="1:5" x14ac:dyDescent="0.25">
      <c r="A14" s="3" t="s">
        <v>42</v>
      </c>
      <c r="B14" s="9">
        <v>4550</v>
      </c>
    </row>
    <row r="15" spans="1:5" x14ac:dyDescent="0.25">
      <c r="A15" s="3" t="s">
        <v>77</v>
      </c>
      <c r="B15" s="9">
        <v>4550</v>
      </c>
    </row>
    <row r="16" spans="1:5" x14ac:dyDescent="0.25">
      <c r="A16" s="3" t="s">
        <v>90</v>
      </c>
      <c r="B16" s="9">
        <v>4500</v>
      </c>
    </row>
    <row r="17" spans="1:2" x14ac:dyDescent="0.25">
      <c r="A17" s="3" t="s">
        <v>83</v>
      </c>
      <c r="B17" s="9">
        <v>4400</v>
      </c>
    </row>
    <row r="18" spans="1:2" x14ac:dyDescent="0.25">
      <c r="A18" s="3" t="s">
        <v>87</v>
      </c>
      <c r="B18" s="9">
        <v>4250</v>
      </c>
    </row>
    <row r="19" spans="1:2" x14ac:dyDescent="0.25">
      <c r="A19" s="3" t="s">
        <v>58</v>
      </c>
      <c r="B19" s="9">
        <v>4175</v>
      </c>
    </row>
    <row r="20" spans="1:2" x14ac:dyDescent="0.25">
      <c r="A20" s="3" t="s">
        <v>55</v>
      </c>
      <c r="B20" s="9">
        <v>3900</v>
      </c>
    </row>
    <row r="21" spans="1:2" x14ac:dyDescent="0.25">
      <c r="A21" s="3" t="s">
        <v>121</v>
      </c>
      <c r="B21" s="9">
        <v>3900</v>
      </c>
    </row>
    <row r="22" spans="1:2" x14ac:dyDescent="0.25">
      <c r="A22" s="3" t="s">
        <v>74</v>
      </c>
      <c r="B22" s="9">
        <v>3900</v>
      </c>
    </row>
    <row r="23" spans="1:2" x14ac:dyDescent="0.25">
      <c r="A23" s="3" t="s">
        <v>88</v>
      </c>
      <c r="B23" s="9">
        <v>3825</v>
      </c>
    </row>
    <row r="24" spans="1:2" x14ac:dyDescent="0.25">
      <c r="A24" s="3" t="s">
        <v>86</v>
      </c>
      <c r="B24" s="9">
        <v>3725</v>
      </c>
    </row>
    <row r="25" spans="1:2" x14ac:dyDescent="0.25">
      <c r="A25" s="3" t="s">
        <v>94</v>
      </c>
      <c r="B25" s="9">
        <v>3450</v>
      </c>
    </row>
    <row r="26" spans="1:2" x14ac:dyDescent="0.25">
      <c r="A26" s="3" t="s">
        <v>79</v>
      </c>
      <c r="B26" s="9">
        <v>3450</v>
      </c>
    </row>
    <row r="27" spans="1:2" x14ac:dyDescent="0.25">
      <c r="A27" s="3" t="s">
        <v>93</v>
      </c>
      <c r="B27" s="9">
        <v>3300</v>
      </c>
    </row>
    <row r="28" spans="1:2" x14ac:dyDescent="0.25">
      <c r="A28" s="3" t="s">
        <v>109</v>
      </c>
      <c r="B28" s="9">
        <v>3250</v>
      </c>
    </row>
    <row r="29" spans="1:2" x14ac:dyDescent="0.25">
      <c r="A29" s="3" t="s">
        <v>59</v>
      </c>
      <c r="B29" s="9">
        <v>3250</v>
      </c>
    </row>
    <row r="30" spans="1:2" x14ac:dyDescent="0.25">
      <c r="A30" s="3" t="s">
        <v>107</v>
      </c>
      <c r="B30" s="9">
        <v>3250</v>
      </c>
    </row>
    <row r="31" spans="1:2" x14ac:dyDescent="0.25">
      <c r="A31" s="3" t="s">
        <v>61</v>
      </c>
      <c r="B31" s="9">
        <v>3250</v>
      </c>
    </row>
    <row r="32" spans="1:2" x14ac:dyDescent="0.25">
      <c r="A32" s="3" t="s">
        <v>89</v>
      </c>
      <c r="B32" s="9">
        <v>3200</v>
      </c>
    </row>
    <row r="33" spans="1:2" x14ac:dyDescent="0.25">
      <c r="A33" s="3" t="s">
        <v>84</v>
      </c>
      <c r="B33" s="9">
        <v>3150</v>
      </c>
    </row>
    <row r="34" spans="1:2" x14ac:dyDescent="0.25">
      <c r="A34" s="3" t="s">
        <v>67</v>
      </c>
      <c r="B34" s="9">
        <v>3150</v>
      </c>
    </row>
    <row r="35" spans="1:2" x14ac:dyDescent="0.25">
      <c r="A35" s="3" t="s">
        <v>72</v>
      </c>
      <c r="B35" s="9">
        <v>2975</v>
      </c>
    </row>
    <row r="36" spans="1:2" x14ac:dyDescent="0.25">
      <c r="A36" s="3" t="s">
        <v>123</v>
      </c>
      <c r="B36" s="9">
        <v>2975</v>
      </c>
    </row>
    <row r="37" spans="1:2" x14ac:dyDescent="0.25">
      <c r="A37" s="3" t="s">
        <v>119</v>
      </c>
      <c r="B37" s="9">
        <v>2975</v>
      </c>
    </row>
    <row r="38" spans="1:2" x14ac:dyDescent="0.25">
      <c r="A38" s="3" t="s">
        <v>92</v>
      </c>
      <c r="B38" s="9">
        <v>2850</v>
      </c>
    </row>
    <row r="39" spans="1:2" x14ac:dyDescent="0.25">
      <c r="A39" s="3" t="s">
        <v>21</v>
      </c>
      <c r="B39" s="9">
        <v>2600</v>
      </c>
    </row>
    <row r="40" spans="1:2" x14ac:dyDescent="0.25">
      <c r="A40" s="3" t="s">
        <v>62</v>
      </c>
      <c r="B40" s="9">
        <v>2600</v>
      </c>
    </row>
    <row r="41" spans="1:2" x14ac:dyDescent="0.25">
      <c r="A41" s="3" t="s">
        <v>99</v>
      </c>
      <c r="B41" s="9">
        <v>2600</v>
      </c>
    </row>
    <row r="42" spans="1:2" x14ac:dyDescent="0.25">
      <c r="A42" s="3" t="s">
        <v>23</v>
      </c>
      <c r="B42" s="9">
        <v>2600</v>
      </c>
    </row>
    <row r="43" spans="1:2" x14ac:dyDescent="0.25">
      <c r="A43" s="3" t="s">
        <v>125</v>
      </c>
      <c r="B43" s="9">
        <v>2550</v>
      </c>
    </row>
    <row r="44" spans="1:2" x14ac:dyDescent="0.25">
      <c r="A44" s="3" t="s">
        <v>111</v>
      </c>
      <c r="B44" s="9">
        <v>2550</v>
      </c>
    </row>
    <row r="45" spans="1:2" x14ac:dyDescent="0.25">
      <c r="A45" s="3" t="s">
        <v>11</v>
      </c>
      <c r="B45" s="9">
        <v>2550</v>
      </c>
    </row>
    <row r="46" spans="1:2" x14ac:dyDescent="0.25">
      <c r="A46" s="3" t="s">
        <v>105</v>
      </c>
      <c r="B46" s="9">
        <v>2550</v>
      </c>
    </row>
    <row r="47" spans="1:2" x14ac:dyDescent="0.25">
      <c r="A47" s="3" t="s">
        <v>75</v>
      </c>
      <c r="B47" s="9">
        <v>2550</v>
      </c>
    </row>
    <row r="48" spans="1:2" x14ac:dyDescent="0.25">
      <c r="A48" s="3" t="s">
        <v>80</v>
      </c>
      <c r="B48" s="9">
        <v>2300</v>
      </c>
    </row>
    <row r="49" spans="1:2" x14ac:dyDescent="0.25">
      <c r="A49" s="3" t="s">
        <v>70</v>
      </c>
      <c r="B49" s="9">
        <v>2125</v>
      </c>
    </row>
    <row r="50" spans="1:2" x14ac:dyDescent="0.25">
      <c r="A50" s="3" t="s">
        <v>115</v>
      </c>
      <c r="B50" s="9">
        <v>2125</v>
      </c>
    </row>
    <row r="51" spans="1:2" x14ac:dyDescent="0.25">
      <c r="A51" s="3" t="s">
        <v>48</v>
      </c>
      <c r="B51" s="9">
        <v>2125</v>
      </c>
    </row>
    <row r="52" spans="1:2" x14ac:dyDescent="0.25">
      <c r="A52" s="3" t="s">
        <v>124</v>
      </c>
      <c r="B52" s="9">
        <v>2125</v>
      </c>
    </row>
    <row r="53" spans="1:2" x14ac:dyDescent="0.25">
      <c r="A53" s="3" t="s">
        <v>78</v>
      </c>
      <c r="B53" s="9">
        <v>2125</v>
      </c>
    </row>
    <row r="54" spans="1:2" x14ac:dyDescent="0.25">
      <c r="A54" s="3" t="s">
        <v>96</v>
      </c>
      <c r="B54" s="9">
        <v>2125</v>
      </c>
    </row>
    <row r="55" spans="1:2" x14ac:dyDescent="0.25">
      <c r="A55" s="3" t="s">
        <v>38</v>
      </c>
      <c r="B55" s="9">
        <v>2125</v>
      </c>
    </row>
    <row r="56" spans="1:2" x14ac:dyDescent="0.25">
      <c r="A56" s="3" t="s">
        <v>64</v>
      </c>
      <c r="B56" s="9">
        <v>2100</v>
      </c>
    </row>
    <row r="57" spans="1:2" x14ac:dyDescent="0.25">
      <c r="A57" s="3" t="s">
        <v>47</v>
      </c>
      <c r="B57" s="9">
        <v>1950</v>
      </c>
    </row>
    <row r="58" spans="1:2" x14ac:dyDescent="0.25">
      <c r="A58" s="3" t="s">
        <v>51</v>
      </c>
      <c r="B58" s="9">
        <v>1800</v>
      </c>
    </row>
    <row r="59" spans="1:2" x14ac:dyDescent="0.25">
      <c r="A59" s="3" t="s">
        <v>108</v>
      </c>
      <c r="B59" s="9">
        <v>1800</v>
      </c>
    </row>
    <row r="60" spans="1:2" x14ac:dyDescent="0.25">
      <c r="A60" s="3" t="s">
        <v>57</v>
      </c>
      <c r="B60" s="9">
        <v>1700</v>
      </c>
    </row>
    <row r="61" spans="1:2" x14ac:dyDescent="0.25">
      <c r="A61" s="3" t="s">
        <v>66</v>
      </c>
      <c r="B61" s="9">
        <v>1700</v>
      </c>
    </row>
    <row r="62" spans="1:2" x14ac:dyDescent="0.25">
      <c r="A62" s="3" t="s">
        <v>35</v>
      </c>
      <c r="B62" s="9">
        <v>1700</v>
      </c>
    </row>
    <row r="63" spans="1:2" x14ac:dyDescent="0.25">
      <c r="A63" s="3" t="s">
        <v>71</v>
      </c>
      <c r="B63" s="9">
        <v>1700</v>
      </c>
    </row>
    <row r="64" spans="1:2" x14ac:dyDescent="0.25">
      <c r="A64" s="3" t="s">
        <v>44</v>
      </c>
      <c r="B64" s="9">
        <v>1700</v>
      </c>
    </row>
    <row r="65" spans="1:2" x14ac:dyDescent="0.25">
      <c r="A65" s="3" t="s">
        <v>100</v>
      </c>
      <c r="B65" s="9">
        <v>1700</v>
      </c>
    </row>
    <row r="66" spans="1:2" x14ac:dyDescent="0.25">
      <c r="A66" s="3" t="s">
        <v>118</v>
      </c>
      <c r="B66" s="9">
        <v>1700</v>
      </c>
    </row>
    <row r="67" spans="1:2" x14ac:dyDescent="0.25">
      <c r="A67" s="3" t="s">
        <v>63</v>
      </c>
      <c r="B67" s="9">
        <v>1500</v>
      </c>
    </row>
    <row r="68" spans="1:2" x14ac:dyDescent="0.25">
      <c r="A68" s="3" t="s">
        <v>52</v>
      </c>
      <c r="B68" s="9">
        <v>1500</v>
      </c>
    </row>
    <row r="69" spans="1:2" x14ac:dyDescent="0.25">
      <c r="A69" s="3" t="s">
        <v>103</v>
      </c>
      <c r="B69" s="9">
        <v>1275</v>
      </c>
    </row>
    <row r="70" spans="1:2" x14ac:dyDescent="0.25">
      <c r="A70" s="3" t="s">
        <v>104</v>
      </c>
      <c r="B70" s="9">
        <v>1275</v>
      </c>
    </row>
    <row r="71" spans="1:2" x14ac:dyDescent="0.25">
      <c r="A71" s="3" t="s">
        <v>97</v>
      </c>
      <c r="B71" s="9">
        <v>1275</v>
      </c>
    </row>
    <row r="72" spans="1:2" x14ac:dyDescent="0.25">
      <c r="A72" s="3" t="s">
        <v>127</v>
      </c>
      <c r="B72" s="9">
        <v>1275</v>
      </c>
    </row>
    <row r="73" spans="1:2" x14ac:dyDescent="0.25">
      <c r="A73" s="3" t="s">
        <v>46</v>
      </c>
      <c r="B73" s="9">
        <v>1200</v>
      </c>
    </row>
    <row r="74" spans="1:2" x14ac:dyDescent="0.25">
      <c r="A74" s="3" t="s">
        <v>69</v>
      </c>
      <c r="B74" s="9">
        <v>1200</v>
      </c>
    </row>
    <row r="75" spans="1:2" x14ac:dyDescent="0.25">
      <c r="A75" s="3" t="s">
        <v>102</v>
      </c>
      <c r="B75" s="9">
        <v>1050</v>
      </c>
    </row>
    <row r="76" spans="1:2" x14ac:dyDescent="0.25">
      <c r="A76" s="3" t="s">
        <v>122</v>
      </c>
      <c r="B76" s="9">
        <v>1050</v>
      </c>
    </row>
    <row r="77" spans="1:2" x14ac:dyDescent="0.25">
      <c r="A77" s="3" t="s">
        <v>116</v>
      </c>
      <c r="B77" s="9">
        <v>1050</v>
      </c>
    </row>
    <row r="78" spans="1:2" x14ac:dyDescent="0.25">
      <c r="A78" s="3" t="s">
        <v>73</v>
      </c>
      <c r="B78" s="9">
        <v>1050</v>
      </c>
    </row>
    <row r="79" spans="1:2" x14ac:dyDescent="0.25">
      <c r="A79" s="3" t="s">
        <v>29</v>
      </c>
      <c r="B79" s="9">
        <v>900</v>
      </c>
    </row>
    <row r="80" spans="1:2" x14ac:dyDescent="0.25">
      <c r="A80" s="3" t="s">
        <v>76</v>
      </c>
      <c r="B80" s="9">
        <v>900</v>
      </c>
    </row>
    <row r="81" spans="1:2" x14ac:dyDescent="0.25">
      <c r="A81" s="3" t="s">
        <v>27</v>
      </c>
      <c r="B81" s="9">
        <v>900</v>
      </c>
    </row>
    <row r="82" spans="1:2" x14ac:dyDescent="0.25">
      <c r="A82" s="3" t="s">
        <v>101</v>
      </c>
      <c r="B82" s="9">
        <v>900</v>
      </c>
    </row>
    <row r="83" spans="1:2" x14ac:dyDescent="0.25">
      <c r="A83" s="3" t="s">
        <v>106</v>
      </c>
      <c r="B83" s="9">
        <v>900</v>
      </c>
    </row>
    <row r="84" spans="1:2" x14ac:dyDescent="0.25">
      <c r="A84" s="3" t="s">
        <v>95</v>
      </c>
      <c r="B84" s="9">
        <v>750</v>
      </c>
    </row>
    <row r="85" spans="1:2" x14ac:dyDescent="0.25">
      <c r="A85" s="3" t="s">
        <v>65</v>
      </c>
      <c r="B85" s="9">
        <v>750</v>
      </c>
    </row>
    <row r="86" spans="1:2" x14ac:dyDescent="0.25">
      <c r="A86" s="3" t="s">
        <v>126</v>
      </c>
      <c r="B86" s="9">
        <v>600</v>
      </c>
    </row>
    <row r="87" spans="1:2" x14ac:dyDescent="0.25">
      <c r="A87" s="3" t="s">
        <v>40</v>
      </c>
      <c r="B87" s="9">
        <v>600</v>
      </c>
    </row>
    <row r="88" spans="1:2" x14ac:dyDescent="0.25">
      <c r="A88" s="3" t="s">
        <v>98</v>
      </c>
      <c r="B88" s="9">
        <v>450</v>
      </c>
    </row>
    <row r="89" spans="1:2" x14ac:dyDescent="0.25">
      <c r="A89" s="3" t="s">
        <v>110</v>
      </c>
      <c r="B89" s="9">
        <v>450</v>
      </c>
    </row>
    <row r="90" spans="1:2" x14ac:dyDescent="0.25">
      <c r="A90" s="3" t="s">
        <v>120</v>
      </c>
      <c r="B90" s="9">
        <v>450</v>
      </c>
    </row>
    <row r="91" spans="1:2" x14ac:dyDescent="0.25">
      <c r="A91" s="3" t="s">
        <v>129</v>
      </c>
      <c r="B91" s="9">
        <v>241350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8610-775D-4AF9-AB61-7B3AA441A6D6}">
  <dimension ref="A1"/>
  <sheetViews>
    <sheetView showGridLines="0" topLeftCell="A4" zoomScaleNormal="100" workbookViewId="0">
      <selection activeCell="X15" sqref="X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FD84-3A58-4C49-8AC2-3D871934A879}">
  <dimension ref="A1:K124"/>
  <sheetViews>
    <sheetView tabSelected="1" workbookViewId="0">
      <selection activeCell="O7" sqref="O7"/>
    </sheetView>
  </sheetViews>
  <sheetFormatPr defaultRowHeight="15" x14ac:dyDescent="0.25"/>
  <cols>
    <col min="1" max="1" width="22.85546875" bestFit="1" customWidth="1"/>
    <col min="2" max="2" width="26.85546875" bestFit="1" customWidth="1"/>
    <col min="3" max="3" width="10.140625"/>
    <col min="4" max="4" width="11" customWidth="1"/>
    <col min="5" max="5" width="10.28515625" customWidth="1"/>
    <col min="6" max="6" width="11.140625" customWidth="1"/>
    <col min="7" max="7" width="15" bestFit="1" customWidth="1"/>
    <col min="8" max="8" width="14.28515625" bestFit="1" customWidth="1"/>
    <col min="9" max="9" width="16.42578125" customWidth="1"/>
    <col min="10" max="10" width="13.7109375" bestFit="1" customWidth="1"/>
    <col min="11" max="11" width="14.28515625" bestFit="1" customWidth="1"/>
  </cols>
  <sheetData>
    <row r="1" spans="1:11" ht="15.75"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v>2015</v>
      </c>
      <c r="D2" t="s">
        <v>13</v>
      </c>
      <c r="E2">
        <v>650</v>
      </c>
      <c r="F2">
        <v>3</v>
      </c>
      <c r="G2">
        <v>1950</v>
      </c>
      <c r="H2" t="s">
        <v>14</v>
      </c>
      <c r="I2" t="s">
        <v>15</v>
      </c>
      <c r="J2" t="s">
        <v>16</v>
      </c>
      <c r="K2" t="s">
        <v>17</v>
      </c>
    </row>
    <row r="3" spans="1:11" x14ac:dyDescent="0.25">
      <c r="A3" t="s">
        <v>18</v>
      </c>
      <c r="B3" t="s">
        <v>12</v>
      </c>
      <c r="C3">
        <v>2015</v>
      </c>
      <c r="D3" t="s">
        <v>13</v>
      </c>
      <c r="E3">
        <v>650</v>
      </c>
      <c r="F3">
        <v>3</v>
      </c>
      <c r="G3">
        <v>1950</v>
      </c>
      <c r="H3" t="s">
        <v>14</v>
      </c>
      <c r="I3" t="s">
        <v>15</v>
      </c>
      <c r="J3" t="s">
        <v>19</v>
      </c>
      <c r="K3" t="s">
        <v>20</v>
      </c>
    </row>
    <row r="4" spans="1:11" x14ac:dyDescent="0.25">
      <c r="A4" t="s">
        <v>21</v>
      </c>
      <c r="B4" t="s">
        <v>12</v>
      </c>
      <c r="C4">
        <v>2015</v>
      </c>
      <c r="D4" t="s">
        <v>13</v>
      </c>
      <c r="E4">
        <v>650</v>
      </c>
      <c r="F4">
        <v>4</v>
      </c>
      <c r="G4">
        <v>2600</v>
      </c>
      <c r="H4" t="s">
        <v>14</v>
      </c>
      <c r="I4" t="s">
        <v>22</v>
      </c>
      <c r="J4" t="s">
        <v>19</v>
      </c>
      <c r="K4" t="s">
        <v>17</v>
      </c>
    </row>
    <row r="5" spans="1:11" x14ac:dyDescent="0.25">
      <c r="A5" t="s">
        <v>23</v>
      </c>
      <c r="B5" t="s">
        <v>12</v>
      </c>
      <c r="C5">
        <v>2015</v>
      </c>
      <c r="D5" t="s">
        <v>13</v>
      </c>
      <c r="E5">
        <v>650</v>
      </c>
      <c r="F5">
        <v>4</v>
      </c>
      <c r="G5">
        <v>2600</v>
      </c>
      <c r="H5" t="s">
        <v>24</v>
      </c>
      <c r="I5" t="s">
        <v>25</v>
      </c>
      <c r="J5" t="s">
        <v>19</v>
      </c>
      <c r="K5" t="s">
        <v>26</v>
      </c>
    </row>
    <row r="6" spans="1:11" x14ac:dyDescent="0.25">
      <c r="A6" t="s">
        <v>27</v>
      </c>
      <c r="B6" t="s">
        <v>12</v>
      </c>
      <c r="C6">
        <v>2015</v>
      </c>
      <c r="D6" t="s">
        <v>28</v>
      </c>
      <c r="E6">
        <v>300</v>
      </c>
      <c r="F6">
        <v>3</v>
      </c>
      <c r="G6">
        <v>900</v>
      </c>
      <c r="H6" t="s">
        <v>24</v>
      </c>
      <c r="I6" t="s">
        <v>22</v>
      </c>
      <c r="J6" t="s">
        <v>16</v>
      </c>
      <c r="K6" t="s">
        <v>20</v>
      </c>
    </row>
    <row r="7" spans="1:11" x14ac:dyDescent="0.25">
      <c r="A7" t="s">
        <v>29</v>
      </c>
      <c r="B7" t="s">
        <v>30</v>
      </c>
      <c r="C7">
        <v>2015</v>
      </c>
      <c r="D7" t="s">
        <v>28</v>
      </c>
      <c r="E7">
        <v>300</v>
      </c>
      <c r="F7">
        <v>3</v>
      </c>
      <c r="G7">
        <v>900</v>
      </c>
      <c r="H7" t="s">
        <v>24</v>
      </c>
      <c r="I7" t="s">
        <v>15</v>
      </c>
      <c r="J7" t="s">
        <v>16</v>
      </c>
      <c r="K7" t="s">
        <v>31</v>
      </c>
    </row>
    <row r="8" spans="1:11" x14ac:dyDescent="0.25">
      <c r="A8" t="s">
        <v>32</v>
      </c>
      <c r="B8" t="s">
        <v>30</v>
      </c>
      <c r="C8">
        <v>2015</v>
      </c>
      <c r="D8" t="s">
        <v>33</v>
      </c>
      <c r="E8">
        <v>150</v>
      </c>
      <c r="F8">
        <v>7</v>
      </c>
      <c r="G8">
        <v>1050</v>
      </c>
      <c r="H8" t="s">
        <v>34</v>
      </c>
      <c r="I8" t="s">
        <v>15</v>
      </c>
      <c r="J8" t="s">
        <v>19</v>
      </c>
      <c r="K8" t="s">
        <v>31</v>
      </c>
    </row>
    <row r="9" spans="1:11" x14ac:dyDescent="0.25">
      <c r="A9" t="s">
        <v>35</v>
      </c>
      <c r="B9" t="s">
        <v>30</v>
      </c>
      <c r="C9">
        <v>2015</v>
      </c>
      <c r="D9" t="s">
        <v>15</v>
      </c>
      <c r="E9">
        <v>425</v>
      </c>
      <c r="F9">
        <v>4</v>
      </c>
      <c r="G9">
        <v>1700</v>
      </c>
      <c r="H9" t="s">
        <v>34</v>
      </c>
      <c r="I9" t="s">
        <v>22</v>
      </c>
      <c r="J9" t="s">
        <v>19</v>
      </c>
      <c r="K9" t="s">
        <v>31</v>
      </c>
    </row>
    <row r="10" spans="1:11" x14ac:dyDescent="0.25">
      <c r="A10" t="s">
        <v>36</v>
      </c>
      <c r="B10" t="s">
        <v>30</v>
      </c>
      <c r="C10">
        <v>2015</v>
      </c>
      <c r="D10" t="s">
        <v>15</v>
      </c>
      <c r="E10">
        <v>425</v>
      </c>
      <c r="F10">
        <v>7</v>
      </c>
      <c r="G10">
        <v>2975</v>
      </c>
      <c r="H10" t="s">
        <v>37</v>
      </c>
      <c r="I10" t="s">
        <v>25</v>
      </c>
      <c r="J10" t="s">
        <v>19</v>
      </c>
      <c r="K10" t="s">
        <v>17</v>
      </c>
    </row>
    <row r="11" spans="1:11" x14ac:dyDescent="0.25">
      <c r="A11" t="s">
        <v>38</v>
      </c>
      <c r="B11" t="s">
        <v>30</v>
      </c>
      <c r="C11">
        <v>2015</v>
      </c>
      <c r="D11" t="s">
        <v>15</v>
      </c>
      <c r="E11">
        <v>425</v>
      </c>
      <c r="F11">
        <v>5</v>
      </c>
      <c r="G11">
        <v>2125</v>
      </c>
      <c r="H11" t="s">
        <v>39</v>
      </c>
      <c r="I11" t="s">
        <v>22</v>
      </c>
      <c r="J11" t="s">
        <v>16</v>
      </c>
      <c r="K11" t="s">
        <v>17</v>
      </c>
    </row>
    <row r="12" spans="1:11" x14ac:dyDescent="0.25">
      <c r="A12" t="s">
        <v>40</v>
      </c>
      <c r="B12" t="s">
        <v>30</v>
      </c>
      <c r="C12">
        <v>2015</v>
      </c>
      <c r="D12" t="s">
        <v>33</v>
      </c>
      <c r="E12">
        <v>150</v>
      </c>
      <c r="F12">
        <v>4</v>
      </c>
      <c r="G12">
        <v>600</v>
      </c>
      <c r="H12" t="s">
        <v>41</v>
      </c>
      <c r="I12" t="s">
        <v>25</v>
      </c>
      <c r="J12" t="s">
        <v>16</v>
      </c>
      <c r="K12" t="s">
        <v>17</v>
      </c>
    </row>
    <row r="13" spans="1:11" x14ac:dyDescent="0.25">
      <c r="A13" t="s">
        <v>42</v>
      </c>
      <c r="B13" t="s">
        <v>30</v>
      </c>
      <c r="C13">
        <v>2015</v>
      </c>
      <c r="D13" t="s">
        <v>13</v>
      </c>
      <c r="E13">
        <v>650</v>
      </c>
      <c r="F13">
        <v>7</v>
      </c>
      <c r="G13">
        <v>4550</v>
      </c>
      <c r="H13" t="s">
        <v>43</v>
      </c>
      <c r="I13" t="s">
        <v>22</v>
      </c>
      <c r="J13" t="s">
        <v>19</v>
      </c>
      <c r="K13" t="s">
        <v>26</v>
      </c>
    </row>
    <row r="14" spans="1:11" x14ac:dyDescent="0.25">
      <c r="A14" t="s">
        <v>44</v>
      </c>
      <c r="B14" t="s">
        <v>30</v>
      </c>
      <c r="C14">
        <v>2015</v>
      </c>
      <c r="D14" t="s">
        <v>15</v>
      </c>
      <c r="E14">
        <v>425</v>
      </c>
      <c r="F14">
        <v>4</v>
      </c>
      <c r="G14">
        <v>1700</v>
      </c>
      <c r="H14" t="s">
        <v>45</v>
      </c>
      <c r="I14" t="s">
        <v>15</v>
      </c>
      <c r="J14" t="s">
        <v>19</v>
      </c>
      <c r="K14" t="s">
        <v>17</v>
      </c>
    </row>
    <row r="15" spans="1:11" x14ac:dyDescent="0.25">
      <c r="A15" t="s">
        <v>46</v>
      </c>
      <c r="B15" t="s">
        <v>30</v>
      </c>
      <c r="C15">
        <v>2015</v>
      </c>
      <c r="D15" t="s">
        <v>28</v>
      </c>
      <c r="E15">
        <v>300</v>
      </c>
      <c r="F15">
        <v>4</v>
      </c>
      <c r="G15">
        <v>1200</v>
      </c>
      <c r="H15" t="s">
        <v>45</v>
      </c>
      <c r="I15" t="s">
        <v>15</v>
      </c>
      <c r="J15" t="s">
        <v>19</v>
      </c>
      <c r="K15" t="s">
        <v>31</v>
      </c>
    </row>
    <row r="16" spans="1:11" x14ac:dyDescent="0.25">
      <c r="A16" t="s">
        <v>47</v>
      </c>
      <c r="B16" t="s">
        <v>30</v>
      </c>
      <c r="C16">
        <v>2015</v>
      </c>
      <c r="D16" t="s">
        <v>13</v>
      </c>
      <c r="E16">
        <v>650</v>
      </c>
      <c r="F16">
        <v>3</v>
      </c>
      <c r="G16">
        <v>1950</v>
      </c>
      <c r="H16" t="s">
        <v>45</v>
      </c>
      <c r="I16" t="s">
        <v>22</v>
      </c>
      <c r="J16" t="s">
        <v>16</v>
      </c>
      <c r="K16" t="s">
        <v>31</v>
      </c>
    </row>
    <row r="17" spans="1:11" x14ac:dyDescent="0.25">
      <c r="A17" t="s">
        <v>48</v>
      </c>
      <c r="B17" t="s">
        <v>49</v>
      </c>
      <c r="C17">
        <v>2015</v>
      </c>
      <c r="D17" t="s">
        <v>15</v>
      </c>
      <c r="E17">
        <v>425</v>
      </c>
      <c r="F17">
        <v>5</v>
      </c>
      <c r="G17">
        <v>2125</v>
      </c>
      <c r="H17" t="s">
        <v>50</v>
      </c>
      <c r="I17" t="s">
        <v>25</v>
      </c>
      <c r="J17" t="s">
        <v>16</v>
      </c>
      <c r="K17" t="s">
        <v>31</v>
      </c>
    </row>
    <row r="18" spans="1:11" x14ac:dyDescent="0.25">
      <c r="A18" t="s">
        <v>51</v>
      </c>
      <c r="B18" t="s">
        <v>49</v>
      </c>
      <c r="C18">
        <v>2015</v>
      </c>
      <c r="D18" t="s">
        <v>28</v>
      </c>
      <c r="E18">
        <v>300</v>
      </c>
      <c r="F18">
        <v>6</v>
      </c>
      <c r="G18">
        <v>1800</v>
      </c>
      <c r="H18" t="s">
        <v>50</v>
      </c>
      <c r="I18" t="s">
        <v>22</v>
      </c>
      <c r="J18" t="s">
        <v>19</v>
      </c>
      <c r="K18" t="s">
        <v>20</v>
      </c>
    </row>
    <row r="19" spans="1:11" x14ac:dyDescent="0.25">
      <c r="A19" t="s">
        <v>52</v>
      </c>
      <c r="B19" t="s">
        <v>49</v>
      </c>
      <c r="C19">
        <v>2015</v>
      </c>
      <c r="D19" t="s">
        <v>33</v>
      </c>
      <c r="E19">
        <v>150</v>
      </c>
      <c r="F19">
        <v>4</v>
      </c>
      <c r="G19">
        <v>600</v>
      </c>
      <c r="H19" t="s">
        <v>50</v>
      </c>
      <c r="I19" t="s">
        <v>15</v>
      </c>
      <c r="J19" t="s">
        <v>19</v>
      </c>
      <c r="K19" t="s">
        <v>53</v>
      </c>
    </row>
    <row r="20" spans="1:11" x14ac:dyDescent="0.25">
      <c r="A20" t="s">
        <v>54</v>
      </c>
      <c r="B20" t="s">
        <v>49</v>
      </c>
      <c r="C20">
        <v>2015</v>
      </c>
      <c r="D20" t="s">
        <v>28</v>
      </c>
      <c r="E20">
        <v>300</v>
      </c>
      <c r="F20">
        <v>5</v>
      </c>
      <c r="G20">
        <v>1500</v>
      </c>
      <c r="H20" t="s">
        <v>50</v>
      </c>
      <c r="I20" t="s">
        <v>15</v>
      </c>
      <c r="J20" t="s">
        <v>19</v>
      </c>
      <c r="K20" t="s">
        <v>26</v>
      </c>
    </row>
    <row r="21" spans="1:11" x14ac:dyDescent="0.25">
      <c r="A21" t="s">
        <v>55</v>
      </c>
      <c r="B21" t="s">
        <v>49</v>
      </c>
      <c r="C21">
        <v>2015</v>
      </c>
      <c r="D21" t="s">
        <v>13</v>
      </c>
      <c r="E21">
        <v>650</v>
      </c>
      <c r="F21">
        <v>6</v>
      </c>
      <c r="G21">
        <v>3900</v>
      </c>
      <c r="H21" t="s">
        <v>56</v>
      </c>
      <c r="I21" t="s">
        <v>22</v>
      </c>
      <c r="J21" t="s">
        <v>19</v>
      </c>
      <c r="K21" t="s">
        <v>26</v>
      </c>
    </row>
    <row r="22" spans="1:11" x14ac:dyDescent="0.25">
      <c r="A22" t="s">
        <v>57</v>
      </c>
      <c r="B22" t="s">
        <v>49</v>
      </c>
      <c r="C22">
        <v>2015</v>
      </c>
      <c r="D22" t="s">
        <v>15</v>
      </c>
      <c r="E22">
        <v>425</v>
      </c>
      <c r="F22">
        <v>4</v>
      </c>
      <c r="G22">
        <v>1700</v>
      </c>
      <c r="H22" t="s">
        <v>56</v>
      </c>
      <c r="I22" t="s">
        <v>25</v>
      </c>
      <c r="J22" t="s">
        <v>16</v>
      </c>
      <c r="K22" t="s">
        <v>17</v>
      </c>
    </row>
    <row r="23" spans="1:11" x14ac:dyDescent="0.25">
      <c r="A23" t="s">
        <v>58</v>
      </c>
      <c r="B23" t="s">
        <v>49</v>
      </c>
      <c r="C23">
        <v>2015</v>
      </c>
      <c r="D23" t="s">
        <v>28</v>
      </c>
      <c r="E23">
        <v>300</v>
      </c>
      <c r="F23">
        <v>4</v>
      </c>
      <c r="G23">
        <v>1200</v>
      </c>
      <c r="H23" t="s">
        <v>56</v>
      </c>
      <c r="I23" t="s">
        <v>22</v>
      </c>
      <c r="J23" t="s">
        <v>16</v>
      </c>
      <c r="K23" t="s">
        <v>17</v>
      </c>
    </row>
    <row r="24" spans="1:11" x14ac:dyDescent="0.25">
      <c r="A24" t="s">
        <v>59</v>
      </c>
      <c r="B24" t="s">
        <v>60</v>
      </c>
      <c r="C24">
        <v>2017</v>
      </c>
      <c r="D24" t="s">
        <v>13</v>
      </c>
      <c r="E24">
        <v>650</v>
      </c>
      <c r="F24">
        <v>5</v>
      </c>
      <c r="G24">
        <v>3250</v>
      </c>
      <c r="H24" t="s">
        <v>56</v>
      </c>
      <c r="I24" t="s">
        <v>15</v>
      </c>
      <c r="J24" t="s">
        <v>19</v>
      </c>
      <c r="K24" t="s">
        <v>20</v>
      </c>
    </row>
    <row r="25" spans="1:11" x14ac:dyDescent="0.25">
      <c r="A25" t="s">
        <v>61</v>
      </c>
      <c r="B25" t="s">
        <v>12</v>
      </c>
      <c r="C25">
        <v>2016</v>
      </c>
      <c r="D25" t="s">
        <v>13</v>
      </c>
      <c r="E25">
        <v>650</v>
      </c>
      <c r="F25">
        <v>5</v>
      </c>
      <c r="G25">
        <v>3250</v>
      </c>
      <c r="H25" t="s">
        <v>14</v>
      </c>
      <c r="I25" t="s">
        <v>15</v>
      </c>
      <c r="J25" t="s">
        <v>19</v>
      </c>
      <c r="K25" t="s">
        <v>31</v>
      </c>
    </row>
    <row r="26" spans="1:11" x14ac:dyDescent="0.25">
      <c r="A26" t="s">
        <v>62</v>
      </c>
      <c r="B26" t="s">
        <v>12</v>
      </c>
      <c r="C26">
        <v>2016</v>
      </c>
      <c r="D26" t="s">
        <v>13</v>
      </c>
      <c r="E26">
        <v>650</v>
      </c>
      <c r="F26">
        <v>4</v>
      </c>
      <c r="G26">
        <v>2600</v>
      </c>
      <c r="H26" t="s">
        <v>14</v>
      </c>
      <c r="I26" t="s">
        <v>22</v>
      </c>
      <c r="J26" t="s">
        <v>19</v>
      </c>
      <c r="K26" t="s">
        <v>31</v>
      </c>
    </row>
    <row r="27" spans="1:11" x14ac:dyDescent="0.25">
      <c r="A27" t="s">
        <v>63</v>
      </c>
      <c r="B27" t="s">
        <v>12</v>
      </c>
      <c r="C27">
        <v>2016</v>
      </c>
      <c r="D27" t="s">
        <v>28</v>
      </c>
      <c r="E27">
        <v>300</v>
      </c>
      <c r="F27">
        <v>5</v>
      </c>
      <c r="G27">
        <v>1500</v>
      </c>
      <c r="H27" t="s">
        <v>14</v>
      </c>
      <c r="I27" t="s">
        <v>25</v>
      </c>
      <c r="J27" t="s">
        <v>19</v>
      </c>
      <c r="K27" t="s">
        <v>31</v>
      </c>
    </row>
    <row r="28" spans="1:11" x14ac:dyDescent="0.25">
      <c r="A28" t="s">
        <v>64</v>
      </c>
      <c r="B28" t="s">
        <v>12</v>
      </c>
      <c r="C28">
        <v>2016</v>
      </c>
      <c r="D28" t="s">
        <v>28</v>
      </c>
      <c r="E28">
        <v>300</v>
      </c>
      <c r="F28">
        <v>7</v>
      </c>
      <c r="G28">
        <v>2100</v>
      </c>
      <c r="H28" t="s">
        <v>24</v>
      </c>
      <c r="I28" t="s">
        <v>22</v>
      </c>
      <c r="J28" t="s">
        <v>16</v>
      </c>
      <c r="K28" t="s">
        <v>17</v>
      </c>
    </row>
    <row r="29" spans="1:11" x14ac:dyDescent="0.25">
      <c r="A29" t="s">
        <v>65</v>
      </c>
      <c r="B29" t="s">
        <v>12</v>
      </c>
      <c r="C29">
        <v>2016</v>
      </c>
      <c r="D29" t="s">
        <v>33</v>
      </c>
      <c r="E29">
        <v>150</v>
      </c>
      <c r="F29">
        <v>5</v>
      </c>
      <c r="G29">
        <v>750</v>
      </c>
      <c r="H29" t="s">
        <v>24</v>
      </c>
      <c r="I29" t="s">
        <v>15</v>
      </c>
      <c r="J29" t="s">
        <v>16</v>
      </c>
      <c r="K29" t="s">
        <v>17</v>
      </c>
    </row>
    <row r="30" spans="1:11" x14ac:dyDescent="0.25">
      <c r="A30" t="s">
        <v>66</v>
      </c>
      <c r="B30" t="s">
        <v>30</v>
      </c>
      <c r="C30">
        <v>2016</v>
      </c>
      <c r="D30" t="s">
        <v>15</v>
      </c>
      <c r="E30">
        <v>425</v>
      </c>
      <c r="F30">
        <v>4</v>
      </c>
      <c r="G30">
        <v>1700</v>
      </c>
      <c r="H30" t="s">
        <v>24</v>
      </c>
      <c r="I30" t="s">
        <v>15</v>
      </c>
      <c r="J30" t="s">
        <v>19</v>
      </c>
      <c r="K30" t="s">
        <v>17</v>
      </c>
    </row>
    <row r="31" spans="1:11" x14ac:dyDescent="0.25">
      <c r="A31" t="s">
        <v>58</v>
      </c>
      <c r="B31" t="s">
        <v>30</v>
      </c>
      <c r="C31">
        <v>2016</v>
      </c>
      <c r="D31" t="s">
        <v>15</v>
      </c>
      <c r="E31">
        <v>425</v>
      </c>
      <c r="F31">
        <v>7</v>
      </c>
      <c r="G31">
        <v>2975</v>
      </c>
      <c r="H31" t="s">
        <v>34</v>
      </c>
      <c r="I31" t="s">
        <v>22</v>
      </c>
      <c r="J31" t="s">
        <v>16</v>
      </c>
      <c r="K31" t="s">
        <v>26</v>
      </c>
    </row>
    <row r="32" spans="1:11" x14ac:dyDescent="0.25">
      <c r="A32" t="s">
        <v>67</v>
      </c>
      <c r="B32" t="s">
        <v>30</v>
      </c>
      <c r="C32">
        <v>2016</v>
      </c>
      <c r="D32" t="s">
        <v>13</v>
      </c>
      <c r="E32">
        <v>650</v>
      </c>
      <c r="F32">
        <v>3</v>
      </c>
      <c r="G32">
        <v>1950</v>
      </c>
      <c r="H32" t="s">
        <v>37</v>
      </c>
      <c r="I32" t="s">
        <v>25</v>
      </c>
      <c r="J32" t="s">
        <v>19</v>
      </c>
      <c r="K32" t="s">
        <v>20</v>
      </c>
    </row>
    <row r="33" spans="1:11" x14ac:dyDescent="0.25">
      <c r="A33" t="s">
        <v>68</v>
      </c>
      <c r="B33" t="s">
        <v>30</v>
      </c>
      <c r="C33">
        <v>2016</v>
      </c>
      <c r="D33" t="s">
        <v>13</v>
      </c>
      <c r="E33">
        <v>650</v>
      </c>
      <c r="F33">
        <v>3</v>
      </c>
      <c r="G33">
        <v>1950</v>
      </c>
      <c r="H33" t="s">
        <v>39</v>
      </c>
      <c r="I33" t="s">
        <v>22</v>
      </c>
      <c r="J33" t="s">
        <v>19</v>
      </c>
      <c r="K33" t="s">
        <v>31</v>
      </c>
    </row>
    <row r="34" spans="1:11" x14ac:dyDescent="0.25">
      <c r="A34" t="s">
        <v>68</v>
      </c>
      <c r="B34" t="s">
        <v>30</v>
      </c>
      <c r="C34">
        <v>2016</v>
      </c>
      <c r="D34" t="s">
        <v>13</v>
      </c>
      <c r="E34">
        <v>650</v>
      </c>
      <c r="F34">
        <v>5</v>
      </c>
      <c r="G34">
        <v>3250</v>
      </c>
      <c r="H34" t="s">
        <v>39</v>
      </c>
      <c r="I34" t="s">
        <v>15</v>
      </c>
      <c r="J34" t="s">
        <v>19</v>
      </c>
      <c r="K34" t="s">
        <v>31</v>
      </c>
    </row>
    <row r="35" spans="1:11" x14ac:dyDescent="0.25">
      <c r="A35" t="s">
        <v>36</v>
      </c>
      <c r="B35" t="s">
        <v>30</v>
      </c>
      <c r="C35">
        <v>2016</v>
      </c>
      <c r="D35" t="s">
        <v>13</v>
      </c>
      <c r="E35">
        <v>650</v>
      </c>
      <c r="F35">
        <v>5</v>
      </c>
      <c r="G35">
        <v>3250</v>
      </c>
      <c r="H35" t="s">
        <v>41</v>
      </c>
      <c r="I35" t="s">
        <v>15</v>
      </c>
      <c r="J35" t="s">
        <v>16</v>
      </c>
      <c r="K35" t="s">
        <v>17</v>
      </c>
    </row>
    <row r="36" spans="1:11" x14ac:dyDescent="0.25">
      <c r="A36" t="s">
        <v>69</v>
      </c>
      <c r="B36" t="s">
        <v>30</v>
      </c>
      <c r="C36">
        <v>2016</v>
      </c>
      <c r="D36" t="s">
        <v>28</v>
      </c>
      <c r="E36">
        <v>300</v>
      </c>
      <c r="F36">
        <v>4</v>
      </c>
      <c r="G36">
        <v>1200</v>
      </c>
      <c r="H36" t="s">
        <v>43</v>
      </c>
      <c r="I36" t="s">
        <v>22</v>
      </c>
      <c r="J36" t="s">
        <v>16</v>
      </c>
      <c r="K36" t="s">
        <v>17</v>
      </c>
    </row>
    <row r="37" spans="1:11" x14ac:dyDescent="0.25">
      <c r="A37" t="s">
        <v>67</v>
      </c>
      <c r="B37" t="s">
        <v>30</v>
      </c>
      <c r="C37">
        <v>2016</v>
      </c>
      <c r="D37" t="s">
        <v>28</v>
      </c>
      <c r="E37">
        <v>300</v>
      </c>
      <c r="F37">
        <v>4</v>
      </c>
      <c r="G37">
        <v>1200</v>
      </c>
      <c r="H37" t="s">
        <v>45</v>
      </c>
      <c r="I37" t="s">
        <v>25</v>
      </c>
      <c r="J37" t="s">
        <v>19</v>
      </c>
      <c r="K37" t="s">
        <v>17</v>
      </c>
    </row>
    <row r="38" spans="1:11" x14ac:dyDescent="0.25">
      <c r="A38" t="s">
        <v>11</v>
      </c>
      <c r="B38" t="s">
        <v>49</v>
      </c>
      <c r="C38">
        <v>2016</v>
      </c>
      <c r="D38" t="s">
        <v>33</v>
      </c>
      <c r="E38">
        <v>150</v>
      </c>
      <c r="F38">
        <v>4</v>
      </c>
      <c r="G38">
        <v>600</v>
      </c>
      <c r="H38" t="s">
        <v>45</v>
      </c>
      <c r="I38" t="s">
        <v>22</v>
      </c>
      <c r="J38" t="s">
        <v>19</v>
      </c>
      <c r="K38" t="s">
        <v>26</v>
      </c>
    </row>
    <row r="39" spans="1:11" x14ac:dyDescent="0.25">
      <c r="A39" t="s">
        <v>70</v>
      </c>
      <c r="B39" t="s">
        <v>49</v>
      </c>
      <c r="C39">
        <v>2016</v>
      </c>
      <c r="D39" t="s">
        <v>15</v>
      </c>
      <c r="E39">
        <v>425</v>
      </c>
      <c r="F39">
        <v>5</v>
      </c>
      <c r="G39">
        <v>2125</v>
      </c>
      <c r="H39" t="s">
        <v>45</v>
      </c>
      <c r="I39" t="s">
        <v>15</v>
      </c>
      <c r="J39" t="s">
        <v>19</v>
      </c>
      <c r="K39" t="s">
        <v>26</v>
      </c>
    </row>
    <row r="40" spans="1:11" x14ac:dyDescent="0.25">
      <c r="A40" t="s">
        <v>71</v>
      </c>
      <c r="B40" t="s">
        <v>49</v>
      </c>
      <c r="C40">
        <v>2016</v>
      </c>
      <c r="D40" t="s">
        <v>15</v>
      </c>
      <c r="E40">
        <v>425</v>
      </c>
      <c r="F40">
        <v>4</v>
      </c>
      <c r="G40">
        <v>1700</v>
      </c>
      <c r="H40" t="s">
        <v>50</v>
      </c>
      <c r="I40" t="s">
        <v>15</v>
      </c>
      <c r="J40" t="s">
        <v>19</v>
      </c>
      <c r="K40" t="s">
        <v>17</v>
      </c>
    </row>
    <row r="41" spans="1:11" x14ac:dyDescent="0.25">
      <c r="A41" t="s">
        <v>72</v>
      </c>
      <c r="B41" t="s">
        <v>49</v>
      </c>
      <c r="C41">
        <v>2016</v>
      </c>
      <c r="D41" t="s">
        <v>15</v>
      </c>
      <c r="E41">
        <v>425</v>
      </c>
      <c r="F41">
        <v>7</v>
      </c>
      <c r="G41">
        <v>2975</v>
      </c>
      <c r="H41" t="s">
        <v>50</v>
      </c>
      <c r="I41" t="s">
        <v>15</v>
      </c>
      <c r="J41" t="s">
        <v>19</v>
      </c>
      <c r="K41" t="s">
        <v>31</v>
      </c>
    </row>
    <row r="42" spans="1:11" x14ac:dyDescent="0.25">
      <c r="A42" t="s">
        <v>73</v>
      </c>
      <c r="B42" t="s">
        <v>49</v>
      </c>
      <c r="C42">
        <v>2016</v>
      </c>
      <c r="D42" t="s">
        <v>33</v>
      </c>
      <c r="E42">
        <v>150</v>
      </c>
      <c r="F42">
        <v>7</v>
      </c>
      <c r="G42">
        <v>1050</v>
      </c>
      <c r="H42" t="s">
        <v>50</v>
      </c>
      <c r="I42" t="s">
        <v>22</v>
      </c>
      <c r="J42" t="s">
        <v>16</v>
      </c>
      <c r="K42" t="s">
        <v>31</v>
      </c>
    </row>
    <row r="43" spans="1:11" x14ac:dyDescent="0.25">
      <c r="A43" t="s">
        <v>74</v>
      </c>
      <c r="B43" t="s">
        <v>49</v>
      </c>
      <c r="C43">
        <v>2016</v>
      </c>
      <c r="D43" t="s">
        <v>13</v>
      </c>
      <c r="E43">
        <v>650</v>
      </c>
      <c r="F43">
        <v>6</v>
      </c>
      <c r="G43">
        <v>3900</v>
      </c>
      <c r="H43" t="s">
        <v>50</v>
      </c>
      <c r="I43" t="s">
        <v>25</v>
      </c>
      <c r="J43" t="s">
        <v>16</v>
      </c>
      <c r="K43" t="s">
        <v>31</v>
      </c>
    </row>
    <row r="44" spans="1:11" x14ac:dyDescent="0.25">
      <c r="A44" t="s">
        <v>75</v>
      </c>
      <c r="B44" t="s">
        <v>49</v>
      </c>
      <c r="C44">
        <v>2016</v>
      </c>
      <c r="D44" t="s">
        <v>15</v>
      </c>
      <c r="E44">
        <v>425</v>
      </c>
      <c r="F44">
        <v>6</v>
      </c>
      <c r="G44">
        <v>2550</v>
      </c>
      <c r="H44" t="s">
        <v>56</v>
      </c>
      <c r="I44" t="s">
        <v>22</v>
      </c>
      <c r="J44" t="s">
        <v>19</v>
      </c>
      <c r="K44" t="s">
        <v>20</v>
      </c>
    </row>
    <row r="45" spans="1:11" x14ac:dyDescent="0.25">
      <c r="A45" t="s">
        <v>76</v>
      </c>
      <c r="B45" t="s">
        <v>49</v>
      </c>
      <c r="C45">
        <v>2016</v>
      </c>
      <c r="D45" t="s">
        <v>28</v>
      </c>
      <c r="E45">
        <v>300</v>
      </c>
      <c r="F45">
        <v>3</v>
      </c>
      <c r="G45">
        <v>900</v>
      </c>
      <c r="H45" t="s">
        <v>56</v>
      </c>
      <c r="I45" t="s">
        <v>15</v>
      </c>
      <c r="J45" t="s">
        <v>19</v>
      </c>
      <c r="K45" t="s">
        <v>53</v>
      </c>
    </row>
    <row r="46" spans="1:11" x14ac:dyDescent="0.25">
      <c r="A46" t="s">
        <v>77</v>
      </c>
      <c r="B46" t="s">
        <v>49</v>
      </c>
      <c r="C46">
        <v>2016</v>
      </c>
      <c r="D46" t="s">
        <v>13</v>
      </c>
      <c r="E46">
        <v>650</v>
      </c>
      <c r="F46">
        <v>7</v>
      </c>
      <c r="G46">
        <v>4550</v>
      </c>
      <c r="H46" t="s">
        <v>56</v>
      </c>
      <c r="I46" t="s">
        <v>15</v>
      </c>
      <c r="J46" t="s">
        <v>19</v>
      </c>
      <c r="K46" t="s">
        <v>26</v>
      </c>
    </row>
    <row r="47" spans="1:11" x14ac:dyDescent="0.25">
      <c r="A47" t="s">
        <v>78</v>
      </c>
      <c r="B47" t="s">
        <v>49</v>
      </c>
      <c r="C47">
        <v>2016</v>
      </c>
      <c r="D47" t="s">
        <v>15</v>
      </c>
      <c r="E47">
        <v>425</v>
      </c>
      <c r="F47">
        <v>5</v>
      </c>
      <c r="G47">
        <v>2125</v>
      </c>
      <c r="H47" t="s">
        <v>56</v>
      </c>
      <c r="I47" t="s">
        <v>15</v>
      </c>
      <c r="J47" t="s">
        <v>19</v>
      </c>
      <c r="K47" t="s">
        <v>26</v>
      </c>
    </row>
    <row r="48" spans="1:11" x14ac:dyDescent="0.25">
      <c r="A48" t="s">
        <v>79</v>
      </c>
      <c r="B48" t="s">
        <v>12</v>
      </c>
      <c r="C48">
        <v>2017</v>
      </c>
      <c r="D48" t="s">
        <v>28</v>
      </c>
      <c r="E48">
        <v>300</v>
      </c>
      <c r="F48">
        <v>3</v>
      </c>
      <c r="G48">
        <v>900</v>
      </c>
      <c r="H48" t="s">
        <v>14</v>
      </c>
      <c r="I48" t="s">
        <v>22</v>
      </c>
      <c r="J48" t="s">
        <v>19</v>
      </c>
      <c r="K48" t="s">
        <v>17</v>
      </c>
    </row>
    <row r="49" spans="1:11" x14ac:dyDescent="0.25">
      <c r="A49" t="s">
        <v>80</v>
      </c>
      <c r="B49" t="s">
        <v>12</v>
      </c>
      <c r="C49">
        <v>2017</v>
      </c>
      <c r="D49" t="s">
        <v>33</v>
      </c>
      <c r="E49">
        <v>150</v>
      </c>
      <c r="F49">
        <v>4</v>
      </c>
      <c r="G49">
        <v>600</v>
      </c>
      <c r="H49" t="s">
        <v>14</v>
      </c>
      <c r="I49" t="s">
        <v>25</v>
      </c>
      <c r="J49" t="s">
        <v>16</v>
      </c>
      <c r="K49" t="s">
        <v>17</v>
      </c>
    </row>
    <row r="50" spans="1:11" x14ac:dyDescent="0.25">
      <c r="A50" t="s">
        <v>18</v>
      </c>
      <c r="B50" t="s">
        <v>12</v>
      </c>
      <c r="C50">
        <v>2017</v>
      </c>
      <c r="D50" t="s">
        <v>13</v>
      </c>
      <c r="E50">
        <v>650</v>
      </c>
      <c r="F50">
        <v>6</v>
      </c>
      <c r="G50">
        <v>3900</v>
      </c>
      <c r="H50" t="s">
        <v>14</v>
      </c>
      <c r="I50" t="s">
        <v>22</v>
      </c>
      <c r="J50" t="s">
        <v>16</v>
      </c>
      <c r="K50" t="s">
        <v>20</v>
      </c>
    </row>
    <row r="51" spans="1:11" x14ac:dyDescent="0.25">
      <c r="A51" t="s">
        <v>81</v>
      </c>
      <c r="B51" t="s">
        <v>30</v>
      </c>
      <c r="C51">
        <v>2017</v>
      </c>
      <c r="D51" t="s">
        <v>13</v>
      </c>
      <c r="E51">
        <v>650</v>
      </c>
      <c r="F51">
        <v>3</v>
      </c>
      <c r="G51">
        <v>1950</v>
      </c>
      <c r="H51" t="s">
        <v>24</v>
      </c>
      <c r="I51" t="s">
        <v>15</v>
      </c>
      <c r="J51" t="s">
        <v>19</v>
      </c>
      <c r="K51" t="s">
        <v>31</v>
      </c>
    </row>
    <row r="52" spans="1:11" x14ac:dyDescent="0.25">
      <c r="A52" t="s">
        <v>82</v>
      </c>
      <c r="B52" t="s">
        <v>30</v>
      </c>
      <c r="C52">
        <v>2017</v>
      </c>
      <c r="D52" t="s">
        <v>13</v>
      </c>
      <c r="E52">
        <v>650</v>
      </c>
      <c r="F52">
        <v>5</v>
      </c>
      <c r="G52">
        <v>3250</v>
      </c>
      <c r="H52" t="s">
        <v>24</v>
      </c>
      <c r="I52" t="s">
        <v>15</v>
      </c>
      <c r="J52" t="s">
        <v>19</v>
      </c>
      <c r="K52" t="s">
        <v>31</v>
      </c>
    </row>
    <row r="53" spans="1:11" x14ac:dyDescent="0.25">
      <c r="A53" t="s">
        <v>83</v>
      </c>
      <c r="B53" t="s">
        <v>30</v>
      </c>
      <c r="C53">
        <v>2017</v>
      </c>
      <c r="D53" t="s">
        <v>13</v>
      </c>
      <c r="E53">
        <v>650</v>
      </c>
      <c r="F53">
        <v>4</v>
      </c>
      <c r="G53">
        <v>2600</v>
      </c>
      <c r="H53" t="s">
        <v>24</v>
      </c>
      <c r="I53" t="s">
        <v>15</v>
      </c>
      <c r="J53" t="s">
        <v>19</v>
      </c>
      <c r="K53" t="s">
        <v>17</v>
      </c>
    </row>
    <row r="54" spans="1:11" x14ac:dyDescent="0.25">
      <c r="A54" t="s">
        <v>84</v>
      </c>
      <c r="B54" t="s">
        <v>30</v>
      </c>
      <c r="C54">
        <v>2017</v>
      </c>
      <c r="D54" t="s">
        <v>28</v>
      </c>
      <c r="E54">
        <v>300</v>
      </c>
      <c r="F54">
        <v>4</v>
      </c>
      <c r="G54">
        <v>1200</v>
      </c>
      <c r="H54" t="s">
        <v>34</v>
      </c>
      <c r="I54" t="s">
        <v>22</v>
      </c>
      <c r="J54" t="s">
        <v>19</v>
      </c>
      <c r="K54" t="s">
        <v>17</v>
      </c>
    </row>
    <row r="55" spans="1:11" x14ac:dyDescent="0.25">
      <c r="A55" t="s">
        <v>85</v>
      </c>
      <c r="B55" t="s">
        <v>30</v>
      </c>
      <c r="C55">
        <v>2017</v>
      </c>
      <c r="D55" t="s">
        <v>28</v>
      </c>
      <c r="E55">
        <v>300</v>
      </c>
      <c r="F55">
        <v>6</v>
      </c>
      <c r="G55">
        <v>1800</v>
      </c>
      <c r="H55" t="s">
        <v>34</v>
      </c>
      <c r="I55" t="s">
        <v>25</v>
      </c>
      <c r="J55" t="s">
        <v>19</v>
      </c>
      <c r="K55" t="s">
        <v>17</v>
      </c>
    </row>
    <row r="56" spans="1:11" x14ac:dyDescent="0.25">
      <c r="A56" t="s">
        <v>86</v>
      </c>
      <c r="B56" t="s">
        <v>30</v>
      </c>
      <c r="C56">
        <v>2017</v>
      </c>
      <c r="D56" t="s">
        <v>33</v>
      </c>
      <c r="E56">
        <v>150</v>
      </c>
      <c r="F56">
        <v>5</v>
      </c>
      <c r="G56">
        <v>750</v>
      </c>
      <c r="H56" t="s">
        <v>37</v>
      </c>
      <c r="I56" t="s">
        <v>15</v>
      </c>
      <c r="J56" t="s">
        <v>16</v>
      </c>
      <c r="K56" t="s">
        <v>17</v>
      </c>
    </row>
    <row r="57" spans="1:11" x14ac:dyDescent="0.25">
      <c r="A57" t="s">
        <v>87</v>
      </c>
      <c r="B57" t="s">
        <v>49</v>
      </c>
      <c r="C57">
        <v>2017</v>
      </c>
      <c r="D57" t="s">
        <v>15</v>
      </c>
      <c r="E57">
        <v>425</v>
      </c>
      <c r="F57">
        <v>6</v>
      </c>
      <c r="G57">
        <v>2550</v>
      </c>
      <c r="H57" t="s">
        <v>39</v>
      </c>
      <c r="I57" t="s">
        <v>15</v>
      </c>
      <c r="J57" t="s">
        <v>16</v>
      </c>
      <c r="K57" t="s">
        <v>17</v>
      </c>
    </row>
    <row r="58" spans="1:11" x14ac:dyDescent="0.25">
      <c r="A58" t="s">
        <v>88</v>
      </c>
      <c r="B58" t="s">
        <v>49</v>
      </c>
      <c r="C58">
        <v>2017</v>
      </c>
      <c r="D58" t="s">
        <v>15</v>
      </c>
      <c r="E58">
        <v>425</v>
      </c>
      <c r="F58">
        <v>6</v>
      </c>
      <c r="G58">
        <v>2550</v>
      </c>
      <c r="H58" t="s">
        <v>41</v>
      </c>
      <c r="I58" t="s">
        <v>15</v>
      </c>
      <c r="J58" t="s">
        <v>19</v>
      </c>
      <c r="K58" t="s">
        <v>17</v>
      </c>
    </row>
    <row r="59" spans="1:11" x14ac:dyDescent="0.25">
      <c r="A59" t="s">
        <v>32</v>
      </c>
      <c r="B59" t="s">
        <v>49</v>
      </c>
      <c r="C59">
        <v>2017</v>
      </c>
      <c r="D59" t="s">
        <v>15</v>
      </c>
      <c r="E59">
        <v>425</v>
      </c>
      <c r="F59">
        <v>5</v>
      </c>
      <c r="G59">
        <v>2125</v>
      </c>
      <c r="H59" t="s">
        <v>43</v>
      </c>
      <c r="I59" t="s">
        <v>22</v>
      </c>
      <c r="J59" t="s">
        <v>19</v>
      </c>
      <c r="K59" t="s">
        <v>20</v>
      </c>
    </row>
    <row r="60" spans="1:11" x14ac:dyDescent="0.25">
      <c r="A60" t="s">
        <v>89</v>
      </c>
      <c r="B60" t="s">
        <v>49</v>
      </c>
      <c r="C60">
        <v>2017</v>
      </c>
      <c r="D60" t="s">
        <v>33</v>
      </c>
      <c r="E60">
        <v>150</v>
      </c>
      <c r="F60">
        <v>4</v>
      </c>
      <c r="G60">
        <v>600</v>
      </c>
      <c r="H60" t="s">
        <v>45</v>
      </c>
      <c r="I60" t="s">
        <v>25</v>
      </c>
      <c r="J60" t="s">
        <v>19</v>
      </c>
      <c r="K60" t="s">
        <v>31</v>
      </c>
    </row>
    <row r="61" spans="1:11" x14ac:dyDescent="0.25">
      <c r="A61" t="s">
        <v>90</v>
      </c>
      <c r="B61" t="s">
        <v>49</v>
      </c>
      <c r="C61">
        <v>2017</v>
      </c>
      <c r="D61" t="s">
        <v>13</v>
      </c>
      <c r="E61">
        <v>650</v>
      </c>
      <c r="F61">
        <v>3</v>
      </c>
      <c r="G61">
        <v>1950</v>
      </c>
      <c r="H61" t="s">
        <v>45</v>
      </c>
      <c r="I61" t="s">
        <v>15</v>
      </c>
      <c r="J61" t="s">
        <v>19</v>
      </c>
      <c r="K61" t="s">
        <v>31</v>
      </c>
    </row>
    <row r="62" spans="1:11" x14ac:dyDescent="0.25">
      <c r="A62" t="s">
        <v>91</v>
      </c>
      <c r="B62" t="s">
        <v>60</v>
      </c>
      <c r="C62">
        <v>2017</v>
      </c>
      <c r="D62" t="s">
        <v>15</v>
      </c>
      <c r="E62">
        <v>425</v>
      </c>
      <c r="F62">
        <v>5</v>
      </c>
      <c r="G62">
        <v>2125</v>
      </c>
      <c r="H62" t="s">
        <v>45</v>
      </c>
      <c r="I62" t="s">
        <v>15</v>
      </c>
      <c r="J62" t="s">
        <v>19</v>
      </c>
      <c r="K62" t="s">
        <v>31</v>
      </c>
    </row>
    <row r="63" spans="1:11" x14ac:dyDescent="0.25">
      <c r="A63" t="s">
        <v>92</v>
      </c>
      <c r="B63" t="s">
        <v>12</v>
      </c>
      <c r="C63">
        <v>2017</v>
      </c>
      <c r="D63" t="s">
        <v>28</v>
      </c>
      <c r="E63">
        <v>300</v>
      </c>
      <c r="F63">
        <v>3</v>
      </c>
      <c r="G63">
        <v>900</v>
      </c>
      <c r="H63" t="s">
        <v>50</v>
      </c>
      <c r="I63" t="s">
        <v>15</v>
      </c>
      <c r="J63" t="s">
        <v>16</v>
      </c>
      <c r="K63" t="s">
        <v>17</v>
      </c>
    </row>
    <row r="64" spans="1:11" x14ac:dyDescent="0.25">
      <c r="A64" t="s">
        <v>32</v>
      </c>
      <c r="B64" t="s">
        <v>12</v>
      </c>
      <c r="C64">
        <v>2017</v>
      </c>
      <c r="D64" t="s">
        <v>13</v>
      </c>
      <c r="E64">
        <v>650</v>
      </c>
      <c r="F64">
        <v>4</v>
      </c>
      <c r="G64">
        <v>2600</v>
      </c>
      <c r="H64" t="s">
        <v>50</v>
      </c>
      <c r="I64" t="s">
        <v>22</v>
      </c>
      <c r="J64" t="s">
        <v>16</v>
      </c>
      <c r="K64" t="s">
        <v>17</v>
      </c>
    </row>
    <row r="65" spans="1:11" x14ac:dyDescent="0.25">
      <c r="A65" t="s">
        <v>93</v>
      </c>
      <c r="B65" t="s">
        <v>12</v>
      </c>
      <c r="C65">
        <v>2017</v>
      </c>
      <c r="D65" t="s">
        <v>15</v>
      </c>
      <c r="E65">
        <v>425</v>
      </c>
      <c r="F65">
        <v>6</v>
      </c>
      <c r="G65">
        <v>2550</v>
      </c>
      <c r="H65" t="s">
        <v>50</v>
      </c>
      <c r="I65" t="s">
        <v>25</v>
      </c>
      <c r="J65" t="s">
        <v>19</v>
      </c>
      <c r="K65" t="s">
        <v>17</v>
      </c>
    </row>
    <row r="66" spans="1:11" x14ac:dyDescent="0.25">
      <c r="A66" t="s">
        <v>32</v>
      </c>
      <c r="B66" t="s">
        <v>12</v>
      </c>
      <c r="C66">
        <v>2017</v>
      </c>
      <c r="D66" t="s">
        <v>28</v>
      </c>
      <c r="E66">
        <v>300</v>
      </c>
      <c r="F66">
        <v>4</v>
      </c>
      <c r="G66">
        <v>1200</v>
      </c>
      <c r="H66" t="s">
        <v>50</v>
      </c>
      <c r="I66" t="s">
        <v>15</v>
      </c>
      <c r="J66" t="s">
        <v>19</v>
      </c>
      <c r="K66" t="s">
        <v>26</v>
      </c>
    </row>
    <row r="67" spans="1:11" x14ac:dyDescent="0.25">
      <c r="A67" t="s">
        <v>94</v>
      </c>
      <c r="B67" t="s">
        <v>30</v>
      </c>
      <c r="C67">
        <v>2017</v>
      </c>
      <c r="D67" t="s">
        <v>33</v>
      </c>
      <c r="E67">
        <v>150</v>
      </c>
      <c r="F67">
        <v>6</v>
      </c>
      <c r="G67">
        <v>900</v>
      </c>
      <c r="H67" t="s">
        <v>56</v>
      </c>
      <c r="I67" t="s">
        <v>15</v>
      </c>
      <c r="J67" t="s">
        <v>19</v>
      </c>
      <c r="K67" t="s">
        <v>20</v>
      </c>
    </row>
    <row r="68" spans="1:11" x14ac:dyDescent="0.25">
      <c r="A68" t="s">
        <v>95</v>
      </c>
      <c r="B68" t="s">
        <v>12</v>
      </c>
      <c r="C68">
        <v>2018</v>
      </c>
      <c r="D68" t="s">
        <v>33</v>
      </c>
      <c r="E68">
        <v>150</v>
      </c>
      <c r="F68">
        <v>5</v>
      </c>
      <c r="G68">
        <v>750</v>
      </c>
      <c r="H68" t="s">
        <v>14</v>
      </c>
      <c r="I68" t="s">
        <v>15</v>
      </c>
      <c r="J68" t="s">
        <v>19</v>
      </c>
      <c r="K68" t="s">
        <v>31</v>
      </c>
    </row>
    <row r="69" spans="1:11" x14ac:dyDescent="0.25">
      <c r="A69" t="s">
        <v>96</v>
      </c>
      <c r="B69" t="s">
        <v>12</v>
      </c>
      <c r="C69">
        <v>2018</v>
      </c>
      <c r="D69" t="s">
        <v>15</v>
      </c>
      <c r="E69">
        <v>425</v>
      </c>
      <c r="F69">
        <v>5</v>
      </c>
      <c r="G69">
        <v>2125</v>
      </c>
      <c r="H69" t="s">
        <v>14</v>
      </c>
      <c r="I69" t="s">
        <v>22</v>
      </c>
      <c r="J69" t="s">
        <v>19</v>
      </c>
      <c r="K69" t="s">
        <v>31</v>
      </c>
    </row>
    <row r="70" spans="1:11" x14ac:dyDescent="0.25">
      <c r="A70" t="s">
        <v>85</v>
      </c>
      <c r="B70" t="s">
        <v>12</v>
      </c>
      <c r="C70">
        <v>2018</v>
      </c>
      <c r="D70" t="s">
        <v>15</v>
      </c>
      <c r="E70">
        <v>425</v>
      </c>
      <c r="F70">
        <v>4</v>
      </c>
      <c r="G70">
        <v>1700</v>
      </c>
      <c r="H70" t="s">
        <v>14</v>
      </c>
      <c r="I70" t="s">
        <v>25</v>
      </c>
      <c r="J70" t="s">
        <v>16</v>
      </c>
      <c r="K70" t="s">
        <v>31</v>
      </c>
    </row>
    <row r="71" spans="1:11" x14ac:dyDescent="0.25">
      <c r="A71" t="s">
        <v>97</v>
      </c>
      <c r="B71" t="s">
        <v>12</v>
      </c>
      <c r="C71">
        <v>2018</v>
      </c>
      <c r="D71" t="s">
        <v>15</v>
      </c>
      <c r="E71">
        <v>425</v>
      </c>
      <c r="F71">
        <v>3</v>
      </c>
      <c r="G71">
        <v>1275</v>
      </c>
      <c r="H71" t="s">
        <v>24</v>
      </c>
      <c r="I71" t="s">
        <v>15</v>
      </c>
      <c r="J71" t="s">
        <v>16</v>
      </c>
      <c r="K71" t="s">
        <v>53</v>
      </c>
    </row>
    <row r="72" spans="1:11" x14ac:dyDescent="0.25">
      <c r="A72" t="s">
        <v>98</v>
      </c>
      <c r="B72" t="s">
        <v>30</v>
      </c>
      <c r="C72">
        <v>2018</v>
      </c>
      <c r="D72" t="s">
        <v>33</v>
      </c>
      <c r="E72">
        <v>150</v>
      </c>
      <c r="F72">
        <v>3</v>
      </c>
      <c r="G72">
        <v>450</v>
      </c>
      <c r="H72" t="s">
        <v>24</v>
      </c>
      <c r="I72" t="s">
        <v>15</v>
      </c>
      <c r="J72" t="s">
        <v>19</v>
      </c>
      <c r="K72" t="s">
        <v>17</v>
      </c>
    </row>
    <row r="73" spans="1:11" x14ac:dyDescent="0.25">
      <c r="A73" t="s">
        <v>99</v>
      </c>
      <c r="B73" t="s">
        <v>30</v>
      </c>
      <c r="C73">
        <v>2018</v>
      </c>
      <c r="D73" t="s">
        <v>13</v>
      </c>
      <c r="E73">
        <v>650</v>
      </c>
      <c r="F73">
        <v>4</v>
      </c>
      <c r="G73">
        <v>2600</v>
      </c>
      <c r="H73" t="s">
        <v>24</v>
      </c>
      <c r="I73" t="s">
        <v>15</v>
      </c>
      <c r="J73" t="s">
        <v>19</v>
      </c>
      <c r="K73" t="s">
        <v>17</v>
      </c>
    </row>
    <row r="74" spans="1:11" x14ac:dyDescent="0.25">
      <c r="A74" t="s">
        <v>100</v>
      </c>
      <c r="B74" t="s">
        <v>30</v>
      </c>
      <c r="C74">
        <v>2018</v>
      </c>
      <c r="D74" t="s">
        <v>15</v>
      </c>
      <c r="E74">
        <v>425</v>
      </c>
      <c r="F74">
        <v>4</v>
      </c>
      <c r="G74">
        <v>1700</v>
      </c>
      <c r="H74" t="s">
        <v>34</v>
      </c>
      <c r="I74" t="s">
        <v>22</v>
      </c>
      <c r="J74" t="s">
        <v>19</v>
      </c>
      <c r="K74" t="s">
        <v>17</v>
      </c>
    </row>
    <row r="75" spans="1:11" x14ac:dyDescent="0.25">
      <c r="A75" t="s">
        <v>101</v>
      </c>
      <c r="B75" t="s">
        <v>30</v>
      </c>
      <c r="C75">
        <v>2018</v>
      </c>
      <c r="D75" t="s">
        <v>28</v>
      </c>
      <c r="E75">
        <v>300</v>
      </c>
      <c r="F75">
        <v>3</v>
      </c>
      <c r="G75">
        <v>900</v>
      </c>
      <c r="H75" t="s">
        <v>34</v>
      </c>
      <c r="I75" t="s">
        <v>15</v>
      </c>
      <c r="J75" t="s">
        <v>19</v>
      </c>
      <c r="K75" t="s">
        <v>17</v>
      </c>
    </row>
    <row r="76" spans="1:11" x14ac:dyDescent="0.25">
      <c r="A76" t="s">
        <v>54</v>
      </c>
      <c r="B76" t="s">
        <v>30</v>
      </c>
      <c r="C76">
        <v>2018</v>
      </c>
      <c r="D76" t="s">
        <v>13</v>
      </c>
      <c r="E76">
        <v>650</v>
      </c>
      <c r="F76">
        <v>5</v>
      </c>
      <c r="G76">
        <v>3250</v>
      </c>
      <c r="H76" t="s">
        <v>37</v>
      </c>
      <c r="I76" t="s">
        <v>22</v>
      </c>
      <c r="J76" t="s">
        <v>19</v>
      </c>
      <c r="K76" t="s">
        <v>31</v>
      </c>
    </row>
    <row r="77" spans="1:11" x14ac:dyDescent="0.25">
      <c r="A77" t="s">
        <v>102</v>
      </c>
      <c r="B77" t="s">
        <v>30</v>
      </c>
      <c r="C77">
        <v>2018</v>
      </c>
      <c r="D77" t="s">
        <v>33</v>
      </c>
      <c r="E77">
        <v>150</v>
      </c>
      <c r="F77">
        <v>7</v>
      </c>
      <c r="G77">
        <v>1050</v>
      </c>
      <c r="H77" t="s">
        <v>39</v>
      </c>
      <c r="I77" t="s">
        <v>25</v>
      </c>
      <c r="J77" t="s">
        <v>19</v>
      </c>
      <c r="K77" t="s">
        <v>31</v>
      </c>
    </row>
    <row r="78" spans="1:11" x14ac:dyDescent="0.25">
      <c r="A78" t="s">
        <v>103</v>
      </c>
      <c r="B78" t="s">
        <v>30</v>
      </c>
      <c r="C78">
        <v>2018</v>
      </c>
      <c r="D78" t="s">
        <v>15</v>
      </c>
      <c r="E78">
        <v>425</v>
      </c>
      <c r="F78">
        <v>3</v>
      </c>
      <c r="G78">
        <v>1275</v>
      </c>
      <c r="H78" t="s">
        <v>41</v>
      </c>
      <c r="I78" t="s">
        <v>15</v>
      </c>
      <c r="J78" t="s">
        <v>19</v>
      </c>
      <c r="K78" t="s">
        <v>31</v>
      </c>
    </row>
    <row r="79" spans="1:11" x14ac:dyDescent="0.25">
      <c r="A79" t="s">
        <v>104</v>
      </c>
      <c r="B79" t="s">
        <v>30</v>
      </c>
      <c r="C79">
        <v>2018</v>
      </c>
      <c r="D79" t="s">
        <v>15</v>
      </c>
      <c r="E79">
        <v>425</v>
      </c>
      <c r="F79">
        <v>3</v>
      </c>
      <c r="G79">
        <v>1275</v>
      </c>
      <c r="H79" t="s">
        <v>43</v>
      </c>
      <c r="I79" t="s">
        <v>15</v>
      </c>
      <c r="J79" t="s">
        <v>19</v>
      </c>
      <c r="K79" t="s">
        <v>20</v>
      </c>
    </row>
    <row r="80" spans="1:11" x14ac:dyDescent="0.25">
      <c r="A80" t="s">
        <v>105</v>
      </c>
      <c r="B80" t="s">
        <v>49</v>
      </c>
      <c r="C80">
        <v>2018</v>
      </c>
      <c r="D80" t="s">
        <v>15</v>
      </c>
      <c r="E80">
        <v>425</v>
      </c>
      <c r="F80">
        <v>6</v>
      </c>
      <c r="G80">
        <v>2550</v>
      </c>
      <c r="H80" t="s">
        <v>45</v>
      </c>
      <c r="I80" t="s">
        <v>15</v>
      </c>
      <c r="J80" t="s">
        <v>16</v>
      </c>
      <c r="K80" t="s">
        <v>53</v>
      </c>
    </row>
    <row r="81" spans="1:11" x14ac:dyDescent="0.25">
      <c r="A81" t="s">
        <v>106</v>
      </c>
      <c r="B81" t="s">
        <v>49</v>
      </c>
      <c r="C81">
        <v>2018</v>
      </c>
      <c r="D81" t="s">
        <v>33</v>
      </c>
      <c r="E81">
        <v>150</v>
      </c>
      <c r="F81">
        <v>6</v>
      </c>
      <c r="G81">
        <v>900</v>
      </c>
      <c r="H81" t="s">
        <v>45</v>
      </c>
      <c r="I81" t="s">
        <v>22</v>
      </c>
      <c r="J81" t="s">
        <v>16</v>
      </c>
      <c r="K81" t="s">
        <v>26</v>
      </c>
    </row>
    <row r="82" spans="1:11" x14ac:dyDescent="0.25">
      <c r="A82" t="s">
        <v>107</v>
      </c>
      <c r="B82" t="s">
        <v>49</v>
      </c>
      <c r="C82">
        <v>2018</v>
      </c>
      <c r="D82" t="s">
        <v>13</v>
      </c>
      <c r="E82">
        <v>650</v>
      </c>
      <c r="F82">
        <v>5</v>
      </c>
      <c r="G82">
        <v>3250</v>
      </c>
      <c r="H82" t="s">
        <v>45</v>
      </c>
      <c r="I82" t="s">
        <v>25</v>
      </c>
      <c r="J82" t="s">
        <v>19</v>
      </c>
      <c r="K82" t="s">
        <v>26</v>
      </c>
    </row>
    <row r="83" spans="1:11" x14ac:dyDescent="0.25">
      <c r="A83" t="s">
        <v>85</v>
      </c>
      <c r="B83" t="s">
        <v>49</v>
      </c>
      <c r="C83">
        <v>2018</v>
      </c>
      <c r="D83" t="s">
        <v>15</v>
      </c>
      <c r="E83">
        <v>425</v>
      </c>
      <c r="F83">
        <v>7</v>
      </c>
      <c r="G83">
        <v>2975</v>
      </c>
      <c r="H83" t="s">
        <v>50</v>
      </c>
      <c r="I83" t="s">
        <v>15</v>
      </c>
      <c r="J83" t="s">
        <v>19</v>
      </c>
      <c r="K83" t="s">
        <v>26</v>
      </c>
    </row>
    <row r="84" spans="1:11" x14ac:dyDescent="0.25">
      <c r="A84" t="s">
        <v>108</v>
      </c>
      <c r="B84" t="s">
        <v>60</v>
      </c>
      <c r="C84">
        <v>2018</v>
      </c>
      <c r="D84" t="s">
        <v>28</v>
      </c>
      <c r="E84">
        <v>300</v>
      </c>
      <c r="F84">
        <v>6</v>
      </c>
      <c r="G84">
        <v>1800</v>
      </c>
      <c r="H84" t="s">
        <v>50</v>
      </c>
      <c r="I84" t="s">
        <v>15</v>
      </c>
      <c r="J84" t="s">
        <v>16</v>
      </c>
      <c r="K84" t="s">
        <v>17</v>
      </c>
    </row>
    <row r="85" spans="1:11" x14ac:dyDescent="0.25">
      <c r="A85" t="s">
        <v>109</v>
      </c>
      <c r="B85" t="s">
        <v>60</v>
      </c>
      <c r="C85">
        <v>2018</v>
      </c>
      <c r="D85" t="s">
        <v>13</v>
      </c>
      <c r="E85">
        <v>650</v>
      </c>
      <c r="F85">
        <v>5</v>
      </c>
      <c r="G85">
        <v>3250</v>
      </c>
      <c r="H85" t="s">
        <v>50</v>
      </c>
      <c r="I85" t="s">
        <v>15</v>
      </c>
      <c r="J85" t="s">
        <v>16</v>
      </c>
      <c r="K85" t="s">
        <v>17</v>
      </c>
    </row>
    <row r="86" spans="1:11" x14ac:dyDescent="0.25">
      <c r="A86" t="s">
        <v>110</v>
      </c>
      <c r="B86" t="s">
        <v>60</v>
      </c>
      <c r="C86">
        <v>2018</v>
      </c>
      <c r="D86" t="s">
        <v>33</v>
      </c>
      <c r="E86">
        <v>150</v>
      </c>
      <c r="F86">
        <v>3</v>
      </c>
      <c r="G86">
        <v>450</v>
      </c>
      <c r="H86" t="s">
        <v>50</v>
      </c>
      <c r="I86" t="s">
        <v>22</v>
      </c>
      <c r="J86" t="s">
        <v>19</v>
      </c>
      <c r="K86" t="s">
        <v>20</v>
      </c>
    </row>
    <row r="87" spans="1:11" x14ac:dyDescent="0.25">
      <c r="A87" t="s">
        <v>111</v>
      </c>
      <c r="B87" t="s">
        <v>60</v>
      </c>
      <c r="C87">
        <v>2018</v>
      </c>
      <c r="D87" t="s">
        <v>15</v>
      </c>
      <c r="E87">
        <v>425</v>
      </c>
      <c r="F87">
        <v>6</v>
      </c>
      <c r="G87">
        <v>2550</v>
      </c>
      <c r="H87" t="s">
        <v>56</v>
      </c>
      <c r="I87" t="s">
        <v>15</v>
      </c>
      <c r="J87" t="s">
        <v>19</v>
      </c>
      <c r="K87" t="s">
        <v>31</v>
      </c>
    </row>
    <row r="88" spans="1:11" x14ac:dyDescent="0.25">
      <c r="A88" t="s">
        <v>79</v>
      </c>
      <c r="B88" t="s">
        <v>12</v>
      </c>
      <c r="C88">
        <v>2019</v>
      </c>
      <c r="D88" t="s">
        <v>15</v>
      </c>
      <c r="E88">
        <v>425</v>
      </c>
      <c r="F88">
        <v>6</v>
      </c>
      <c r="G88">
        <v>2550</v>
      </c>
      <c r="H88" t="s">
        <v>14</v>
      </c>
      <c r="I88" t="s">
        <v>22</v>
      </c>
      <c r="J88" t="s">
        <v>19</v>
      </c>
      <c r="K88" t="s">
        <v>31</v>
      </c>
    </row>
    <row r="89" spans="1:11" x14ac:dyDescent="0.25">
      <c r="A89" t="s">
        <v>80</v>
      </c>
      <c r="B89" t="s">
        <v>12</v>
      </c>
      <c r="C89">
        <v>2019</v>
      </c>
      <c r="D89" t="s">
        <v>15</v>
      </c>
      <c r="E89">
        <v>425</v>
      </c>
      <c r="F89">
        <v>4</v>
      </c>
      <c r="G89">
        <v>1700</v>
      </c>
      <c r="H89" t="s">
        <v>24</v>
      </c>
      <c r="I89" t="s">
        <v>25</v>
      </c>
      <c r="J89" t="s">
        <v>19</v>
      </c>
      <c r="K89" t="s">
        <v>31</v>
      </c>
    </row>
    <row r="90" spans="1:11" x14ac:dyDescent="0.25">
      <c r="A90" t="s">
        <v>18</v>
      </c>
      <c r="B90" t="s">
        <v>12</v>
      </c>
      <c r="C90">
        <v>2019</v>
      </c>
      <c r="D90" t="s">
        <v>33</v>
      </c>
      <c r="E90">
        <v>150</v>
      </c>
      <c r="F90">
        <v>6</v>
      </c>
      <c r="G90">
        <v>900</v>
      </c>
      <c r="H90" t="s">
        <v>24</v>
      </c>
      <c r="I90" t="s">
        <v>15</v>
      </c>
      <c r="J90" t="s">
        <v>16</v>
      </c>
      <c r="K90" t="s">
        <v>17</v>
      </c>
    </row>
    <row r="91" spans="1:11" x14ac:dyDescent="0.25">
      <c r="A91" t="s">
        <v>81</v>
      </c>
      <c r="B91" t="s">
        <v>30</v>
      </c>
      <c r="C91">
        <v>2019</v>
      </c>
      <c r="D91" t="s">
        <v>13</v>
      </c>
      <c r="E91">
        <v>650</v>
      </c>
      <c r="F91">
        <v>7</v>
      </c>
      <c r="G91">
        <v>4550</v>
      </c>
      <c r="H91" t="s">
        <v>34</v>
      </c>
      <c r="I91" t="s">
        <v>15</v>
      </c>
      <c r="J91" t="s">
        <v>16</v>
      </c>
      <c r="K91" t="s">
        <v>17</v>
      </c>
    </row>
    <row r="92" spans="1:11" x14ac:dyDescent="0.25">
      <c r="A92" t="s">
        <v>82</v>
      </c>
      <c r="B92" t="s">
        <v>30</v>
      </c>
      <c r="C92">
        <v>2019</v>
      </c>
      <c r="D92" t="s">
        <v>15</v>
      </c>
      <c r="E92">
        <v>425</v>
      </c>
      <c r="F92">
        <v>4</v>
      </c>
      <c r="G92">
        <v>1700</v>
      </c>
      <c r="H92" t="s">
        <v>37</v>
      </c>
      <c r="I92" t="s">
        <v>15</v>
      </c>
      <c r="J92" t="s">
        <v>19</v>
      </c>
      <c r="K92" t="s">
        <v>17</v>
      </c>
    </row>
    <row r="93" spans="1:11" x14ac:dyDescent="0.25">
      <c r="A93" t="s">
        <v>83</v>
      </c>
      <c r="B93" t="s">
        <v>30</v>
      </c>
      <c r="C93">
        <v>2019</v>
      </c>
      <c r="D93" t="s">
        <v>28</v>
      </c>
      <c r="E93">
        <v>300</v>
      </c>
      <c r="F93">
        <v>6</v>
      </c>
      <c r="G93">
        <v>1800</v>
      </c>
      <c r="H93" t="s">
        <v>39</v>
      </c>
      <c r="I93" t="s">
        <v>22</v>
      </c>
      <c r="J93" t="s">
        <v>16</v>
      </c>
      <c r="K93" t="s">
        <v>26</v>
      </c>
    </row>
    <row r="94" spans="1:11" x14ac:dyDescent="0.25">
      <c r="A94" t="s">
        <v>84</v>
      </c>
      <c r="B94" t="s">
        <v>30</v>
      </c>
      <c r="C94">
        <v>2019</v>
      </c>
      <c r="D94" t="s">
        <v>13</v>
      </c>
      <c r="E94">
        <v>650</v>
      </c>
      <c r="F94">
        <v>3</v>
      </c>
      <c r="G94">
        <v>1950</v>
      </c>
      <c r="H94" t="s">
        <v>112</v>
      </c>
      <c r="I94" t="s">
        <v>25</v>
      </c>
      <c r="J94" t="s">
        <v>19</v>
      </c>
      <c r="K94" t="s">
        <v>20</v>
      </c>
    </row>
    <row r="95" spans="1:11" x14ac:dyDescent="0.25">
      <c r="A95" t="s">
        <v>85</v>
      </c>
      <c r="B95" t="s">
        <v>30</v>
      </c>
      <c r="C95">
        <v>2019</v>
      </c>
      <c r="D95" t="s">
        <v>33</v>
      </c>
      <c r="E95">
        <v>150</v>
      </c>
      <c r="F95">
        <v>4</v>
      </c>
      <c r="G95">
        <v>600</v>
      </c>
      <c r="H95" t="s">
        <v>43</v>
      </c>
      <c r="I95" t="s">
        <v>15</v>
      </c>
      <c r="J95" t="s">
        <v>19</v>
      </c>
      <c r="K95" t="s">
        <v>17</v>
      </c>
    </row>
    <row r="96" spans="1:11" x14ac:dyDescent="0.25">
      <c r="A96" t="s">
        <v>86</v>
      </c>
      <c r="B96" t="s">
        <v>30</v>
      </c>
      <c r="C96">
        <v>2019</v>
      </c>
      <c r="D96" t="s">
        <v>15</v>
      </c>
      <c r="E96">
        <v>425</v>
      </c>
      <c r="F96">
        <v>7</v>
      </c>
      <c r="G96">
        <v>2975</v>
      </c>
      <c r="H96" t="s">
        <v>45</v>
      </c>
      <c r="I96" t="s">
        <v>15</v>
      </c>
      <c r="J96" t="s">
        <v>19</v>
      </c>
      <c r="K96" t="s">
        <v>17</v>
      </c>
    </row>
    <row r="97" spans="1:11" x14ac:dyDescent="0.25">
      <c r="A97" t="s">
        <v>87</v>
      </c>
      <c r="B97" t="s">
        <v>49</v>
      </c>
      <c r="C97">
        <v>2019</v>
      </c>
      <c r="D97" t="s">
        <v>15</v>
      </c>
      <c r="E97">
        <v>425</v>
      </c>
      <c r="F97">
        <v>4</v>
      </c>
      <c r="G97">
        <v>1700</v>
      </c>
      <c r="H97" t="s">
        <v>45</v>
      </c>
      <c r="I97" t="s">
        <v>15</v>
      </c>
      <c r="J97" t="s">
        <v>16</v>
      </c>
      <c r="K97" t="s">
        <v>17</v>
      </c>
    </row>
    <row r="98" spans="1:11" x14ac:dyDescent="0.25">
      <c r="A98" t="s">
        <v>88</v>
      </c>
      <c r="B98" t="s">
        <v>49</v>
      </c>
      <c r="C98">
        <v>2019</v>
      </c>
      <c r="D98" t="s">
        <v>15</v>
      </c>
      <c r="E98">
        <v>425</v>
      </c>
      <c r="F98">
        <v>3</v>
      </c>
      <c r="G98">
        <v>1275</v>
      </c>
      <c r="H98" t="s">
        <v>50</v>
      </c>
      <c r="I98" t="s">
        <v>22</v>
      </c>
      <c r="J98" t="s">
        <v>16</v>
      </c>
      <c r="K98" t="s">
        <v>17</v>
      </c>
    </row>
    <row r="99" spans="1:11" x14ac:dyDescent="0.25">
      <c r="A99" t="s">
        <v>32</v>
      </c>
      <c r="B99" t="s">
        <v>49</v>
      </c>
      <c r="C99">
        <v>2019</v>
      </c>
      <c r="D99" t="s">
        <v>33</v>
      </c>
      <c r="E99">
        <v>150</v>
      </c>
      <c r="F99">
        <v>4</v>
      </c>
      <c r="G99">
        <v>600</v>
      </c>
      <c r="H99" t="s">
        <v>113</v>
      </c>
      <c r="I99" t="s">
        <v>15</v>
      </c>
      <c r="J99" t="s">
        <v>19</v>
      </c>
      <c r="K99" t="s">
        <v>17</v>
      </c>
    </row>
    <row r="100" spans="1:11" x14ac:dyDescent="0.25">
      <c r="A100" t="s">
        <v>89</v>
      </c>
      <c r="B100" t="s">
        <v>49</v>
      </c>
      <c r="C100">
        <v>2019</v>
      </c>
      <c r="D100" t="s">
        <v>13</v>
      </c>
      <c r="E100">
        <v>650</v>
      </c>
      <c r="F100">
        <v>4</v>
      </c>
      <c r="G100">
        <v>2600</v>
      </c>
      <c r="H100" t="s">
        <v>114</v>
      </c>
      <c r="I100" t="s">
        <v>22</v>
      </c>
      <c r="J100" t="s">
        <v>19</v>
      </c>
      <c r="K100" t="s">
        <v>17</v>
      </c>
    </row>
    <row r="101" spans="1:11" x14ac:dyDescent="0.25">
      <c r="A101" t="s">
        <v>90</v>
      </c>
      <c r="B101" t="s">
        <v>49</v>
      </c>
      <c r="C101">
        <v>2019</v>
      </c>
      <c r="D101" t="s">
        <v>15</v>
      </c>
      <c r="E101">
        <v>425</v>
      </c>
      <c r="F101">
        <v>6</v>
      </c>
      <c r="G101">
        <v>2550</v>
      </c>
      <c r="H101" t="s">
        <v>56</v>
      </c>
      <c r="I101" t="s">
        <v>25</v>
      </c>
      <c r="J101" t="s">
        <v>19</v>
      </c>
      <c r="K101" t="s">
        <v>26</v>
      </c>
    </row>
    <row r="102" spans="1:11" x14ac:dyDescent="0.25">
      <c r="A102" t="s">
        <v>91</v>
      </c>
      <c r="B102" t="s">
        <v>60</v>
      </c>
      <c r="C102">
        <v>2019</v>
      </c>
      <c r="D102" t="s">
        <v>28</v>
      </c>
      <c r="E102">
        <v>300</v>
      </c>
      <c r="F102">
        <v>4</v>
      </c>
      <c r="G102">
        <v>1200</v>
      </c>
      <c r="H102" t="s">
        <v>56</v>
      </c>
      <c r="I102" t="s">
        <v>15</v>
      </c>
      <c r="J102" t="s">
        <v>19</v>
      </c>
      <c r="K102" t="s">
        <v>17</v>
      </c>
    </row>
    <row r="103" spans="1:11" x14ac:dyDescent="0.25">
      <c r="A103" t="s">
        <v>92</v>
      </c>
      <c r="B103" t="s">
        <v>12</v>
      </c>
      <c r="C103">
        <v>2020</v>
      </c>
      <c r="D103" t="s">
        <v>13</v>
      </c>
      <c r="E103">
        <v>650</v>
      </c>
      <c r="F103">
        <v>3</v>
      </c>
      <c r="G103">
        <v>1950</v>
      </c>
      <c r="H103" t="s">
        <v>14</v>
      </c>
      <c r="I103" t="s">
        <v>15</v>
      </c>
      <c r="J103" t="s">
        <v>19</v>
      </c>
      <c r="K103" t="s">
        <v>31</v>
      </c>
    </row>
    <row r="104" spans="1:11" x14ac:dyDescent="0.25">
      <c r="A104" t="s">
        <v>32</v>
      </c>
      <c r="B104" t="s">
        <v>12</v>
      </c>
      <c r="C104">
        <v>2020</v>
      </c>
      <c r="D104" t="s">
        <v>13</v>
      </c>
      <c r="E104">
        <v>650</v>
      </c>
      <c r="F104">
        <v>5</v>
      </c>
      <c r="G104">
        <v>3250</v>
      </c>
      <c r="H104" t="s">
        <v>14</v>
      </c>
      <c r="I104" t="s">
        <v>15</v>
      </c>
      <c r="J104" t="s">
        <v>19</v>
      </c>
      <c r="K104" t="s">
        <v>31</v>
      </c>
    </row>
    <row r="105" spans="1:11" x14ac:dyDescent="0.25">
      <c r="A105" t="s">
        <v>93</v>
      </c>
      <c r="B105" t="s">
        <v>12</v>
      </c>
      <c r="C105">
        <v>2020</v>
      </c>
      <c r="D105" t="s">
        <v>33</v>
      </c>
      <c r="E105">
        <v>150</v>
      </c>
      <c r="F105">
        <v>5</v>
      </c>
      <c r="G105">
        <v>750</v>
      </c>
      <c r="H105" t="s">
        <v>14</v>
      </c>
      <c r="I105" t="s">
        <v>15</v>
      </c>
      <c r="J105" t="s">
        <v>19</v>
      </c>
      <c r="K105" t="s">
        <v>31</v>
      </c>
    </row>
    <row r="106" spans="1:11" x14ac:dyDescent="0.25">
      <c r="A106" t="s">
        <v>32</v>
      </c>
      <c r="B106" t="s">
        <v>12</v>
      </c>
      <c r="C106">
        <v>2020</v>
      </c>
      <c r="D106" t="s">
        <v>15</v>
      </c>
      <c r="E106">
        <v>425</v>
      </c>
      <c r="F106">
        <v>6</v>
      </c>
      <c r="G106">
        <v>2550</v>
      </c>
      <c r="H106" t="s">
        <v>24</v>
      </c>
      <c r="I106" t="s">
        <v>22</v>
      </c>
      <c r="J106" t="s">
        <v>19</v>
      </c>
      <c r="K106" t="s">
        <v>20</v>
      </c>
    </row>
    <row r="107" spans="1:11" x14ac:dyDescent="0.25">
      <c r="A107" t="s">
        <v>94</v>
      </c>
      <c r="B107" t="s">
        <v>30</v>
      </c>
      <c r="C107">
        <v>2020</v>
      </c>
      <c r="D107" t="s">
        <v>28</v>
      </c>
      <c r="E107">
        <v>425</v>
      </c>
      <c r="F107">
        <v>6</v>
      </c>
      <c r="G107">
        <v>2550</v>
      </c>
      <c r="H107" t="s">
        <v>24</v>
      </c>
      <c r="I107" t="s">
        <v>25</v>
      </c>
      <c r="J107" t="s">
        <v>16</v>
      </c>
      <c r="K107" t="s">
        <v>53</v>
      </c>
    </row>
    <row r="108" spans="1:11" x14ac:dyDescent="0.25">
      <c r="A108" t="s">
        <v>115</v>
      </c>
      <c r="B108" t="s">
        <v>30</v>
      </c>
      <c r="C108">
        <v>2020</v>
      </c>
      <c r="D108" t="s">
        <v>15</v>
      </c>
      <c r="E108">
        <v>425</v>
      </c>
      <c r="F108">
        <v>5</v>
      </c>
      <c r="G108">
        <v>2125</v>
      </c>
      <c r="H108" t="s">
        <v>24</v>
      </c>
      <c r="I108" t="s">
        <v>15</v>
      </c>
      <c r="J108" t="s">
        <v>16</v>
      </c>
      <c r="K108" t="s">
        <v>26</v>
      </c>
    </row>
    <row r="109" spans="1:11" x14ac:dyDescent="0.25">
      <c r="A109" t="s">
        <v>116</v>
      </c>
      <c r="B109" t="s">
        <v>30</v>
      </c>
      <c r="C109">
        <v>2020</v>
      </c>
      <c r="D109" t="s">
        <v>33</v>
      </c>
      <c r="E109">
        <v>150</v>
      </c>
      <c r="F109">
        <v>7</v>
      </c>
      <c r="G109">
        <v>1050</v>
      </c>
      <c r="H109" t="s">
        <v>34</v>
      </c>
      <c r="I109" t="s">
        <v>15</v>
      </c>
      <c r="J109" t="s">
        <v>19</v>
      </c>
      <c r="K109" t="s">
        <v>26</v>
      </c>
    </row>
    <row r="110" spans="1:11" x14ac:dyDescent="0.25">
      <c r="A110" t="s">
        <v>117</v>
      </c>
      <c r="B110" t="s">
        <v>30</v>
      </c>
      <c r="C110">
        <v>2020</v>
      </c>
      <c r="D110" t="s">
        <v>13</v>
      </c>
      <c r="E110">
        <v>650</v>
      </c>
      <c r="F110">
        <v>7</v>
      </c>
      <c r="G110">
        <v>4550</v>
      </c>
      <c r="H110" t="s">
        <v>34</v>
      </c>
      <c r="I110" t="s">
        <v>15</v>
      </c>
      <c r="J110" t="s">
        <v>16</v>
      </c>
      <c r="K110" t="s">
        <v>53</v>
      </c>
    </row>
    <row r="111" spans="1:11" x14ac:dyDescent="0.25">
      <c r="A111" t="s">
        <v>52</v>
      </c>
      <c r="B111" t="s">
        <v>30</v>
      </c>
      <c r="C111">
        <v>2020</v>
      </c>
      <c r="D111" t="s">
        <v>33</v>
      </c>
      <c r="E111">
        <v>150</v>
      </c>
      <c r="F111">
        <v>6</v>
      </c>
      <c r="G111">
        <v>900</v>
      </c>
      <c r="H111" t="s">
        <v>37</v>
      </c>
      <c r="I111" t="s">
        <v>22</v>
      </c>
      <c r="J111" t="s">
        <v>19</v>
      </c>
      <c r="K111" t="s">
        <v>26</v>
      </c>
    </row>
    <row r="112" spans="1:11" x14ac:dyDescent="0.25">
      <c r="A112" t="s">
        <v>18</v>
      </c>
      <c r="B112" t="s">
        <v>30</v>
      </c>
      <c r="C112">
        <v>2020</v>
      </c>
      <c r="D112" t="s">
        <v>15</v>
      </c>
      <c r="E112">
        <v>425</v>
      </c>
      <c r="F112">
        <v>7</v>
      </c>
      <c r="G112">
        <v>2975</v>
      </c>
      <c r="H112" t="s">
        <v>39</v>
      </c>
      <c r="I112" t="s">
        <v>15</v>
      </c>
      <c r="J112" t="s">
        <v>19</v>
      </c>
      <c r="K112" t="s">
        <v>26</v>
      </c>
    </row>
    <row r="113" spans="1:11" x14ac:dyDescent="0.25">
      <c r="A113" t="s">
        <v>118</v>
      </c>
      <c r="B113" t="s">
        <v>30</v>
      </c>
      <c r="C113">
        <v>2020</v>
      </c>
      <c r="D113" t="s">
        <v>15</v>
      </c>
      <c r="E113">
        <v>425</v>
      </c>
      <c r="F113">
        <v>4</v>
      </c>
      <c r="G113">
        <v>1700</v>
      </c>
      <c r="H113" t="s">
        <v>41</v>
      </c>
      <c r="I113" t="s">
        <v>22</v>
      </c>
      <c r="J113" t="s">
        <v>19</v>
      </c>
      <c r="K113" t="s">
        <v>26</v>
      </c>
    </row>
    <row r="114" spans="1:11" x14ac:dyDescent="0.25">
      <c r="A114" t="s">
        <v>119</v>
      </c>
      <c r="B114" t="s">
        <v>30</v>
      </c>
      <c r="C114">
        <v>2020</v>
      </c>
      <c r="D114" t="s">
        <v>15</v>
      </c>
      <c r="E114">
        <v>425</v>
      </c>
      <c r="F114">
        <v>7</v>
      </c>
      <c r="G114">
        <v>2975</v>
      </c>
      <c r="H114" t="s">
        <v>43</v>
      </c>
      <c r="I114" t="s">
        <v>25</v>
      </c>
      <c r="J114" t="s">
        <v>19</v>
      </c>
      <c r="K114" t="s">
        <v>17</v>
      </c>
    </row>
    <row r="115" spans="1:11" x14ac:dyDescent="0.25">
      <c r="A115" t="s">
        <v>120</v>
      </c>
      <c r="B115" t="s">
        <v>49</v>
      </c>
      <c r="C115">
        <v>2020</v>
      </c>
      <c r="D115" t="s">
        <v>33</v>
      </c>
      <c r="E115">
        <v>150</v>
      </c>
      <c r="F115">
        <v>3</v>
      </c>
      <c r="G115">
        <v>450</v>
      </c>
      <c r="H115" t="s">
        <v>45</v>
      </c>
      <c r="I115" t="s">
        <v>15</v>
      </c>
      <c r="J115" t="s">
        <v>19</v>
      </c>
      <c r="K115" t="s">
        <v>17</v>
      </c>
    </row>
    <row r="116" spans="1:11" x14ac:dyDescent="0.25">
      <c r="A116" t="s">
        <v>121</v>
      </c>
      <c r="B116" t="s">
        <v>49</v>
      </c>
      <c r="C116">
        <v>2020</v>
      </c>
      <c r="D116" t="s">
        <v>13</v>
      </c>
      <c r="E116">
        <v>650</v>
      </c>
      <c r="F116">
        <v>6</v>
      </c>
      <c r="G116">
        <v>3900</v>
      </c>
      <c r="H116" t="s">
        <v>45</v>
      </c>
      <c r="I116" t="s">
        <v>15</v>
      </c>
      <c r="J116" t="s">
        <v>19</v>
      </c>
      <c r="K116" t="s">
        <v>17</v>
      </c>
    </row>
    <row r="117" spans="1:11" x14ac:dyDescent="0.25">
      <c r="A117" t="s">
        <v>122</v>
      </c>
      <c r="B117" t="s">
        <v>49</v>
      </c>
      <c r="C117">
        <v>2020</v>
      </c>
      <c r="D117" t="s">
        <v>33</v>
      </c>
      <c r="E117">
        <v>150</v>
      </c>
      <c r="F117">
        <v>7</v>
      </c>
      <c r="G117">
        <v>1050</v>
      </c>
      <c r="H117" t="s">
        <v>45</v>
      </c>
      <c r="I117" t="s">
        <v>15</v>
      </c>
      <c r="J117" t="s">
        <v>16</v>
      </c>
      <c r="K117" t="s">
        <v>17</v>
      </c>
    </row>
    <row r="118" spans="1:11" x14ac:dyDescent="0.25">
      <c r="A118" t="s">
        <v>123</v>
      </c>
      <c r="B118" t="s">
        <v>49</v>
      </c>
      <c r="C118">
        <v>2020</v>
      </c>
      <c r="D118" t="s">
        <v>15</v>
      </c>
      <c r="E118">
        <v>425</v>
      </c>
      <c r="F118">
        <v>7</v>
      </c>
      <c r="G118">
        <v>2975</v>
      </c>
      <c r="H118" t="s">
        <v>50</v>
      </c>
      <c r="I118" t="s">
        <v>15</v>
      </c>
      <c r="J118" t="s">
        <v>19</v>
      </c>
      <c r="K118" t="s">
        <v>20</v>
      </c>
    </row>
    <row r="119" spans="1:11" x14ac:dyDescent="0.25">
      <c r="A119" t="s">
        <v>124</v>
      </c>
      <c r="B119" t="s">
        <v>49</v>
      </c>
      <c r="C119">
        <v>2020</v>
      </c>
      <c r="D119" t="s">
        <v>15</v>
      </c>
      <c r="E119">
        <v>425</v>
      </c>
      <c r="F119">
        <v>5</v>
      </c>
      <c r="G119">
        <v>2125</v>
      </c>
      <c r="H119" t="s">
        <v>50</v>
      </c>
      <c r="I119" t="s">
        <v>22</v>
      </c>
      <c r="J119" t="s">
        <v>19</v>
      </c>
      <c r="K119" t="s">
        <v>53</v>
      </c>
    </row>
    <row r="120" spans="1:11" x14ac:dyDescent="0.25">
      <c r="A120" t="s">
        <v>125</v>
      </c>
      <c r="B120" t="s">
        <v>60</v>
      </c>
      <c r="C120">
        <v>2020</v>
      </c>
      <c r="D120" t="s">
        <v>15</v>
      </c>
      <c r="E120">
        <v>425</v>
      </c>
      <c r="F120">
        <v>6</v>
      </c>
      <c r="G120">
        <v>2550</v>
      </c>
      <c r="H120" t="s">
        <v>50</v>
      </c>
      <c r="I120" t="s">
        <v>25</v>
      </c>
      <c r="J120" t="s">
        <v>19</v>
      </c>
      <c r="K120" t="s">
        <v>26</v>
      </c>
    </row>
    <row r="121" spans="1:11" x14ac:dyDescent="0.25">
      <c r="A121" t="s">
        <v>91</v>
      </c>
      <c r="B121" t="s">
        <v>60</v>
      </c>
      <c r="C121">
        <v>2020</v>
      </c>
      <c r="D121" t="s">
        <v>28</v>
      </c>
      <c r="E121">
        <v>300</v>
      </c>
      <c r="F121">
        <v>4</v>
      </c>
      <c r="G121">
        <v>1200</v>
      </c>
      <c r="H121" t="s">
        <v>56</v>
      </c>
      <c r="I121" t="s">
        <v>15</v>
      </c>
      <c r="J121" t="s">
        <v>16</v>
      </c>
      <c r="K121" t="s">
        <v>17</v>
      </c>
    </row>
    <row r="122" spans="1:11" x14ac:dyDescent="0.25">
      <c r="A122" t="s">
        <v>126</v>
      </c>
      <c r="B122" t="s">
        <v>60</v>
      </c>
      <c r="C122">
        <v>2020</v>
      </c>
      <c r="D122" t="s">
        <v>33</v>
      </c>
      <c r="E122">
        <v>150</v>
      </c>
      <c r="F122">
        <v>4</v>
      </c>
      <c r="G122">
        <v>600</v>
      </c>
      <c r="H122" t="s">
        <v>50</v>
      </c>
      <c r="I122" t="s">
        <v>15</v>
      </c>
      <c r="J122" t="s">
        <v>16</v>
      </c>
      <c r="K122" t="s">
        <v>26</v>
      </c>
    </row>
    <row r="123" spans="1:11" x14ac:dyDescent="0.25">
      <c r="A123" t="s">
        <v>91</v>
      </c>
      <c r="B123" t="s">
        <v>60</v>
      </c>
      <c r="C123">
        <v>2020</v>
      </c>
      <c r="D123" t="s">
        <v>28</v>
      </c>
      <c r="E123">
        <v>300</v>
      </c>
      <c r="F123">
        <v>4</v>
      </c>
      <c r="G123">
        <v>1200</v>
      </c>
      <c r="H123" t="s">
        <v>56</v>
      </c>
      <c r="I123" t="s">
        <v>15</v>
      </c>
      <c r="J123" t="s">
        <v>19</v>
      </c>
      <c r="K123" t="s">
        <v>17</v>
      </c>
    </row>
    <row r="124" spans="1:11" x14ac:dyDescent="0.25">
      <c r="A124" t="s">
        <v>127</v>
      </c>
      <c r="B124" t="s">
        <v>60</v>
      </c>
      <c r="C124">
        <v>2020</v>
      </c>
      <c r="D124" t="s">
        <v>15</v>
      </c>
      <c r="E124">
        <v>425</v>
      </c>
      <c r="F124">
        <v>3</v>
      </c>
      <c r="G124">
        <v>1275</v>
      </c>
      <c r="H124" t="s">
        <v>56</v>
      </c>
      <c r="I124" t="s">
        <v>15</v>
      </c>
      <c r="J124" t="s">
        <v>16</v>
      </c>
      <c r="K124"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Line Chart</vt:lpstr>
      <vt:lpstr>Sales Area Map</vt:lpstr>
      <vt:lpstr>Faulty Doughnut Chart</vt:lpstr>
      <vt:lpstr>Satisfaction Chart</vt:lpstr>
      <vt:lpstr>Waterfall Channel Chart</vt:lpstr>
      <vt:lpstr>Top Sales Person</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Mattia</cp:lastModifiedBy>
  <dcterms:created xsi:type="dcterms:W3CDTF">2020-10-25T12:37:57Z</dcterms:created>
  <dcterms:modified xsi:type="dcterms:W3CDTF">2024-09-29T08:40:14Z</dcterms:modified>
</cp:coreProperties>
</file>