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Histone deacetylases\"/>
    </mc:Choice>
  </mc:AlternateContent>
  <xr:revisionPtr revIDLastSave="0" documentId="13_ncr:1_{149B0BC5-9B4D-4F23-AF90-C8D185219650}" xr6:coauthVersionLast="36" xr6:coauthVersionMax="36" xr10:uidLastSave="{00000000-0000-0000-0000-000000000000}"/>
  <bookViews>
    <workbookView xWindow="150" yWindow="0" windowWidth="15000" windowHeight="17280" xr2:uid="{666BC7CE-D0A8-4F8C-A65E-5E37EDDADD61}"/>
  </bookViews>
  <sheets>
    <sheet name="11C_Martinostat(kinetic)" sheetId="1" r:id="rId1"/>
    <sheet name="11C_Martinostat(kinetic) (raw)" sheetId="3" r:id="rId2"/>
    <sheet name="11C_Martinosta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I13" i="1" l="1"/>
  <c r="AI12" i="1"/>
  <c r="AI11" i="1"/>
  <c r="AI10" i="1"/>
  <c r="AE13" i="1"/>
  <c r="AE12" i="1"/>
  <c r="AE11" i="1"/>
  <c r="AE10" i="1"/>
  <c r="AA13" i="1"/>
  <c r="AA12" i="1"/>
  <c r="AA11" i="1"/>
  <c r="AA10" i="1"/>
  <c r="W13" i="1"/>
  <c r="W12" i="1"/>
  <c r="W11" i="1"/>
  <c r="P10" i="1"/>
  <c r="P13" i="1"/>
  <c r="P12" i="1"/>
  <c r="P11" i="1"/>
  <c r="W10" i="1"/>
  <c r="AM10" i="1" s="1"/>
  <c r="AM6" i="1"/>
  <c r="AQ4" i="1" l="1"/>
  <c r="AQ5" i="1"/>
  <c r="AQ9" i="1"/>
  <c r="AQ13" i="1"/>
  <c r="AQ14" i="1"/>
  <c r="AQ15" i="1"/>
  <c r="AQ16" i="1"/>
  <c r="AQ17" i="1"/>
  <c r="AQ18" i="1"/>
  <c r="AQ3" i="1"/>
  <c r="AM4" i="1"/>
  <c r="AM5" i="1"/>
  <c r="AM9" i="1"/>
  <c r="AM14" i="1"/>
  <c r="AM15" i="1"/>
  <c r="AM16" i="1"/>
  <c r="AM18" i="1"/>
  <c r="AM3" i="1"/>
  <c r="AQ12" i="1"/>
  <c r="AQ11" i="1"/>
  <c r="AQ10" i="1"/>
  <c r="AQ6" i="1"/>
  <c r="AM13" i="1"/>
  <c r="AM12" i="1"/>
  <c r="AM11" i="1"/>
</calcChain>
</file>

<file path=xl/sharedStrings.xml><?xml version="1.0" encoding="utf-8"?>
<sst xmlns="http://schemas.openxmlformats.org/spreadsheetml/2006/main" count="374" uniqueCount="140">
  <si>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</si>
  <si>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</si>
  <si>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</si>
  <si>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</si>
  <si>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</si>
  <si>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</si>
  <si>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</si>
  <si>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</si>
  <si>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</si>
  <si>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</si>
  <si>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</si>
  <si>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</si>
  <si>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</si>
  <si>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</si>
  <si>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</si>
  <si>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</si>
  <si>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</si>
  <si>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</si>
  <si>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</si>
  <si>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</si>
  <si>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</si>
  <si>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</si>
  <si>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</si>
  <si>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</si>
  <si>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</si>
  <si>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</si>
  <si>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</si>
  <si>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</si>
  <si>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</si>
  <si>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</si>
  <si>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</si>
  <si>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</si>
  <si>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</si>
  <si>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</si>
  <si>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</si>
  <si>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</si>
  <si>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</si>
  <si>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</si>
  <si>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</si>
  <si>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</si>
  <si>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</si>
  <si>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</si>
  <si>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</si>
  <si>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</si>
  <si>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</si>
  <si>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0..26</t>
    <phoneticPr fontId="1"/>
  </si>
  <si>
    <t>White matter</t>
    <phoneticPr fontId="1"/>
  </si>
  <si>
    <t>histone deacetylases</t>
    <phoneticPr fontId="1"/>
  </si>
  <si>
    <t>Hsiao-Ying Wey et al.</t>
    <phoneticPr fontId="1"/>
  </si>
  <si>
    <t>4/4(F/M)</t>
    <phoneticPr fontId="1"/>
  </si>
  <si>
    <t>28.6±7.6</t>
    <phoneticPr fontId="1"/>
  </si>
  <si>
    <t>2TCM</t>
    <phoneticPr fontId="1"/>
  </si>
  <si>
    <t>18-44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</si>
  <si>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</si>
  <si>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</si>
  <si>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</si>
  <si>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</si>
  <si>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</si>
  <si>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C22H30N2O2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</si>
  <si>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</si>
  <si>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</si>
  <si>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</si>
  <si>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</si>
  <si>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</si>
  <si>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</si>
  <si>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</si>
  <si>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</si>
  <si>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</si>
  <si>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</si>
  <si>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</si>
  <si>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</si>
  <si>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</si>
  <si>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</si>
  <si>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</si>
  <si>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</si>
  <si>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</si>
  <si>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</si>
  <si>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</si>
  <si>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</si>
  <si>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</si>
  <si>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</si>
  <si>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</si>
  <si>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</si>
  <si>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</si>
  <si>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</si>
  <si>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no 6</t>
    <phoneticPr fontId="1"/>
  </si>
  <si>
    <t>BPND(k3/k4)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</si>
  <si>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C]Martinostat</t>
    </r>
    <phoneticPr fontId="1"/>
  </si>
  <si>
    <t>20;6(5):708-15.</t>
  </si>
  <si>
    <t>ACS Chem Neurosci</t>
  </si>
  <si>
    <t>± 0.04</t>
  </si>
  <si>
    <t>White matter</t>
  </si>
  <si>
    <t>± 0.06</t>
  </si>
  <si>
    <t>Cerebellum</t>
  </si>
  <si>
    <t>± 0.05</t>
  </si>
  <si>
    <t>Temporal cortex</t>
  </si>
  <si>
    <t>Parietal cortex</t>
  </si>
  <si>
    <t>Thalamus</t>
  </si>
  <si>
    <t>Pallidum</t>
  </si>
  <si>
    <t>Putamen</t>
  </si>
  <si>
    <t>Caudate</t>
  </si>
  <si>
    <t>Precuneus</t>
    <phoneticPr fontId="1"/>
  </si>
  <si>
    <t>Supramarginal</t>
    <phoneticPr fontId="1"/>
  </si>
  <si>
    <t>Postcentral gyrus</t>
    <phoneticPr fontId="1"/>
  </si>
  <si>
    <t>cingulate</t>
    <phoneticPr fontId="1"/>
  </si>
  <si>
    <t>Occipital cortex</t>
    <phoneticPr fontId="1"/>
  </si>
  <si>
    <t>Lingual cortex</t>
    <phoneticPr fontId="1"/>
  </si>
  <si>
    <t>Cuneus</t>
    <phoneticPr fontId="1"/>
  </si>
  <si>
    <t>postcentral gyrus</t>
    <phoneticPr fontId="1"/>
  </si>
  <si>
    <t>Angular cortex</t>
    <phoneticPr fontId="1"/>
  </si>
  <si>
    <t>par</t>
    <phoneticPr fontId="1"/>
  </si>
  <si>
    <t>Calcartine</t>
    <phoneticPr fontId="1"/>
  </si>
  <si>
    <t>lingual cortex</t>
    <phoneticPr fontId="1"/>
  </si>
  <si>
    <t>Amygdala</t>
  </si>
  <si>
    <t>cuneus</t>
    <phoneticPr fontId="1"/>
  </si>
  <si>
    <t>Hippocampus</t>
  </si>
  <si>
    <t>calcarine</t>
    <phoneticPr fontId="1"/>
  </si>
  <si>
    <t xml:space="preserve">occ </t>
    <phoneticPr fontId="1"/>
  </si>
  <si>
    <t>± 0.07</t>
  </si>
  <si>
    <t>Post. cingulum</t>
  </si>
  <si>
    <t>Inferior frontal cortex</t>
    <phoneticPr fontId="1"/>
  </si>
  <si>
    <t>Mid. cingulum</t>
  </si>
  <si>
    <t>Medical frontal cortex</t>
    <phoneticPr fontId="1"/>
  </si>
  <si>
    <t>Ant. cingulum</t>
    <phoneticPr fontId="1"/>
  </si>
  <si>
    <t>Superior frontal cortex</t>
    <phoneticPr fontId="1"/>
  </si>
  <si>
    <t>Insula</t>
  </si>
  <si>
    <t>Supplementary motor area</t>
    <phoneticPr fontId="1"/>
  </si>
  <si>
    <t>Inferior frontal cortex</t>
  </si>
  <si>
    <t>Precentral gyrus</t>
    <phoneticPr fontId="1"/>
  </si>
  <si>
    <t>frontal</t>
    <phoneticPr fontId="1"/>
  </si>
  <si>
    <t>Medical frontal cortex</t>
  </si>
  <si>
    <t>Superior frontal cortex</t>
  </si>
  <si>
    <t>Supplementary motor area</t>
  </si>
  <si>
    <t>(6名)</t>
    <rPh sb="2" eb="3">
      <t>メイ</t>
    </rPh>
    <phoneticPr fontId="1"/>
  </si>
  <si>
    <t>± 0.04</t>
    <phoneticPr fontId="1"/>
  </si>
  <si>
    <t>SUVR</t>
    <phoneticPr fontId="1"/>
  </si>
  <si>
    <t>DVR</t>
    <phoneticPr fontId="1"/>
  </si>
  <si>
    <t>％COV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</si>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</sst>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1"/>
      <color rgb="FF7030A0"/>
      <name val="游ゴシック"/>
      <family val="2"/>
      <charset val="128"/>
      <scheme val="minor"/>
    </font>
    <font>
      <sz val="11"/>
      <color rgb="FF7030A0"/>
      <name val="游ゴシック"/>
      <family val="3"/>
      <charset val="128"/>
      <scheme val="minor"/>
    </font>
    <font>
      <sz val="11"/>
      <color theme="8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5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  <font>
      <sz val="11"/>
      <color theme="9"/>
      <name val="游ゴシック"/>
      <family val="3"/>
      <charset val="128"/>
      <scheme val="minor"/>
    </font>
    <font>
      <sz val="11"/>
      <color theme="9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3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4" borderId="1" xfId="0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0" t="s">
        <v>0</v>
      </c>
      <c r="B1" s="60"/>
      <c r="C1" s="60"/>
      <c r="D1" s="60"/>
      <c r="E1" s="60"/>
      <c r="F1" s="60"/>
      <c r="G1" s="61" t="s">
        <v>139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6" t="s">
        <v>16</v>
      </c>
      <c r="X2" s="6"/>
      <c r="Y2" s="6" t="s">
        <v>17</v>
      </c>
      <c r="Z2" s="6"/>
      <c r="AA2" s="6" t="s">
        <v>18</v>
      </c>
      <c r="AB2" s="6"/>
      <c r="AC2" s="6" t="s">
        <v>17</v>
      </c>
      <c r="AD2" s="6"/>
      <c r="AE2" s="6" t="s">
        <v>19</v>
      </c>
      <c r="AF2" s="6"/>
      <c r="AG2" s="6" t="s">
        <v>17</v>
      </c>
      <c r="AH2" s="6"/>
      <c r="AI2" s="6" t="s">
        <v>20</v>
      </c>
      <c r="AJ2" s="6"/>
      <c r="AK2" s="6" t="s">
        <v>17</v>
      </c>
      <c r="AL2" s="6"/>
      <c r="AM2" s="6" t="s">
        <v>42</v>
      </c>
      <c r="AN2" s="6"/>
      <c r="AO2" s="6" t="s">
        <v>17</v>
      </c>
      <c r="AP2" s="6"/>
      <c r="AQ2" s="8" t="s">
        <v>86</v>
      </c>
      <c r="AR2" s="8"/>
      <c r="AS2" s="6" t="s">
        <v>17</v>
      </c>
      <c r="AT2" s="1"/>
    </row>
    <row r="3" spans="1:46" x14ac:dyDescent="0.4">
      <c r="A3" s="65" t="s">
        <v>87</v>
      </c>
      <c r="B3" s="10" t="s">
        <v>47</v>
      </c>
      <c r="C3" t="s">
        <v>48</v>
      </c>
      <c r="D3">
        <v>2015</v>
      </c>
      <c r="E3" s="46" t="s">
        <v>89</v>
      </c>
      <c r="F3" s="46" t="s">
        <v>88</v>
      </c>
      <c r="G3" s="65" t="s">
        <v>21</v>
      </c>
      <c r="H3">
        <v>8</v>
      </c>
      <c r="I3" t="s">
        <v>49</v>
      </c>
      <c r="J3" t="s">
        <v>50</v>
      </c>
      <c r="K3" t="s">
        <v>51</v>
      </c>
      <c r="L3" s="63" t="s">
        <v>22</v>
      </c>
      <c r="M3" s="63"/>
      <c r="N3" s="63" t="s">
        <v>22</v>
      </c>
      <c r="O3" s="63"/>
      <c r="P3" s="20">
        <v>14.6</v>
      </c>
      <c r="Q3" s="20" t="s">
        <v>39</v>
      </c>
      <c r="R3" s="20">
        <v>3.8</v>
      </c>
      <c r="S3" s="43"/>
      <c r="T3" s="11"/>
      <c r="U3" s="43"/>
      <c r="V3" s="43"/>
      <c r="W3" s="11">
        <v>0.24</v>
      </c>
      <c r="X3" s="43" t="s">
        <v>39</v>
      </c>
      <c r="Y3" s="43">
        <v>0.05</v>
      </c>
      <c r="Z3" s="43"/>
      <c r="AA3" s="22">
        <v>0.24</v>
      </c>
      <c r="AB3" s="22" t="s">
        <v>39</v>
      </c>
      <c r="AC3" s="22">
        <v>7.0000000000000007E-2</v>
      </c>
      <c r="AD3" s="43"/>
      <c r="AE3" s="22">
        <v>0.27</v>
      </c>
      <c r="AF3" s="22" t="s">
        <v>39</v>
      </c>
      <c r="AG3" s="22">
        <v>7.0000000000000007E-2</v>
      </c>
      <c r="AH3" s="43"/>
      <c r="AI3" s="23">
        <v>2.1000000000000001E-2</v>
      </c>
      <c r="AJ3" s="23" t="s">
        <v>39</v>
      </c>
      <c r="AK3" s="23">
        <v>7.0000000000000001E-3</v>
      </c>
      <c r="AL3" s="43"/>
      <c r="AM3" s="11">
        <f>W3/AA3</f>
        <v>1</v>
      </c>
      <c r="AN3" s="43"/>
      <c r="AO3" s="43"/>
      <c r="AP3" s="43"/>
      <c r="AQ3" s="11">
        <f>AE3/AI3</f>
        <v>12.857142857142858</v>
      </c>
      <c r="AR3" s="43"/>
      <c r="AS3" s="43"/>
      <c r="AT3" s="10"/>
    </row>
    <row r="4" spans="1:46" x14ac:dyDescent="0.4">
      <c r="A4" s="66"/>
      <c r="B4" s="10"/>
      <c r="C4" s="10"/>
      <c r="D4" s="10"/>
      <c r="E4" s="10"/>
      <c r="F4" s="10"/>
      <c r="G4" s="66"/>
      <c r="H4" s="10"/>
      <c r="I4" s="10"/>
      <c r="J4" t="s">
        <v>52</v>
      </c>
      <c r="K4" t="s">
        <v>85</v>
      </c>
      <c r="L4" s="59"/>
      <c r="M4" s="59"/>
      <c r="N4" s="59" t="s">
        <v>27</v>
      </c>
      <c r="O4" s="59"/>
      <c r="P4" s="20">
        <v>11.7</v>
      </c>
      <c r="Q4" s="20" t="s">
        <v>39</v>
      </c>
      <c r="R4" s="20">
        <v>4.5999999999999996</v>
      </c>
      <c r="S4" s="43"/>
      <c r="T4" s="11"/>
      <c r="U4" s="43"/>
      <c r="V4" s="43"/>
      <c r="W4" s="11">
        <v>0.23</v>
      </c>
      <c r="X4" s="21" t="s">
        <v>39</v>
      </c>
      <c r="Y4" s="43">
        <v>0.04</v>
      </c>
      <c r="Z4" s="43"/>
      <c r="AA4" s="22">
        <v>0.32</v>
      </c>
      <c r="AB4" s="22" t="s">
        <v>39</v>
      </c>
      <c r="AC4" s="22">
        <v>0.06</v>
      </c>
      <c r="AD4" s="43"/>
      <c r="AE4" s="22">
        <v>0.23</v>
      </c>
      <c r="AF4" s="22" t="s">
        <v>39</v>
      </c>
      <c r="AG4" s="22">
        <v>0.06</v>
      </c>
      <c r="AH4" s="43"/>
      <c r="AI4" s="23">
        <v>1.6E-2</v>
      </c>
      <c r="AJ4" s="23" t="s">
        <v>39</v>
      </c>
      <c r="AK4" s="23">
        <v>6.0000000000000001E-3</v>
      </c>
      <c r="AL4" s="21"/>
      <c r="AM4" s="11">
        <f t="shared" ref="AM4:AM18" si="0">W4/AA4</f>
        <v>0.71875</v>
      </c>
      <c r="AN4" s="43"/>
      <c r="AO4" s="43"/>
      <c r="AP4" s="43"/>
      <c r="AQ4" s="11">
        <f t="shared" ref="AQ4:AQ18" si="1">AE4/AI4</f>
        <v>14.375</v>
      </c>
      <c r="AR4" s="43"/>
      <c r="AS4" s="44"/>
      <c r="AT4" s="10"/>
    </row>
    <row r="5" spans="1:46" x14ac:dyDescent="0.4">
      <c r="A5" s="66"/>
      <c r="B5" s="10"/>
      <c r="C5" s="10"/>
      <c r="D5" s="10"/>
      <c r="E5" s="10"/>
      <c r="F5" s="10"/>
      <c r="G5" s="66"/>
      <c r="H5" s="10"/>
      <c r="I5" s="10"/>
      <c r="J5" s="10"/>
      <c r="K5" s="10"/>
      <c r="L5" s="59"/>
      <c r="M5" s="59"/>
      <c r="N5" s="59" t="s">
        <v>30</v>
      </c>
      <c r="O5" s="59"/>
      <c r="P5" s="20">
        <v>11.8</v>
      </c>
      <c r="Q5" s="20" t="s">
        <v>39</v>
      </c>
      <c r="R5" s="20">
        <v>3.5</v>
      </c>
      <c r="S5" s="43"/>
      <c r="T5" s="11"/>
      <c r="U5" s="43"/>
      <c r="V5" s="43"/>
      <c r="W5" s="11">
        <v>0.26</v>
      </c>
      <c r="X5" s="43" t="s">
        <v>39</v>
      </c>
      <c r="Y5" s="43">
        <v>0.04</v>
      </c>
      <c r="Z5" s="43"/>
      <c r="AA5" s="22">
        <v>0.49</v>
      </c>
      <c r="AB5" s="22" t="s">
        <v>39</v>
      </c>
      <c r="AC5" s="22">
        <v>0.17</v>
      </c>
      <c r="AD5" s="43"/>
      <c r="AE5" s="22">
        <v>0.26</v>
      </c>
      <c r="AF5" s="22" t="s">
        <v>39</v>
      </c>
      <c r="AG5" s="22">
        <v>0.08</v>
      </c>
      <c r="AH5" s="43"/>
      <c r="AI5" s="23">
        <v>1.4E-2</v>
      </c>
      <c r="AJ5" s="23" t="s">
        <v>39</v>
      </c>
      <c r="AK5" s="23">
        <v>5.0000000000000001E-3</v>
      </c>
      <c r="AL5" s="43"/>
      <c r="AM5" s="11">
        <f t="shared" si="0"/>
        <v>0.53061224489795922</v>
      </c>
      <c r="AN5" s="43"/>
      <c r="AO5" s="43"/>
      <c r="AP5" s="43"/>
      <c r="AQ5" s="11">
        <f t="shared" si="1"/>
        <v>18.571428571428573</v>
      </c>
      <c r="AR5" s="43"/>
      <c r="AS5" s="43"/>
      <c r="AT5" s="10"/>
    </row>
    <row r="6" spans="1:46" x14ac:dyDescent="0.4">
      <c r="A6" s="66"/>
      <c r="B6" s="10"/>
      <c r="C6" s="10"/>
      <c r="D6" s="10"/>
      <c r="E6" s="10"/>
      <c r="F6" s="10"/>
      <c r="G6" s="66"/>
      <c r="H6" s="10"/>
      <c r="I6" s="10"/>
      <c r="J6" s="10"/>
      <c r="K6" s="10"/>
      <c r="L6" s="59" t="s">
        <v>33</v>
      </c>
      <c r="M6" s="59"/>
      <c r="N6" s="59" t="s">
        <v>26</v>
      </c>
      <c r="O6" s="59"/>
      <c r="P6" s="21"/>
      <c r="Q6" s="21"/>
      <c r="R6" s="21"/>
      <c r="S6" s="43"/>
      <c r="T6" s="43"/>
      <c r="U6" s="43"/>
      <c r="V6" s="43"/>
      <c r="W6" s="22">
        <v>0.34</v>
      </c>
      <c r="X6" s="20" t="s">
        <v>39</v>
      </c>
      <c r="Y6" s="22">
        <v>0.06</v>
      </c>
      <c r="Z6" s="43"/>
      <c r="AA6" s="22">
        <v>0.34</v>
      </c>
      <c r="AB6" s="22" t="s">
        <v>39</v>
      </c>
      <c r="AC6" s="22">
        <v>0.17</v>
      </c>
      <c r="AD6" s="43"/>
      <c r="AE6" s="22">
        <v>0.24</v>
      </c>
      <c r="AF6" s="22" t="s">
        <v>39</v>
      </c>
      <c r="AG6" s="22">
        <v>0.09</v>
      </c>
      <c r="AH6" s="43"/>
      <c r="AI6" s="23">
        <v>1.7999999999999999E-2</v>
      </c>
      <c r="AJ6" s="23" t="s">
        <v>39</v>
      </c>
      <c r="AK6" s="23">
        <v>8.0000000000000002E-3</v>
      </c>
      <c r="AL6" s="43"/>
      <c r="AM6" s="11">
        <f>W6/AA6</f>
        <v>1</v>
      </c>
      <c r="AN6" s="21"/>
      <c r="AO6" s="20"/>
      <c r="AP6" s="43"/>
      <c r="AQ6" s="11">
        <f t="shared" si="1"/>
        <v>13.333333333333334</v>
      </c>
      <c r="AR6" s="21"/>
      <c r="AS6" s="21"/>
      <c r="AT6" s="10"/>
    </row>
    <row r="7" spans="1:46" x14ac:dyDescent="0.4">
      <c r="A7" s="66"/>
      <c r="B7" s="10"/>
      <c r="C7" s="10"/>
      <c r="D7" s="10"/>
      <c r="E7" s="10"/>
      <c r="F7" s="10"/>
      <c r="G7" s="66"/>
      <c r="H7" s="10"/>
      <c r="I7" s="10"/>
      <c r="J7" s="10"/>
      <c r="K7" s="10"/>
      <c r="L7" s="59"/>
      <c r="M7" s="59"/>
      <c r="N7" s="64" t="s">
        <v>34</v>
      </c>
      <c r="O7" s="18" t="s">
        <v>43</v>
      </c>
      <c r="P7" s="20"/>
      <c r="Q7" s="20"/>
      <c r="R7" s="20"/>
      <c r="S7" s="43"/>
      <c r="T7" s="43"/>
      <c r="U7" s="43"/>
      <c r="V7" s="43"/>
      <c r="W7" s="11"/>
      <c r="X7" s="43"/>
      <c r="Y7" s="43"/>
      <c r="Z7" s="43"/>
      <c r="AA7" s="22"/>
      <c r="AB7" s="22"/>
      <c r="AC7" s="22"/>
      <c r="AD7" s="43"/>
      <c r="AE7" s="22"/>
      <c r="AF7" s="22"/>
      <c r="AG7" s="22"/>
      <c r="AH7" s="43"/>
      <c r="AI7" s="23"/>
      <c r="AJ7" s="23"/>
      <c r="AK7" s="23"/>
      <c r="AL7" s="43"/>
      <c r="AM7" s="11"/>
      <c r="AN7" s="43"/>
      <c r="AO7" s="43"/>
      <c r="AP7" s="43"/>
      <c r="AQ7" s="11"/>
      <c r="AR7" s="43"/>
      <c r="AS7" s="43"/>
      <c r="AT7" s="10"/>
    </row>
    <row r="8" spans="1:46" x14ac:dyDescent="0.4">
      <c r="A8" s="66"/>
      <c r="B8" s="10"/>
      <c r="C8" s="10"/>
      <c r="D8" s="10"/>
      <c r="E8" s="10"/>
      <c r="F8" s="10"/>
      <c r="G8" s="66"/>
      <c r="H8" s="10"/>
      <c r="I8" s="10"/>
      <c r="J8" s="10"/>
      <c r="K8" s="10"/>
      <c r="L8" s="59"/>
      <c r="M8" s="59"/>
      <c r="N8" s="63"/>
      <c r="O8" s="18" t="s">
        <v>44</v>
      </c>
      <c r="P8" s="20"/>
      <c r="Q8" s="20"/>
      <c r="R8" s="20"/>
      <c r="S8" s="43"/>
      <c r="T8" s="43"/>
      <c r="U8" s="43"/>
      <c r="V8" s="43"/>
      <c r="W8" s="11"/>
      <c r="X8" s="43"/>
      <c r="Y8" s="43"/>
      <c r="Z8" s="43"/>
      <c r="AA8" s="22"/>
      <c r="AB8" s="22"/>
      <c r="AC8" s="22"/>
      <c r="AD8" s="43"/>
      <c r="AE8" s="22"/>
      <c r="AF8" s="22"/>
      <c r="AG8" s="22"/>
      <c r="AH8" s="43"/>
      <c r="AI8" s="23"/>
      <c r="AJ8" s="23"/>
      <c r="AK8" s="23"/>
      <c r="AL8" s="43"/>
      <c r="AM8" s="11"/>
      <c r="AN8" s="43"/>
      <c r="AO8" s="43"/>
      <c r="AP8" s="43"/>
      <c r="AQ8" s="11"/>
      <c r="AR8" s="43"/>
      <c r="AS8" s="43"/>
      <c r="AT8" s="10"/>
    </row>
    <row r="9" spans="1:46" ht="19.5" customHeight="1" x14ac:dyDescent="0.4">
      <c r="A9" s="66"/>
      <c r="B9" s="10"/>
      <c r="C9" s="10"/>
      <c r="D9" s="10"/>
      <c r="E9" s="10"/>
      <c r="F9" s="10"/>
      <c r="G9" s="66"/>
      <c r="H9" s="10"/>
      <c r="I9" s="10"/>
      <c r="J9" s="10"/>
      <c r="K9" s="10"/>
      <c r="L9" s="58" t="s">
        <v>35</v>
      </c>
      <c r="M9" s="58"/>
      <c r="N9" s="59" t="s">
        <v>32</v>
      </c>
      <c r="O9" s="59"/>
      <c r="P9" s="20">
        <v>15.2</v>
      </c>
      <c r="Q9" s="20" t="s">
        <v>39</v>
      </c>
      <c r="R9" s="20">
        <v>3.9</v>
      </c>
      <c r="S9" s="43"/>
      <c r="T9" s="43"/>
      <c r="U9" s="43"/>
      <c r="V9" s="43"/>
      <c r="W9" s="11">
        <v>0.25</v>
      </c>
      <c r="X9" s="43" t="s">
        <v>39</v>
      </c>
      <c r="Y9" s="43">
        <v>0.04</v>
      </c>
      <c r="Z9" s="43"/>
      <c r="AA9" s="22">
        <v>0.21</v>
      </c>
      <c r="AB9" s="22" t="s">
        <v>39</v>
      </c>
      <c r="AC9" s="22">
        <v>0.1</v>
      </c>
      <c r="AD9" s="43"/>
      <c r="AE9" s="22">
        <v>0.24</v>
      </c>
      <c r="AF9" s="22" t="s">
        <v>39</v>
      </c>
      <c r="AG9" s="22">
        <v>0.09</v>
      </c>
      <c r="AH9" s="43"/>
      <c r="AI9" s="23">
        <v>2.3E-2</v>
      </c>
      <c r="AJ9" s="23" t="s">
        <v>39</v>
      </c>
      <c r="AK9" s="23">
        <v>8.9999999999999993E-3</v>
      </c>
      <c r="AL9" s="43"/>
      <c r="AM9" s="11">
        <f t="shared" si="0"/>
        <v>1.1904761904761905</v>
      </c>
      <c r="AN9" s="43"/>
      <c r="AO9" s="43"/>
      <c r="AP9" s="43"/>
      <c r="AQ9" s="11">
        <f t="shared" si="1"/>
        <v>10.434782608695652</v>
      </c>
      <c r="AR9" s="43"/>
      <c r="AS9" s="43"/>
      <c r="AT9" s="10"/>
    </row>
    <row r="10" spans="1:46" x14ac:dyDescent="0.4">
      <c r="A10" s="66"/>
      <c r="B10" s="10"/>
      <c r="C10" s="10"/>
      <c r="D10" s="10"/>
      <c r="E10" s="10"/>
      <c r="F10" s="10"/>
      <c r="G10" s="66"/>
      <c r="H10" s="10"/>
      <c r="I10" s="10"/>
      <c r="J10" s="10"/>
      <c r="K10" s="10"/>
      <c r="L10" s="58"/>
      <c r="M10" s="58"/>
      <c r="N10" s="59" t="s">
        <v>31</v>
      </c>
      <c r="O10" s="59"/>
      <c r="P10" s="20">
        <f>AVERAGE('11C_Martinostat(kinetic) (raw)'!$AA$9,'11C_Martinostat(kinetic) (raw)'!$AA$10,'11C_Martinostat(kinetic) (raw)'!$AA$11)</f>
        <v>14.266666666666666</v>
      </c>
      <c r="Q10" s="20"/>
      <c r="R10" s="20"/>
      <c r="S10" s="43"/>
      <c r="T10" s="43"/>
      <c r="U10" s="43"/>
      <c r="V10" s="43"/>
      <c r="W10" s="22">
        <f>AVERAGE('11C_Martinostat(kinetic) (raw)'!$L$9,'11C_Martinostat(kinetic) (raw)'!$L$10,'11C_Martinostat(kinetic) (raw)'!$L$11)</f>
        <v>0.26333333333333336</v>
      </c>
      <c r="X10" s="21"/>
      <c r="Y10" s="21"/>
      <c r="Z10" s="43"/>
      <c r="AA10" s="22">
        <f>AVERAGE('11C_Martinostat(kinetic) (raw)'!$O$9,'11C_Martinostat(kinetic) (raw)'!$O$10,'11C_Martinostat(kinetic) (raw)'!$O$11)</f>
        <v>0.30000000000000004</v>
      </c>
      <c r="AB10" s="22"/>
      <c r="AC10" s="22"/>
      <c r="AD10" s="43"/>
      <c r="AE10" s="22">
        <f>AVERAGE('11C_Martinostat(kinetic) (raw)'!$S$9,'11C_Martinostat(kinetic) (raw)'!$S$10,'11C_Martinostat(kinetic) (raw)'!$S$11)</f>
        <v>0.26</v>
      </c>
      <c r="AF10" s="22"/>
      <c r="AG10" s="22"/>
      <c r="AH10" s="43"/>
      <c r="AI10" s="23">
        <f>AVERAGE('11C_Martinostat(kinetic) (raw)'!$W$9,'11C_Martinostat(kinetic) (raw)'!$W$10,'11C_Martinostat(kinetic) (raw)'!$W$11)</f>
        <v>1.9E-2</v>
      </c>
      <c r="AJ10" s="23"/>
      <c r="AK10" s="23"/>
      <c r="AL10" s="43"/>
      <c r="AM10" s="11">
        <f>W10/AA10</f>
        <v>0.87777777777777777</v>
      </c>
      <c r="AN10" s="43"/>
      <c r="AO10" s="43"/>
      <c r="AP10" s="43"/>
      <c r="AQ10" s="11">
        <f t="shared" si="1"/>
        <v>13.684210526315791</v>
      </c>
      <c r="AR10" s="43"/>
      <c r="AS10" s="44"/>
      <c r="AT10" s="10"/>
    </row>
    <row r="11" spans="1:46" x14ac:dyDescent="0.4">
      <c r="A11" s="66"/>
      <c r="B11" s="10"/>
      <c r="C11" s="10"/>
      <c r="D11" s="10"/>
      <c r="E11" s="10"/>
      <c r="F11" s="10"/>
      <c r="G11" s="66"/>
      <c r="H11" s="10"/>
      <c r="I11" s="10"/>
      <c r="J11" s="10"/>
      <c r="K11" s="10"/>
      <c r="L11" s="59" t="s">
        <v>23</v>
      </c>
      <c r="M11" s="59"/>
      <c r="N11" s="59" t="s">
        <v>23</v>
      </c>
      <c r="O11" s="59"/>
      <c r="P11" s="20">
        <f>AVERAGE('11C_Martinostat(kinetic) (raw)'!$AA$3,'11C_Martinostat(kinetic) (raw)'!$AA$4,'11C_Martinostat(kinetic) (raw)'!$AA$5,'11C_Martinostat(kinetic) (raw)'!$AA$6,'11C_Martinostat(kinetic) (raw)'!$AA$7)</f>
        <v>13.999999999999996</v>
      </c>
      <c r="Q11" s="20"/>
      <c r="R11" s="20"/>
      <c r="S11" s="43"/>
      <c r="T11" s="11"/>
      <c r="U11" s="43"/>
      <c r="V11" s="43"/>
      <c r="W11" s="11">
        <f>AVERAGE('11C_Martinostat(kinetic) (raw)'!$L$3,'11C_Martinostat(kinetic) (raw)'!$L$4,'11C_Martinostat(kinetic) (raw)'!$L$5,'11C_Martinostat(kinetic) (raw)'!$L$6,'11C_Martinostat(kinetic) (raw)'!$L$7)</f>
        <v>0.23799999999999999</v>
      </c>
      <c r="X11" s="43"/>
      <c r="Y11" s="43"/>
      <c r="Z11" s="43"/>
      <c r="AA11" s="22">
        <f>AVERAGE('11C_Martinostat(kinetic) (raw)'!$O$3,'11C_Martinostat(kinetic) (raw)'!$O$4,'11C_Martinostat(kinetic) (raw)'!$O$5,'11C_Martinostat(kinetic) (raw)'!$O$6,'11C_Martinostat(kinetic) (raw)'!$O$7)</f>
        <v>0.19400000000000001</v>
      </c>
      <c r="AB11" s="22"/>
      <c r="AC11" s="22"/>
      <c r="AD11" s="43"/>
      <c r="AE11" s="22">
        <f>AVERAGE('11C_Martinostat(kinetic) (raw)'!$S$3,'11C_Martinostat(kinetic) (raw)'!$S$4,'11C_Martinostat(kinetic) (raw)'!$S$5,'11C_Martinostat(kinetic) (raw)'!$S$6,'11C_Martinostat(kinetic) (raw)'!$S$7)</f>
        <v>0.23199999999999998</v>
      </c>
      <c r="AF11" s="22"/>
      <c r="AG11" s="22"/>
      <c r="AH11" s="43"/>
      <c r="AI11" s="23">
        <f>AVERAGE('11C_Martinostat(kinetic) (raw)'!$W$3,'11C_Martinostat(kinetic) (raw)'!$W$4,'11C_Martinostat(kinetic) (raw)'!$W$5,'11C_Martinostat(kinetic) (raw)'!$W$6,'11C_Martinostat(kinetic) (raw)'!$W$7)</f>
        <v>2.4199999999999999E-2</v>
      </c>
      <c r="AJ11" s="23"/>
      <c r="AK11" s="23"/>
      <c r="AL11" s="43"/>
      <c r="AM11" s="11">
        <f t="shared" si="0"/>
        <v>1.2268041237113401</v>
      </c>
      <c r="AN11" s="43"/>
      <c r="AO11" s="43"/>
      <c r="AP11" s="43"/>
      <c r="AQ11" s="11">
        <f t="shared" si="1"/>
        <v>9.5867768595041323</v>
      </c>
      <c r="AR11" s="43"/>
      <c r="AS11" s="44"/>
      <c r="AT11" s="10"/>
    </row>
    <row r="12" spans="1:46" x14ac:dyDescent="0.4">
      <c r="A12" s="66"/>
      <c r="B12" s="10"/>
      <c r="C12" s="10"/>
      <c r="D12" s="10"/>
      <c r="E12" s="10"/>
      <c r="F12" s="10"/>
      <c r="G12" s="66"/>
      <c r="H12" s="10"/>
      <c r="I12" s="10"/>
      <c r="J12" s="10"/>
      <c r="K12" s="10"/>
      <c r="L12" s="59" t="s">
        <v>24</v>
      </c>
      <c r="M12" s="59"/>
      <c r="N12" s="59" t="s">
        <v>24</v>
      </c>
      <c r="O12" s="59"/>
      <c r="P12" s="20">
        <f>AVERAGE('11C_Martinostat(kinetic) (raw)'!$AA$14,'11C_Martinostat(kinetic) (raw)'!$AA$16,'11C_Martinostat(kinetic) (raw)'!$AA$17,'11C_Martinostat(kinetic) (raw)'!$AA$18)</f>
        <v>15.05</v>
      </c>
      <c r="Q12" s="20"/>
      <c r="R12" s="20"/>
      <c r="S12" s="43"/>
      <c r="T12" s="11"/>
      <c r="U12" s="43"/>
      <c r="V12" s="43"/>
      <c r="W12" s="11">
        <f>AVERAGE('11C_Martinostat(kinetic) (raw)'!$L$14,'11C_Martinostat(kinetic) (raw)'!$L$16,'11C_Martinostat(kinetic) (raw)'!$L$17,'11C_Martinostat(kinetic) (raw)'!$L$18)</f>
        <v>0.3075</v>
      </c>
      <c r="X12" s="21"/>
      <c r="Y12" s="21"/>
      <c r="Z12" s="43"/>
      <c r="AA12" s="22">
        <f>AVERAGE('11C_Martinostat(kinetic) (raw)'!$O$14,'11C_Martinostat(kinetic) (raw)'!$O$16,'11C_Martinostat(kinetic) (raw)'!$O$17,'11C_Martinostat(kinetic) (raw)'!$O$18)</f>
        <v>0.33</v>
      </c>
      <c r="AB12" s="22"/>
      <c r="AC12" s="22"/>
      <c r="AD12" s="43"/>
      <c r="AE12" s="22">
        <f>AVERAGE('11C_Martinostat(kinetic) (raw)'!$S$14,'11C_Martinostat(kinetic) (raw)'!$S$16,'11C_Martinostat(kinetic) (raw)'!$S$17,'11C_Martinostat(kinetic) (raw)'!$S$18)</f>
        <v>0.27750000000000002</v>
      </c>
      <c r="AF12" s="22"/>
      <c r="AG12" s="22"/>
      <c r="AH12" s="43"/>
      <c r="AI12" s="23">
        <f>AVERAGE('11C_Martinostat(kinetic) (raw)'!$W$14,'11C_Martinostat(kinetic) (raw)'!$W$16,'11C_Martinostat(kinetic) (raw)'!$W$17,'11C_Martinostat(kinetic) (raw)'!$W$18)</f>
        <v>2.2250000000000002E-2</v>
      </c>
      <c r="AJ12" s="23"/>
      <c r="AK12" s="23"/>
      <c r="AL12" s="43"/>
      <c r="AM12" s="11">
        <f t="shared" si="0"/>
        <v>0.93181818181818177</v>
      </c>
      <c r="AN12" s="21"/>
      <c r="AO12" s="20"/>
      <c r="AP12" s="43"/>
      <c r="AQ12" s="11">
        <f t="shared" si="1"/>
        <v>12.47191011235955</v>
      </c>
      <c r="AR12" s="21"/>
      <c r="AS12" s="21"/>
      <c r="AT12" s="10"/>
    </row>
    <row r="13" spans="1:46" x14ac:dyDescent="0.4">
      <c r="A13" s="66"/>
      <c r="B13" s="10"/>
      <c r="C13" s="10"/>
      <c r="D13" s="10"/>
      <c r="E13" s="10"/>
      <c r="F13" s="10"/>
      <c r="G13" s="66"/>
      <c r="H13" s="10"/>
      <c r="I13" s="10"/>
      <c r="J13" s="10"/>
      <c r="K13" s="10"/>
      <c r="L13" s="59" t="s">
        <v>25</v>
      </c>
      <c r="M13" s="59"/>
      <c r="N13" s="59" t="s">
        <v>25</v>
      </c>
      <c r="O13" s="59"/>
      <c r="P13" s="20">
        <f>AVERAGE('11C_Martinostat(kinetic) (raw)'!$AA$15,'11C_Martinostat(kinetic) (raw)'!$AA$19,'11C_Martinostat(kinetic) (raw)'!$AA$20,'11C_Martinostat(kinetic) (raw)'!$AA$21,'11C_Martinostat(kinetic) (raw)'!$AA$26)</f>
        <v>14.059999999999999</v>
      </c>
      <c r="Q13" s="20"/>
      <c r="R13" s="20"/>
      <c r="S13" s="43"/>
      <c r="T13" s="11"/>
      <c r="U13" s="43"/>
      <c r="V13" s="43"/>
      <c r="W13" s="11">
        <f>AVERAGE('11C_Martinostat(kinetic) (raw)'!$L$15,'11C_Martinostat(kinetic) (raw)'!$L$19,'11C_Martinostat(kinetic) (raw)'!$L$20,'11C_Martinostat(kinetic) (raw)'!$L$21,'11C_Martinostat(kinetic) (raw)'!$L$26)</f>
        <v>0.246</v>
      </c>
      <c r="X13" s="21"/>
      <c r="Y13" s="21"/>
      <c r="Z13" s="43"/>
      <c r="AA13" s="22">
        <f>AVERAGE('11C_Martinostat(kinetic) (raw)'!$O$15,'11C_Martinostat(kinetic) (raw)'!$O$19,'11C_Martinostat(kinetic) (raw)'!$O$20,'11C_Martinostat(kinetic) (raw)'!$O$21,'11C_Martinostat(kinetic) (raw)'!$O$26)</f>
        <v>0.23600000000000004</v>
      </c>
      <c r="AB13" s="22"/>
      <c r="AC13" s="22"/>
      <c r="AD13" s="43"/>
      <c r="AE13" s="22">
        <f>AVERAGE('11C_Martinostat(kinetic) (raw)'!$S$15,'11C_Martinostat(kinetic) (raw)'!$S$19,'11C_Martinostat(kinetic) (raw)'!$S$20,'11C_Martinostat(kinetic) (raw)'!$S$21,'11C_Martinostat(kinetic) (raw)'!$S$26)</f>
        <v>0.25</v>
      </c>
      <c r="AF13" s="22"/>
      <c r="AG13" s="22"/>
      <c r="AH13" s="43"/>
      <c r="AI13" s="23">
        <f>AVERAGE('11C_Martinostat(kinetic) (raw)'!$W$15,'11C_Martinostat(kinetic) (raw)'!$W$19,'11C_Martinostat(kinetic) (raw)'!$W$20,'11C_Martinostat(kinetic) (raw)'!$W$21,'11C_Martinostat(kinetic) (raw)'!$W$26)</f>
        <v>2.2000000000000002E-2</v>
      </c>
      <c r="AJ13" s="23"/>
      <c r="AK13" s="23"/>
      <c r="AL13" s="43"/>
      <c r="AM13" s="11">
        <f t="shared" si="0"/>
        <v>1.0423728813559321</v>
      </c>
      <c r="AN13" s="21"/>
      <c r="AO13" s="20"/>
      <c r="AP13" s="43"/>
      <c r="AQ13" s="11">
        <f t="shared" si="1"/>
        <v>11.363636363636363</v>
      </c>
      <c r="AR13" s="21"/>
      <c r="AS13" s="21"/>
      <c r="AT13" s="10"/>
    </row>
    <row r="14" spans="1:46" x14ac:dyDescent="0.4">
      <c r="A14" s="66"/>
      <c r="B14" s="10"/>
      <c r="C14" s="10"/>
      <c r="D14" s="10"/>
      <c r="E14" s="10"/>
      <c r="F14" s="10"/>
      <c r="G14" s="66"/>
      <c r="H14" s="10"/>
      <c r="I14" s="10"/>
      <c r="J14" s="10"/>
      <c r="K14" s="10"/>
      <c r="L14" s="59" t="s">
        <v>36</v>
      </c>
      <c r="M14" s="59"/>
      <c r="N14" s="59" t="s">
        <v>37</v>
      </c>
      <c r="O14" s="59"/>
      <c r="P14" s="20">
        <v>12.9</v>
      </c>
      <c r="Q14" s="20" t="s">
        <v>39</v>
      </c>
      <c r="R14" s="20">
        <v>5</v>
      </c>
      <c r="S14" s="43"/>
      <c r="T14" s="11"/>
      <c r="U14" s="43"/>
      <c r="V14" s="43"/>
      <c r="W14" s="11">
        <v>0.18</v>
      </c>
      <c r="X14" s="43" t="s">
        <v>39</v>
      </c>
      <c r="Y14" s="43">
        <v>0.04</v>
      </c>
      <c r="Z14" s="43"/>
      <c r="AA14" s="22">
        <v>0.15</v>
      </c>
      <c r="AB14" s="22" t="s">
        <v>39</v>
      </c>
      <c r="AC14" s="22">
        <v>0.03</v>
      </c>
      <c r="AD14" s="43"/>
      <c r="AE14" s="22">
        <v>0.2</v>
      </c>
      <c r="AF14" s="22" t="s">
        <v>39</v>
      </c>
      <c r="AG14" s="22">
        <v>0.05</v>
      </c>
      <c r="AH14" s="43"/>
      <c r="AI14" s="23">
        <v>2.3E-2</v>
      </c>
      <c r="AJ14" s="23" t="s">
        <v>39</v>
      </c>
      <c r="AK14" s="23">
        <v>8.0000000000000002E-3</v>
      </c>
      <c r="AL14" s="43"/>
      <c r="AM14" s="11">
        <f t="shared" si="0"/>
        <v>1.2</v>
      </c>
      <c r="AN14" s="43"/>
      <c r="AO14" s="43"/>
      <c r="AP14" s="43"/>
      <c r="AQ14" s="11">
        <f t="shared" si="1"/>
        <v>8.6956521739130448</v>
      </c>
      <c r="AR14" s="43"/>
      <c r="AS14" s="43"/>
      <c r="AT14" s="10"/>
    </row>
    <row r="15" spans="1:46" x14ac:dyDescent="0.4">
      <c r="A15" s="66"/>
      <c r="B15" s="10"/>
      <c r="C15" s="10"/>
      <c r="D15" s="10"/>
      <c r="E15" s="10"/>
      <c r="F15" s="10"/>
      <c r="G15" s="66"/>
      <c r="H15" s="10"/>
      <c r="I15" s="10"/>
      <c r="J15" s="10"/>
      <c r="K15" s="10"/>
      <c r="L15" s="59"/>
      <c r="M15" s="59"/>
      <c r="N15" s="59" t="s">
        <v>29</v>
      </c>
      <c r="O15" s="59"/>
      <c r="P15" s="20">
        <v>17</v>
      </c>
      <c r="Q15" s="20" t="s">
        <v>39</v>
      </c>
      <c r="R15" s="20">
        <v>4.4000000000000004</v>
      </c>
      <c r="S15" s="43"/>
      <c r="T15" s="11"/>
      <c r="U15" s="43"/>
      <c r="V15" s="43"/>
      <c r="W15" s="11">
        <v>0.27</v>
      </c>
      <c r="X15" s="21" t="s">
        <v>39</v>
      </c>
      <c r="Y15" s="43">
        <v>0.05</v>
      </c>
      <c r="Z15" s="43"/>
      <c r="AA15" s="22">
        <v>0.2</v>
      </c>
      <c r="AB15" s="22" t="s">
        <v>39</v>
      </c>
      <c r="AC15" s="22">
        <v>7.0000000000000007E-2</v>
      </c>
      <c r="AD15" s="43"/>
      <c r="AE15" s="22">
        <v>0.25</v>
      </c>
      <c r="AF15" s="22" t="s">
        <v>39</v>
      </c>
      <c r="AG15" s="22">
        <v>0.09</v>
      </c>
      <c r="AH15" s="43"/>
      <c r="AI15" s="23">
        <v>2.4E-2</v>
      </c>
      <c r="AJ15" s="23" t="s">
        <v>39</v>
      </c>
      <c r="AK15" s="23">
        <v>7.0000000000000001E-3</v>
      </c>
      <c r="AL15" s="43"/>
      <c r="AM15" s="11">
        <f t="shared" si="0"/>
        <v>1.35</v>
      </c>
      <c r="AN15" s="43"/>
      <c r="AO15" s="43"/>
      <c r="AP15" s="43"/>
      <c r="AQ15" s="11">
        <f t="shared" si="1"/>
        <v>10.416666666666666</v>
      </c>
      <c r="AR15" s="43"/>
      <c r="AS15" s="44"/>
      <c r="AT15" s="10"/>
    </row>
    <row r="16" spans="1:46" x14ac:dyDescent="0.4">
      <c r="A16" s="66"/>
      <c r="B16" s="10"/>
      <c r="C16" s="10"/>
      <c r="D16" s="10"/>
      <c r="E16" s="10"/>
      <c r="F16" s="10"/>
      <c r="G16" s="66"/>
      <c r="H16" s="10"/>
      <c r="I16" s="10"/>
      <c r="J16" s="10"/>
      <c r="K16" s="10"/>
      <c r="L16" s="59"/>
      <c r="M16" s="59"/>
      <c r="N16" s="59" t="s">
        <v>28</v>
      </c>
      <c r="O16" s="59"/>
      <c r="P16" s="20">
        <v>14.3</v>
      </c>
      <c r="Q16" s="20" t="s">
        <v>39</v>
      </c>
      <c r="R16" s="20">
        <v>4.5</v>
      </c>
      <c r="S16" s="43"/>
      <c r="T16" s="11"/>
      <c r="U16" s="43"/>
      <c r="V16" s="43"/>
      <c r="W16" s="11">
        <v>0.28000000000000003</v>
      </c>
      <c r="X16" s="21" t="s">
        <v>39</v>
      </c>
      <c r="Y16" s="21">
        <v>0.06</v>
      </c>
      <c r="Z16" s="43"/>
      <c r="AA16" s="22">
        <v>0.28000000000000003</v>
      </c>
      <c r="AB16" s="22" t="s">
        <v>39</v>
      </c>
      <c r="AC16" s="22">
        <v>0.08</v>
      </c>
      <c r="AD16" s="43"/>
      <c r="AE16" s="22">
        <v>0.25</v>
      </c>
      <c r="AF16" s="22" t="s">
        <v>39</v>
      </c>
      <c r="AG16" s="22">
        <v>0.06</v>
      </c>
      <c r="AH16" s="43"/>
      <c r="AI16" s="23">
        <v>2.1000000000000001E-2</v>
      </c>
      <c r="AJ16" s="23" t="s">
        <v>39</v>
      </c>
      <c r="AK16" s="23">
        <v>7.0000000000000001E-3</v>
      </c>
      <c r="AL16" s="43"/>
      <c r="AM16" s="11">
        <f t="shared" si="0"/>
        <v>1</v>
      </c>
      <c r="AN16" s="21"/>
      <c r="AO16" s="20"/>
      <c r="AP16" s="43"/>
      <c r="AQ16" s="11">
        <f t="shared" si="1"/>
        <v>11.904761904761903</v>
      </c>
      <c r="AR16" s="21"/>
      <c r="AS16" s="21"/>
      <c r="AT16" s="10"/>
    </row>
    <row r="17" spans="1:46" x14ac:dyDescent="0.4">
      <c r="A17" s="66"/>
      <c r="B17" s="10"/>
      <c r="C17" s="10"/>
      <c r="D17" s="10"/>
      <c r="E17" s="10"/>
      <c r="F17" s="10"/>
      <c r="G17" s="66"/>
      <c r="H17" s="10"/>
      <c r="I17" s="10"/>
      <c r="J17" s="10"/>
      <c r="K17" s="10"/>
      <c r="L17" s="59"/>
      <c r="M17" s="59"/>
      <c r="N17" s="59" t="s">
        <v>38</v>
      </c>
      <c r="O17" s="59"/>
      <c r="P17" s="20">
        <v>14.3</v>
      </c>
      <c r="Q17" s="20" t="s">
        <v>39</v>
      </c>
      <c r="R17" s="20">
        <v>3.7</v>
      </c>
      <c r="S17" s="43"/>
      <c r="T17" s="11"/>
      <c r="U17" s="43"/>
      <c r="V17" s="43"/>
      <c r="W17" s="11" t="s">
        <v>45</v>
      </c>
      <c r="X17" s="43" t="s">
        <v>39</v>
      </c>
      <c r="Y17" s="43">
        <v>0.04</v>
      </c>
      <c r="Z17" s="43"/>
      <c r="AA17" s="22">
        <v>0.23</v>
      </c>
      <c r="AB17" s="22" t="s">
        <v>39</v>
      </c>
      <c r="AC17" s="22">
        <v>0.12</v>
      </c>
      <c r="AD17" s="43"/>
      <c r="AE17" s="22">
        <v>0.25</v>
      </c>
      <c r="AF17" s="22" t="s">
        <v>39</v>
      </c>
      <c r="AG17" s="22">
        <v>0.11</v>
      </c>
      <c r="AH17" s="43"/>
      <c r="AI17" s="23">
        <v>2.1999999999999999E-2</v>
      </c>
      <c r="AJ17" s="23" t="s">
        <v>39</v>
      </c>
      <c r="AK17" s="23">
        <v>5.0000000000000001E-3</v>
      </c>
      <c r="AL17" s="43"/>
      <c r="AM17" s="11"/>
      <c r="AN17" s="43"/>
      <c r="AO17" s="43"/>
      <c r="AP17" s="43"/>
      <c r="AQ17" s="11">
        <f t="shared" si="1"/>
        <v>11.363636363636365</v>
      </c>
      <c r="AR17" s="43"/>
      <c r="AS17" s="43"/>
      <c r="AT17" s="10"/>
    </row>
    <row r="18" spans="1:46" x14ac:dyDescent="0.4">
      <c r="A18" s="66"/>
      <c r="B18" s="13"/>
      <c r="C18" s="13"/>
      <c r="D18" s="13"/>
      <c r="E18" s="13"/>
      <c r="F18" s="13"/>
      <c r="G18" s="66"/>
      <c r="H18" s="13"/>
      <c r="I18" s="13"/>
      <c r="J18" s="13"/>
      <c r="K18" s="13"/>
      <c r="L18" s="59" t="s">
        <v>40</v>
      </c>
      <c r="M18" s="59"/>
      <c r="N18" s="59" t="s">
        <v>46</v>
      </c>
      <c r="O18" s="59"/>
      <c r="P18" s="20">
        <v>7.7</v>
      </c>
      <c r="Q18" s="20" t="s">
        <v>39</v>
      </c>
      <c r="R18" s="20">
        <v>2.5</v>
      </c>
      <c r="S18" s="43"/>
      <c r="T18" s="11"/>
      <c r="U18" s="43"/>
      <c r="V18" s="43"/>
      <c r="W18" s="11">
        <v>0.14000000000000001</v>
      </c>
      <c r="X18" s="21" t="s">
        <v>39</v>
      </c>
      <c r="Y18" s="21">
        <v>0.04</v>
      </c>
      <c r="Z18" s="43"/>
      <c r="AA18" s="22">
        <v>0.22</v>
      </c>
      <c r="AB18" s="22" t="s">
        <v>39</v>
      </c>
      <c r="AC18" s="22">
        <v>0.05</v>
      </c>
      <c r="AD18" s="43"/>
      <c r="AE18" s="22">
        <v>0.2</v>
      </c>
      <c r="AF18" s="22" t="s">
        <v>39</v>
      </c>
      <c r="AG18" s="22">
        <v>0.03</v>
      </c>
      <c r="AH18" s="43"/>
      <c r="AI18" s="23">
        <v>0.02</v>
      </c>
      <c r="AJ18" s="23" t="s">
        <v>39</v>
      </c>
      <c r="AK18" s="23">
        <v>5.0000000000000001E-3</v>
      </c>
      <c r="AL18" s="43"/>
      <c r="AM18" s="11">
        <f t="shared" si="0"/>
        <v>0.63636363636363646</v>
      </c>
      <c r="AN18" s="21"/>
      <c r="AO18" s="20"/>
      <c r="AP18" s="43"/>
      <c r="AQ18" s="11">
        <f t="shared" si="1"/>
        <v>10</v>
      </c>
      <c r="AR18" s="21"/>
      <c r="AS18" s="21"/>
      <c r="AT18" s="10"/>
    </row>
    <row r="19" spans="1:46" x14ac:dyDescent="0.4">
      <c r="A19" s="17"/>
      <c r="G19" s="17"/>
      <c r="L19" s="59"/>
      <c r="M19" s="59"/>
      <c r="N19" s="59"/>
      <c r="O19" s="59"/>
      <c r="P19" s="22"/>
      <c r="Q19" s="10"/>
      <c r="R19" s="10"/>
      <c r="S19" s="10"/>
      <c r="T19" s="11"/>
      <c r="U19" s="10"/>
      <c r="V19" s="10"/>
      <c r="W19" s="19"/>
      <c r="Z19" s="10"/>
      <c r="AD19" s="10"/>
      <c r="AE19" s="19"/>
      <c r="AH19" s="10"/>
      <c r="AL19" s="10"/>
      <c r="AM19" s="22"/>
      <c r="AN19" s="10"/>
      <c r="AO19" s="10"/>
      <c r="AP19" s="10"/>
      <c r="AQ19" s="12"/>
      <c r="AR19" s="10"/>
      <c r="AS19" s="10"/>
      <c r="AT19" s="10"/>
    </row>
    <row r="20" spans="1:46" x14ac:dyDescent="0.4">
      <c r="A20" s="17"/>
      <c r="G20" s="17"/>
      <c r="L20" s="59"/>
      <c r="M20" s="59"/>
      <c r="N20" s="59"/>
      <c r="O20" s="59"/>
      <c r="P20" s="19"/>
      <c r="W20" s="19"/>
      <c r="Y20" s="19"/>
      <c r="AA20" s="19"/>
      <c r="AC20" s="19"/>
      <c r="AE20" s="19"/>
      <c r="AG20" s="19"/>
      <c r="AI20" s="19"/>
      <c r="AK20" s="19"/>
      <c r="AM20" s="14"/>
      <c r="AQ20" s="12"/>
    </row>
    <row r="21" spans="1:46" x14ac:dyDescent="0.4">
      <c r="A21" s="17"/>
      <c r="G21" s="17"/>
      <c r="L21" s="15"/>
      <c r="M21" s="10"/>
    </row>
    <row r="22" spans="1:46" x14ac:dyDescent="0.4">
      <c r="A22" s="17"/>
      <c r="G22" s="17"/>
      <c r="L22" s="15"/>
      <c r="M22" s="10"/>
    </row>
    <row r="23" spans="1:46" x14ac:dyDescent="0.4">
      <c r="A23" s="17"/>
      <c r="G23" s="17"/>
      <c r="L23" s="15"/>
      <c r="M23" s="10"/>
    </row>
    <row r="24" spans="1:46" x14ac:dyDescent="0.4">
      <c r="A24" s="17"/>
      <c r="G24" s="17"/>
      <c r="L24" s="15"/>
      <c r="M24" s="10"/>
    </row>
    <row r="25" spans="1:46" x14ac:dyDescent="0.4">
      <c r="A25" s="17"/>
      <c r="G25" s="17"/>
      <c r="L25" s="15"/>
      <c r="M25" s="10"/>
      <c r="AL25" s="10"/>
    </row>
    <row r="26" spans="1:46" x14ac:dyDescent="0.4">
      <c r="A26" s="17"/>
      <c r="G26" s="17"/>
      <c r="L26" s="10"/>
      <c r="M26" s="10"/>
    </row>
    <row r="27" spans="1:46" x14ac:dyDescent="0.4">
      <c r="A27" s="17"/>
      <c r="G27" s="17"/>
    </row>
    <row r="28" spans="1:46" x14ac:dyDescent="0.4">
      <c r="A28" s="17"/>
      <c r="G28" s="17"/>
    </row>
    <row r="29" spans="1:46" x14ac:dyDescent="0.4">
      <c r="A29" s="17"/>
      <c r="G29" s="17"/>
    </row>
    <row r="30" spans="1:46" x14ac:dyDescent="0.4">
      <c r="A30" s="17"/>
      <c r="G30" s="17"/>
      <c r="AQ30" s="10"/>
    </row>
    <row r="31" spans="1:46" x14ac:dyDescent="0.4">
      <c r="A31" s="17"/>
      <c r="G31" s="17"/>
    </row>
    <row r="32" spans="1:46" x14ac:dyDescent="0.4">
      <c r="A32" s="17"/>
      <c r="G32" s="17"/>
    </row>
    <row r="33" spans="1:43" x14ac:dyDescent="0.4">
      <c r="A33" s="17"/>
      <c r="G33" s="17"/>
    </row>
    <row r="34" spans="1:43" x14ac:dyDescent="0.4">
      <c r="A34" s="17"/>
      <c r="G34" s="17"/>
    </row>
    <row r="35" spans="1:43" x14ac:dyDescent="0.4">
      <c r="AK35" s="10"/>
      <c r="AL35" s="10"/>
      <c r="AM35" s="10"/>
      <c r="AN35" s="10"/>
      <c r="AO35" s="10"/>
      <c r="AP35" s="10"/>
    </row>
    <row r="36" spans="1:43" x14ac:dyDescent="0.4">
      <c r="AK36" s="10"/>
      <c r="AL36" s="10"/>
      <c r="AM36" s="10"/>
      <c r="AN36" s="10"/>
      <c r="AO36" s="10"/>
      <c r="AP36" s="10"/>
      <c r="AQ36" s="16"/>
    </row>
    <row r="37" spans="1:43" x14ac:dyDescent="0.4">
      <c r="AK37" s="10"/>
      <c r="AL37" s="10"/>
      <c r="AM37" s="12"/>
      <c r="AN37" s="10"/>
      <c r="AO37" s="10"/>
      <c r="AP37" s="10"/>
      <c r="AQ37" s="16"/>
    </row>
    <row r="38" spans="1:43" x14ac:dyDescent="0.4">
      <c r="AK38" s="10"/>
      <c r="AL38" s="10"/>
      <c r="AM38" s="12"/>
      <c r="AN38" s="10"/>
      <c r="AO38" s="10"/>
      <c r="AP38" s="10"/>
      <c r="AQ38" s="16"/>
    </row>
    <row r="39" spans="1:43" x14ac:dyDescent="0.4">
      <c r="AK39" s="10"/>
      <c r="AL39" s="10"/>
      <c r="AM39" s="10"/>
      <c r="AN39" s="10"/>
      <c r="AO39" s="10"/>
      <c r="AP39" s="10"/>
      <c r="AQ39" s="16"/>
    </row>
    <row r="40" spans="1:43" x14ac:dyDescent="0.4">
      <c r="AK40" s="10"/>
      <c r="AL40" s="10"/>
      <c r="AM40" s="10"/>
      <c r="AN40" s="10"/>
      <c r="AQ40" s="16"/>
    </row>
    <row r="41" spans="1:43" x14ac:dyDescent="0.4">
      <c r="AK41" s="10"/>
      <c r="AL41" s="10"/>
      <c r="AM41" s="10"/>
      <c r="AN41" s="10"/>
    </row>
    <row r="42" spans="1:43" x14ac:dyDescent="0.4">
      <c r="AK42" s="10"/>
      <c r="AL42" s="10"/>
      <c r="AM42" s="10"/>
      <c r="AN42" s="10"/>
    </row>
  </sheetData>
  <mergeCells count="30"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78D5-E6B2-4779-8198-BF39120FEAF5}">
  <dimension ref="A1:AH32"/>
  <sheetViews>
    <sheetView workbookViewId="0">
      <selection activeCell="E7" sqref="E7"/>
    </sheetView>
  </sheetViews>
  <sheetFormatPr defaultRowHeight="18.75" x14ac:dyDescent="0.4"/>
  <cols>
    <col min="1" max="1" width="15.875" customWidth="1"/>
    <col min="9" max="9" width="23.125" customWidth="1"/>
    <col min="10" max="10" width="19.375" customWidth="1"/>
    <col min="12" max="13" width="9" customWidth="1"/>
    <col min="14" max="14" width="9" hidden="1" customWidth="1"/>
    <col min="15" max="15" width="9" customWidth="1"/>
    <col min="16" max="16" width="2.5" customWidth="1"/>
    <col min="17" max="17" width="9" customWidth="1"/>
    <col min="18" max="18" width="0" hidden="1" customWidth="1"/>
    <col min="20" max="20" width="2.875" customWidth="1"/>
    <col min="22" max="22" width="0" hidden="1" customWidth="1"/>
    <col min="24" max="24" width="2.5" customWidth="1"/>
    <col min="26" max="26" width="0" hidden="1" customWidth="1"/>
    <col min="28" max="28" width="2.625" customWidth="1"/>
    <col min="30" max="30" width="9" hidden="1" customWidth="1"/>
    <col min="33" max="33" width="12.875" customWidth="1"/>
  </cols>
  <sheetData>
    <row r="1" spans="1:34" x14ac:dyDescent="0.4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2" t="s">
        <v>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45"/>
      <c r="Y1" s="45"/>
      <c r="Z1" s="45"/>
      <c r="AA1" s="45"/>
      <c r="AB1" s="45"/>
      <c r="AC1" s="45"/>
      <c r="AD1" s="2"/>
    </row>
    <row r="2" spans="1:34" ht="21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6" t="s">
        <v>13</v>
      </c>
      <c r="L2" s="6" t="s">
        <v>16</v>
      </c>
      <c r="M2" s="6" t="s">
        <v>17</v>
      </c>
      <c r="N2" s="6" t="s">
        <v>137</v>
      </c>
      <c r="O2" s="6" t="s">
        <v>18</v>
      </c>
      <c r="P2" s="6"/>
      <c r="Q2" s="6" t="s">
        <v>17</v>
      </c>
      <c r="R2" s="6" t="s">
        <v>137</v>
      </c>
      <c r="S2" s="6" t="s">
        <v>19</v>
      </c>
      <c r="T2" s="6"/>
      <c r="U2" s="6" t="s">
        <v>17</v>
      </c>
      <c r="V2" s="6" t="s">
        <v>137</v>
      </c>
      <c r="W2" s="6" t="s">
        <v>20</v>
      </c>
      <c r="X2" s="6"/>
      <c r="Y2" s="6" t="s">
        <v>17</v>
      </c>
      <c r="Z2" s="6" t="s">
        <v>137</v>
      </c>
      <c r="AA2" s="6" t="s">
        <v>138</v>
      </c>
      <c r="AB2" s="6"/>
      <c r="AC2" s="6" t="s">
        <v>17</v>
      </c>
      <c r="AD2" s="6" t="s">
        <v>137</v>
      </c>
      <c r="AE2" s="6" t="s">
        <v>136</v>
      </c>
      <c r="AF2" s="6" t="s">
        <v>135</v>
      </c>
      <c r="AG2" s="7" t="s">
        <v>86</v>
      </c>
      <c r="AH2" s="45"/>
    </row>
    <row r="3" spans="1:34" x14ac:dyDescent="0.4">
      <c r="A3" s="65" t="s">
        <v>87</v>
      </c>
      <c r="B3" t="s">
        <v>48</v>
      </c>
      <c r="C3">
        <v>2015</v>
      </c>
      <c r="D3" s="46" t="s">
        <v>89</v>
      </c>
      <c r="E3" s="46" t="s">
        <v>88</v>
      </c>
      <c r="F3" s="65" t="s">
        <v>21</v>
      </c>
      <c r="G3">
        <v>8</v>
      </c>
      <c r="H3" t="s">
        <v>49</v>
      </c>
      <c r="I3" t="s">
        <v>50</v>
      </c>
      <c r="J3" t="s">
        <v>51</v>
      </c>
      <c r="K3" s="55" t="s">
        <v>128</v>
      </c>
      <c r="L3">
        <v>0.23</v>
      </c>
      <c r="M3" t="s">
        <v>134</v>
      </c>
      <c r="N3">
        <v>5</v>
      </c>
      <c r="O3">
        <v>0.19</v>
      </c>
      <c r="P3" t="s">
        <v>39</v>
      </c>
      <c r="Q3">
        <v>0.04</v>
      </c>
      <c r="R3">
        <v>20</v>
      </c>
      <c r="S3">
        <v>0.23</v>
      </c>
      <c r="T3" t="s">
        <v>39</v>
      </c>
      <c r="U3" s="14">
        <v>0.06</v>
      </c>
      <c r="V3">
        <v>15</v>
      </c>
      <c r="W3">
        <v>2.4E-2</v>
      </c>
      <c r="X3" t="s">
        <v>39</v>
      </c>
      <c r="Y3">
        <v>6.0000000000000001E-3</v>
      </c>
      <c r="Z3">
        <v>7</v>
      </c>
      <c r="AA3" s="16">
        <v>13.2</v>
      </c>
      <c r="AB3" t="s">
        <v>39</v>
      </c>
      <c r="AC3" s="16">
        <v>3.2</v>
      </c>
      <c r="AD3">
        <v>2</v>
      </c>
      <c r="AG3" s="14">
        <f t="shared" ref="AG3:AG29" si="0">S3/W3</f>
        <v>9.5833333333333339</v>
      </c>
    </row>
    <row r="4" spans="1:34" x14ac:dyDescent="0.4">
      <c r="A4" s="68"/>
      <c r="F4" s="68"/>
      <c r="I4" t="s">
        <v>52</v>
      </c>
      <c r="J4" t="s">
        <v>133</v>
      </c>
      <c r="K4" s="54" t="s">
        <v>132</v>
      </c>
      <c r="L4">
        <v>0.26</v>
      </c>
      <c r="M4" t="s">
        <v>90</v>
      </c>
      <c r="N4">
        <v>6</v>
      </c>
      <c r="O4">
        <v>0.26</v>
      </c>
      <c r="P4" t="s">
        <v>39</v>
      </c>
      <c r="Q4">
        <v>0.08</v>
      </c>
      <c r="R4">
        <v>19</v>
      </c>
      <c r="S4">
        <v>0.24</v>
      </c>
      <c r="T4" t="s">
        <v>39</v>
      </c>
      <c r="U4" s="14">
        <v>0.06</v>
      </c>
      <c r="V4">
        <v>14</v>
      </c>
      <c r="W4" s="19">
        <v>0.02</v>
      </c>
      <c r="X4" t="s">
        <v>39</v>
      </c>
      <c r="Y4">
        <v>6.0000000000000001E-3</v>
      </c>
      <c r="Z4">
        <v>7</v>
      </c>
      <c r="AA4" s="16">
        <v>14.1</v>
      </c>
      <c r="AB4" t="s">
        <v>39</v>
      </c>
      <c r="AC4" s="16">
        <v>3.8</v>
      </c>
      <c r="AD4">
        <v>2</v>
      </c>
      <c r="AG4" s="14">
        <f t="shared" si="0"/>
        <v>12</v>
      </c>
    </row>
    <row r="5" spans="1:34" x14ac:dyDescent="0.4">
      <c r="A5" s="68"/>
      <c r="F5" s="68"/>
      <c r="K5" s="54" t="s">
        <v>131</v>
      </c>
      <c r="L5">
        <v>0.23</v>
      </c>
      <c r="M5" t="s">
        <v>90</v>
      </c>
      <c r="N5">
        <v>4</v>
      </c>
      <c r="O5">
        <v>0.17</v>
      </c>
      <c r="P5" t="s">
        <v>39</v>
      </c>
      <c r="Q5">
        <v>0.05</v>
      </c>
      <c r="R5">
        <v>19</v>
      </c>
      <c r="S5">
        <v>0.22</v>
      </c>
      <c r="T5" t="s">
        <v>39</v>
      </c>
      <c r="U5" s="14">
        <v>0.06</v>
      </c>
      <c r="V5">
        <v>15</v>
      </c>
      <c r="W5">
        <v>2.5000000000000001E-2</v>
      </c>
      <c r="X5" t="s">
        <v>39</v>
      </c>
      <c r="Y5">
        <v>7.0000000000000001E-3</v>
      </c>
      <c r="Z5">
        <v>7</v>
      </c>
      <c r="AA5" s="16">
        <v>14.3</v>
      </c>
      <c r="AB5" t="s">
        <v>39</v>
      </c>
      <c r="AC5" s="16">
        <v>3.8</v>
      </c>
      <c r="AD5">
        <v>2</v>
      </c>
      <c r="AG5" s="14">
        <f t="shared" si="0"/>
        <v>8.7999999999999989</v>
      </c>
    </row>
    <row r="6" spans="1:34" x14ac:dyDescent="0.4">
      <c r="A6" s="68"/>
      <c r="F6" s="68"/>
      <c r="K6" s="54" t="s">
        <v>130</v>
      </c>
      <c r="L6">
        <v>0.24</v>
      </c>
      <c r="M6" t="s">
        <v>90</v>
      </c>
      <c r="N6">
        <v>4</v>
      </c>
      <c r="O6">
        <v>0.16</v>
      </c>
      <c r="P6" t="s">
        <v>39</v>
      </c>
      <c r="Q6">
        <v>0.05</v>
      </c>
      <c r="R6">
        <v>16</v>
      </c>
      <c r="S6">
        <v>0.22</v>
      </c>
      <c r="T6" t="s">
        <v>39</v>
      </c>
      <c r="U6" s="14">
        <v>7.0000000000000007E-2</v>
      </c>
      <c r="V6">
        <v>12</v>
      </c>
      <c r="W6">
        <v>2.5999999999999999E-2</v>
      </c>
      <c r="X6" t="s">
        <v>39</v>
      </c>
      <c r="Y6">
        <v>7.0000000000000001E-3</v>
      </c>
      <c r="Z6">
        <v>6</v>
      </c>
      <c r="AA6" s="16">
        <v>14.8</v>
      </c>
      <c r="AB6" t="s">
        <v>39</v>
      </c>
      <c r="AC6" s="16">
        <v>3.5</v>
      </c>
      <c r="AD6">
        <v>2</v>
      </c>
      <c r="AG6" s="14">
        <f t="shared" si="0"/>
        <v>8.4615384615384617</v>
      </c>
    </row>
    <row r="7" spans="1:34" x14ac:dyDescent="0.4">
      <c r="A7" s="68"/>
      <c r="F7" s="68"/>
      <c r="H7" s="69" t="s">
        <v>129</v>
      </c>
      <c r="I7" t="s">
        <v>128</v>
      </c>
      <c r="K7" s="54" t="s">
        <v>127</v>
      </c>
      <c r="L7">
        <v>0.23</v>
      </c>
      <c r="M7" t="s">
        <v>90</v>
      </c>
      <c r="N7">
        <v>5</v>
      </c>
      <c r="O7">
        <v>0.19</v>
      </c>
      <c r="P7" t="s">
        <v>39</v>
      </c>
      <c r="Q7">
        <v>0.06</v>
      </c>
      <c r="R7">
        <v>20</v>
      </c>
      <c r="S7">
        <v>0.25</v>
      </c>
      <c r="T7" t="s">
        <v>39</v>
      </c>
      <c r="U7" s="14">
        <v>7.0000000000000007E-2</v>
      </c>
      <c r="V7">
        <v>15</v>
      </c>
      <c r="W7">
        <v>2.5999999999999999E-2</v>
      </c>
      <c r="X7" t="s">
        <v>39</v>
      </c>
      <c r="Y7">
        <v>8.0000000000000002E-3</v>
      </c>
      <c r="Z7">
        <v>7</v>
      </c>
      <c r="AA7" s="16">
        <v>13.6</v>
      </c>
      <c r="AB7" t="s">
        <v>39</v>
      </c>
      <c r="AC7" s="16">
        <v>3.3</v>
      </c>
      <c r="AD7">
        <v>2</v>
      </c>
      <c r="AG7" s="14">
        <f t="shared" si="0"/>
        <v>9.615384615384615</v>
      </c>
    </row>
    <row r="8" spans="1:34" x14ac:dyDescent="0.4">
      <c r="A8" s="68"/>
      <c r="F8" s="68"/>
      <c r="H8" s="70"/>
      <c r="I8" t="s">
        <v>126</v>
      </c>
      <c r="K8" t="s">
        <v>125</v>
      </c>
      <c r="L8">
        <v>0.25</v>
      </c>
      <c r="M8" t="s">
        <v>90</v>
      </c>
      <c r="N8">
        <v>5</v>
      </c>
      <c r="O8">
        <v>0.21</v>
      </c>
      <c r="P8" t="s">
        <v>39</v>
      </c>
      <c r="Q8" s="14">
        <v>0.1</v>
      </c>
      <c r="R8">
        <v>22</v>
      </c>
      <c r="S8">
        <v>0.24</v>
      </c>
      <c r="T8" t="s">
        <v>39</v>
      </c>
      <c r="U8" s="14">
        <v>0.09</v>
      </c>
      <c r="V8">
        <v>17</v>
      </c>
      <c r="W8">
        <v>2.3E-2</v>
      </c>
      <c r="X8" t="s">
        <v>39</v>
      </c>
      <c r="Y8">
        <v>8.9999999999999993E-3</v>
      </c>
      <c r="Z8">
        <v>8</v>
      </c>
      <c r="AA8" s="16">
        <v>15.2</v>
      </c>
      <c r="AB8" t="s">
        <v>39</v>
      </c>
      <c r="AC8" s="16">
        <v>3.9</v>
      </c>
      <c r="AD8">
        <v>2</v>
      </c>
      <c r="AG8" s="14">
        <f t="shared" si="0"/>
        <v>10.434782608695652</v>
      </c>
    </row>
    <row r="9" spans="1:34" x14ac:dyDescent="0.4">
      <c r="A9" s="68"/>
      <c r="F9" s="68"/>
      <c r="H9" s="70"/>
      <c r="I9" s="53" t="s">
        <v>124</v>
      </c>
      <c r="K9" s="49" t="s">
        <v>123</v>
      </c>
      <c r="L9">
        <v>0.27</v>
      </c>
      <c r="M9" t="s">
        <v>94</v>
      </c>
      <c r="N9">
        <v>5</v>
      </c>
      <c r="O9" s="14">
        <v>0.3</v>
      </c>
      <c r="P9" t="s">
        <v>39</v>
      </c>
      <c r="Q9" s="14">
        <v>0.16</v>
      </c>
      <c r="R9">
        <v>18</v>
      </c>
      <c r="S9">
        <v>0.27</v>
      </c>
      <c r="T9" t="s">
        <v>39</v>
      </c>
      <c r="U9" s="14">
        <v>0.09</v>
      </c>
      <c r="V9">
        <v>13</v>
      </c>
      <c r="W9">
        <v>1.9E-2</v>
      </c>
      <c r="X9" t="s">
        <v>39</v>
      </c>
      <c r="Y9">
        <v>6.0000000000000001E-3</v>
      </c>
      <c r="Z9">
        <v>7</v>
      </c>
      <c r="AA9" s="16">
        <v>14.4</v>
      </c>
      <c r="AB9" t="s">
        <v>39</v>
      </c>
      <c r="AC9" s="16">
        <v>3.5</v>
      </c>
      <c r="AD9">
        <v>2</v>
      </c>
      <c r="AG9" s="14">
        <f t="shared" si="0"/>
        <v>14.210526315789474</v>
      </c>
    </row>
    <row r="10" spans="1:34" x14ac:dyDescent="0.4">
      <c r="A10" s="68"/>
      <c r="F10" s="68"/>
      <c r="H10" s="70"/>
      <c r="I10" s="53" t="s">
        <v>122</v>
      </c>
      <c r="K10" s="52" t="s">
        <v>121</v>
      </c>
      <c r="L10">
        <v>0.27</v>
      </c>
      <c r="M10" t="s">
        <v>90</v>
      </c>
      <c r="N10">
        <v>6</v>
      </c>
      <c r="O10" s="14">
        <v>0.26</v>
      </c>
      <c r="P10" t="s">
        <v>39</v>
      </c>
      <c r="Q10" s="14">
        <v>0.1</v>
      </c>
      <c r="R10">
        <v>21</v>
      </c>
      <c r="S10">
        <v>0.26</v>
      </c>
      <c r="T10" t="s">
        <v>39</v>
      </c>
      <c r="U10" s="14">
        <v>0.08</v>
      </c>
      <c r="V10">
        <v>15</v>
      </c>
      <c r="W10">
        <v>2.1000000000000001E-2</v>
      </c>
      <c r="X10" t="s">
        <v>39</v>
      </c>
      <c r="Y10">
        <v>7.0000000000000001E-3</v>
      </c>
      <c r="Z10">
        <v>8</v>
      </c>
      <c r="AA10" s="16">
        <v>15.5</v>
      </c>
      <c r="AB10" t="s">
        <v>39</v>
      </c>
      <c r="AC10" s="16">
        <v>4.5999999999999996</v>
      </c>
      <c r="AD10">
        <v>3</v>
      </c>
      <c r="AG10" s="14">
        <f t="shared" si="0"/>
        <v>12.380952380952381</v>
      </c>
    </row>
    <row r="11" spans="1:34" x14ac:dyDescent="0.4">
      <c r="A11" s="68"/>
      <c r="F11" s="68"/>
      <c r="H11" s="70"/>
      <c r="I11" s="53" t="s">
        <v>120</v>
      </c>
      <c r="K11" s="52" t="s">
        <v>119</v>
      </c>
      <c r="L11">
        <v>0.25</v>
      </c>
      <c r="M11" t="s">
        <v>118</v>
      </c>
      <c r="N11">
        <v>9</v>
      </c>
      <c r="O11" s="14">
        <v>0.34</v>
      </c>
      <c r="P11" t="s">
        <v>39</v>
      </c>
      <c r="Q11">
        <v>0.09</v>
      </c>
      <c r="R11">
        <v>26</v>
      </c>
      <c r="S11">
        <v>0.25</v>
      </c>
      <c r="T11" t="s">
        <v>39</v>
      </c>
      <c r="U11" s="14">
        <v>0.06</v>
      </c>
      <c r="V11">
        <v>17</v>
      </c>
      <c r="W11">
        <v>1.7000000000000001E-2</v>
      </c>
      <c r="X11" t="s">
        <v>39</v>
      </c>
      <c r="Y11">
        <v>7.0000000000000001E-3</v>
      </c>
      <c r="Z11">
        <v>10</v>
      </c>
      <c r="AA11" s="16">
        <v>12.9</v>
      </c>
      <c r="AB11" t="s">
        <v>39</v>
      </c>
      <c r="AC11" s="16">
        <v>5.6</v>
      </c>
      <c r="AD11">
        <v>5</v>
      </c>
      <c r="AG11" s="14">
        <f t="shared" si="0"/>
        <v>14.705882352941176</v>
      </c>
    </row>
    <row r="12" spans="1:34" x14ac:dyDescent="0.4">
      <c r="A12" s="68"/>
      <c r="F12" s="68"/>
      <c r="H12" s="71" t="s">
        <v>117</v>
      </c>
      <c r="I12" t="s">
        <v>116</v>
      </c>
      <c r="K12" t="s">
        <v>115</v>
      </c>
      <c r="L12">
        <v>0.23</v>
      </c>
      <c r="M12" t="s">
        <v>90</v>
      </c>
      <c r="N12">
        <v>7</v>
      </c>
      <c r="O12" s="14">
        <v>0.32</v>
      </c>
      <c r="P12" t="s">
        <v>39</v>
      </c>
      <c r="Q12">
        <v>0.06</v>
      </c>
      <c r="R12">
        <v>20</v>
      </c>
      <c r="S12">
        <v>0.23</v>
      </c>
      <c r="T12" t="s">
        <v>39</v>
      </c>
      <c r="U12" s="14">
        <v>0.06</v>
      </c>
      <c r="V12">
        <v>12</v>
      </c>
      <c r="W12">
        <v>1.6E-2</v>
      </c>
      <c r="X12" t="s">
        <v>39</v>
      </c>
      <c r="Y12">
        <v>6.0000000000000001E-3</v>
      </c>
      <c r="Z12">
        <v>7</v>
      </c>
      <c r="AA12" s="16">
        <v>11.7</v>
      </c>
      <c r="AB12" t="s">
        <v>39</v>
      </c>
      <c r="AC12" s="16">
        <v>4.5999999999999996</v>
      </c>
      <c r="AD12">
        <v>3</v>
      </c>
      <c r="AG12" s="14">
        <f t="shared" si="0"/>
        <v>14.375</v>
      </c>
    </row>
    <row r="13" spans="1:34" x14ac:dyDescent="0.4">
      <c r="A13" s="68"/>
      <c r="F13" s="68"/>
      <c r="H13" s="71"/>
      <c r="I13" t="s">
        <v>114</v>
      </c>
      <c r="K13" t="s">
        <v>113</v>
      </c>
      <c r="L13">
        <v>0.26</v>
      </c>
      <c r="M13" t="s">
        <v>90</v>
      </c>
      <c r="N13">
        <v>12</v>
      </c>
      <c r="O13" s="14">
        <v>0.49</v>
      </c>
      <c r="P13" t="s">
        <v>39</v>
      </c>
      <c r="Q13">
        <v>0.17</v>
      </c>
      <c r="R13">
        <v>28</v>
      </c>
      <c r="S13">
        <v>0.26</v>
      </c>
      <c r="T13" t="s">
        <v>39</v>
      </c>
      <c r="U13" s="14">
        <v>0.08</v>
      </c>
      <c r="V13">
        <v>16</v>
      </c>
      <c r="W13">
        <v>1.4E-2</v>
      </c>
      <c r="X13" t="s">
        <v>39</v>
      </c>
      <c r="Y13">
        <v>5.0000000000000001E-3</v>
      </c>
      <c r="Z13">
        <v>10</v>
      </c>
      <c r="AA13" s="16">
        <v>11.8</v>
      </c>
      <c r="AB13" t="s">
        <v>39</v>
      </c>
      <c r="AC13" s="16">
        <v>3.5</v>
      </c>
      <c r="AD13">
        <v>5</v>
      </c>
      <c r="AG13" s="14">
        <f t="shared" si="0"/>
        <v>18.571428571428573</v>
      </c>
    </row>
    <row r="14" spans="1:34" x14ac:dyDescent="0.4">
      <c r="H14" s="71"/>
      <c r="I14" t="s">
        <v>112</v>
      </c>
      <c r="K14" s="51" t="s">
        <v>111</v>
      </c>
      <c r="L14">
        <v>0.33</v>
      </c>
      <c r="M14" t="s">
        <v>94</v>
      </c>
      <c r="N14">
        <v>7</v>
      </c>
      <c r="O14" s="14">
        <v>0.32</v>
      </c>
      <c r="P14" t="s">
        <v>39</v>
      </c>
      <c r="Q14">
        <v>0.13</v>
      </c>
      <c r="R14">
        <v>23</v>
      </c>
      <c r="S14">
        <v>0.28000000000000003</v>
      </c>
      <c r="T14" t="s">
        <v>39</v>
      </c>
      <c r="U14" s="14">
        <v>0.1</v>
      </c>
      <c r="V14">
        <v>16</v>
      </c>
      <c r="W14">
        <v>2.1999999999999999E-2</v>
      </c>
      <c r="X14" t="s">
        <v>39</v>
      </c>
      <c r="Y14">
        <v>7.0000000000000001E-3</v>
      </c>
      <c r="Z14">
        <v>8</v>
      </c>
      <c r="AA14" s="16">
        <v>15.4</v>
      </c>
      <c r="AB14" t="s">
        <v>39</v>
      </c>
      <c r="AC14" s="16">
        <v>3.7</v>
      </c>
      <c r="AD14">
        <v>2</v>
      </c>
      <c r="AG14" s="14">
        <f t="shared" si="0"/>
        <v>12.727272727272728</v>
      </c>
    </row>
    <row r="15" spans="1:34" x14ac:dyDescent="0.4">
      <c r="H15" s="67" t="s">
        <v>110</v>
      </c>
      <c r="I15" t="s">
        <v>109</v>
      </c>
      <c r="K15" s="47" t="s">
        <v>109</v>
      </c>
      <c r="L15">
        <v>0.25</v>
      </c>
      <c r="M15" t="s">
        <v>90</v>
      </c>
      <c r="N15">
        <v>6</v>
      </c>
      <c r="O15" s="14">
        <v>0.2</v>
      </c>
      <c r="P15" t="s">
        <v>39</v>
      </c>
      <c r="Q15">
        <v>7.0000000000000007E-2</v>
      </c>
      <c r="R15">
        <v>23</v>
      </c>
      <c r="S15">
        <v>0.24</v>
      </c>
      <c r="T15" t="s">
        <v>39</v>
      </c>
      <c r="U15" s="14">
        <v>7.0000000000000007E-2</v>
      </c>
      <c r="V15">
        <v>15</v>
      </c>
      <c r="W15">
        <v>2.3E-2</v>
      </c>
      <c r="X15" t="s">
        <v>39</v>
      </c>
      <c r="Y15">
        <v>7.0000000000000001E-3</v>
      </c>
      <c r="Z15">
        <v>8</v>
      </c>
      <c r="AA15" s="16">
        <v>14.9</v>
      </c>
      <c r="AB15" t="s">
        <v>39</v>
      </c>
      <c r="AC15" s="16">
        <v>2.6</v>
      </c>
      <c r="AD15">
        <v>2</v>
      </c>
      <c r="AG15" s="14">
        <f t="shared" si="0"/>
        <v>10.434782608695652</v>
      </c>
    </row>
    <row r="16" spans="1:34" x14ac:dyDescent="0.4">
      <c r="H16" s="67"/>
      <c r="I16" t="s">
        <v>108</v>
      </c>
      <c r="K16" s="51" t="s">
        <v>107</v>
      </c>
      <c r="L16">
        <v>0.28999999999999998</v>
      </c>
      <c r="M16" t="s">
        <v>92</v>
      </c>
      <c r="N16">
        <v>10</v>
      </c>
      <c r="O16" s="14">
        <v>0.3</v>
      </c>
      <c r="P16" t="s">
        <v>39</v>
      </c>
      <c r="Q16">
        <v>0.18</v>
      </c>
      <c r="R16">
        <v>49</v>
      </c>
      <c r="S16">
        <v>0.26</v>
      </c>
      <c r="T16" t="s">
        <v>39</v>
      </c>
      <c r="U16" s="14">
        <v>0.12</v>
      </c>
      <c r="V16">
        <v>74</v>
      </c>
      <c r="W16">
        <v>2.7E-2</v>
      </c>
      <c r="X16" t="s">
        <v>39</v>
      </c>
      <c r="Y16">
        <v>2.1999999999999999E-2</v>
      </c>
      <c r="Z16">
        <v>26</v>
      </c>
      <c r="AA16" s="16">
        <v>14.2</v>
      </c>
      <c r="AB16" t="s">
        <v>39</v>
      </c>
      <c r="AC16" s="16">
        <v>3.9</v>
      </c>
      <c r="AD16">
        <v>4</v>
      </c>
      <c r="AG16" s="14">
        <f t="shared" si="0"/>
        <v>9.6296296296296298</v>
      </c>
    </row>
    <row r="17" spans="8:33" x14ac:dyDescent="0.4">
      <c r="H17" s="67"/>
      <c r="I17" t="s">
        <v>102</v>
      </c>
      <c r="K17" s="50" t="s">
        <v>106</v>
      </c>
      <c r="L17">
        <v>0.34</v>
      </c>
      <c r="M17" t="s">
        <v>92</v>
      </c>
      <c r="N17">
        <v>6</v>
      </c>
      <c r="O17" s="14">
        <v>0.42</v>
      </c>
      <c r="P17" t="s">
        <v>39</v>
      </c>
      <c r="Q17">
        <v>0.22</v>
      </c>
      <c r="R17">
        <v>17</v>
      </c>
      <c r="S17">
        <v>0.28999999999999998</v>
      </c>
      <c r="T17" t="s">
        <v>39</v>
      </c>
      <c r="U17" s="14">
        <v>0.1</v>
      </c>
      <c r="V17">
        <v>12</v>
      </c>
      <c r="W17">
        <v>1.9E-2</v>
      </c>
      <c r="X17" t="s">
        <v>39</v>
      </c>
      <c r="Y17">
        <v>7.0000000000000001E-3</v>
      </c>
      <c r="Z17">
        <v>7</v>
      </c>
      <c r="AA17" s="16">
        <v>15.6</v>
      </c>
      <c r="AB17" t="s">
        <v>39</v>
      </c>
      <c r="AC17" s="16">
        <v>3.9</v>
      </c>
      <c r="AD17">
        <v>2</v>
      </c>
      <c r="AG17" s="14">
        <f t="shared" si="0"/>
        <v>15.263157894736841</v>
      </c>
    </row>
    <row r="18" spans="8:33" x14ac:dyDescent="0.4">
      <c r="H18" s="67"/>
      <c r="I18" t="s">
        <v>101</v>
      </c>
      <c r="K18" s="50" t="s">
        <v>105</v>
      </c>
      <c r="L18">
        <v>0.27</v>
      </c>
      <c r="M18" t="s">
        <v>94</v>
      </c>
      <c r="N18">
        <v>5</v>
      </c>
      <c r="O18" s="14">
        <v>0.28000000000000003</v>
      </c>
      <c r="P18" t="s">
        <v>39</v>
      </c>
      <c r="Q18">
        <v>0.11</v>
      </c>
      <c r="R18">
        <v>20</v>
      </c>
      <c r="S18">
        <v>0.28000000000000003</v>
      </c>
      <c r="T18" t="s">
        <v>39</v>
      </c>
      <c r="U18" s="14">
        <v>0.08</v>
      </c>
      <c r="V18">
        <v>14</v>
      </c>
      <c r="W18">
        <v>2.1000000000000001E-2</v>
      </c>
      <c r="X18" t="s">
        <v>39</v>
      </c>
      <c r="Y18">
        <v>6.0000000000000001E-3</v>
      </c>
      <c r="Z18">
        <v>7</v>
      </c>
      <c r="AA18" s="16">
        <v>15</v>
      </c>
      <c r="AB18" t="s">
        <v>39</v>
      </c>
      <c r="AC18" s="16">
        <v>3.2</v>
      </c>
      <c r="AD18">
        <v>2</v>
      </c>
      <c r="AG18" s="14">
        <f t="shared" si="0"/>
        <v>13.333333333333334</v>
      </c>
    </row>
    <row r="19" spans="8:33" x14ac:dyDescent="0.4">
      <c r="H19" s="49" t="s">
        <v>104</v>
      </c>
      <c r="K19" s="47" t="s">
        <v>103</v>
      </c>
      <c r="L19">
        <v>0.22</v>
      </c>
      <c r="M19" t="s">
        <v>90</v>
      </c>
      <c r="N19">
        <v>5</v>
      </c>
      <c r="O19" s="14">
        <v>0.18</v>
      </c>
      <c r="P19" t="s">
        <v>39</v>
      </c>
      <c r="Q19">
        <v>0.05</v>
      </c>
      <c r="R19">
        <v>21</v>
      </c>
      <c r="S19">
        <v>0.23</v>
      </c>
      <c r="T19" t="s">
        <v>39</v>
      </c>
      <c r="U19" s="14">
        <v>7.0000000000000007E-2</v>
      </c>
      <c r="V19">
        <v>16</v>
      </c>
      <c r="W19">
        <v>2.5000000000000001E-2</v>
      </c>
      <c r="X19" t="s">
        <v>39</v>
      </c>
      <c r="Y19">
        <v>7.0000000000000001E-3</v>
      </c>
      <c r="Z19">
        <v>7</v>
      </c>
      <c r="AA19" s="16">
        <v>12.9</v>
      </c>
      <c r="AB19" t="s">
        <v>39</v>
      </c>
      <c r="AC19" s="16">
        <v>2.8</v>
      </c>
      <c r="AD19">
        <v>2</v>
      </c>
      <c r="AG19" s="14">
        <f t="shared" si="0"/>
        <v>9.1999999999999993</v>
      </c>
    </row>
    <row r="20" spans="8:33" x14ac:dyDescent="0.4">
      <c r="K20" s="48" t="s">
        <v>102</v>
      </c>
      <c r="L20">
        <v>0.24</v>
      </c>
      <c r="M20" t="s">
        <v>94</v>
      </c>
      <c r="N20">
        <v>5</v>
      </c>
      <c r="O20" s="14">
        <v>0.19</v>
      </c>
      <c r="P20" t="s">
        <v>39</v>
      </c>
      <c r="Q20">
        <v>0.06</v>
      </c>
      <c r="R20">
        <v>22</v>
      </c>
      <c r="S20">
        <v>0.24</v>
      </c>
      <c r="T20" t="s">
        <v>39</v>
      </c>
      <c r="U20" s="14">
        <v>0.06</v>
      </c>
      <c r="V20">
        <v>16</v>
      </c>
      <c r="W20">
        <v>2.3E-2</v>
      </c>
      <c r="X20" t="s">
        <v>39</v>
      </c>
      <c r="Y20">
        <v>7.0000000000000001E-3</v>
      </c>
      <c r="Z20">
        <v>7</v>
      </c>
      <c r="AA20" s="16">
        <v>14.9</v>
      </c>
      <c r="AB20" t="s">
        <v>39</v>
      </c>
      <c r="AC20" s="16">
        <v>3.2</v>
      </c>
      <c r="AD20">
        <v>2</v>
      </c>
      <c r="AG20" s="14">
        <f t="shared" si="0"/>
        <v>10.434782608695652</v>
      </c>
    </row>
    <row r="21" spans="8:33" x14ac:dyDescent="0.4">
      <c r="K21" s="48" t="s">
        <v>101</v>
      </c>
      <c r="L21">
        <v>0.28000000000000003</v>
      </c>
      <c r="M21" t="s">
        <v>94</v>
      </c>
      <c r="N21">
        <v>7</v>
      </c>
      <c r="O21" s="14">
        <v>0.37</v>
      </c>
      <c r="P21" t="s">
        <v>39</v>
      </c>
      <c r="Q21">
        <v>0.15</v>
      </c>
      <c r="R21">
        <v>19</v>
      </c>
      <c r="S21">
        <v>0.28999999999999998</v>
      </c>
      <c r="T21" t="s">
        <v>39</v>
      </c>
      <c r="U21" s="14">
        <v>0.09</v>
      </c>
      <c r="V21">
        <v>11</v>
      </c>
      <c r="W21">
        <v>1.7999999999999999E-2</v>
      </c>
      <c r="X21" t="s">
        <v>39</v>
      </c>
      <c r="Y21">
        <v>5.0000000000000001E-3</v>
      </c>
      <c r="Z21">
        <v>6</v>
      </c>
      <c r="AA21" s="16">
        <v>14</v>
      </c>
      <c r="AB21" t="s">
        <v>39</v>
      </c>
      <c r="AC21" s="16">
        <v>3.8</v>
      </c>
      <c r="AD21">
        <v>2</v>
      </c>
      <c r="AG21" s="14">
        <f t="shared" si="0"/>
        <v>16.111111111111111</v>
      </c>
    </row>
    <row r="22" spans="8:33" x14ac:dyDescent="0.4">
      <c r="K22" t="s">
        <v>100</v>
      </c>
      <c r="L22">
        <v>0.18</v>
      </c>
      <c r="M22" t="s">
        <v>90</v>
      </c>
      <c r="N22">
        <v>8</v>
      </c>
      <c r="O22" s="14">
        <v>0.15</v>
      </c>
      <c r="P22" t="s">
        <v>39</v>
      </c>
      <c r="Q22">
        <v>0.03</v>
      </c>
      <c r="R22">
        <v>37</v>
      </c>
      <c r="S22">
        <v>0.2</v>
      </c>
      <c r="T22" t="s">
        <v>39</v>
      </c>
      <c r="U22" s="14">
        <v>0.05</v>
      </c>
      <c r="V22">
        <v>29</v>
      </c>
      <c r="W22">
        <v>2.3E-2</v>
      </c>
      <c r="X22" t="s">
        <v>39</v>
      </c>
      <c r="Y22">
        <v>8.0000000000000002E-3</v>
      </c>
      <c r="Z22">
        <v>13</v>
      </c>
      <c r="AA22" s="16">
        <v>12.9</v>
      </c>
      <c r="AB22" t="s">
        <v>39</v>
      </c>
      <c r="AC22" s="16">
        <v>5</v>
      </c>
      <c r="AD22">
        <v>4</v>
      </c>
      <c r="AG22" s="14">
        <f t="shared" si="0"/>
        <v>8.6956521739130448</v>
      </c>
    </row>
    <row r="23" spans="8:33" x14ac:dyDescent="0.4">
      <c r="K23" t="s">
        <v>99</v>
      </c>
      <c r="L23">
        <v>0.27</v>
      </c>
      <c r="M23" t="s">
        <v>94</v>
      </c>
      <c r="N23">
        <v>6</v>
      </c>
      <c r="O23" s="14">
        <v>0.2</v>
      </c>
      <c r="P23" t="s">
        <v>39</v>
      </c>
      <c r="Q23">
        <v>7.0000000000000007E-2</v>
      </c>
      <c r="R23">
        <v>25</v>
      </c>
      <c r="S23">
        <v>0.25</v>
      </c>
      <c r="T23" t="s">
        <v>39</v>
      </c>
      <c r="U23" s="14">
        <v>0.09</v>
      </c>
      <c r="V23">
        <v>19</v>
      </c>
      <c r="W23">
        <v>2.4E-2</v>
      </c>
      <c r="X23" t="s">
        <v>39</v>
      </c>
      <c r="Y23">
        <v>7.0000000000000001E-3</v>
      </c>
      <c r="Z23">
        <v>9</v>
      </c>
      <c r="AA23" s="16">
        <v>17</v>
      </c>
      <c r="AB23" t="s">
        <v>39</v>
      </c>
      <c r="AC23" s="16">
        <v>4.4000000000000004</v>
      </c>
      <c r="AD23">
        <v>3</v>
      </c>
      <c r="AG23" s="14">
        <f t="shared" si="0"/>
        <v>10.416666666666666</v>
      </c>
    </row>
    <row r="24" spans="8:33" x14ac:dyDescent="0.4">
      <c r="K24" t="s">
        <v>98</v>
      </c>
      <c r="L24">
        <v>0.26</v>
      </c>
      <c r="M24" t="s">
        <v>90</v>
      </c>
      <c r="N24">
        <v>9</v>
      </c>
      <c r="O24" s="14">
        <v>0.23</v>
      </c>
      <c r="P24" t="s">
        <v>39</v>
      </c>
      <c r="Q24">
        <v>0.12</v>
      </c>
      <c r="R24">
        <v>34</v>
      </c>
      <c r="S24">
        <v>0.25</v>
      </c>
      <c r="T24" t="s">
        <v>39</v>
      </c>
      <c r="U24" s="14">
        <v>0.11</v>
      </c>
      <c r="V24">
        <v>25</v>
      </c>
      <c r="W24">
        <v>2.1999999999999999E-2</v>
      </c>
      <c r="X24" t="s">
        <v>39</v>
      </c>
      <c r="Y24">
        <v>5.0000000000000001E-3</v>
      </c>
      <c r="Z24">
        <v>12</v>
      </c>
      <c r="AA24" s="16">
        <v>14.3</v>
      </c>
      <c r="AB24" t="s">
        <v>39</v>
      </c>
      <c r="AC24" s="16">
        <v>3.7</v>
      </c>
      <c r="AD24">
        <v>3</v>
      </c>
      <c r="AG24" s="14">
        <f t="shared" si="0"/>
        <v>11.363636363636365</v>
      </c>
    </row>
    <row r="25" spans="8:33" x14ac:dyDescent="0.4">
      <c r="K25" t="s">
        <v>97</v>
      </c>
      <c r="L25">
        <v>0.28000000000000003</v>
      </c>
      <c r="M25" t="s">
        <v>92</v>
      </c>
      <c r="N25">
        <v>8</v>
      </c>
      <c r="O25" s="14">
        <v>0.28000000000000003</v>
      </c>
      <c r="P25" t="s">
        <v>39</v>
      </c>
      <c r="Q25">
        <v>0.08</v>
      </c>
      <c r="R25">
        <v>25</v>
      </c>
      <c r="S25">
        <v>0.25</v>
      </c>
      <c r="T25" t="s">
        <v>39</v>
      </c>
      <c r="U25" s="14">
        <v>0.06</v>
      </c>
      <c r="V25">
        <v>17</v>
      </c>
      <c r="W25">
        <v>2.1000000000000001E-2</v>
      </c>
      <c r="X25" t="s">
        <v>39</v>
      </c>
      <c r="Y25">
        <v>7.0000000000000001E-3</v>
      </c>
      <c r="Z25">
        <v>8</v>
      </c>
      <c r="AA25" s="16">
        <v>14.3</v>
      </c>
      <c r="AB25" t="s">
        <v>39</v>
      </c>
      <c r="AC25" s="16">
        <v>4.5</v>
      </c>
      <c r="AD25">
        <v>3</v>
      </c>
      <c r="AG25" s="14">
        <f t="shared" si="0"/>
        <v>11.904761904761903</v>
      </c>
    </row>
    <row r="26" spans="8:33" x14ac:dyDescent="0.4">
      <c r="K26" s="47" t="s">
        <v>96</v>
      </c>
      <c r="L26">
        <v>0.24</v>
      </c>
      <c r="M26" t="s">
        <v>90</v>
      </c>
      <c r="N26">
        <v>5</v>
      </c>
      <c r="O26" s="14">
        <v>0.24</v>
      </c>
      <c r="P26" t="s">
        <v>39</v>
      </c>
      <c r="Q26">
        <v>7.0000000000000007E-2</v>
      </c>
      <c r="R26">
        <v>20</v>
      </c>
      <c r="S26">
        <v>0.25</v>
      </c>
      <c r="T26" t="s">
        <v>39</v>
      </c>
      <c r="U26" s="14">
        <v>7.0000000000000007E-2</v>
      </c>
      <c r="V26">
        <v>14</v>
      </c>
      <c r="W26">
        <v>2.1000000000000001E-2</v>
      </c>
      <c r="X26" t="s">
        <v>39</v>
      </c>
      <c r="Y26">
        <v>5.0000000000000001E-3</v>
      </c>
      <c r="Z26">
        <v>7</v>
      </c>
      <c r="AA26" s="16">
        <v>13.6</v>
      </c>
      <c r="AB26" t="s">
        <v>39</v>
      </c>
      <c r="AC26" s="16">
        <v>2.8</v>
      </c>
      <c r="AD26">
        <v>2</v>
      </c>
      <c r="AG26" s="14">
        <f t="shared" si="0"/>
        <v>11.904761904761903</v>
      </c>
    </row>
    <row r="27" spans="8:33" x14ac:dyDescent="0.4">
      <c r="K27" t="s">
        <v>95</v>
      </c>
      <c r="L27">
        <v>0.24</v>
      </c>
      <c r="M27" t="s">
        <v>94</v>
      </c>
      <c r="N27">
        <v>5</v>
      </c>
      <c r="O27" s="14">
        <v>0.24</v>
      </c>
      <c r="P27" t="s">
        <v>39</v>
      </c>
      <c r="Q27">
        <v>7.0000000000000007E-2</v>
      </c>
      <c r="R27">
        <v>18</v>
      </c>
      <c r="S27">
        <v>0.27</v>
      </c>
      <c r="T27" t="s">
        <v>39</v>
      </c>
      <c r="U27" s="14">
        <v>7.0000000000000007E-2</v>
      </c>
      <c r="V27">
        <v>12</v>
      </c>
      <c r="W27">
        <v>2.1000000000000001E-2</v>
      </c>
      <c r="X27" t="s">
        <v>39</v>
      </c>
      <c r="Y27">
        <v>7.0000000000000001E-3</v>
      </c>
      <c r="Z27">
        <v>6</v>
      </c>
      <c r="AA27" s="16">
        <v>14.6</v>
      </c>
      <c r="AB27" t="s">
        <v>39</v>
      </c>
      <c r="AC27" s="16">
        <v>3.8</v>
      </c>
      <c r="AD27">
        <v>2</v>
      </c>
      <c r="AG27" s="14">
        <f t="shared" si="0"/>
        <v>12.857142857142858</v>
      </c>
    </row>
    <row r="28" spans="8:33" x14ac:dyDescent="0.4">
      <c r="K28" t="s">
        <v>93</v>
      </c>
      <c r="L28">
        <v>0.34</v>
      </c>
      <c r="M28" t="s">
        <v>92</v>
      </c>
      <c r="N28">
        <v>6</v>
      </c>
      <c r="O28" s="14">
        <v>0.34</v>
      </c>
      <c r="P28" t="s">
        <v>39</v>
      </c>
      <c r="Q28">
        <v>0.17</v>
      </c>
      <c r="R28">
        <v>19</v>
      </c>
      <c r="S28">
        <v>0.24</v>
      </c>
      <c r="T28" t="s">
        <v>39</v>
      </c>
      <c r="U28" s="14">
        <v>0.09</v>
      </c>
      <c r="V28">
        <v>14</v>
      </c>
      <c r="W28">
        <v>1.7999999999999999E-2</v>
      </c>
      <c r="X28" t="s">
        <v>39</v>
      </c>
      <c r="Y28">
        <v>8.0000000000000002E-3</v>
      </c>
      <c r="Z28">
        <v>8</v>
      </c>
      <c r="AA28" s="16">
        <v>17.600000000000001</v>
      </c>
      <c r="AB28" t="s">
        <v>39</v>
      </c>
      <c r="AC28" s="16">
        <v>5.6</v>
      </c>
      <c r="AD28">
        <v>3</v>
      </c>
      <c r="AG28" s="14">
        <f t="shared" si="0"/>
        <v>13.333333333333334</v>
      </c>
    </row>
    <row r="29" spans="8:33" x14ac:dyDescent="0.4">
      <c r="K29" t="s">
        <v>91</v>
      </c>
      <c r="L29">
        <v>0.14000000000000001</v>
      </c>
      <c r="M29" t="s">
        <v>90</v>
      </c>
      <c r="N29">
        <v>6</v>
      </c>
      <c r="O29" s="14">
        <v>0.22</v>
      </c>
      <c r="P29" t="s">
        <v>39</v>
      </c>
      <c r="Q29">
        <v>0.05</v>
      </c>
      <c r="R29">
        <v>20</v>
      </c>
      <c r="S29" s="14">
        <v>0.2</v>
      </c>
      <c r="T29" t="s">
        <v>39</v>
      </c>
      <c r="U29" s="14">
        <v>0.03</v>
      </c>
      <c r="V29">
        <v>14</v>
      </c>
      <c r="W29" s="19">
        <v>0.02</v>
      </c>
      <c r="X29" t="s">
        <v>39</v>
      </c>
      <c r="Y29">
        <v>5.0000000000000001E-3</v>
      </c>
      <c r="Z29">
        <v>7</v>
      </c>
      <c r="AA29" s="16">
        <v>7.7</v>
      </c>
      <c r="AB29" t="s">
        <v>39</v>
      </c>
      <c r="AC29" s="16">
        <v>2.5</v>
      </c>
      <c r="AD29">
        <v>3</v>
      </c>
      <c r="AG29" s="14">
        <f t="shared" si="0"/>
        <v>10</v>
      </c>
    </row>
    <row r="30" spans="8:33" x14ac:dyDescent="0.4">
      <c r="P30" t="s">
        <v>39</v>
      </c>
      <c r="AA30" s="16"/>
    </row>
    <row r="31" spans="8:33" x14ac:dyDescent="0.4">
      <c r="P31" t="s">
        <v>39</v>
      </c>
    </row>
    <row r="32" spans="8:33" x14ac:dyDescent="0.4">
      <c r="P32" t="s">
        <v>39</v>
      </c>
    </row>
  </sheetData>
  <mergeCells count="8">
    <mergeCell ref="H15:H18"/>
    <mergeCell ref="A1:E1"/>
    <mergeCell ref="F1:I1"/>
    <mergeCell ref="J1:W1"/>
    <mergeCell ref="A3:A13"/>
    <mergeCell ref="F3:F13"/>
    <mergeCell ref="H7:H11"/>
    <mergeCell ref="H12:H1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69C-40B3-4A6D-AFB7-442FFE54F8BE}">
  <dimension ref="B2:F31"/>
  <sheetViews>
    <sheetView workbookViewId="0">
      <selection activeCell="D3" sqref="D3"/>
    </sheetView>
  </sheetViews>
  <sheetFormatPr defaultRowHeight="18.75" x14ac:dyDescent="0.4"/>
  <cols>
    <col min="2" max="2" width="33.25" customWidth="1"/>
    <col min="3" max="3" width="24.25" customWidth="1"/>
    <col min="4" max="4" width="18.75" customWidth="1"/>
    <col min="5" max="5" width="16" customWidth="1"/>
    <col min="6" max="6" width="19.375" customWidth="1"/>
  </cols>
  <sheetData>
    <row r="2" spans="2:3" ht="19.5" thickBot="1" x14ac:dyDescent="0.45">
      <c r="B2" t="s">
        <v>53</v>
      </c>
    </row>
    <row r="3" spans="2:3" ht="19.5" thickBot="1" x14ac:dyDescent="0.45">
      <c r="B3" s="24" t="s">
        <v>54</v>
      </c>
      <c r="C3" s="25" t="s">
        <v>55</v>
      </c>
    </row>
    <row r="4" spans="2:3" ht="19.5" thickTop="1" x14ac:dyDescent="0.4">
      <c r="B4" s="26" t="s">
        <v>56</v>
      </c>
      <c r="C4" s="27">
        <v>90479455</v>
      </c>
    </row>
    <row r="5" spans="2:3" ht="19.5" thickBot="1" x14ac:dyDescent="0.45">
      <c r="B5" s="28" t="s">
        <v>57</v>
      </c>
      <c r="C5" s="29" t="s">
        <v>58</v>
      </c>
    </row>
    <row r="6" spans="2:3" x14ac:dyDescent="0.4">
      <c r="B6" s="30"/>
      <c r="C6" s="30"/>
    </row>
    <row r="7" spans="2:3" ht="19.5" thickBot="1" x14ac:dyDescent="0.45">
      <c r="B7" s="31" t="s">
        <v>59</v>
      </c>
    </row>
    <row r="8" spans="2:3" ht="19.5" thickBot="1" x14ac:dyDescent="0.45">
      <c r="B8" s="24" t="s">
        <v>54</v>
      </c>
      <c r="C8" s="25" t="s">
        <v>55</v>
      </c>
    </row>
    <row r="9" spans="2:3" ht="19.5" thickTop="1" x14ac:dyDescent="0.4">
      <c r="B9" s="26" t="s">
        <v>56</v>
      </c>
      <c r="C9" s="57">
        <v>90479455</v>
      </c>
    </row>
    <row r="10" spans="2:3" x14ac:dyDescent="0.4">
      <c r="B10" s="32" t="s">
        <v>60</v>
      </c>
      <c r="C10" s="33">
        <v>353.5</v>
      </c>
    </row>
    <row r="11" spans="2:3" x14ac:dyDescent="0.4">
      <c r="B11" s="32" t="s">
        <v>61</v>
      </c>
      <c r="C11" s="33">
        <v>3.9</v>
      </c>
    </row>
    <row r="12" spans="2:3" x14ac:dyDescent="0.4">
      <c r="B12" s="32" t="s">
        <v>62</v>
      </c>
      <c r="C12" s="33">
        <v>2</v>
      </c>
    </row>
    <row r="13" spans="2:3" x14ac:dyDescent="0.4">
      <c r="B13" s="32" t="s">
        <v>63</v>
      </c>
      <c r="C13" s="33">
        <v>3</v>
      </c>
    </row>
    <row r="14" spans="2:3" x14ac:dyDescent="0.4">
      <c r="B14" s="32" t="s">
        <v>64</v>
      </c>
      <c r="C14" s="33">
        <v>6</v>
      </c>
    </row>
    <row r="15" spans="2:3" x14ac:dyDescent="0.4">
      <c r="B15" s="32" t="s">
        <v>65</v>
      </c>
      <c r="C15" s="34">
        <v>353.24216080000002</v>
      </c>
    </row>
    <row r="16" spans="2:3" x14ac:dyDescent="0.4">
      <c r="B16" s="35" t="s">
        <v>66</v>
      </c>
      <c r="C16" s="34">
        <v>353.24216080000002</v>
      </c>
    </row>
    <row r="17" spans="2:6" x14ac:dyDescent="0.4">
      <c r="B17" s="32" t="s">
        <v>67</v>
      </c>
      <c r="C17" s="34">
        <v>52.6</v>
      </c>
    </row>
    <row r="18" spans="2:6" x14ac:dyDescent="0.4">
      <c r="B18" s="32" t="s">
        <v>68</v>
      </c>
      <c r="C18" s="33">
        <v>26</v>
      </c>
    </row>
    <row r="19" spans="2:6" x14ac:dyDescent="0.4">
      <c r="B19" s="32" t="s">
        <v>69</v>
      </c>
      <c r="C19" s="33">
        <v>0</v>
      </c>
    </row>
    <row r="20" spans="2:6" x14ac:dyDescent="0.4">
      <c r="B20" s="32" t="s">
        <v>70</v>
      </c>
      <c r="C20" s="33">
        <v>495</v>
      </c>
    </row>
    <row r="21" spans="2:6" x14ac:dyDescent="0.4">
      <c r="B21" s="32" t="s">
        <v>71</v>
      </c>
      <c r="C21" s="33">
        <v>1</v>
      </c>
    </row>
    <row r="22" spans="2:6" x14ac:dyDescent="0.4">
      <c r="B22" s="35" t="s">
        <v>72</v>
      </c>
      <c r="C22" s="33">
        <v>0</v>
      </c>
    </row>
    <row r="23" spans="2:6" x14ac:dyDescent="0.4">
      <c r="B23" s="35" t="s">
        <v>73</v>
      </c>
      <c r="C23" s="33">
        <v>0</v>
      </c>
    </row>
    <row r="24" spans="2:6" x14ac:dyDescent="0.4">
      <c r="B24" s="35" t="s">
        <v>74</v>
      </c>
      <c r="C24" s="33">
        <v>1</v>
      </c>
    </row>
    <row r="25" spans="2:6" x14ac:dyDescent="0.4">
      <c r="B25" s="35" t="s">
        <v>75</v>
      </c>
      <c r="C25" s="33">
        <v>0</v>
      </c>
    </row>
    <row r="26" spans="2:6" x14ac:dyDescent="0.4">
      <c r="B26" s="35" t="s">
        <v>76</v>
      </c>
      <c r="C26" s="33">
        <v>1</v>
      </c>
    </row>
    <row r="27" spans="2:6" ht="19.5" thickBot="1" x14ac:dyDescent="0.45">
      <c r="B27" s="36" t="s">
        <v>77</v>
      </c>
      <c r="C27" s="37" t="s">
        <v>78</v>
      </c>
    </row>
    <row r="29" spans="2:6" ht="19.5" thickBot="1" x14ac:dyDescent="0.45">
      <c r="B29" t="s">
        <v>79</v>
      </c>
    </row>
    <row r="30" spans="2:6" ht="19.5" thickBot="1" x14ac:dyDescent="0.45">
      <c r="B30" s="24" t="s">
        <v>84</v>
      </c>
      <c r="C30" s="38" t="s">
        <v>80</v>
      </c>
      <c r="D30" s="38" t="s">
        <v>81</v>
      </c>
      <c r="E30" s="38" t="s">
        <v>82</v>
      </c>
      <c r="F30" s="25" t="s">
        <v>83</v>
      </c>
    </row>
    <row r="31" spans="2:6" ht="20.25" thickTop="1" thickBot="1" x14ac:dyDescent="0.45">
      <c r="B31" s="39"/>
      <c r="C31" s="40"/>
      <c r="D31" s="41"/>
      <c r="E31" s="40"/>
      <c r="F31" s="4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11C_Martinostat(kinetic)</vt:lpstr>
      <vt:lpstr>11C_Martinostat(kinetic) (raw)</vt:lpstr>
      <vt:lpstr>11C_Martinostat(compound)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2024-02-16T02:35:42Z</dcterms:modified>
</cp:coreProperties>
</file>