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0A4EA597-7E94-4737-B146-C05E5181E60A}" xr6:coauthVersionLast="36" xr6:coauthVersionMax="47" xr10:uidLastSave="{00000000-0000-0000-0000-000000000000}"/>
  <bookViews>
    <workbookView xWindow="14880" yWindow="0" windowWidth="13920" windowHeight="17280" xr2:uid="{666BC7CE-D0A8-4F8C-A65E-5E37EDDADD61}"/>
  </bookViews>
  <sheets>
    <sheet name="18F_FEDAA1106(kinetic)" sheetId="1" r:id="rId1"/>
    <sheet name="18F_FEDAA1106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" i="1" l="1"/>
  <c r="AZ13" i="1"/>
  <c r="AZ16" i="1"/>
  <c r="AZ18" i="1"/>
  <c r="AZ6" i="1"/>
  <c r="AP12" i="1"/>
  <c r="AP13" i="1"/>
  <c r="AP16" i="1"/>
  <c r="AP18" i="1"/>
  <c r="AP6" i="1"/>
  <c r="AF12" i="1"/>
  <c r="AF13" i="1"/>
  <c r="AF16" i="1"/>
  <c r="AF18" i="1"/>
  <c r="AF6" i="1"/>
  <c r="S12" i="1"/>
  <c r="S13" i="1"/>
  <c r="S16" i="1"/>
  <c r="S18" i="1"/>
  <c r="S6" i="1"/>
  <c r="AH6" i="1" l="1"/>
  <c r="AH12" i="1"/>
  <c r="AH13" i="1"/>
  <c r="AH16" i="1"/>
  <c r="AH18" i="1"/>
  <c r="AM11" i="1"/>
  <c r="AM10" i="1"/>
  <c r="AM3" i="1"/>
  <c r="AW11" i="1"/>
  <c r="AW10" i="1"/>
  <c r="AW3" i="1"/>
  <c r="AC10" i="1"/>
  <c r="AH10" i="1" s="1"/>
  <c r="AC11" i="1"/>
  <c r="AH11" i="1" s="1"/>
  <c r="AC3" i="1"/>
  <c r="P11" i="1"/>
  <c r="P10" i="1"/>
  <c r="P3" i="1"/>
  <c r="AH3" i="1" l="1"/>
</calcChain>
</file>

<file path=xl/sharedStrings.xml><?xml version="1.0" encoding="utf-8"?>
<sst xmlns="http://schemas.openxmlformats.org/spreadsheetml/2006/main" count="260" uniqueCount="94">
  <si>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</si>
  <si>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</si>
  <si>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</si>
  <si>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</si>
  <si>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</si>
  <si>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</si>
  <si>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</si>
  <si>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</si>
  <si>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</si>
  <si>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</si>
  <si>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</si>
  <si>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</si>
  <si>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</si>
  <si>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</si>
  <si>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</si>
  <si>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</si>
  <si>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</si>
  <si>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</si>
  <si>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</si>
  <si>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</si>
  <si>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</si>
  <si>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</si>
  <si>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</si>
  <si>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</si>
  <si>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</si>
  <si>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</si>
  <si>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</si>
  <si>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</si>
  <si>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</si>
  <si>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</si>
  <si>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</si>
  <si>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</si>
  <si>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</si>
  <si>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</si>
  <si>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</si>
  <si>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</si>
  <si>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</si>
  <si>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</si>
  <si>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</si>
  <si>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</si>
  <si>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</si>
  <si>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</si>
  <si>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</si>
  <si>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</si>
  <si>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</si>
  <si>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</si>
  <si>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</si>
  <si>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Striatum</t>
    <phoneticPr fontId="1"/>
  </si>
  <si>
    <t>[18F]FEDAA1106</t>
    <phoneticPr fontId="1"/>
  </si>
  <si>
    <t>peripheral benzodiazepine receptor</t>
    <phoneticPr fontId="1"/>
  </si>
  <si>
    <t>Yota Fujiyama et al.</t>
    <phoneticPr fontId="1"/>
  </si>
  <si>
    <t>JNM</t>
    <phoneticPr fontId="1"/>
  </si>
  <si>
    <t>47,43-50</t>
    <phoneticPr fontId="1"/>
  </si>
  <si>
    <t>male</t>
    <phoneticPr fontId="1"/>
  </si>
  <si>
    <t>20-31</t>
    <phoneticPr fontId="1"/>
  </si>
  <si>
    <t>NLS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</si>
  <si>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</si>
  <si>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</si>
  <si>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</si>
  <si>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</si>
  <si>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</si>
  <si>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</si>
  <si>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C24H23F2NO4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</si>
  <si>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</si>
  <si>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</si>
  <si>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</si>
  <si>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</si>
  <si>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</si>
  <si>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</si>
  <si>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</si>
  <si>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</si>
  <si>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</si>
  <si>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</si>
  <si>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</si>
  <si>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</si>
  <si>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</si>
  <si>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</si>
  <si>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</si>
  <si>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</si>
  <si>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</si>
  <si>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</si>
  <si>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</si>
  <si>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</si>
  <si>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</si>
  <si>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</si>
  <si>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</si>
  <si>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</si>
  <si>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</si>
  <si>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</si>
  <si>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</si>
  <si>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In vitro inhibition of [11C]2 binding to Peripheral benzodiazepine receptor (PBR) in rat brain</t>
  </si>
  <si>
    <t>Displacement of [11C]DAA1106 from PBR receptor in rat brain membrane</t>
  </si>
  <si>
    <t>%COV</t>
    <phoneticPr fontId="1"/>
  </si>
  <si>
    <t>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</si>
</sst>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4" xfId="0" applyFill="1" applyBorder="1">
      <alignment vertical="center"/>
    </xf>
    <xf numFmtId="0" fontId="4" fillId="0" borderId="14" xfId="0" applyFont="1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1;&#26786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K11195(動態)"/>
      <sheetName val="11C_PK11195(構造)"/>
      <sheetName val="11C_DAA 1106(動態)"/>
      <sheetName val="11C_DAA 1106(構造)"/>
      <sheetName val="11C_DPA713(動態)"/>
      <sheetName val="11C_DPA713(構造)"/>
      <sheetName val="11C_PBR28(動態)"/>
      <sheetName val="11C_PBR28(構造)"/>
      <sheetName val="11C_ERI76(動態)"/>
      <sheetName val="11C_ER176(構造)"/>
      <sheetName val="18F_GE180(動態)"/>
      <sheetName val="18F_GE180(構造)"/>
      <sheetName val="18F_DPA714(動態)"/>
      <sheetName val="18F_DPA714(構造)"/>
      <sheetName val="18F_FEPPA(動態)"/>
      <sheetName val="18F_FEPPA(構造)"/>
      <sheetName val="18F_PBR111(動態)"/>
      <sheetName val="18F_PBR111(構造)"/>
      <sheetName val="18F_FEDAA1106(動態)"/>
      <sheetName val="18F_FEDAA1106(構造)"/>
      <sheetName val="11C_ER176(動態)"/>
    </sheetNames>
    <sheetDataSet>
      <sheetData sheetId="0">
        <row r="3">
          <cell r="M3">
            <v>1.37</v>
          </cell>
        </row>
      </sheetData>
      <sheetData sheetId="1"/>
      <sheetData sheetId="2">
        <row r="15">
          <cell r="R15">
            <v>5.7500000000000002E-2</v>
          </cell>
        </row>
      </sheetData>
      <sheetData sheetId="3"/>
      <sheetData sheetId="4">
        <row r="3">
          <cell r="Q3">
            <v>4.085</v>
          </cell>
        </row>
      </sheetData>
      <sheetData sheetId="5"/>
      <sheetData sheetId="6"/>
      <sheetData sheetId="7"/>
      <sheetData sheetId="8"/>
      <sheetData sheetId="9"/>
      <sheetData sheetId="10">
        <row r="9">
          <cell r="N9">
            <v>0.18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N4">
            <v>19.8</v>
          </cell>
          <cell r="T4">
            <v>0.25</v>
          </cell>
          <cell r="Z4">
            <v>3.3</v>
          </cell>
          <cell r="AC4">
            <v>4.2999999999999997E-2</v>
          </cell>
        </row>
        <row r="5">
          <cell r="N5">
            <v>19.399999999999999</v>
          </cell>
          <cell r="T5">
            <v>0.25</v>
          </cell>
          <cell r="Z5">
            <v>3.3</v>
          </cell>
          <cell r="AC5">
            <v>4.2000000000000003E-2</v>
          </cell>
        </row>
        <row r="7">
          <cell r="N7">
            <v>18.7</v>
          </cell>
          <cell r="T7">
            <v>0.24</v>
          </cell>
          <cell r="Z7">
            <v>3.1</v>
          </cell>
          <cell r="AC7">
            <v>4.4999999999999998E-2</v>
          </cell>
        </row>
        <row r="8">
          <cell r="N8">
            <v>16.899999999999999</v>
          </cell>
          <cell r="T8">
            <v>0.2</v>
          </cell>
          <cell r="Z8">
            <v>2.7</v>
          </cell>
          <cell r="AC8">
            <v>4.2999999999999997E-2</v>
          </cell>
        </row>
        <row r="10">
          <cell r="N10">
            <v>20</v>
          </cell>
          <cell r="T10">
            <v>0.25</v>
          </cell>
          <cell r="Z10">
            <v>3.4</v>
          </cell>
          <cell r="AC10">
            <v>4.2000000000000003E-2</v>
          </cell>
        </row>
        <row r="11">
          <cell r="N11">
            <v>21.5</v>
          </cell>
          <cell r="T11">
            <v>0.28000000000000003</v>
          </cell>
          <cell r="Z11">
            <v>3.7</v>
          </cell>
          <cell r="AC11">
            <v>4.3999999999999997E-2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tabSelected="1" workbookViewId="0">
      <selection activeCell="H22" sqref="H22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5" customWidth="1"/>
    <col min="26" max="26" width="2.75" customWidth="1"/>
    <col min="30" max="30" width="2.75" customWidth="1"/>
    <col min="35" max="35" width="2.625" customWidth="1"/>
    <col min="40" max="40" width="3.25" customWidth="1"/>
    <col min="45" max="45" width="2.75" customWidth="1"/>
    <col min="50" max="50" width="3" customWidth="1"/>
    <col min="55" max="55" width="2.875" customWidth="1"/>
  </cols>
  <sheetData>
    <row r="1" spans="1:57" x14ac:dyDescent="0.4">
      <c r="A1" s="55" t="s">
        <v>0</v>
      </c>
      <c r="B1" s="55"/>
      <c r="C1" s="55"/>
      <c r="D1" s="55"/>
      <c r="E1" s="55"/>
      <c r="F1" s="55"/>
      <c r="G1" s="56" t="s">
        <v>1</v>
      </c>
      <c r="H1" s="56"/>
      <c r="I1" s="56"/>
      <c r="J1" s="56"/>
      <c r="K1" s="57" t="s">
        <v>2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1"/>
      <c r="AT1" s="1"/>
      <c r="AU1" s="47"/>
      <c r="AV1" s="1"/>
      <c r="AW1" s="1"/>
      <c r="AX1" s="1"/>
      <c r="AY1" s="1"/>
      <c r="AZ1" s="47"/>
      <c r="BA1" s="1"/>
      <c r="BB1" s="2"/>
      <c r="BC1" s="2"/>
      <c r="BD1" s="2"/>
    </row>
    <row r="2" spans="1:5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92</v>
      </c>
      <c r="S2" s="6" t="s">
        <v>93</v>
      </c>
      <c r="T2" s="6"/>
      <c r="U2" s="6" t="s">
        <v>46</v>
      </c>
      <c r="V2" s="6"/>
      <c r="W2" s="6" t="s">
        <v>17</v>
      </c>
      <c r="X2" s="6"/>
      <c r="Y2" s="7" t="s">
        <v>15</v>
      </c>
      <c r="Z2" s="7"/>
      <c r="AA2" s="7"/>
      <c r="AB2" s="7"/>
      <c r="AC2" s="6" t="s">
        <v>16</v>
      </c>
      <c r="AD2" s="6"/>
      <c r="AE2" s="6" t="s">
        <v>92</v>
      </c>
      <c r="AF2" s="6" t="s">
        <v>93</v>
      </c>
      <c r="AG2" s="6"/>
      <c r="AH2" s="6" t="s">
        <v>18</v>
      </c>
      <c r="AI2" s="6"/>
      <c r="AJ2" s="6" t="s">
        <v>92</v>
      </c>
      <c r="AK2" s="6" t="s">
        <v>93</v>
      </c>
      <c r="AL2" s="6"/>
      <c r="AM2" s="6" t="s">
        <v>19</v>
      </c>
      <c r="AN2" s="6"/>
      <c r="AO2" s="6" t="s">
        <v>92</v>
      </c>
      <c r="AP2" s="6" t="s">
        <v>93</v>
      </c>
      <c r="AQ2" s="6"/>
      <c r="AR2" s="6" t="s">
        <v>20</v>
      </c>
      <c r="AS2" s="6"/>
      <c r="AT2" s="6" t="s">
        <v>92</v>
      </c>
      <c r="AU2" s="6" t="s">
        <v>93</v>
      </c>
      <c r="AV2" s="6"/>
      <c r="AW2" s="6" t="s">
        <v>43</v>
      </c>
      <c r="AX2" s="6"/>
      <c r="AY2" s="6" t="s">
        <v>92</v>
      </c>
      <c r="AZ2" s="6" t="s">
        <v>93</v>
      </c>
      <c r="BA2" s="6"/>
      <c r="BB2" s="8" t="s">
        <v>21</v>
      </c>
      <c r="BC2" s="8"/>
      <c r="BD2" s="6" t="s">
        <v>92</v>
      </c>
      <c r="BE2" s="1"/>
    </row>
    <row r="3" spans="1:57" x14ac:dyDescent="0.4">
      <c r="A3" s="61" t="s">
        <v>48</v>
      </c>
      <c r="B3" s="11" t="s">
        <v>49</v>
      </c>
      <c r="C3" t="s">
        <v>50</v>
      </c>
      <c r="D3">
        <v>2006</v>
      </c>
      <c r="E3" t="s">
        <v>51</v>
      </c>
      <c r="F3" t="s">
        <v>52</v>
      </c>
      <c r="G3" s="61" t="s">
        <v>22</v>
      </c>
      <c r="H3">
        <v>7</v>
      </c>
      <c r="I3" t="s">
        <v>53</v>
      </c>
      <c r="J3" t="s">
        <v>54</v>
      </c>
      <c r="K3" t="s">
        <v>55</v>
      </c>
      <c r="L3" s="59" t="s">
        <v>23</v>
      </c>
      <c r="M3" s="59"/>
      <c r="N3" s="59" t="s">
        <v>23</v>
      </c>
      <c r="O3" s="59"/>
      <c r="P3" s="33">
        <f>AVERAGE('[1]18F_FEDAA1106(動態)'!$N$7,'[1]18F_FEDAA1106(動態)'!$N$8)</f>
        <v>17.799999999999997</v>
      </c>
      <c r="Q3" s="11" t="s">
        <v>40</v>
      </c>
      <c r="R3" s="11"/>
      <c r="S3" s="11"/>
      <c r="T3" s="11"/>
      <c r="U3" s="21"/>
      <c r="V3" s="11" t="s">
        <v>40</v>
      </c>
      <c r="W3" s="11"/>
      <c r="X3" s="11"/>
      <c r="Y3" s="12"/>
      <c r="Z3" s="11" t="s">
        <v>40</v>
      </c>
      <c r="AA3" s="11"/>
      <c r="AB3" s="11"/>
      <c r="AC3" s="12">
        <f>AVERAGE('[1]18F_FEDAA1106(動態)'!$T$7,'[1]18F_FEDAA1106(動態)'!$T$8)</f>
        <v>0.22</v>
      </c>
      <c r="AD3" s="11" t="s">
        <v>40</v>
      </c>
      <c r="AE3" s="11"/>
      <c r="AF3" s="11"/>
      <c r="AG3" s="11"/>
      <c r="AH3" s="12">
        <f>AC3/AW3</f>
        <v>7.5862068965517226E-2</v>
      </c>
      <c r="AI3" s="11" t="s">
        <v>40</v>
      </c>
      <c r="AJ3" s="11"/>
      <c r="AK3" s="11"/>
      <c r="AL3" s="11"/>
      <c r="AM3" s="29">
        <f>AVERAGE('[1]18F_FEDAA1106(動態)'!$AC$7,'[1]18F_FEDAA1106(動態)'!$AC$8)</f>
        <v>4.3999999999999997E-2</v>
      </c>
      <c r="AN3" s="11" t="s">
        <v>40</v>
      </c>
      <c r="AO3" s="11"/>
      <c r="AP3" s="11"/>
      <c r="AQ3" s="11"/>
      <c r="AR3" s="31"/>
      <c r="AS3" s="11" t="s">
        <v>40</v>
      </c>
      <c r="AT3" s="11"/>
      <c r="AU3" s="11"/>
      <c r="AV3" s="11"/>
      <c r="AW3" s="12">
        <f>AVERAGE('[1]18F_FEDAA1106(動態)'!$Z$7,'[1]18F_FEDAA1106(動態)'!$Z$8)</f>
        <v>2.9000000000000004</v>
      </c>
      <c r="AX3" s="11" t="s">
        <v>40</v>
      </c>
      <c r="AY3" s="11"/>
      <c r="AZ3" s="11"/>
      <c r="BA3" s="11"/>
      <c r="BB3" s="26"/>
      <c r="BC3" s="11" t="s">
        <v>40</v>
      </c>
      <c r="BD3" s="11"/>
      <c r="BE3" s="11"/>
    </row>
    <row r="4" spans="1:57" x14ac:dyDescent="0.4">
      <c r="A4" s="62"/>
      <c r="B4" s="11"/>
      <c r="G4" s="62"/>
      <c r="H4" s="11"/>
      <c r="I4" s="11"/>
      <c r="J4" s="11"/>
      <c r="K4" s="11"/>
      <c r="L4" s="58"/>
      <c r="M4" s="58"/>
      <c r="N4" s="58" t="s">
        <v>28</v>
      </c>
      <c r="O4" s="58"/>
      <c r="P4" s="12"/>
      <c r="Q4" t="s">
        <v>40</v>
      </c>
      <c r="R4" s="11"/>
      <c r="S4" s="11"/>
      <c r="T4" s="11"/>
      <c r="U4" s="21"/>
      <c r="V4" t="s">
        <v>40</v>
      </c>
      <c r="W4" s="11"/>
      <c r="X4" s="11"/>
      <c r="Y4" s="12"/>
      <c r="Z4" s="11" t="s">
        <v>40</v>
      </c>
      <c r="AA4" s="11"/>
      <c r="AB4" s="11"/>
      <c r="AC4" s="28"/>
      <c r="AD4" t="s">
        <v>40</v>
      </c>
      <c r="AE4" s="11"/>
      <c r="AF4" s="11"/>
      <c r="AG4" s="11"/>
      <c r="AH4" s="12"/>
      <c r="AI4" s="11" t="s">
        <v>40</v>
      </c>
      <c r="AJ4" s="11"/>
      <c r="AK4" s="11"/>
      <c r="AL4" s="11"/>
      <c r="AM4" s="29"/>
      <c r="AN4" s="11" t="s">
        <v>40</v>
      </c>
      <c r="AO4" s="11"/>
      <c r="AP4" s="11"/>
      <c r="AQ4" s="11"/>
      <c r="AR4" s="31"/>
      <c r="AS4" s="11" t="s">
        <v>40</v>
      </c>
      <c r="AT4" s="11"/>
      <c r="AU4" s="11"/>
      <c r="AW4" s="12"/>
      <c r="AX4" s="11" t="s">
        <v>40</v>
      </c>
      <c r="AY4" s="11"/>
      <c r="AZ4" s="11"/>
      <c r="BA4" s="11"/>
      <c r="BB4" s="26"/>
      <c r="BC4" s="11" t="s">
        <v>40</v>
      </c>
      <c r="BD4" s="17"/>
      <c r="BE4" s="11"/>
    </row>
    <row r="5" spans="1:57" x14ac:dyDescent="0.4">
      <c r="A5" s="62"/>
      <c r="B5" s="11"/>
      <c r="C5" s="11"/>
      <c r="D5" s="11"/>
      <c r="E5" s="11"/>
      <c r="F5" s="11"/>
      <c r="G5" s="62"/>
      <c r="H5" s="11"/>
      <c r="I5" s="11"/>
      <c r="J5" s="11"/>
      <c r="K5" s="11"/>
      <c r="L5" s="58"/>
      <c r="M5" s="58"/>
      <c r="N5" s="58" t="s">
        <v>31</v>
      </c>
      <c r="O5" s="58"/>
      <c r="P5" s="12"/>
      <c r="Q5" s="11" t="s">
        <v>40</v>
      </c>
      <c r="R5" s="11"/>
      <c r="S5" s="11"/>
      <c r="T5" s="11"/>
      <c r="U5" s="21"/>
      <c r="V5" s="11" t="s">
        <v>40</v>
      </c>
      <c r="W5" s="11"/>
      <c r="X5" s="11"/>
      <c r="Y5" s="12"/>
      <c r="Z5" s="11" t="s">
        <v>40</v>
      </c>
      <c r="AA5" s="11"/>
      <c r="AB5" s="11"/>
      <c r="AC5" s="12"/>
      <c r="AD5" s="11" t="s">
        <v>40</v>
      </c>
      <c r="AE5" s="11"/>
      <c r="AF5" s="11"/>
      <c r="AG5" s="11"/>
      <c r="AH5" s="12"/>
      <c r="AI5" s="11" t="s">
        <v>40</v>
      </c>
      <c r="AJ5" s="11"/>
      <c r="AK5" s="11"/>
      <c r="AL5" s="11"/>
      <c r="AM5" s="29"/>
      <c r="AN5" s="11" t="s">
        <v>40</v>
      </c>
      <c r="AO5" s="11"/>
      <c r="AP5" s="11"/>
      <c r="AQ5" s="11"/>
      <c r="AR5" s="31"/>
      <c r="AS5" s="11" t="s">
        <v>40</v>
      </c>
      <c r="AT5" s="11"/>
      <c r="AU5" s="11"/>
      <c r="AV5" s="11"/>
      <c r="AW5" s="12"/>
      <c r="AX5" s="11" t="s">
        <v>40</v>
      </c>
      <c r="AY5" s="11"/>
      <c r="AZ5" s="11"/>
      <c r="BA5" s="11"/>
      <c r="BB5" s="26"/>
      <c r="BC5" s="11" t="s">
        <v>40</v>
      </c>
      <c r="BD5" s="11"/>
      <c r="BE5" s="11"/>
    </row>
    <row r="6" spans="1:57" x14ac:dyDescent="0.4">
      <c r="A6" s="62"/>
      <c r="B6" s="11"/>
      <c r="C6" s="11"/>
      <c r="D6" s="11"/>
      <c r="E6" s="11"/>
      <c r="F6" s="11"/>
      <c r="G6" s="62"/>
      <c r="H6" s="11"/>
      <c r="I6" s="11"/>
      <c r="J6" s="11"/>
      <c r="K6" s="11"/>
      <c r="L6" s="58" t="s">
        <v>34</v>
      </c>
      <c r="M6" s="58"/>
      <c r="N6" s="58" t="s">
        <v>27</v>
      </c>
      <c r="O6" s="58"/>
      <c r="P6" s="27">
        <v>19.899999999999999</v>
      </c>
      <c r="Q6" s="27" t="s">
        <v>40</v>
      </c>
      <c r="R6" s="25">
        <v>23.3</v>
      </c>
      <c r="S6" s="25">
        <f>P6*R6/100</f>
        <v>4.6366999999999994</v>
      </c>
      <c r="T6" s="11"/>
      <c r="X6" s="11"/>
      <c r="Y6" s="24"/>
      <c r="Z6" s="11" t="s">
        <v>40</v>
      </c>
      <c r="AA6" s="11"/>
      <c r="AB6" s="11"/>
      <c r="AC6" s="28">
        <v>0.28000000000000003</v>
      </c>
      <c r="AD6" s="27" t="s">
        <v>40</v>
      </c>
      <c r="AE6" s="25">
        <v>38.200000000000003</v>
      </c>
      <c r="AF6" s="13">
        <f>AC6*AE6/100</f>
        <v>0.10696000000000001</v>
      </c>
      <c r="AG6" s="11"/>
      <c r="AH6" s="12">
        <f t="shared" ref="AH6:AH18" si="0">AC6/AW6</f>
        <v>0.08</v>
      </c>
      <c r="AI6" s="27" t="s">
        <v>40</v>
      </c>
      <c r="AJ6" s="27"/>
      <c r="AK6" s="27"/>
      <c r="AL6" s="11"/>
      <c r="AM6" s="27">
        <v>4.3999999999999997E-2</v>
      </c>
      <c r="AN6" s="27" t="s">
        <v>40</v>
      </c>
      <c r="AO6" s="25">
        <v>32</v>
      </c>
      <c r="AP6" s="30">
        <f>AM6*AO6/100</f>
        <v>1.4079999999999999E-2</v>
      </c>
      <c r="AQ6" s="11"/>
      <c r="AR6" s="31"/>
      <c r="AS6" t="s">
        <v>40</v>
      </c>
      <c r="AV6" s="11"/>
      <c r="AW6" s="28">
        <v>3.5</v>
      </c>
      <c r="AX6" s="27" t="s">
        <v>40</v>
      </c>
      <c r="AY6" s="27">
        <v>13.5</v>
      </c>
      <c r="AZ6" s="28">
        <f>AW6*AY6/100</f>
        <v>0.47249999999999998</v>
      </c>
      <c r="BA6" s="11"/>
      <c r="BB6" s="28"/>
      <c r="BC6" s="27" t="s">
        <v>40</v>
      </c>
      <c r="BD6" s="27"/>
      <c r="BE6" s="11"/>
    </row>
    <row r="7" spans="1:57" x14ac:dyDescent="0.4">
      <c r="A7" s="62"/>
      <c r="B7" s="11"/>
      <c r="C7" s="11"/>
      <c r="D7" s="11"/>
      <c r="E7" s="11"/>
      <c r="F7" s="11"/>
      <c r="G7" s="62"/>
      <c r="H7" s="11"/>
      <c r="I7" s="11"/>
      <c r="J7" s="11"/>
      <c r="K7" s="11"/>
      <c r="L7" s="58"/>
      <c r="M7" s="58"/>
      <c r="N7" s="60" t="s">
        <v>35</v>
      </c>
      <c r="O7" s="20" t="s">
        <v>44</v>
      </c>
      <c r="P7" s="12"/>
      <c r="Q7" s="11" t="s">
        <v>40</v>
      </c>
      <c r="R7" s="11"/>
      <c r="S7" s="25"/>
      <c r="T7" s="11"/>
      <c r="U7" s="21"/>
      <c r="V7" s="11" t="s">
        <v>40</v>
      </c>
      <c r="W7" s="11"/>
      <c r="X7" s="11"/>
      <c r="Y7" s="24"/>
      <c r="Z7" s="11" t="s">
        <v>40</v>
      </c>
      <c r="AA7" s="11"/>
      <c r="AB7" s="11"/>
      <c r="AC7" s="28"/>
      <c r="AD7" s="11" t="s">
        <v>40</v>
      </c>
      <c r="AE7" s="11"/>
      <c r="AF7" s="13"/>
      <c r="AG7" s="11"/>
      <c r="AH7" s="12"/>
      <c r="AI7" s="11" t="s">
        <v>40</v>
      </c>
      <c r="AJ7" s="11"/>
      <c r="AK7" s="11"/>
      <c r="AL7" s="11"/>
      <c r="AM7" s="29"/>
      <c r="AN7" s="11" t="s">
        <v>40</v>
      </c>
      <c r="AO7" s="11"/>
      <c r="AP7" s="30"/>
      <c r="AQ7" s="11"/>
      <c r="AR7" s="31"/>
      <c r="AS7" s="11" t="s">
        <v>40</v>
      </c>
      <c r="AT7" s="11"/>
      <c r="AU7" s="11"/>
      <c r="AV7" s="11"/>
      <c r="AW7" s="12"/>
      <c r="AX7" s="11" t="s">
        <v>40</v>
      </c>
      <c r="AY7" s="11"/>
      <c r="AZ7" s="28"/>
      <c r="BA7" s="11"/>
      <c r="BB7" s="12"/>
      <c r="BC7" s="11" t="s">
        <v>40</v>
      </c>
      <c r="BD7" s="11"/>
      <c r="BE7" s="11"/>
    </row>
    <row r="8" spans="1:57" x14ac:dyDescent="0.4">
      <c r="A8" s="62"/>
      <c r="B8" s="11"/>
      <c r="C8" s="11"/>
      <c r="D8" s="11"/>
      <c r="E8" s="11"/>
      <c r="F8" s="11"/>
      <c r="G8" s="62"/>
      <c r="H8" s="11"/>
      <c r="I8" s="11"/>
      <c r="J8" s="11"/>
      <c r="K8" s="11"/>
      <c r="L8" s="58"/>
      <c r="M8" s="58"/>
      <c r="N8" s="59"/>
      <c r="O8" s="20" t="s">
        <v>45</v>
      </c>
      <c r="P8" s="12"/>
      <c r="Q8" s="11" t="s">
        <v>40</v>
      </c>
      <c r="R8" s="11"/>
      <c r="S8" s="25"/>
      <c r="T8" s="11"/>
      <c r="U8" s="21"/>
      <c r="V8" s="11" t="s">
        <v>40</v>
      </c>
      <c r="W8" s="11"/>
      <c r="X8" s="11"/>
      <c r="Y8" s="24"/>
      <c r="Z8" s="11" t="s">
        <v>40</v>
      </c>
      <c r="AA8" s="11"/>
      <c r="AB8" s="11"/>
      <c r="AC8" s="28"/>
      <c r="AD8" s="11" t="s">
        <v>40</v>
      </c>
      <c r="AE8" s="11"/>
      <c r="AF8" s="13"/>
      <c r="AG8" s="11"/>
      <c r="AH8" s="12"/>
      <c r="AI8" s="11" t="s">
        <v>40</v>
      </c>
      <c r="AJ8" s="11"/>
      <c r="AK8" s="11"/>
      <c r="AL8" s="11"/>
      <c r="AM8" s="29"/>
      <c r="AN8" s="11" t="s">
        <v>40</v>
      </c>
      <c r="AO8" s="11"/>
      <c r="AP8" s="30"/>
      <c r="AQ8" s="11"/>
      <c r="AR8" s="31"/>
      <c r="AS8" s="11" t="s">
        <v>40</v>
      </c>
      <c r="AT8" s="11"/>
      <c r="AU8" s="11"/>
      <c r="AV8" s="11"/>
      <c r="AW8" s="12"/>
      <c r="AX8" s="11" t="s">
        <v>40</v>
      </c>
      <c r="AY8" s="11"/>
      <c r="AZ8" s="28"/>
      <c r="BA8" s="11"/>
      <c r="BB8" s="12"/>
      <c r="BC8" s="11" t="s">
        <v>40</v>
      </c>
      <c r="BD8" s="11"/>
      <c r="BE8" s="11"/>
    </row>
    <row r="9" spans="1:57" ht="19.5" customHeight="1" x14ac:dyDescent="0.4">
      <c r="A9" s="62"/>
      <c r="B9" s="11"/>
      <c r="C9" s="11"/>
      <c r="D9" s="11"/>
      <c r="E9" s="11"/>
      <c r="F9" s="11"/>
      <c r="G9" s="62"/>
      <c r="H9" s="11"/>
      <c r="I9" s="11"/>
      <c r="J9" s="11"/>
      <c r="K9" s="11"/>
      <c r="L9" s="63" t="s">
        <v>36</v>
      </c>
      <c r="M9" s="63"/>
      <c r="N9" s="58" t="s">
        <v>33</v>
      </c>
      <c r="O9" s="58"/>
      <c r="P9" s="12"/>
      <c r="Q9" s="11" t="s">
        <v>40</v>
      </c>
      <c r="R9" s="10"/>
      <c r="S9" s="25"/>
      <c r="T9" s="21"/>
      <c r="U9" s="21"/>
      <c r="V9" s="11" t="s">
        <v>40</v>
      </c>
      <c r="W9" s="21"/>
      <c r="X9" s="11"/>
      <c r="Y9" s="24"/>
      <c r="Z9" s="11" t="s">
        <v>40</v>
      </c>
      <c r="AA9" s="11"/>
      <c r="AB9" s="11"/>
      <c r="AC9" s="28"/>
      <c r="AD9" s="11" t="s">
        <v>40</v>
      </c>
      <c r="AE9" s="26"/>
      <c r="AF9" s="13"/>
      <c r="AG9" s="11"/>
      <c r="AH9" s="12"/>
      <c r="AI9" s="11" t="s">
        <v>40</v>
      </c>
      <c r="AJ9" s="11"/>
      <c r="AK9" s="11"/>
      <c r="AL9" s="11"/>
      <c r="AM9" s="29"/>
      <c r="AN9" s="11" t="s">
        <v>40</v>
      </c>
      <c r="AO9" s="11"/>
      <c r="AP9" s="30"/>
      <c r="AQ9" s="11"/>
      <c r="AR9" s="31"/>
      <c r="AS9" s="11" t="s">
        <v>40</v>
      </c>
      <c r="AT9" s="11"/>
      <c r="AU9" s="11"/>
      <c r="AV9" s="11"/>
      <c r="AW9" s="12"/>
      <c r="AX9" s="11" t="s">
        <v>40</v>
      </c>
      <c r="AY9" s="11"/>
      <c r="AZ9" s="28"/>
      <c r="BA9" s="11"/>
      <c r="BB9" s="12"/>
      <c r="BC9" s="11" t="s">
        <v>40</v>
      </c>
      <c r="BD9" s="11"/>
      <c r="BE9" s="11"/>
    </row>
    <row r="10" spans="1:57" x14ac:dyDescent="0.4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11"/>
      <c r="L10" s="63"/>
      <c r="M10" s="63"/>
      <c r="N10" s="58" t="s">
        <v>32</v>
      </c>
      <c r="O10" s="58"/>
      <c r="P10" s="33">
        <f>AVERAGE('[1]18F_FEDAA1106(動態)'!$N$10,'[1]18F_FEDAA1106(動態)'!$N$11)</f>
        <v>20.75</v>
      </c>
      <c r="Q10" s="27" t="s">
        <v>40</v>
      </c>
      <c r="R10" s="27"/>
      <c r="S10" s="25"/>
      <c r="T10" s="11"/>
      <c r="U10" s="12"/>
      <c r="V10" s="11" t="s">
        <v>40</v>
      </c>
      <c r="W10" s="11"/>
      <c r="X10" s="11"/>
      <c r="Y10" s="24"/>
      <c r="Z10" s="11" t="s">
        <v>40</v>
      </c>
      <c r="AA10" s="11"/>
      <c r="AB10" s="11"/>
      <c r="AC10" s="28">
        <f>AVERAGE('[1]18F_FEDAA1106(動態)'!$T$10,'[1]18F_FEDAA1106(動態)'!$T$11)</f>
        <v>0.26500000000000001</v>
      </c>
      <c r="AD10" s="27" t="s">
        <v>40</v>
      </c>
      <c r="AE10" s="27"/>
      <c r="AF10" s="13"/>
      <c r="AG10" s="11"/>
      <c r="AH10" s="12">
        <f t="shared" si="0"/>
        <v>7.4647887323943674E-2</v>
      </c>
      <c r="AI10" s="11" t="s">
        <v>40</v>
      </c>
      <c r="AJ10" s="11"/>
      <c r="AK10" s="11"/>
      <c r="AL10" s="11"/>
      <c r="AM10" s="29">
        <f>AVERAGE('[1]18F_FEDAA1106(動態)'!$AC$10,'[1]18F_FEDAA1106(動態)'!$AC$11)</f>
        <v>4.2999999999999997E-2</v>
      </c>
      <c r="AN10" s="11" t="s">
        <v>40</v>
      </c>
      <c r="AO10" s="11"/>
      <c r="AP10" s="30"/>
      <c r="AQ10" s="11"/>
      <c r="AR10" s="31"/>
      <c r="AS10" s="11" t="s">
        <v>40</v>
      </c>
      <c r="AT10" s="11"/>
      <c r="AU10" s="11"/>
      <c r="AV10" s="11"/>
      <c r="AW10" s="12">
        <f>AVERAGE('[1]18F_FEDAA1106(動態)'!$Z$10,'[1]18F_FEDAA1106(動態)'!$Z$11)</f>
        <v>3.55</v>
      </c>
      <c r="AX10" s="11" t="s">
        <v>40</v>
      </c>
      <c r="AY10" s="11"/>
      <c r="AZ10" s="28"/>
      <c r="BA10" s="11"/>
      <c r="BB10" s="12"/>
      <c r="BC10" s="11" t="s">
        <v>40</v>
      </c>
      <c r="BD10" s="17"/>
      <c r="BE10" s="11"/>
    </row>
    <row r="11" spans="1:57" x14ac:dyDescent="0.4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11"/>
      <c r="L11" s="58" t="s">
        <v>24</v>
      </c>
      <c r="M11" s="58"/>
      <c r="N11" s="58" t="s">
        <v>24</v>
      </c>
      <c r="O11" s="58"/>
      <c r="P11" s="33">
        <f>AVERAGE('[1]18F_FEDAA1106(動態)'!$N$4,'[1]18F_FEDAA1106(動態)'!$N$5)</f>
        <v>19.600000000000001</v>
      </c>
      <c r="Q11" s="11" t="s">
        <v>40</v>
      </c>
      <c r="R11" s="11"/>
      <c r="S11" s="25"/>
      <c r="T11" s="11"/>
      <c r="U11" s="12"/>
      <c r="V11" s="11" t="s">
        <v>40</v>
      </c>
      <c r="W11" s="11"/>
      <c r="X11" s="11"/>
      <c r="Y11" s="12"/>
      <c r="Z11" s="11" t="s">
        <v>40</v>
      </c>
      <c r="AA11" s="11"/>
      <c r="AB11" s="11"/>
      <c r="AC11" s="28">
        <f>AVERAGE('[1]18F_FEDAA1106(動態)'!$T$4,'[1]18F_FEDAA1106(動態)'!$T$5)</f>
        <v>0.25</v>
      </c>
      <c r="AD11" s="11" t="s">
        <v>40</v>
      </c>
      <c r="AE11" s="11"/>
      <c r="AF11" s="13"/>
      <c r="AG11" s="11"/>
      <c r="AH11" s="12">
        <f t="shared" si="0"/>
        <v>7.575757575757576E-2</v>
      </c>
      <c r="AI11" t="s">
        <v>40</v>
      </c>
      <c r="AL11" s="11"/>
      <c r="AM11" s="30">
        <f>AVERAGE('[1]18F_FEDAA1106(動態)'!$AC$4,'[1]18F_FEDAA1106(動態)'!$AC$5)</f>
        <v>4.2499999999999996E-2</v>
      </c>
      <c r="AN11" t="s">
        <v>40</v>
      </c>
      <c r="AP11" s="30"/>
      <c r="AQ11" s="11"/>
      <c r="AR11" s="31"/>
      <c r="AS11" t="s">
        <v>40</v>
      </c>
      <c r="AV11" s="11"/>
      <c r="AW11" s="12">
        <f>AVERAGE('[1]18F_FEDAA1106(動態)'!$Z$4,'[1]18F_FEDAA1106(動態)'!$Z$5)</f>
        <v>3.3</v>
      </c>
      <c r="AX11" t="s">
        <v>40</v>
      </c>
      <c r="AZ11" s="28"/>
      <c r="BA11" s="11"/>
      <c r="BB11" s="12"/>
      <c r="BC11" s="11" t="s">
        <v>40</v>
      </c>
      <c r="BD11" s="17"/>
      <c r="BE11" s="11"/>
    </row>
    <row r="12" spans="1:57" x14ac:dyDescent="0.4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11"/>
      <c r="L12" s="58" t="s">
        <v>25</v>
      </c>
      <c r="M12" s="58"/>
      <c r="N12" s="58" t="s">
        <v>25</v>
      </c>
      <c r="O12" s="58"/>
      <c r="P12" s="27">
        <v>21.8</v>
      </c>
      <c r="Q12" s="27" t="s">
        <v>40</v>
      </c>
      <c r="R12" s="25">
        <v>23.8</v>
      </c>
      <c r="S12" s="25">
        <f t="shared" ref="S12:S18" si="1">P12*R12/100</f>
        <v>5.1884000000000006</v>
      </c>
      <c r="T12" s="21"/>
      <c r="U12" s="21"/>
      <c r="V12" s="11" t="s">
        <v>40</v>
      </c>
      <c r="W12" s="21"/>
      <c r="X12" s="11"/>
      <c r="Y12" s="12"/>
      <c r="Z12" s="11" t="s">
        <v>40</v>
      </c>
      <c r="AA12" s="11"/>
      <c r="AB12" s="11"/>
      <c r="AC12" s="27">
        <v>0.25</v>
      </c>
      <c r="AD12" s="27" t="s">
        <v>40</v>
      </c>
      <c r="AE12" s="25">
        <v>33.700000000000003</v>
      </c>
      <c r="AF12" s="13">
        <f t="shared" ref="AF12:AF18" si="2">AC12*AE12/100</f>
        <v>8.4250000000000005E-2</v>
      </c>
      <c r="AG12" s="11"/>
      <c r="AH12" s="12">
        <f t="shared" si="0"/>
        <v>7.1428571428571425E-2</v>
      </c>
      <c r="AI12" s="27" t="s">
        <v>40</v>
      </c>
      <c r="AJ12" s="25"/>
      <c r="AK12" s="25"/>
      <c r="AL12" s="11"/>
      <c r="AM12" s="27">
        <v>4.4999999999999998E-2</v>
      </c>
      <c r="AN12" s="27" t="s">
        <v>40</v>
      </c>
      <c r="AO12" s="27">
        <v>30.5</v>
      </c>
      <c r="AP12" s="30">
        <f t="shared" ref="AP12:AP18" si="3">AM12*AO12/100</f>
        <v>1.3725000000000001E-2</v>
      </c>
      <c r="AQ12" s="11"/>
      <c r="AR12" s="31"/>
      <c r="AS12" s="11" t="s">
        <v>40</v>
      </c>
      <c r="AT12" s="11"/>
      <c r="AU12" s="11"/>
      <c r="AV12" s="11"/>
      <c r="AW12" s="28">
        <v>3.5</v>
      </c>
      <c r="AX12" s="27" t="s">
        <v>40</v>
      </c>
      <c r="AY12" s="25">
        <v>10</v>
      </c>
      <c r="AZ12" s="28">
        <f t="shared" ref="AZ12:AZ18" si="4">AW12*AY12/100</f>
        <v>0.35</v>
      </c>
      <c r="BA12" s="11"/>
      <c r="BB12" s="28"/>
      <c r="BC12" s="27" t="s">
        <v>40</v>
      </c>
      <c r="BD12" s="27"/>
      <c r="BE12" s="11"/>
    </row>
    <row r="13" spans="1:57" x14ac:dyDescent="0.4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11"/>
      <c r="L13" s="58" t="s">
        <v>26</v>
      </c>
      <c r="M13" s="58"/>
      <c r="N13" s="58" t="s">
        <v>26</v>
      </c>
      <c r="O13" s="58"/>
      <c r="P13" s="27">
        <v>20.399999999999999</v>
      </c>
      <c r="Q13" s="27" t="s">
        <v>40</v>
      </c>
      <c r="R13" s="25">
        <v>22</v>
      </c>
      <c r="S13" s="25">
        <f t="shared" si="1"/>
        <v>4.4879999999999995</v>
      </c>
      <c r="T13" s="21"/>
      <c r="U13" s="21"/>
      <c r="V13" s="11" t="s">
        <v>40</v>
      </c>
      <c r="W13" s="21"/>
      <c r="X13" s="11"/>
      <c r="Y13" s="12"/>
      <c r="Z13" s="11" t="s">
        <v>40</v>
      </c>
      <c r="AA13" s="11"/>
      <c r="AB13" s="11"/>
      <c r="AC13" s="27">
        <v>0.24</v>
      </c>
      <c r="AD13" s="27" t="s">
        <v>40</v>
      </c>
      <c r="AE13" s="25">
        <v>32.9</v>
      </c>
      <c r="AF13" s="13">
        <f t="shared" si="2"/>
        <v>7.8959999999999989E-2</v>
      </c>
      <c r="AG13" s="11"/>
      <c r="AH13" s="12">
        <f t="shared" si="0"/>
        <v>7.2727272727272724E-2</v>
      </c>
      <c r="AI13" s="27" t="s">
        <v>40</v>
      </c>
      <c r="AJ13" s="27"/>
      <c r="AK13" s="27"/>
      <c r="AL13" s="11"/>
      <c r="AM13" s="27">
        <v>4.2999999999999997E-2</v>
      </c>
      <c r="AN13" s="27" t="s">
        <v>40</v>
      </c>
      <c r="AO13" s="27">
        <v>33.9</v>
      </c>
      <c r="AP13" s="30">
        <f t="shared" si="3"/>
        <v>1.4576999999999998E-2</v>
      </c>
      <c r="AQ13" s="11"/>
      <c r="AR13" s="31"/>
      <c r="AS13" s="11" t="s">
        <v>40</v>
      </c>
      <c r="AT13" s="11"/>
      <c r="AU13" s="11"/>
      <c r="AV13" s="11"/>
      <c r="AW13" s="28">
        <v>3.3</v>
      </c>
      <c r="AX13" s="27" t="s">
        <v>40</v>
      </c>
      <c r="AY13" s="27">
        <v>11.1</v>
      </c>
      <c r="AZ13" s="28">
        <f t="shared" si="4"/>
        <v>0.36629999999999996</v>
      </c>
      <c r="BA13" s="11"/>
      <c r="BB13" s="28"/>
      <c r="BC13" s="27" t="s">
        <v>40</v>
      </c>
      <c r="BD13" s="27"/>
      <c r="BE13" s="11"/>
    </row>
    <row r="14" spans="1:57" x14ac:dyDescent="0.4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11"/>
      <c r="L14" s="58" t="s">
        <v>37</v>
      </c>
      <c r="M14" s="58"/>
      <c r="N14" s="58" t="s">
        <v>38</v>
      </c>
      <c r="O14" s="58"/>
      <c r="P14" s="12"/>
      <c r="Q14" s="11" t="s">
        <v>40</v>
      </c>
      <c r="R14" s="10"/>
      <c r="S14" s="25"/>
      <c r="T14" s="21"/>
      <c r="U14" s="21"/>
      <c r="V14" s="11" t="s">
        <v>40</v>
      </c>
      <c r="W14" s="21"/>
      <c r="X14" s="11"/>
      <c r="Y14" s="12"/>
      <c r="Z14" s="11" t="s">
        <v>40</v>
      </c>
      <c r="AA14" s="11"/>
      <c r="AB14" s="11"/>
      <c r="AC14" s="30"/>
      <c r="AD14" s="11" t="s">
        <v>40</v>
      </c>
      <c r="AE14" s="26"/>
      <c r="AF14" s="13"/>
      <c r="AG14" s="11"/>
      <c r="AH14" s="12"/>
      <c r="AI14" t="s">
        <v>40</v>
      </c>
      <c r="AJ14" s="23"/>
      <c r="AK14" s="23"/>
      <c r="AL14" s="11"/>
      <c r="AM14" s="30"/>
      <c r="AN14" t="s">
        <v>40</v>
      </c>
      <c r="AP14" s="30"/>
      <c r="AQ14" s="11"/>
      <c r="AR14" s="31"/>
      <c r="AS14" t="s">
        <v>40</v>
      </c>
      <c r="AV14" s="11"/>
      <c r="AW14" s="13"/>
      <c r="AX14" t="s">
        <v>40</v>
      </c>
      <c r="AY14" s="23"/>
      <c r="AZ14" s="28"/>
      <c r="BA14" s="11"/>
      <c r="BB14" s="13"/>
      <c r="BC14" s="11" t="s">
        <v>40</v>
      </c>
      <c r="BD14" s="11"/>
      <c r="BE14" s="11"/>
    </row>
    <row r="15" spans="1:57" x14ac:dyDescent="0.4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11"/>
      <c r="L15" s="58"/>
      <c r="M15" s="58"/>
      <c r="N15" s="58" t="s">
        <v>30</v>
      </c>
      <c r="O15" s="58"/>
      <c r="P15" s="12"/>
      <c r="Q15" t="s">
        <v>40</v>
      </c>
      <c r="R15" s="11"/>
      <c r="S15" s="25"/>
      <c r="T15" s="11"/>
      <c r="U15" s="21"/>
      <c r="V15" t="s">
        <v>40</v>
      </c>
      <c r="W15" s="11"/>
      <c r="X15" s="11"/>
      <c r="Y15" s="12"/>
      <c r="Z15" s="11" t="s">
        <v>40</v>
      </c>
      <c r="AA15" s="11"/>
      <c r="AB15" s="11"/>
      <c r="AC15" s="30"/>
      <c r="AD15" t="s">
        <v>40</v>
      </c>
      <c r="AE15" s="11"/>
      <c r="AF15" s="13"/>
      <c r="AG15" s="11"/>
      <c r="AH15" s="12"/>
      <c r="AI15" t="s">
        <v>40</v>
      </c>
      <c r="AL15" s="11"/>
      <c r="AM15" s="30"/>
      <c r="AN15" t="s">
        <v>40</v>
      </c>
      <c r="AP15" s="30"/>
      <c r="AQ15" s="11"/>
      <c r="AR15" s="31"/>
      <c r="AS15" t="s">
        <v>40</v>
      </c>
      <c r="AV15" s="11"/>
      <c r="AW15" s="13"/>
      <c r="AX15" t="s">
        <v>40</v>
      </c>
      <c r="AZ15" s="28"/>
      <c r="BA15" s="11"/>
      <c r="BB15" s="13"/>
      <c r="BC15" s="11" t="s">
        <v>40</v>
      </c>
      <c r="BD15" s="17"/>
      <c r="BE15" s="11"/>
    </row>
    <row r="16" spans="1:57" x14ac:dyDescent="0.4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11"/>
      <c r="L16" s="58"/>
      <c r="M16" s="58"/>
      <c r="N16" s="58" t="s">
        <v>29</v>
      </c>
      <c r="O16" s="58"/>
      <c r="P16" s="25">
        <v>19</v>
      </c>
      <c r="Q16" s="27" t="s">
        <v>40</v>
      </c>
      <c r="R16" s="25">
        <v>24</v>
      </c>
      <c r="S16" s="25">
        <f t="shared" si="1"/>
        <v>4.5599999999999996</v>
      </c>
      <c r="T16" s="21"/>
      <c r="U16" s="21"/>
      <c r="V16" s="11" t="s">
        <v>40</v>
      </c>
      <c r="W16" s="21"/>
      <c r="X16" s="11"/>
      <c r="Y16" s="12"/>
      <c r="Z16" s="11" t="s">
        <v>40</v>
      </c>
      <c r="AA16" s="11"/>
      <c r="AB16" s="11"/>
      <c r="AC16" s="27">
        <v>0.25</v>
      </c>
      <c r="AD16" s="27" t="s">
        <v>40</v>
      </c>
      <c r="AE16" s="25">
        <v>31.7</v>
      </c>
      <c r="AF16" s="13">
        <f t="shared" si="2"/>
        <v>7.9250000000000001E-2</v>
      </c>
      <c r="AG16" s="11"/>
      <c r="AH16" s="12">
        <f t="shared" si="0"/>
        <v>8.3333333333333329E-2</v>
      </c>
      <c r="AI16" s="27" t="s">
        <v>40</v>
      </c>
      <c r="AJ16" s="27"/>
      <c r="AK16" s="27"/>
      <c r="AL16" s="11"/>
      <c r="AM16" s="27">
        <v>4.5999999999999999E-2</v>
      </c>
      <c r="AN16" s="27" t="s">
        <v>40</v>
      </c>
      <c r="AO16" s="27">
        <v>27.8</v>
      </c>
      <c r="AP16" s="30">
        <f t="shared" si="3"/>
        <v>1.2787999999999999E-2</v>
      </c>
      <c r="AQ16" s="11"/>
      <c r="AR16" s="31"/>
      <c r="AS16" t="s">
        <v>40</v>
      </c>
      <c r="AV16" s="11"/>
      <c r="AW16" s="28">
        <v>3</v>
      </c>
      <c r="AX16" s="27" t="s">
        <v>40</v>
      </c>
      <c r="AY16" s="27">
        <v>14.9</v>
      </c>
      <c r="AZ16" s="28">
        <f t="shared" si="4"/>
        <v>0.44700000000000001</v>
      </c>
      <c r="BA16" s="11"/>
      <c r="BB16" s="28"/>
      <c r="BC16" s="27" t="s">
        <v>40</v>
      </c>
      <c r="BD16" s="27"/>
      <c r="BE16" s="11"/>
    </row>
    <row r="17" spans="1:57" x14ac:dyDescent="0.4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11"/>
      <c r="L17" s="58"/>
      <c r="M17" s="58"/>
      <c r="N17" s="58" t="s">
        <v>39</v>
      </c>
      <c r="O17" s="58"/>
      <c r="P17" s="12"/>
      <c r="Q17" s="11" t="s">
        <v>40</v>
      </c>
      <c r="R17" s="15"/>
      <c r="S17" s="25"/>
      <c r="T17" s="21"/>
      <c r="U17" s="21"/>
      <c r="V17" s="11" t="s">
        <v>40</v>
      </c>
      <c r="W17" s="21"/>
      <c r="X17" s="11"/>
      <c r="Y17" s="12"/>
      <c r="Z17" s="11" t="s">
        <v>40</v>
      </c>
      <c r="AA17" s="11"/>
      <c r="AB17" s="11"/>
      <c r="AC17" s="30"/>
      <c r="AD17" s="11" t="s">
        <v>40</v>
      </c>
      <c r="AE17" s="26"/>
      <c r="AF17" s="13"/>
      <c r="AG17" s="11"/>
      <c r="AH17" s="12"/>
      <c r="AI17" s="11" t="s">
        <v>40</v>
      </c>
      <c r="AJ17" s="11"/>
      <c r="AK17" s="11"/>
      <c r="AL17" s="11"/>
      <c r="AM17" s="29"/>
      <c r="AN17" s="11" t="s">
        <v>40</v>
      </c>
      <c r="AO17" s="11"/>
      <c r="AP17" s="30"/>
      <c r="AQ17" s="11"/>
      <c r="AR17" s="31"/>
      <c r="AS17" s="11" t="s">
        <v>40</v>
      </c>
      <c r="AT17" s="11"/>
      <c r="AU17" s="11"/>
      <c r="AV17" s="11"/>
      <c r="AW17" s="13"/>
      <c r="AX17" s="11" t="s">
        <v>40</v>
      </c>
      <c r="AY17" s="11"/>
      <c r="AZ17" s="28"/>
      <c r="BA17" s="11"/>
      <c r="BB17" s="13"/>
      <c r="BC17" s="11" t="s">
        <v>40</v>
      </c>
      <c r="BD17" s="11"/>
      <c r="BE17" s="11"/>
    </row>
    <row r="18" spans="1:57" x14ac:dyDescent="0.4">
      <c r="A18" s="62"/>
      <c r="B18" s="14"/>
      <c r="C18" s="14"/>
      <c r="D18" s="14"/>
      <c r="E18" s="14"/>
      <c r="F18" s="14"/>
      <c r="G18" s="62"/>
      <c r="H18" s="14"/>
      <c r="I18" s="14"/>
      <c r="J18" s="14"/>
      <c r="K18" s="14"/>
      <c r="L18" s="58" t="s">
        <v>41</v>
      </c>
      <c r="M18" s="58"/>
      <c r="N18" s="58" t="s">
        <v>47</v>
      </c>
      <c r="O18" s="58"/>
      <c r="P18" s="27">
        <v>19.899999999999999</v>
      </c>
      <c r="Q18" s="27" t="s">
        <v>40</v>
      </c>
      <c r="R18" s="25">
        <v>24.9</v>
      </c>
      <c r="S18" s="25">
        <f t="shared" si="1"/>
        <v>4.9550999999999989</v>
      </c>
      <c r="T18" s="11"/>
      <c r="U18" s="11"/>
      <c r="V18" s="11" t="s">
        <v>40</v>
      </c>
      <c r="W18" s="11"/>
      <c r="X18" s="11"/>
      <c r="Y18" s="12"/>
      <c r="Z18" s="11" t="s">
        <v>40</v>
      </c>
      <c r="AA18" s="11"/>
      <c r="AB18" s="11"/>
      <c r="AC18" s="27">
        <v>0.25</v>
      </c>
      <c r="AD18" s="27" t="s">
        <v>40</v>
      </c>
      <c r="AE18" s="25">
        <v>33.1</v>
      </c>
      <c r="AF18" s="13">
        <f t="shared" si="2"/>
        <v>8.2750000000000004E-2</v>
      </c>
      <c r="AG18" s="11"/>
      <c r="AH18" s="12">
        <f t="shared" si="0"/>
        <v>7.575757575757576E-2</v>
      </c>
      <c r="AI18" s="27" t="s">
        <v>40</v>
      </c>
      <c r="AJ18" s="27"/>
      <c r="AK18" s="27"/>
      <c r="AL18" s="11"/>
      <c r="AM18" s="27">
        <v>4.1000000000000002E-2</v>
      </c>
      <c r="AN18" s="27" t="s">
        <v>40</v>
      </c>
      <c r="AO18" s="27">
        <v>23.3</v>
      </c>
      <c r="AP18" s="30">
        <f t="shared" si="3"/>
        <v>9.5530000000000007E-3</v>
      </c>
      <c r="AQ18" s="11"/>
      <c r="AR18" s="31"/>
      <c r="AS18" t="s">
        <v>40</v>
      </c>
      <c r="AV18" s="11"/>
      <c r="AW18" s="28">
        <v>3.3</v>
      </c>
      <c r="AX18" s="27" t="s">
        <v>40</v>
      </c>
      <c r="AY18" s="27">
        <v>16.399999999999999</v>
      </c>
      <c r="AZ18" s="28">
        <f t="shared" si="4"/>
        <v>0.5411999999999999</v>
      </c>
      <c r="BA18" s="11"/>
      <c r="BB18" s="28"/>
      <c r="BC18" s="27" t="s">
        <v>40</v>
      </c>
      <c r="BD18" s="27"/>
      <c r="BE18" s="11"/>
    </row>
    <row r="19" spans="1:57" x14ac:dyDescent="0.4">
      <c r="A19" s="19"/>
      <c r="G19" s="19"/>
      <c r="L19" s="58"/>
      <c r="M19" s="58"/>
      <c r="N19" s="58"/>
      <c r="O19" s="58"/>
      <c r="P19" s="28"/>
      <c r="Q19" s="11"/>
      <c r="R19" s="11"/>
      <c r="S19" s="11"/>
      <c r="T19" s="11"/>
      <c r="U19" s="11"/>
      <c r="V19" s="11"/>
      <c r="W19" s="11"/>
      <c r="X19" s="11"/>
      <c r="Y19" s="12"/>
      <c r="Z19" s="11"/>
      <c r="AA19" s="11"/>
      <c r="AB19" s="11"/>
      <c r="AC19" s="22"/>
      <c r="AD19" t="s">
        <v>40</v>
      </c>
      <c r="AF19" s="11"/>
      <c r="AG19" s="11"/>
      <c r="AI19" t="s">
        <v>40</v>
      </c>
      <c r="AL19" s="11"/>
      <c r="AM19" s="22"/>
      <c r="AN19" t="s">
        <v>40</v>
      </c>
      <c r="AQ19" s="11"/>
      <c r="AS19" t="s">
        <v>40</v>
      </c>
      <c r="AV19" s="11"/>
      <c r="AW19" s="28"/>
      <c r="AX19" s="11"/>
      <c r="AY19" s="11"/>
      <c r="AZ19" s="11"/>
      <c r="BA19" s="11"/>
      <c r="BB19" s="13"/>
      <c r="BC19" s="11"/>
      <c r="BD19" s="11"/>
      <c r="BE19" s="11"/>
    </row>
    <row r="20" spans="1:57" x14ac:dyDescent="0.4">
      <c r="A20" s="19"/>
      <c r="G20" s="19"/>
      <c r="L20" s="58"/>
      <c r="M20" s="58"/>
      <c r="N20" s="58"/>
      <c r="O20" s="58"/>
      <c r="P20" s="22"/>
      <c r="AC20" s="22"/>
      <c r="AD20" t="s">
        <v>40</v>
      </c>
      <c r="AE20" s="22"/>
      <c r="AH20" s="22"/>
      <c r="AI20" t="s">
        <v>40</v>
      </c>
      <c r="AJ20" s="22"/>
      <c r="AK20" s="22"/>
      <c r="AM20" s="22"/>
      <c r="AN20" t="s">
        <v>40</v>
      </c>
      <c r="AO20" s="22"/>
      <c r="AP20" s="22"/>
      <c r="AR20" s="22"/>
      <c r="AS20" t="s">
        <v>40</v>
      </c>
      <c r="AT20" s="22"/>
      <c r="AU20" s="22"/>
      <c r="AW20" s="16"/>
      <c r="BB20" s="13"/>
    </row>
    <row r="21" spans="1:57" x14ac:dyDescent="0.4">
      <c r="A21" s="19"/>
      <c r="G21" s="19"/>
      <c r="L21" s="17"/>
      <c r="M21" s="11"/>
    </row>
    <row r="22" spans="1:57" x14ac:dyDescent="0.4">
      <c r="A22" s="19"/>
      <c r="G22" s="19"/>
      <c r="L22" s="17"/>
      <c r="M22" s="11"/>
    </row>
    <row r="23" spans="1:57" x14ac:dyDescent="0.4">
      <c r="A23" s="19"/>
      <c r="G23" s="19"/>
      <c r="L23" s="17"/>
      <c r="M23" s="11"/>
    </row>
    <row r="24" spans="1:57" x14ac:dyDescent="0.4">
      <c r="A24" s="19"/>
      <c r="G24" s="19"/>
      <c r="L24" s="17"/>
      <c r="M24" s="11"/>
    </row>
    <row r="25" spans="1:57" x14ac:dyDescent="0.4">
      <c r="A25" s="19"/>
      <c r="G25" s="19"/>
      <c r="L25" s="17"/>
      <c r="M25" s="11"/>
      <c r="AV25" s="11"/>
    </row>
    <row r="26" spans="1:57" x14ac:dyDescent="0.4">
      <c r="A26" s="19"/>
      <c r="G26" s="19"/>
      <c r="L26" s="11"/>
      <c r="M26" s="11"/>
    </row>
    <row r="27" spans="1:57" x14ac:dyDescent="0.4">
      <c r="A27" s="19"/>
      <c r="G27" s="19"/>
    </row>
    <row r="28" spans="1:57" x14ac:dyDescent="0.4">
      <c r="A28" s="19"/>
      <c r="G28" s="19"/>
    </row>
    <row r="29" spans="1:57" x14ac:dyDescent="0.4">
      <c r="A29" s="19"/>
      <c r="G29" s="19"/>
    </row>
    <row r="30" spans="1:57" x14ac:dyDescent="0.4">
      <c r="A30" s="19"/>
      <c r="G30" s="19"/>
      <c r="BB30" s="11"/>
    </row>
    <row r="31" spans="1:57" x14ac:dyDescent="0.4">
      <c r="A31" s="19"/>
      <c r="G31" s="19"/>
    </row>
    <row r="32" spans="1:57" x14ac:dyDescent="0.4">
      <c r="A32" s="19"/>
      <c r="G32" s="19"/>
    </row>
    <row r="33" spans="1:54" x14ac:dyDescent="0.4">
      <c r="A33" s="19"/>
      <c r="G33" s="19"/>
    </row>
    <row r="34" spans="1:54" x14ac:dyDescent="0.4">
      <c r="A34" s="19"/>
      <c r="G34" s="19"/>
    </row>
    <row r="35" spans="1:54" x14ac:dyDescent="0.4">
      <c r="AT35" s="11"/>
      <c r="AU35" s="11"/>
      <c r="AV35" s="11"/>
      <c r="AW35" s="11"/>
      <c r="AX35" s="11"/>
      <c r="AY35" s="11"/>
      <c r="AZ35" s="11"/>
      <c r="BA35" s="11"/>
    </row>
    <row r="36" spans="1:54" x14ac:dyDescent="0.4">
      <c r="AT36" s="11"/>
      <c r="AU36" s="11"/>
      <c r="AV36" s="11"/>
      <c r="AW36" s="11"/>
      <c r="AX36" s="11"/>
      <c r="AY36" s="11"/>
      <c r="AZ36" s="11"/>
      <c r="BA36" s="11"/>
      <c r="BB36" s="18"/>
    </row>
    <row r="37" spans="1:54" x14ac:dyDescent="0.4">
      <c r="AT37" s="11"/>
      <c r="AU37" s="11"/>
      <c r="AV37" s="11"/>
      <c r="AW37" s="13"/>
      <c r="AX37" s="11"/>
      <c r="AY37" s="11"/>
      <c r="AZ37" s="11"/>
      <c r="BA37" s="11"/>
      <c r="BB37" s="18"/>
    </row>
    <row r="38" spans="1:54" x14ac:dyDescent="0.4">
      <c r="AT38" s="11"/>
      <c r="AU38" s="11"/>
      <c r="AV38" s="11"/>
      <c r="AW38" s="13"/>
      <c r="AX38" s="11"/>
      <c r="AY38" s="11"/>
      <c r="AZ38" s="11"/>
      <c r="BA38" s="11"/>
      <c r="BB38" s="18"/>
    </row>
    <row r="39" spans="1:54" x14ac:dyDescent="0.4">
      <c r="AT39" s="11"/>
      <c r="AU39" s="11"/>
      <c r="AV39" s="11"/>
      <c r="AW39" s="11"/>
      <c r="AX39" s="11"/>
      <c r="AY39" s="11"/>
      <c r="AZ39" s="11"/>
      <c r="BA39" s="11"/>
      <c r="BB39" s="18"/>
    </row>
    <row r="40" spans="1:54" x14ac:dyDescent="0.4">
      <c r="AT40" s="11"/>
      <c r="AU40" s="11"/>
      <c r="AV40" s="11"/>
      <c r="AW40" s="11"/>
      <c r="AX40" s="11"/>
      <c r="BB40" s="18"/>
    </row>
    <row r="41" spans="1:54" x14ac:dyDescent="0.4">
      <c r="AT41" s="11"/>
      <c r="AU41" s="11"/>
      <c r="AV41" s="11"/>
      <c r="AW41" s="11"/>
      <c r="AX41" s="11"/>
    </row>
    <row r="42" spans="1:54" x14ac:dyDescent="0.4">
      <c r="AT42" s="11"/>
      <c r="AU42" s="11"/>
      <c r="AV42" s="11"/>
      <c r="AW42" s="11"/>
      <c r="AX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R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4539-D0BA-45D5-9D66-2DCC1D1407B4}">
  <dimension ref="B2:F33"/>
  <sheetViews>
    <sheetView workbookViewId="0">
      <selection activeCell="D27" sqref="D27"/>
    </sheetView>
  </sheetViews>
  <sheetFormatPr defaultRowHeight="18.75" x14ac:dyDescent="0.4"/>
  <cols>
    <col min="2" max="2" width="36.875" customWidth="1"/>
    <col min="3" max="3" width="28.375" customWidth="1"/>
    <col min="6" max="6" width="10.5" bestFit="1" customWidth="1"/>
  </cols>
  <sheetData>
    <row r="2" spans="2:3" x14ac:dyDescent="0.4">
      <c r="B2" t="s">
        <v>56</v>
      </c>
    </row>
    <row r="4" spans="2:3" ht="19.5" thickBot="1" x14ac:dyDescent="0.45">
      <c r="B4" t="s">
        <v>57</v>
      </c>
    </row>
    <row r="5" spans="2:3" ht="19.5" thickBot="1" x14ac:dyDescent="0.45">
      <c r="B5" s="34" t="s">
        <v>58</v>
      </c>
      <c r="C5" s="35" t="s">
        <v>59</v>
      </c>
    </row>
    <row r="6" spans="2:3" ht="19.5" thickTop="1" x14ac:dyDescent="0.4">
      <c r="B6" s="36" t="s">
        <v>60</v>
      </c>
      <c r="C6" s="37">
        <v>6398888</v>
      </c>
    </row>
    <row r="7" spans="2:3" ht="19.5" thickBot="1" x14ac:dyDescent="0.45">
      <c r="B7" s="38" t="s">
        <v>61</v>
      </c>
      <c r="C7" s="39" t="s">
        <v>62</v>
      </c>
    </row>
    <row r="10" spans="2:3" x14ac:dyDescent="0.4">
      <c r="B10" s="40" t="s">
        <v>63</v>
      </c>
    </row>
    <row r="11" spans="2:3" x14ac:dyDescent="0.4">
      <c r="B11" s="41" t="s">
        <v>64</v>
      </c>
      <c r="C11" s="42">
        <v>426.4</v>
      </c>
    </row>
    <row r="12" spans="2:3" x14ac:dyDescent="0.4">
      <c r="B12" s="41" t="s">
        <v>65</v>
      </c>
      <c r="C12" s="42">
        <v>4.7</v>
      </c>
    </row>
    <row r="13" spans="2:3" x14ac:dyDescent="0.4">
      <c r="B13" s="41" t="s">
        <v>66</v>
      </c>
      <c r="C13" s="32">
        <v>0</v>
      </c>
    </row>
    <row r="14" spans="2:3" x14ac:dyDescent="0.4">
      <c r="B14" s="41" t="s">
        <v>67</v>
      </c>
      <c r="C14" s="32">
        <v>6</v>
      </c>
    </row>
    <row r="15" spans="2:3" x14ac:dyDescent="0.4">
      <c r="B15" s="41" t="s">
        <v>68</v>
      </c>
      <c r="C15" s="32">
        <v>9</v>
      </c>
    </row>
    <row r="16" spans="2:3" x14ac:dyDescent="0.4">
      <c r="B16" s="41" t="s">
        <v>69</v>
      </c>
      <c r="C16" s="43">
        <v>426.16204900000002</v>
      </c>
    </row>
    <row r="17" spans="2:6" x14ac:dyDescent="0.4">
      <c r="B17" s="44" t="s">
        <v>70</v>
      </c>
      <c r="C17" s="43">
        <v>426.16204900000002</v>
      </c>
    </row>
    <row r="18" spans="2:6" x14ac:dyDescent="0.4">
      <c r="B18" s="41" t="s">
        <v>71</v>
      </c>
      <c r="C18" s="42">
        <v>48</v>
      </c>
    </row>
    <row r="19" spans="2:6" x14ac:dyDescent="0.4">
      <c r="B19" s="41" t="s">
        <v>72</v>
      </c>
      <c r="C19" s="32">
        <v>31</v>
      </c>
    </row>
    <row r="20" spans="2:6" x14ac:dyDescent="0.4">
      <c r="B20" s="41" t="s">
        <v>73</v>
      </c>
      <c r="C20" s="32">
        <v>0</v>
      </c>
    </row>
    <row r="21" spans="2:6" x14ac:dyDescent="0.4">
      <c r="B21" s="41" t="s">
        <v>74</v>
      </c>
      <c r="C21" s="32">
        <v>546</v>
      </c>
    </row>
    <row r="22" spans="2:6" x14ac:dyDescent="0.4">
      <c r="B22" s="41" t="s">
        <v>75</v>
      </c>
      <c r="C22" s="32">
        <v>1</v>
      </c>
    </row>
    <row r="23" spans="2:6" x14ac:dyDescent="0.4">
      <c r="B23" s="44" t="s">
        <v>76</v>
      </c>
      <c r="C23" s="32">
        <v>0</v>
      </c>
    </row>
    <row r="24" spans="2:6" x14ac:dyDescent="0.4">
      <c r="B24" s="44" t="s">
        <v>77</v>
      </c>
      <c r="C24" s="32">
        <v>0</v>
      </c>
    </row>
    <row r="25" spans="2:6" x14ac:dyDescent="0.4">
      <c r="B25" s="44" t="s">
        <v>78</v>
      </c>
      <c r="C25" s="32">
        <v>0</v>
      </c>
    </row>
    <row r="26" spans="2:6" x14ac:dyDescent="0.4">
      <c r="B26" s="44" t="s">
        <v>79</v>
      </c>
      <c r="C26" s="32">
        <v>0</v>
      </c>
    </row>
    <row r="27" spans="2:6" x14ac:dyDescent="0.4">
      <c r="B27" s="44" t="s">
        <v>80</v>
      </c>
      <c r="C27" s="32">
        <v>1</v>
      </c>
    </row>
    <row r="28" spans="2:6" x14ac:dyDescent="0.4">
      <c r="B28" s="44" t="s">
        <v>81</v>
      </c>
      <c r="C28" s="45" t="s">
        <v>82</v>
      </c>
    </row>
    <row r="30" spans="2:6" ht="19.5" thickBot="1" x14ac:dyDescent="0.45">
      <c r="B30" t="s">
        <v>83</v>
      </c>
    </row>
    <row r="31" spans="2:6" ht="19.5" thickBot="1" x14ac:dyDescent="0.45">
      <c r="B31" s="34" t="s">
        <v>88</v>
      </c>
      <c r="C31" s="46" t="s">
        <v>84</v>
      </c>
      <c r="D31" s="46" t="s">
        <v>85</v>
      </c>
      <c r="E31" s="46" t="s">
        <v>86</v>
      </c>
      <c r="F31" s="35" t="s">
        <v>87</v>
      </c>
    </row>
    <row r="32" spans="2:6" ht="19.5" thickTop="1" x14ac:dyDescent="0.4">
      <c r="B32" s="36">
        <v>7.8E-2</v>
      </c>
      <c r="C32" s="52" t="s">
        <v>89</v>
      </c>
      <c r="D32" s="53" t="s">
        <v>90</v>
      </c>
      <c r="E32" s="52">
        <v>157391</v>
      </c>
      <c r="F32" s="54">
        <v>103254389</v>
      </c>
    </row>
    <row r="33" spans="2:6" ht="19.5" thickBot="1" x14ac:dyDescent="0.45">
      <c r="B33" s="38">
        <v>0.08</v>
      </c>
      <c r="C33" s="48" t="s">
        <v>89</v>
      </c>
      <c r="D33" s="49" t="s">
        <v>91</v>
      </c>
      <c r="E33" s="50">
        <v>415745</v>
      </c>
      <c r="F33" s="51">
        <v>103254389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18F_FEDAA1106(kinetic)</vt:lpstr>
      <vt:lpstr>18F_FEDAA1106(compound)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2022-10-14T05:19:01Z</dcterms:modified>
</cp:coreProperties>
</file>