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da\OneDrive\デスクトップ\PET創薬\抽出データ(Excel)\serotonin transporter\"/>
    </mc:Choice>
  </mc:AlternateContent>
  <xr:revisionPtr revIDLastSave="0" documentId="13_ncr:1_{A8DD74E8-09D5-42AF-B9C0-B79C5DEC55B1}" xr6:coauthVersionLast="47" xr6:coauthVersionMax="47" xr10:uidLastSave="{00000000-0000-0000-0000-000000000000}"/>
  <bookViews>
    <workbookView xWindow="14775" yWindow="0" windowWidth="14115" windowHeight="17295" firstSheet="10" activeTab="11" xr2:uid="{936CF707-D2DD-4B43-A615-2D7220F67FD6}"/>
  </bookViews>
  <sheets>
    <sheet name="11C_DASB(動態)" sheetId="2" r:id="rId1"/>
    <sheet name="11C_DASB(構造)" sheetId="3" r:id="rId2"/>
    <sheet name="11C_AFM(動態)" sheetId="4" r:id="rId3"/>
    <sheet name="11C_AFM(構造)" sheetId="5" r:id="rId4"/>
    <sheet name="11C_HOMADAM(動態)" sheetId="6" r:id="rId5"/>
    <sheet name="11C_HOMADAM(構造)" sheetId="7" r:id="rId6"/>
    <sheet name="11C_McN(+)-5652(動態)" sheetId="8" r:id="rId7"/>
    <sheet name="11C_McN(+)-5652(構造)" sheetId="9" r:id="rId8"/>
    <sheet name="18F_McN-5652(動態)" sheetId="14" r:id="rId9"/>
    <sheet name="18F_McN-5652(構造)" sheetId="11" r:id="rId10"/>
    <sheet name="11C_MADAM(動態)" sheetId="12" r:id="rId11"/>
    <sheet name="11C_MADAM(構造)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8" l="1"/>
  <c r="AE16" i="14"/>
  <c r="X16" i="14"/>
  <c r="AE15" i="14"/>
  <c r="X15" i="14"/>
  <c r="AE14" i="14"/>
  <c r="X14" i="14"/>
  <c r="AE13" i="14"/>
  <c r="X13" i="14"/>
  <c r="AE12" i="14"/>
  <c r="X12" i="14"/>
  <c r="AE11" i="14"/>
  <c r="X11" i="14"/>
  <c r="AE10" i="14"/>
  <c r="X10" i="14"/>
  <c r="AE9" i="14"/>
  <c r="X9" i="14"/>
  <c r="AE8" i="14"/>
  <c r="X8" i="14"/>
  <c r="AE7" i="14"/>
  <c r="X7" i="14"/>
  <c r="AE6" i="14"/>
  <c r="X6" i="14"/>
  <c r="AE5" i="14"/>
  <c r="X5" i="14"/>
  <c r="AE4" i="14"/>
  <c r="X4" i="14"/>
  <c r="AE3" i="14"/>
  <c r="X3" i="14"/>
  <c r="AJ10" i="12"/>
  <c r="AJ11" i="12"/>
  <c r="AJ12" i="12"/>
  <c r="AJ13" i="12"/>
  <c r="AJ14" i="12"/>
  <c r="AJ4" i="12"/>
  <c r="AJ5" i="12"/>
  <c r="AJ6" i="12"/>
  <c r="AJ7" i="12"/>
  <c r="AJ8" i="12"/>
  <c r="AJ3" i="12"/>
  <c r="AI11" i="12"/>
  <c r="AI12" i="12"/>
  <c r="AI13" i="12"/>
  <c r="AI14" i="12"/>
  <c r="AI15" i="12"/>
  <c r="AI10" i="12"/>
  <c r="AI4" i="12"/>
  <c r="AI5" i="12"/>
  <c r="AI6" i="12"/>
  <c r="AI7" i="12"/>
  <c r="AI8" i="12"/>
  <c r="AI3" i="12"/>
  <c r="V4" i="8"/>
  <c r="V5" i="8"/>
  <c r="V6" i="8"/>
  <c r="V7" i="8"/>
  <c r="V8" i="8"/>
  <c r="V9" i="8"/>
  <c r="V10" i="8"/>
  <c r="V11" i="8"/>
  <c r="V12" i="8"/>
  <c r="N4" i="2"/>
  <c r="N5" i="2"/>
  <c r="N6" i="2"/>
  <c r="N7" i="2"/>
  <c r="N8" i="2"/>
  <c r="N3" i="2"/>
</calcChain>
</file>

<file path=xl/sharedStrings.xml><?xml version="1.0" encoding="utf-8"?>
<sst xmlns="http://schemas.openxmlformats.org/spreadsheetml/2006/main" count="852" uniqueCount="198">
  <si>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</si>
  <si>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</si>
  <si>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</si>
  <si>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</si>
  <si>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</si>
  <si>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</si>
  <si>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</si>
  <si>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</si>
  <si>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</si>
  <si>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</si>
  <si>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</si>
  <si>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</si>
  <si>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</si>
  <si>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</si>
  <si>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mean</t>
    <phoneticPr fontId="1"/>
  </si>
  <si>
    <t>s.d.</t>
    <phoneticPr fontId="1"/>
  </si>
  <si>
    <t>DVR</t>
    <phoneticPr fontId="1"/>
  </si>
  <si>
    <t>SUVR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</si>
  <si>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</si>
  <si>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</si>
  <si>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</si>
  <si>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</si>
  <si>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</si>
  <si>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</si>
  <si>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</si>
  <si>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備考</t>
    <rPh sb="0" eb="2">
      <t>ビコウ</t>
    </rPh>
    <phoneticPr fontId="1"/>
  </si>
  <si>
    <t>[11C]DASB</t>
    <phoneticPr fontId="1"/>
  </si>
  <si>
    <t>Nathalie Ginovart</t>
    <phoneticPr fontId="1"/>
  </si>
  <si>
    <t>Journal of Cerebral Blood Flow and Metabolism</t>
    <phoneticPr fontId="1"/>
  </si>
  <si>
    <t>21,1342-1353</t>
    <phoneticPr fontId="1"/>
  </si>
  <si>
    <t>HC</t>
    <phoneticPr fontId="1"/>
  </si>
  <si>
    <t>2/3(F/M)</t>
    <phoneticPr fontId="1"/>
  </si>
  <si>
    <t>25-50</t>
    <phoneticPr fontId="1"/>
  </si>
  <si>
    <t>2CM(K1/k2 fixed)</t>
    <phoneticPr fontId="1"/>
  </si>
  <si>
    <t>CER</t>
    <phoneticPr fontId="1"/>
  </si>
  <si>
    <t>±</t>
    <phoneticPr fontId="1"/>
  </si>
  <si>
    <t>Striatum</t>
    <phoneticPr fontId="1"/>
  </si>
  <si>
    <t>Thalamus</t>
    <phoneticPr fontId="1"/>
  </si>
  <si>
    <t>Hypothalamus</t>
    <phoneticPr fontId="1"/>
  </si>
  <si>
    <t>OCC</t>
    <phoneticPr fontId="1"/>
  </si>
  <si>
    <t>Frontal cx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</si>
  <si>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</si>
  <si>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</si>
  <si>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</si>
  <si>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</si>
  <si>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</si>
  <si>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</si>
  <si>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C16H17N3S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</si>
  <si>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</si>
  <si>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</si>
  <si>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</si>
  <si>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</si>
  <si>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</si>
  <si>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</si>
  <si>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</si>
  <si>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</si>
  <si>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</si>
  <si>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78.4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</si>
  <si>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</si>
  <si>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</si>
  <si>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</si>
  <si>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</si>
  <si>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</si>
  <si>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</si>
  <si>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</si>
  <si>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</si>
  <si>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</si>
  <si>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</si>
  <si>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</si>
  <si>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</si>
  <si>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情報無</t>
    <rPh sb="0" eb="3">
      <t>ジョウホウナシ</t>
    </rPh>
    <phoneticPr fontId="1"/>
  </si>
  <si>
    <t>Molecular Imaging Informationあり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</si>
  <si>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</si>
  <si>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</si>
  <si>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</si>
  <si>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</si>
  <si>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[11C]AFM</t>
    <phoneticPr fontId="1"/>
  </si>
  <si>
    <t>Mika Nagasawa</t>
    <phoneticPr fontId="1"/>
  </si>
  <si>
    <t>JCBFM</t>
    <phoneticPr fontId="1"/>
  </si>
  <si>
    <t>33,1886-1896</t>
    <phoneticPr fontId="1"/>
  </si>
  <si>
    <t>4/6(F/M)</t>
    <phoneticPr fontId="1"/>
  </si>
  <si>
    <t>20-45</t>
    <phoneticPr fontId="1"/>
  </si>
  <si>
    <t>Amygdala</t>
    <phoneticPr fontId="1"/>
  </si>
  <si>
    <t>Putamen</t>
    <phoneticPr fontId="1"/>
  </si>
  <si>
    <t>THA</t>
    <phoneticPr fontId="1"/>
  </si>
  <si>
    <t>CAU</t>
    <phoneticPr fontId="1"/>
  </si>
  <si>
    <t>Hippocampus</t>
    <phoneticPr fontId="1"/>
  </si>
  <si>
    <t>Ant. Cingulate cx</t>
    <phoneticPr fontId="1"/>
  </si>
  <si>
    <t>Post. Cingulate cx</t>
    <phoneticPr fontId="1"/>
  </si>
  <si>
    <t>Temporal cx</t>
    <phoneticPr fontId="1"/>
  </si>
  <si>
    <t>Raphe midbrain</t>
    <phoneticPr fontId="1"/>
  </si>
  <si>
    <t>Raphe pons</t>
    <phoneticPr fontId="1"/>
  </si>
  <si>
    <t>Vt</t>
    <phoneticPr fontId="1"/>
  </si>
  <si>
    <t>1T</t>
    <phoneticPr fontId="1"/>
  </si>
  <si>
    <t>%COV</t>
    <phoneticPr fontId="1"/>
  </si>
  <si>
    <t>MA1</t>
    <phoneticPr fontId="1"/>
  </si>
  <si>
    <t>C15H17FN2S</t>
    <phoneticPr fontId="1"/>
  </si>
  <si>
    <t>[11C]HOMADAM</t>
    <phoneticPr fontId="1"/>
  </si>
  <si>
    <t>Jonathon A. Nye</t>
    <phoneticPr fontId="1"/>
  </si>
  <si>
    <t>49,2018-2025</t>
    <phoneticPr fontId="1"/>
  </si>
  <si>
    <t>JNM</t>
    <phoneticPr fontId="1"/>
  </si>
  <si>
    <t>5/3(F/M)</t>
    <phoneticPr fontId="1"/>
  </si>
  <si>
    <t>20±1.1</t>
    <phoneticPr fontId="1"/>
  </si>
  <si>
    <t>2CM</t>
    <phoneticPr fontId="1"/>
  </si>
  <si>
    <t>Cingulate cx</t>
    <phoneticPr fontId="1"/>
  </si>
  <si>
    <t>Dorsal raphe</t>
    <phoneticPr fontId="1"/>
  </si>
  <si>
    <t>Amygdalae</t>
    <phoneticPr fontId="1"/>
  </si>
  <si>
    <t>FRT</t>
    <phoneticPr fontId="1"/>
  </si>
  <si>
    <t>Pulvinar Thalamus</t>
    <phoneticPr fontId="1"/>
  </si>
  <si>
    <t>Magnus raphe</t>
    <phoneticPr fontId="1"/>
  </si>
  <si>
    <t>Hypothamus</t>
    <phoneticPr fontId="1"/>
  </si>
  <si>
    <t>Midbrain</t>
    <phoneticPr fontId="1"/>
  </si>
  <si>
    <t>Pons</t>
    <phoneticPr fontId="1"/>
  </si>
  <si>
    <t>Pallidus raphe</t>
    <phoneticPr fontId="1"/>
  </si>
  <si>
    <t>SD</t>
    <phoneticPr fontId="1"/>
  </si>
  <si>
    <t>C15H18N2OS</t>
    <phoneticPr fontId="1"/>
  </si>
  <si>
    <t>(計算値)</t>
    <rPh sb="1" eb="4">
      <t>ケイサンチ</t>
    </rPh>
    <phoneticPr fontId="1"/>
  </si>
  <si>
    <t>(K1/k2)*(1+k3/k4)</t>
    <phoneticPr fontId="1"/>
  </si>
  <si>
    <t>input functionを使った解析は5人</t>
    <rPh sb="15" eb="16">
      <t>ツカ</t>
    </rPh>
    <rPh sb="18" eb="20">
      <t>カイセキ</t>
    </rPh>
    <rPh sb="22" eb="23">
      <t>ニン</t>
    </rPh>
    <phoneticPr fontId="1"/>
  </si>
  <si>
    <t>(n=5)</t>
    <phoneticPr fontId="1"/>
  </si>
  <si>
    <t>[11C]McN-5652</t>
    <phoneticPr fontId="1"/>
  </si>
  <si>
    <t>Alfred Buck et al.</t>
    <phoneticPr fontId="1"/>
  </si>
  <si>
    <t>20,253-262</t>
    <phoneticPr fontId="1"/>
  </si>
  <si>
    <t>6/2(F/M)</t>
    <phoneticPr fontId="1"/>
  </si>
  <si>
    <t>mean25,22-30</t>
    <phoneticPr fontId="1"/>
  </si>
  <si>
    <t>2TCM</t>
    <phoneticPr fontId="1"/>
  </si>
  <si>
    <t>PUT</t>
    <phoneticPr fontId="1"/>
  </si>
  <si>
    <t>Temp-Med</t>
    <phoneticPr fontId="1"/>
  </si>
  <si>
    <t>PAR</t>
    <phoneticPr fontId="1"/>
  </si>
  <si>
    <t>Temp-Lat</t>
    <phoneticPr fontId="1"/>
  </si>
  <si>
    <t xml:space="preserve">Frontal </t>
    <phoneticPr fontId="1"/>
  </si>
  <si>
    <t>White Matter</t>
    <phoneticPr fontId="1"/>
  </si>
  <si>
    <t>Vt計算
B</t>
    <phoneticPr fontId="1"/>
  </si>
  <si>
    <t>C</t>
    <phoneticPr fontId="1"/>
  </si>
  <si>
    <t>D</t>
    <phoneticPr fontId="1"/>
  </si>
  <si>
    <t>E</t>
    <phoneticPr fontId="1"/>
  </si>
  <si>
    <t>BPND(k3/k4)</t>
    <phoneticPr fontId="1"/>
  </si>
  <si>
    <t>1TCM</t>
    <phoneticPr fontId="1"/>
  </si>
  <si>
    <t>Zsolt Szabo et al.</t>
    <phoneticPr fontId="1"/>
  </si>
  <si>
    <t>19,967-981</t>
    <phoneticPr fontId="1"/>
  </si>
  <si>
    <t>Hypocammpus</t>
    <phoneticPr fontId="1"/>
  </si>
  <si>
    <t>PONs</t>
    <phoneticPr fontId="1"/>
  </si>
  <si>
    <t>Temporal</t>
    <phoneticPr fontId="1"/>
  </si>
  <si>
    <t>Cingulate</t>
    <phoneticPr fontId="1"/>
  </si>
  <si>
    <t>28±7</t>
    <phoneticPr fontId="1"/>
  </si>
  <si>
    <t>Swen Hesse et al.</t>
    <phoneticPr fontId="1"/>
  </si>
  <si>
    <t>EJNMMI</t>
    <phoneticPr fontId="1"/>
  </si>
  <si>
    <t>39,1001-1011</t>
    <phoneticPr fontId="1"/>
  </si>
  <si>
    <t>39±10</t>
    <phoneticPr fontId="1"/>
  </si>
  <si>
    <t>2tCM</t>
    <phoneticPr fontId="1"/>
  </si>
  <si>
    <t>Frontal</t>
    <phoneticPr fontId="1"/>
  </si>
  <si>
    <t>Dorsolateral prefrontal cx</t>
    <phoneticPr fontId="1"/>
  </si>
  <si>
    <t>Anterior cingulae cx</t>
    <phoneticPr fontId="1"/>
  </si>
  <si>
    <t>Insula</t>
    <phoneticPr fontId="1"/>
  </si>
  <si>
    <t>Nucleus accumbens</t>
    <phoneticPr fontId="1"/>
  </si>
  <si>
    <t>Raphe region</t>
    <phoneticPr fontId="1"/>
  </si>
  <si>
    <t>C19H21NS</t>
    <phoneticPr fontId="1"/>
  </si>
  <si>
    <t>Ki</t>
    <phoneticPr fontId="1"/>
  </si>
  <si>
    <t>Selectivity for norepinephrine transporter</t>
  </si>
  <si>
    <t>C19H20FNS</t>
    <phoneticPr fontId="1"/>
  </si>
  <si>
    <t>SUVR
90-120min</t>
    <phoneticPr fontId="1"/>
  </si>
  <si>
    <t>[11C]MADAM</t>
    <phoneticPr fontId="1"/>
  </si>
  <si>
    <t>Johan Lundberg et al.</t>
    <phoneticPr fontId="1"/>
  </si>
  <si>
    <t>46,1505-1515</t>
    <phoneticPr fontId="1"/>
  </si>
  <si>
    <t>male</t>
    <phoneticPr fontId="1"/>
  </si>
  <si>
    <t>22-55</t>
    <phoneticPr fontId="1"/>
  </si>
  <si>
    <t>Hippocampal complex</t>
    <phoneticPr fontId="1"/>
  </si>
  <si>
    <t>Raphe nuclei</t>
    <phoneticPr fontId="1"/>
  </si>
  <si>
    <t>3CM(1)</t>
    <phoneticPr fontId="1"/>
  </si>
  <si>
    <t>3CM(2)</t>
    <phoneticPr fontId="1"/>
  </si>
  <si>
    <t>NA</t>
    <phoneticPr fontId="1"/>
  </si>
  <si>
    <t>BPND(k3/k4)
(計算)</t>
    <rPh sb="13" eb="15">
      <t>ケイサン</t>
    </rPh>
    <phoneticPr fontId="1"/>
  </si>
  <si>
    <t>MADAMで検索</t>
    <rPh sb="6" eb="8">
      <t>ケンサク</t>
    </rPh>
    <phoneticPr fontId="1"/>
  </si>
  <si>
    <t>C16H20N2S</t>
    <phoneticPr fontId="1"/>
  </si>
  <si>
    <t>In vitro inhibition of [3H]citalopram binding to human serotonin transporter expressed in human HEK293 cells</t>
  </si>
  <si>
    <t>Displacement of [3H]citalopram from human SERT expressed in HEK293 cells</t>
    <phoneticPr fontId="1"/>
  </si>
  <si>
    <t>In vitro displacement of [3H]paroxetine from human serotonin transporter expressed in HEK293 cells</t>
  </si>
  <si>
    <t>Displacement of [3H]paroxetine from SERT</t>
  </si>
  <si>
    <t>Kd</t>
    <phoneticPr fontId="1"/>
  </si>
  <si>
    <t>Activity Value, nM</t>
    <phoneticPr fontId="1"/>
  </si>
  <si>
    <t>mice,n=4,whole cortex</t>
    <phoneticPr fontId="1"/>
  </si>
  <si>
    <t>10.1124/jpet.103.058636</t>
  </si>
  <si>
    <t>論文DOI</t>
    <rPh sb="0" eb="2">
      <t>ロンブン</t>
    </rPh>
    <phoneticPr fontId="1"/>
  </si>
  <si>
    <t>mice,n=4,midbrain</t>
    <phoneticPr fontId="1"/>
  </si>
  <si>
    <t>Rat,cerebellum</t>
    <phoneticPr fontId="1"/>
  </si>
  <si>
    <t>Monkey,cortex</t>
    <phoneticPr fontId="1"/>
  </si>
  <si>
    <t>Monkey,cerebellum</t>
    <phoneticPr fontId="1"/>
  </si>
  <si>
    <t>10.1002/syn.20443</t>
  </si>
  <si>
    <t>Rat,cerebrum</t>
    <phoneticPr fontId="1"/>
  </si>
  <si>
    <t>human embryonic kidney cells, vs [3H]citalopram</t>
    <phoneticPr fontId="1"/>
  </si>
  <si>
    <t>論文ROI</t>
    <rPh sb="0" eb="2">
      <t>ロンブン</t>
    </rPh>
    <phoneticPr fontId="1"/>
  </si>
  <si>
    <t>10.1016/j.nucmedbio.2004.11.007</t>
  </si>
  <si>
    <t>10.1016/j.nucmedbio.2004.11.007</t>
    <phoneticPr fontId="1"/>
  </si>
  <si>
    <t>vs. [3H]citalopram in human embryonic kidney cells</t>
  </si>
  <si>
    <t>[18F]McN-5652</t>
    <phoneticPr fontId="1"/>
  </si>
  <si>
    <t>In vitro binding affinity against Serotonin transpConcentration inhibiting 5-HT reuptake in rat brain synaptosomes.orter (SERT) from LLC-PK1 cell membranes.</t>
    <phoneticPr fontId="1"/>
  </si>
  <si>
    <t>Concentration inhibiting 5-HT reuptake in rat brain synaptosomes.</t>
  </si>
  <si>
    <t>(https://pubchem.ncbi.nlm.nih.gov/compound/6336338)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</si>
</sst>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rgb="FF212121"/>
      <name val="Segoe UI"/>
      <family val="2"/>
    </font>
    <font>
      <sz val="9.6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2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2" fontId="0" fillId="0" borderId="2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" fontId="0" fillId="0" borderId="6" xfId="0" applyNumberFormat="1" applyBorder="1">
      <alignment vertical="center"/>
    </xf>
    <xf numFmtId="2" fontId="0" fillId="0" borderId="5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9" xfId="0" applyBorder="1">
      <alignment vertical="center"/>
    </xf>
    <xf numFmtId="0" fontId="4" fillId="0" borderId="19" xfId="0" applyFont="1" applyBorder="1">
      <alignment vertical="center"/>
    </xf>
    <xf numFmtId="0" fontId="0" fillId="0" borderId="12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2" fontId="0" fillId="0" borderId="0" xfId="0" applyNumberFormat="1" applyFill="1" applyBorder="1">
      <alignment vertical="center"/>
    </xf>
    <xf numFmtId="0" fontId="0" fillId="4" borderId="19" xfId="0" applyFill="1" applyBorder="1" applyAlignment="1">
      <alignment horizontal="center" vertical="center" wrapText="1"/>
    </xf>
    <xf numFmtId="2" fontId="0" fillId="0" borderId="22" xfId="0" applyNumberFormat="1" applyBorder="1">
      <alignment vertical="center"/>
    </xf>
    <xf numFmtId="2" fontId="0" fillId="0" borderId="18" xfId="0" applyNumberFormat="1" applyBorder="1">
      <alignment vertical="center"/>
    </xf>
    <xf numFmtId="2" fontId="0" fillId="0" borderId="0" xfId="0" applyNumberFormat="1" applyBorder="1">
      <alignment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22" xfId="0" applyBorder="1">
      <alignment vertical="center"/>
    </xf>
    <xf numFmtId="177" fontId="0" fillId="0" borderId="22" xfId="0" applyNumberFormat="1" applyBorder="1">
      <alignment vertical="center"/>
    </xf>
    <xf numFmtId="177" fontId="0" fillId="0" borderId="0" xfId="0" applyNumberFormat="1">
      <alignment vertical="center"/>
    </xf>
    <xf numFmtId="0" fontId="0" fillId="4" borderId="25" xfId="0" applyFill="1" applyBorder="1" applyAlignment="1">
      <alignment vertical="center" wrapText="1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26" xfId="0" applyBorder="1">
      <alignment vertical="center"/>
    </xf>
    <xf numFmtId="0" fontId="4" fillId="0" borderId="26" xfId="0" applyFont="1" applyBorder="1">
      <alignment vertical="center"/>
    </xf>
    <xf numFmtId="0" fontId="0" fillId="0" borderId="26" xfId="0" applyFill="1" applyBorder="1">
      <alignment vertical="center"/>
    </xf>
    <xf numFmtId="0" fontId="0" fillId="0" borderId="19" xfId="0" applyFill="1" applyBorder="1">
      <alignment vertical="center"/>
    </xf>
    <xf numFmtId="0" fontId="4" fillId="0" borderId="18" xfId="0" applyFont="1" applyBorder="1">
      <alignment vertical="center"/>
    </xf>
    <xf numFmtId="0" fontId="0" fillId="0" borderId="8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27" xfId="0" applyBorder="1">
      <alignment vertical="center"/>
    </xf>
    <xf numFmtId="0" fontId="0" fillId="0" borderId="14" xfId="0" applyFill="1" applyBorder="1">
      <alignment vertical="center"/>
    </xf>
    <xf numFmtId="0" fontId="0" fillId="0" borderId="16" xfId="0" applyBorder="1">
      <alignment vertical="center"/>
    </xf>
    <xf numFmtId="0" fontId="0" fillId="0" borderId="11" xfId="0" applyFill="1" applyBorder="1">
      <alignment vertical="center"/>
    </xf>
    <xf numFmtId="0" fontId="7" fillId="6" borderId="26" xfId="0" applyFont="1" applyFill="1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0" xfId="0" applyFill="1" applyBorder="1">
      <alignment vertical="center"/>
    </xf>
    <xf numFmtId="2" fontId="0" fillId="0" borderId="20" xfId="0" applyNumberFormat="1" applyBorder="1">
      <alignment vertical="center"/>
    </xf>
    <xf numFmtId="2" fontId="0" fillId="0" borderId="28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51B8-C107-4086-841B-7BFDBBD5C20F}">
  <dimension ref="A1:AI13"/>
  <sheetViews>
    <sheetView topLeftCell="J1" workbookViewId="0">
      <selection activeCell="N3" sqref="N3"/>
    </sheetView>
  </sheetViews>
  <sheetFormatPr defaultRowHeight="18.75" x14ac:dyDescent="0.4"/>
  <cols>
    <col min="1" max="1" width="12.375" customWidth="1"/>
    <col min="2" max="2" width="15.875" customWidth="1"/>
    <col min="4" max="4" width="41.625" customWidth="1"/>
    <col min="5" max="5" width="13.125" customWidth="1"/>
    <col min="10" max="10" width="16.25" customWidth="1"/>
    <col min="11" max="11" width="13.875" customWidth="1"/>
    <col min="20" max="20" width="2.5" customWidth="1"/>
    <col min="23" max="23" width="2.875" customWidth="1"/>
    <col min="26" max="26" width="2.875" customWidth="1"/>
    <col min="29" max="29" width="2.625" customWidth="1"/>
    <col min="32" max="32" width="2.5" customWidth="1"/>
  </cols>
  <sheetData>
    <row r="1" spans="1:35" x14ac:dyDescent="0.4">
      <c r="A1" s="102" t="s">
        <v>0</v>
      </c>
      <c r="B1" s="102"/>
      <c r="C1" s="102"/>
      <c r="D1" s="102"/>
      <c r="E1" s="102"/>
      <c r="F1" s="103" t="s">
        <v>1</v>
      </c>
      <c r="G1" s="103"/>
      <c r="H1" s="103"/>
      <c r="I1" s="103"/>
      <c r="J1" s="104" t="s">
        <v>2</v>
      </c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"/>
      <c r="AD1" s="1"/>
      <c r="AE1" s="2"/>
      <c r="AF1" s="2"/>
      <c r="AG1" s="2"/>
    </row>
    <row r="2" spans="1:35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14</v>
      </c>
      <c r="M2" s="7" t="s">
        <v>15</v>
      </c>
      <c r="N2" s="6" t="s">
        <v>92</v>
      </c>
      <c r="O2" s="6" t="s">
        <v>17</v>
      </c>
      <c r="P2" s="8" t="s">
        <v>18</v>
      </c>
      <c r="Q2" s="8"/>
      <c r="R2" s="8"/>
      <c r="S2" s="6" t="s">
        <v>19</v>
      </c>
      <c r="T2" s="6"/>
      <c r="U2" s="6"/>
      <c r="V2" s="6" t="s">
        <v>20</v>
      </c>
      <c r="W2" s="6"/>
      <c r="X2" s="6"/>
      <c r="Y2" s="6" t="s">
        <v>21</v>
      </c>
      <c r="Z2" s="6"/>
      <c r="AA2" s="6"/>
      <c r="AB2" s="6" t="s">
        <v>22</v>
      </c>
      <c r="AC2" s="6"/>
      <c r="AD2" s="6"/>
      <c r="AE2" s="9" t="s">
        <v>23</v>
      </c>
      <c r="AF2" s="9"/>
      <c r="AG2" s="9"/>
      <c r="AH2" s="10" t="s">
        <v>24</v>
      </c>
      <c r="AI2" s="1" t="s">
        <v>25</v>
      </c>
    </row>
    <row r="3" spans="1:35" x14ac:dyDescent="0.4">
      <c r="A3" s="105" t="s">
        <v>26</v>
      </c>
      <c r="B3" t="s">
        <v>27</v>
      </c>
      <c r="C3">
        <v>2001</v>
      </c>
      <c r="D3" t="s">
        <v>28</v>
      </c>
      <c r="E3" t="s">
        <v>29</v>
      </c>
      <c r="F3" s="105" t="s">
        <v>30</v>
      </c>
      <c r="G3">
        <v>5</v>
      </c>
      <c r="H3" t="s">
        <v>31</v>
      </c>
      <c r="I3" t="s">
        <v>32</v>
      </c>
      <c r="J3" t="s">
        <v>33</v>
      </c>
      <c r="K3" t="s">
        <v>34</v>
      </c>
      <c r="N3" s="58">
        <f>(Y3/AB3+1)*AH3</f>
        <v>11.88</v>
      </c>
      <c r="S3" s="12">
        <v>0.63</v>
      </c>
      <c r="T3" s="12" t="s">
        <v>35</v>
      </c>
      <c r="U3" s="13">
        <v>0.1</v>
      </c>
      <c r="V3" s="14"/>
      <c r="W3" s="12" t="s">
        <v>35</v>
      </c>
      <c r="X3" s="15"/>
      <c r="Y3" s="16">
        <v>0</v>
      </c>
      <c r="Z3" s="12" t="s">
        <v>35</v>
      </c>
      <c r="AA3" s="13">
        <v>0</v>
      </c>
      <c r="AB3" s="14">
        <v>5.99</v>
      </c>
      <c r="AC3" s="12" t="s">
        <v>35</v>
      </c>
      <c r="AD3" s="15">
        <v>2.04</v>
      </c>
      <c r="AE3" s="17">
        <v>0</v>
      </c>
      <c r="AF3" s="12" t="s">
        <v>35</v>
      </c>
      <c r="AG3" s="13">
        <v>0</v>
      </c>
      <c r="AH3">
        <v>11.88</v>
      </c>
    </row>
    <row r="4" spans="1:35" x14ac:dyDescent="0.4">
      <c r="A4" s="106"/>
      <c r="F4" s="106"/>
      <c r="K4" t="s">
        <v>36</v>
      </c>
      <c r="N4" s="58">
        <f t="shared" ref="N4:N8" si="0">(Y4/AB4+1)*AH4</f>
        <v>31.522500000000001</v>
      </c>
      <c r="S4">
        <v>0.71</v>
      </c>
      <c r="T4" t="s">
        <v>35</v>
      </c>
      <c r="U4" s="19">
        <v>0.11</v>
      </c>
      <c r="V4" s="20"/>
      <c r="W4" t="s">
        <v>35</v>
      </c>
      <c r="X4" s="19"/>
      <c r="Y4">
        <v>2.91</v>
      </c>
      <c r="Z4" t="s">
        <v>35</v>
      </c>
      <c r="AA4" s="19">
        <v>2.33</v>
      </c>
      <c r="AB4" s="20">
        <v>1.76</v>
      </c>
      <c r="AC4" t="s">
        <v>35</v>
      </c>
      <c r="AD4" s="19">
        <v>1.48</v>
      </c>
      <c r="AE4" s="20">
        <v>1.71</v>
      </c>
      <c r="AF4" t="s">
        <v>35</v>
      </c>
      <c r="AG4" s="19">
        <v>0.12</v>
      </c>
      <c r="AH4">
        <v>11.88</v>
      </c>
    </row>
    <row r="5" spans="1:35" x14ac:dyDescent="0.4">
      <c r="A5" s="106"/>
      <c r="F5" s="106"/>
      <c r="K5" t="s">
        <v>37</v>
      </c>
      <c r="N5" s="58">
        <f t="shared" si="0"/>
        <v>36.10588235294118</v>
      </c>
      <c r="S5">
        <v>0.81</v>
      </c>
      <c r="T5" t="s">
        <v>35</v>
      </c>
      <c r="U5" s="19">
        <v>0.14000000000000001</v>
      </c>
      <c r="V5" s="20"/>
      <c r="W5" t="s">
        <v>35</v>
      </c>
      <c r="X5" s="19"/>
      <c r="Y5">
        <v>2.08</v>
      </c>
      <c r="Z5" t="s">
        <v>35</v>
      </c>
      <c r="AA5" s="19">
        <v>1.77</v>
      </c>
      <c r="AB5" s="20">
        <v>1.02</v>
      </c>
      <c r="AC5" t="s">
        <v>35</v>
      </c>
      <c r="AD5" s="19">
        <v>0.87</v>
      </c>
      <c r="AE5" s="21">
        <v>2</v>
      </c>
      <c r="AF5" t="s">
        <v>35</v>
      </c>
      <c r="AG5" s="19">
        <v>0.34</v>
      </c>
      <c r="AH5">
        <v>11.88</v>
      </c>
    </row>
    <row r="6" spans="1:35" x14ac:dyDescent="0.4">
      <c r="A6" s="106"/>
      <c r="F6" s="106"/>
      <c r="K6" t="s">
        <v>38</v>
      </c>
      <c r="N6" s="58">
        <f t="shared" si="0"/>
        <v>48.600000000000016</v>
      </c>
      <c r="S6">
        <v>0.64</v>
      </c>
      <c r="T6" t="s">
        <v>35</v>
      </c>
      <c r="U6" s="19">
        <v>0.13</v>
      </c>
      <c r="V6" s="20"/>
      <c r="W6" t="s">
        <v>35</v>
      </c>
      <c r="X6" s="19"/>
      <c r="Y6">
        <v>1.36</v>
      </c>
      <c r="Z6" t="s">
        <v>35</v>
      </c>
      <c r="AA6" s="19">
        <v>0.86</v>
      </c>
      <c r="AB6" s="20">
        <v>0.44</v>
      </c>
      <c r="AC6" t="s">
        <v>35</v>
      </c>
      <c r="AD6" s="19">
        <v>0.23</v>
      </c>
      <c r="AE6" s="20">
        <v>2.99</v>
      </c>
      <c r="AF6" t="s">
        <v>35</v>
      </c>
      <c r="AG6" s="22">
        <v>0.4</v>
      </c>
      <c r="AH6">
        <v>11.88</v>
      </c>
    </row>
    <row r="7" spans="1:35" x14ac:dyDescent="0.4">
      <c r="A7" s="106"/>
      <c r="F7" s="106"/>
      <c r="K7" t="s">
        <v>39</v>
      </c>
      <c r="N7" s="58">
        <f t="shared" si="0"/>
        <v>18.555929203539826</v>
      </c>
      <c r="S7">
        <v>0.73</v>
      </c>
      <c r="T7" t="s">
        <v>35</v>
      </c>
      <c r="U7" s="19">
        <v>0.12</v>
      </c>
      <c r="V7" s="20"/>
      <c r="W7" t="s">
        <v>35</v>
      </c>
      <c r="X7" s="19"/>
      <c r="Y7">
        <v>1.27</v>
      </c>
      <c r="Z7" t="s">
        <v>35</v>
      </c>
      <c r="AA7" s="19">
        <v>1.38</v>
      </c>
      <c r="AB7" s="20">
        <v>2.2599999999999998</v>
      </c>
      <c r="AC7" t="s">
        <v>35</v>
      </c>
      <c r="AD7" s="19">
        <v>2.17</v>
      </c>
      <c r="AE7" s="20">
        <v>0.51</v>
      </c>
      <c r="AF7" t="s">
        <v>35</v>
      </c>
      <c r="AG7" s="19">
        <v>0.09</v>
      </c>
      <c r="AH7">
        <v>11.88</v>
      </c>
    </row>
    <row r="8" spans="1:35" x14ac:dyDescent="0.4">
      <c r="A8" s="106"/>
      <c r="F8" s="106"/>
      <c r="K8" t="s">
        <v>40</v>
      </c>
      <c r="N8" s="58">
        <f t="shared" si="0"/>
        <v>15.806008583690989</v>
      </c>
      <c r="S8">
        <v>0.64</v>
      </c>
      <c r="T8" t="s">
        <v>35</v>
      </c>
      <c r="U8" s="19">
        <v>0.12</v>
      </c>
      <c r="W8" t="s">
        <v>35</v>
      </c>
      <c r="X8" s="19"/>
      <c r="Y8">
        <v>0.77</v>
      </c>
      <c r="Z8" t="s">
        <v>35</v>
      </c>
      <c r="AA8" s="19">
        <v>0.82</v>
      </c>
      <c r="AB8" s="20">
        <v>2.33</v>
      </c>
      <c r="AC8" t="s">
        <v>35</v>
      </c>
      <c r="AD8" s="19">
        <v>2.39</v>
      </c>
      <c r="AE8" s="20">
        <v>0.31</v>
      </c>
      <c r="AF8" t="s">
        <v>35</v>
      </c>
      <c r="AG8" s="19">
        <v>0.02</v>
      </c>
      <c r="AH8">
        <v>11.88</v>
      </c>
    </row>
    <row r="9" spans="1:35" x14ac:dyDescent="0.4">
      <c r="A9" s="106"/>
      <c r="F9" s="106"/>
      <c r="N9" t="s">
        <v>116</v>
      </c>
    </row>
    <row r="10" spans="1:35" x14ac:dyDescent="0.4">
      <c r="A10" s="106"/>
      <c r="F10" s="106"/>
      <c r="N10" t="s">
        <v>117</v>
      </c>
    </row>
    <row r="11" spans="1:35" x14ac:dyDescent="0.4">
      <c r="A11" s="106"/>
      <c r="F11" s="106"/>
    </row>
    <row r="12" spans="1:35" x14ac:dyDescent="0.4">
      <c r="A12" s="106"/>
      <c r="F12" s="106"/>
    </row>
    <row r="13" spans="1:35" x14ac:dyDescent="0.4">
      <c r="A13" s="106"/>
      <c r="F13" s="106"/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E62B-8DBE-4F5B-BEE2-2682DA9E66E1}">
  <dimension ref="B2:F33"/>
  <sheetViews>
    <sheetView workbookViewId="0">
      <selection activeCell="B30" sqref="B30:F33"/>
    </sheetView>
  </sheetViews>
  <sheetFormatPr defaultRowHeight="18.75" x14ac:dyDescent="0.4"/>
  <cols>
    <col min="2" max="2" width="37.625" customWidth="1"/>
    <col min="3" max="3" width="27.625" customWidth="1"/>
    <col min="6" max="6" width="10.5" bestFit="1" customWidth="1"/>
  </cols>
  <sheetData>
    <row r="2" spans="2:3" x14ac:dyDescent="0.4">
      <c r="B2" t="s">
        <v>41</v>
      </c>
    </row>
    <row r="4" spans="2:3" ht="19.5" thickBot="1" x14ac:dyDescent="0.45">
      <c r="B4" t="s">
        <v>42</v>
      </c>
    </row>
    <row r="5" spans="2:3" ht="19.5" thickBot="1" x14ac:dyDescent="0.45">
      <c r="B5" s="23" t="s">
        <v>43</v>
      </c>
      <c r="C5" s="24" t="s">
        <v>44</v>
      </c>
    </row>
    <row r="6" spans="2:3" ht="19.5" thickTop="1" x14ac:dyDescent="0.4">
      <c r="B6" s="25" t="s">
        <v>45</v>
      </c>
      <c r="C6" s="26">
        <v>6518167</v>
      </c>
    </row>
    <row r="7" spans="2:3" ht="19.5" thickBot="1" x14ac:dyDescent="0.45">
      <c r="B7" s="27" t="s">
        <v>46</v>
      </c>
      <c r="C7" s="28" t="s">
        <v>159</v>
      </c>
    </row>
    <row r="10" spans="2:3" ht="19.5" thickBot="1" x14ac:dyDescent="0.45">
      <c r="B10" s="29" t="s">
        <v>48</v>
      </c>
    </row>
    <row r="11" spans="2:3" x14ac:dyDescent="0.4">
      <c r="B11" s="30" t="s">
        <v>49</v>
      </c>
      <c r="C11" s="31">
        <v>312.39999999999998</v>
      </c>
    </row>
    <row r="12" spans="2:3" x14ac:dyDescent="0.4">
      <c r="B12" s="32" t="s">
        <v>50</v>
      </c>
      <c r="C12" s="33">
        <v>4.7</v>
      </c>
    </row>
    <row r="13" spans="2:3" x14ac:dyDescent="0.4">
      <c r="B13" s="32" t="s">
        <v>51</v>
      </c>
      <c r="C13" s="34">
        <v>0</v>
      </c>
    </row>
    <row r="14" spans="2:3" x14ac:dyDescent="0.4">
      <c r="B14" s="32" t="s">
        <v>52</v>
      </c>
      <c r="C14" s="34">
        <v>3</v>
      </c>
    </row>
    <row r="15" spans="2:3" x14ac:dyDescent="0.4">
      <c r="B15" s="32" t="s">
        <v>53</v>
      </c>
      <c r="C15" s="34">
        <v>3</v>
      </c>
    </row>
    <row r="16" spans="2:3" x14ac:dyDescent="0.4">
      <c r="B16" s="32" t="s">
        <v>54</v>
      </c>
      <c r="C16" s="33">
        <v>312.13258300000001</v>
      </c>
    </row>
    <row r="17" spans="2:6" x14ac:dyDescent="0.4">
      <c r="B17" s="35" t="s">
        <v>55</v>
      </c>
      <c r="C17" s="33">
        <v>312.13258300000001</v>
      </c>
    </row>
    <row r="18" spans="2:6" x14ac:dyDescent="0.4">
      <c r="B18" s="32" t="s">
        <v>56</v>
      </c>
      <c r="C18" s="33">
        <v>28.5</v>
      </c>
    </row>
    <row r="19" spans="2:6" x14ac:dyDescent="0.4">
      <c r="B19" s="32" t="s">
        <v>58</v>
      </c>
      <c r="C19" s="34">
        <v>22</v>
      </c>
    </row>
    <row r="20" spans="2:6" x14ac:dyDescent="0.4">
      <c r="B20" s="32" t="s">
        <v>59</v>
      </c>
      <c r="C20" s="34">
        <v>0</v>
      </c>
    </row>
    <row r="21" spans="2:6" x14ac:dyDescent="0.4">
      <c r="B21" s="32" t="s">
        <v>60</v>
      </c>
      <c r="C21" s="34">
        <v>368</v>
      </c>
    </row>
    <row r="22" spans="2:6" x14ac:dyDescent="0.4">
      <c r="B22" s="32" t="s">
        <v>61</v>
      </c>
      <c r="C22" s="34">
        <v>1</v>
      </c>
    </row>
    <row r="23" spans="2:6" x14ac:dyDescent="0.4">
      <c r="B23" s="35" t="s">
        <v>62</v>
      </c>
      <c r="C23" s="34">
        <v>0</v>
      </c>
    </row>
    <row r="24" spans="2:6" x14ac:dyDescent="0.4">
      <c r="B24" s="35" t="s">
        <v>63</v>
      </c>
      <c r="C24" s="34">
        <v>2</v>
      </c>
    </row>
    <row r="25" spans="2:6" x14ac:dyDescent="0.4">
      <c r="B25" s="35" t="s">
        <v>64</v>
      </c>
      <c r="C25" s="34">
        <v>0</v>
      </c>
    </row>
    <row r="26" spans="2:6" x14ac:dyDescent="0.4">
      <c r="B26" s="35" t="s">
        <v>65</v>
      </c>
      <c r="C26" s="34">
        <v>0</v>
      </c>
    </row>
    <row r="27" spans="2:6" x14ac:dyDescent="0.4">
      <c r="B27" s="35" t="s">
        <v>66</v>
      </c>
      <c r="C27" s="34">
        <v>1</v>
      </c>
    </row>
    <row r="28" spans="2:6" ht="19.5" thickBot="1" x14ac:dyDescent="0.45">
      <c r="B28" s="36" t="s">
        <v>67</v>
      </c>
      <c r="C28" s="37" t="s">
        <v>68</v>
      </c>
    </row>
    <row r="30" spans="2:6" ht="19.5" thickBot="1" x14ac:dyDescent="0.45">
      <c r="B30" t="s">
        <v>69</v>
      </c>
      <c r="C30" t="s">
        <v>197</v>
      </c>
    </row>
    <row r="31" spans="2:6" ht="19.5" thickBot="1" x14ac:dyDescent="0.45">
      <c r="B31" s="23" t="s">
        <v>179</v>
      </c>
      <c r="C31" s="38" t="s">
        <v>72</v>
      </c>
      <c r="D31" s="38" t="s">
        <v>73</v>
      </c>
      <c r="E31" s="38" t="s">
        <v>74</v>
      </c>
      <c r="F31" s="24" t="s">
        <v>75</v>
      </c>
    </row>
    <row r="32" spans="2:6" ht="19.5" thickTop="1" x14ac:dyDescent="0.4">
      <c r="B32" s="25">
        <v>0.01</v>
      </c>
      <c r="C32" s="39" t="s">
        <v>157</v>
      </c>
      <c r="D32" s="89" t="s">
        <v>195</v>
      </c>
      <c r="E32" s="39">
        <v>204218</v>
      </c>
      <c r="F32" s="41">
        <v>103455266</v>
      </c>
    </row>
    <row r="33" spans="2:6" ht="19.5" thickBot="1" x14ac:dyDescent="0.45">
      <c r="B33" s="27">
        <v>0.4</v>
      </c>
      <c r="C33" s="42" t="s">
        <v>157</v>
      </c>
      <c r="D33" s="43" t="s">
        <v>196</v>
      </c>
      <c r="E33" s="42">
        <v>187168</v>
      </c>
      <c r="F33" s="44">
        <v>103455266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79DF-563C-4343-B937-DDE4D747F566}">
  <dimension ref="A1:AK15"/>
  <sheetViews>
    <sheetView workbookViewId="0">
      <selection activeCell="S28" sqref="S28"/>
    </sheetView>
  </sheetViews>
  <sheetFormatPr defaultRowHeight="18.75" x14ac:dyDescent="0.4"/>
  <cols>
    <col min="1" max="1" width="13.625" customWidth="1"/>
    <col min="18" max="18" width="2.5" customWidth="1"/>
    <col min="21" max="21" width="3" customWidth="1"/>
    <col min="24" max="24" width="2.625" customWidth="1"/>
    <col min="27" max="27" width="2.625" customWidth="1"/>
    <col min="30" max="30" width="2.375" customWidth="1"/>
    <col min="33" max="33" width="2.75" customWidth="1"/>
    <col min="35" max="35" width="14.375" customWidth="1"/>
  </cols>
  <sheetData>
    <row r="1" spans="1:37" x14ac:dyDescent="0.4">
      <c r="A1" s="102" t="s">
        <v>0</v>
      </c>
      <c r="B1" s="102"/>
      <c r="C1" s="102"/>
      <c r="D1" s="102"/>
      <c r="E1" s="102"/>
      <c r="F1" s="102"/>
      <c r="G1" s="103" t="s">
        <v>1</v>
      </c>
      <c r="H1" s="103"/>
      <c r="I1" s="103"/>
      <c r="J1" s="103"/>
      <c r="K1" s="104" t="s">
        <v>2</v>
      </c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62"/>
      <c r="AH1" s="62"/>
      <c r="AI1" s="2"/>
    </row>
    <row r="2" spans="1:37" ht="57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7" t="s">
        <v>13</v>
      </c>
      <c r="M2" s="6" t="s">
        <v>16</v>
      </c>
      <c r="N2" s="8" t="s">
        <v>160</v>
      </c>
      <c r="O2" s="6" t="s">
        <v>94</v>
      </c>
      <c r="P2" s="6"/>
      <c r="Q2" s="8" t="s">
        <v>136</v>
      </c>
      <c r="R2" s="8"/>
      <c r="S2" s="8" t="s">
        <v>114</v>
      </c>
      <c r="T2" s="69" t="s">
        <v>92</v>
      </c>
      <c r="U2" s="8"/>
      <c r="V2" s="8"/>
      <c r="W2" s="69" t="s">
        <v>19</v>
      </c>
      <c r="X2" s="8"/>
      <c r="Y2" s="8" t="s">
        <v>114</v>
      </c>
      <c r="Z2" s="6" t="s">
        <v>20</v>
      </c>
      <c r="AA2" s="6"/>
      <c r="AB2" s="73" t="s">
        <v>114</v>
      </c>
      <c r="AC2" s="74" t="s">
        <v>21</v>
      </c>
      <c r="AD2" s="6"/>
      <c r="AE2" s="75"/>
      <c r="AF2" s="74" t="s">
        <v>22</v>
      </c>
      <c r="AG2" s="6"/>
      <c r="AH2" s="75"/>
      <c r="AI2" s="81" t="s">
        <v>171</v>
      </c>
      <c r="AJ2" s="10" t="s">
        <v>24</v>
      </c>
      <c r="AK2" s="62" t="s">
        <v>25</v>
      </c>
    </row>
    <row r="3" spans="1:37" x14ac:dyDescent="0.4">
      <c r="A3" s="105" t="s">
        <v>161</v>
      </c>
      <c r="B3" s="66"/>
      <c r="C3" s="64" t="s">
        <v>162</v>
      </c>
      <c r="D3" s="64">
        <v>2005</v>
      </c>
      <c r="E3" s="64" t="s">
        <v>100</v>
      </c>
      <c r="F3" s="64" t="s">
        <v>163</v>
      </c>
      <c r="G3" s="105" t="s">
        <v>30</v>
      </c>
      <c r="H3" s="64">
        <v>9</v>
      </c>
      <c r="I3" t="s">
        <v>164</v>
      </c>
      <c r="J3" t="s">
        <v>165</v>
      </c>
      <c r="K3" t="s">
        <v>168</v>
      </c>
      <c r="L3" t="s">
        <v>40</v>
      </c>
      <c r="Q3" s="12">
        <v>3.2</v>
      </c>
      <c r="R3" s="12" t="s">
        <v>35</v>
      </c>
      <c r="S3" s="82">
        <v>2</v>
      </c>
      <c r="T3" s="12">
        <v>8.5</v>
      </c>
      <c r="U3" s="12" t="s">
        <v>35</v>
      </c>
      <c r="V3" s="15">
        <v>1.5</v>
      </c>
      <c r="W3" s="16">
        <v>0.6</v>
      </c>
      <c r="X3" s="12" t="s">
        <v>35</v>
      </c>
      <c r="Y3" s="15">
        <v>0.25</v>
      </c>
      <c r="Z3" s="65">
        <v>0.3</v>
      </c>
      <c r="AA3" s="12" t="s">
        <v>35</v>
      </c>
      <c r="AB3" s="19">
        <v>0.19</v>
      </c>
      <c r="AC3" s="20">
        <v>1.1100000000000001</v>
      </c>
      <c r="AD3" s="12" t="s">
        <v>35</v>
      </c>
      <c r="AE3" s="19">
        <v>0.76</v>
      </c>
      <c r="AF3" s="20">
        <v>0.45</v>
      </c>
      <c r="AG3" s="12" t="s">
        <v>35</v>
      </c>
      <c r="AH3" s="19">
        <v>0.45</v>
      </c>
      <c r="AI3" s="70">
        <f>AC3/AF3</f>
        <v>2.4666666666666668</v>
      </c>
      <c r="AJ3" s="80">
        <f>W3/Z3</f>
        <v>2</v>
      </c>
    </row>
    <row r="4" spans="1:37" x14ac:dyDescent="0.4">
      <c r="A4" s="106"/>
      <c r="B4" s="63"/>
      <c r="G4" s="109"/>
      <c r="L4" t="s">
        <v>104</v>
      </c>
      <c r="Q4" s="65">
        <v>3.3</v>
      </c>
      <c r="R4" s="65" t="s">
        <v>35</v>
      </c>
      <c r="S4" s="83">
        <v>1.7</v>
      </c>
      <c r="T4" s="65">
        <v>10.199999999999999</v>
      </c>
      <c r="U4" s="65" t="s">
        <v>35</v>
      </c>
      <c r="V4" s="19">
        <v>1.8</v>
      </c>
      <c r="W4" s="65">
        <v>0.46</v>
      </c>
      <c r="X4" s="65" t="s">
        <v>35</v>
      </c>
      <c r="Y4" s="19">
        <v>0.19</v>
      </c>
      <c r="Z4" s="65">
        <v>0.18</v>
      </c>
      <c r="AA4" s="65" t="s">
        <v>35</v>
      </c>
      <c r="AB4" s="19">
        <v>0.13</v>
      </c>
      <c r="AC4" s="20">
        <v>1.26</v>
      </c>
      <c r="AD4" s="65" t="s">
        <v>35</v>
      </c>
      <c r="AE4" s="19">
        <v>0.76</v>
      </c>
      <c r="AF4" s="20">
        <v>0.48</v>
      </c>
      <c r="AG4" s="65" t="s">
        <v>35</v>
      </c>
      <c r="AH4" s="19">
        <v>0.42</v>
      </c>
      <c r="AI4" s="70">
        <f t="shared" ref="AI4:AI8" si="0">AC4/AF4</f>
        <v>2.625</v>
      </c>
      <c r="AJ4" s="80">
        <f t="shared" ref="AJ4:AJ14" si="1">W4/Z4</f>
        <v>2.5555555555555558</v>
      </c>
    </row>
    <row r="5" spans="1:37" x14ac:dyDescent="0.4">
      <c r="A5" s="106"/>
      <c r="B5" s="63"/>
      <c r="G5" s="109"/>
      <c r="L5" t="s">
        <v>166</v>
      </c>
      <c r="Q5" s="65">
        <v>4.7</v>
      </c>
      <c r="R5" s="65" t="s">
        <v>35</v>
      </c>
      <c r="S5" s="83">
        <v>6</v>
      </c>
      <c r="T5" s="65">
        <v>11.8</v>
      </c>
      <c r="U5" s="65" t="s">
        <v>35</v>
      </c>
      <c r="V5" s="19">
        <v>2.2000000000000002</v>
      </c>
      <c r="W5" s="65">
        <v>0.52</v>
      </c>
      <c r="X5" s="65" t="s">
        <v>35</v>
      </c>
      <c r="Y5" s="19">
        <v>0.19</v>
      </c>
      <c r="Z5" s="65">
        <v>0.23</v>
      </c>
      <c r="AA5" s="65" t="s">
        <v>35</v>
      </c>
      <c r="AB5" s="19">
        <v>0.16</v>
      </c>
      <c r="AC5" s="20">
        <v>1.1100000000000001</v>
      </c>
      <c r="AD5" s="65" t="s">
        <v>35</v>
      </c>
      <c r="AE5" s="19">
        <v>0.89</v>
      </c>
      <c r="AF5" s="20">
        <v>0.44</v>
      </c>
      <c r="AG5" s="65" t="s">
        <v>35</v>
      </c>
      <c r="AH5" s="19">
        <v>0.45</v>
      </c>
      <c r="AI5" s="70">
        <f t="shared" si="0"/>
        <v>2.5227272727272729</v>
      </c>
      <c r="AJ5" s="80">
        <f t="shared" si="1"/>
        <v>2.2608695652173911</v>
      </c>
    </row>
    <row r="6" spans="1:37" x14ac:dyDescent="0.4">
      <c r="A6" s="106"/>
      <c r="B6" s="63"/>
      <c r="G6" s="109"/>
      <c r="L6" t="s">
        <v>83</v>
      </c>
      <c r="Q6" s="65">
        <v>4.4000000000000004</v>
      </c>
      <c r="R6" s="65" t="s">
        <v>35</v>
      </c>
      <c r="S6" s="83">
        <v>4.3</v>
      </c>
      <c r="T6" s="65">
        <v>14.3</v>
      </c>
      <c r="U6" s="65" t="s">
        <v>35</v>
      </c>
      <c r="V6" s="19">
        <v>3.1</v>
      </c>
      <c r="W6" s="65">
        <v>0.78</v>
      </c>
      <c r="X6" s="65" t="s">
        <v>35</v>
      </c>
      <c r="Y6" s="19">
        <v>0.42</v>
      </c>
      <c r="Z6" s="67">
        <v>0.34</v>
      </c>
      <c r="AA6" s="65" t="s">
        <v>35</v>
      </c>
      <c r="AB6" s="22">
        <v>0.3</v>
      </c>
      <c r="AC6" s="20">
        <v>1.29</v>
      </c>
      <c r="AD6" s="65" t="s">
        <v>35</v>
      </c>
      <c r="AE6" s="19">
        <v>0.79</v>
      </c>
      <c r="AF6" s="20">
        <v>0.49</v>
      </c>
      <c r="AG6" s="65" t="s">
        <v>35</v>
      </c>
      <c r="AH6" s="19">
        <v>0.44</v>
      </c>
      <c r="AI6" s="70">
        <f t="shared" si="0"/>
        <v>2.6326530612244898</v>
      </c>
      <c r="AJ6" s="80">
        <f t="shared" si="1"/>
        <v>2.2941176470588234</v>
      </c>
    </row>
    <row r="7" spans="1:37" x14ac:dyDescent="0.4">
      <c r="A7" s="106"/>
      <c r="B7" s="63"/>
      <c r="G7" s="109"/>
      <c r="L7" t="s">
        <v>167</v>
      </c>
      <c r="Q7" s="65">
        <v>10.9</v>
      </c>
      <c r="R7" s="65" t="s">
        <v>35</v>
      </c>
      <c r="S7" s="83">
        <v>14.6</v>
      </c>
      <c r="T7" s="65">
        <v>33.799999999999997</v>
      </c>
      <c r="U7" s="65" t="s">
        <v>35</v>
      </c>
      <c r="V7" s="19">
        <v>15.7</v>
      </c>
      <c r="W7" s="65">
        <v>0.62</v>
      </c>
      <c r="X7" s="65" t="s">
        <v>35</v>
      </c>
      <c r="Y7" s="19">
        <v>0.53</v>
      </c>
      <c r="Z7" s="67">
        <v>0.39</v>
      </c>
      <c r="AA7" s="65" t="s">
        <v>35</v>
      </c>
      <c r="AB7" s="22">
        <v>0.7</v>
      </c>
      <c r="AC7" s="20">
        <v>0.7</v>
      </c>
      <c r="AD7" s="65" t="s">
        <v>35</v>
      </c>
      <c r="AE7" s="19">
        <v>0.84</v>
      </c>
      <c r="AF7" s="20">
        <v>0.16</v>
      </c>
      <c r="AG7" s="65" t="s">
        <v>35</v>
      </c>
      <c r="AH7" s="19">
        <v>0.24</v>
      </c>
      <c r="AI7" s="70">
        <f t="shared" si="0"/>
        <v>4.375</v>
      </c>
      <c r="AJ7" s="80">
        <f t="shared" si="1"/>
        <v>1.5897435897435896</v>
      </c>
    </row>
    <row r="8" spans="1:37" x14ac:dyDescent="0.4">
      <c r="A8" s="106"/>
      <c r="B8" s="63"/>
      <c r="G8" s="109"/>
      <c r="L8" t="s">
        <v>34</v>
      </c>
      <c r="Q8" s="65">
        <v>2.2999999999999998</v>
      </c>
      <c r="R8" s="65" t="s">
        <v>35</v>
      </c>
      <c r="S8" s="19">
        <v>1.7</v>
      </c>
      <c r="T8" s="65">
        <v>5.9</v>
      </c>
      <c r="U8" s="65" t="s">
        <v>35</v>
      </c>
      <c r="V8" s="19">
        <v>1.2</v>
      </c>
      <c r="W8" s="65">
        <v>0.55000000000000004</v>
      </c>
      <c r="X8" s="65" t="s">
        <v>35</v>
      </c>
      <c r="Y8" s="22">
        <v>0.2</v>
      </c>
      <c r="Z8" s="67">
        <v>0.33</v>
      </c>
      <c r="AA8" s="65" t="s">
        <v>35</v>
      </c>
      <c r="AB8" s="19">
        <v>0.19</v>
      </c>
      <c r="AC8" s="20">
        <v>1.23</v>
      </c>
      <c r="AD8" s="65" t="s">
        <v>35</v>
      </c>
      <c r="AE8" s="19">
        <v>0.71</v>
      </c>
      <c r="AF8" s="20">
        <v>0.64</v>
      </c>
      <c r="AG8" s="65" t="s">
        <v>35</v>
      </c>
      <c r="AH8" s="19">
        <v>0.44</v>
      </c>
      <c r="AI8" s="70">
        <f t="shared" si="0"/>
        <v>1.921875</v>
      </c>
      <c r="AJ8" s="80">
        <f t="shared" si="1"/>
        <v>1.6666666666666667</v>
      </c>
    </row>
    <row r="9" spans="1:37" ht="19.5" thickBot="1" x14ac:dyDescent="0.45">
      <c r="A9" s="106"/>
      <c r="B9" s="63"/>
      <c r="G9" s="109"/>
      <c r="T9" s="65"/>
      <c r="U9" s="65"/>
      <c r="V9" s="19"/>
      <c r="W9" s="65"/>
      <c r="X9" s="65"/>
      <c r="Y9" s="19"/>
      <c r="Z9" s="65"/>
      <c r="AA9" s="65"/>
      <c r="AB9" s="19"/>
      <c r="AD9" s="65"/>
      <c r="AE9" s="19"/>
      <c r="AF9" s="20"/>
      <c r="AG9" s="65"/>
      <c r="AI9" s="78"/>
      <c r="AJ9" s="80"/>
    </row>
    <row r="10" spans="1:37" x14ac:dyDescent="0.4">
      <c r="A10" s="106"/>
      <c r="B10" s="63"/>
      <c r="G10" s="109"/>
      <c r="K10" t="s">
        <v>169</v>
      </c>
      <c r="L10" t="s">
        <v>40</v>
      </c>
      <c r="Q10">
        <v>0.5</v>
      </c>
      <c r="R10" s="12" t="s">
        <v>35</v>
      </c>
      <c r="S10" s="84">
        <v>0.1</v>
      </c>
      <c r="T10" s="67">
        <v>8.5</v>
      </c>
      <c r="U10" s="12" t="s">
        <v>35</v>
      </c>
      <c r="V10" s="19">
        <v>1.5</v>
      </c>
      <c r="W10" s="65">
        <v>0.46</v>
      </c>
      <c r="X10" s="65" t="s">
        <v>35</v>
      </c>
      <c r="Y10" s="19">
        <v>0.19</v>
      </c>
      <c r="Z10" s="67">
        <v>0.08</v>
      </c>
      <c r="AA10" s="12" t="s">
        <v>35</v>
      </c>
      <c r="AB10" s="19">
        <v>0.04</v>
      </c>
      <c r="AC10" s="20">
        <v>0.38</v>
      </c>
      <c r="AD10" s="12" t="s">
        <v>35</v>
      </c>
      <c r="AE10" s="19">
        <v>0.35</v>
      </c>
      <c r="AF10" s="20">
        <v>0.86</v>
      </c>
      <c r="AG10" s="12" t="s">
        <v>35</v>
      </c>
      <c r="AH10" s="19">
        <v>0.87</v>
      </c>
      <c r="AI10" s="79">
        <f>AF10/AH10</f>
        <v>0.9885057471264368</v>
      </c>
      <c r="AJ10" s="80">
        <f t="shared" si="1"/>
        <v>5.75</v>
      </c>
    </row>
    <row r="11" spans="1:37" x14ac:dyDescent="0.4">
      <c r="A11" s="106"/>
      <c r="B11" s="63"/>
      <c r="G11" s="109"/>
      <c r="L11" t="s">
        <v>104</v>
      </c>
      <c r="Q11">
        <v>0.8</v>
      </c>
      <c r="R11" s="65" t="s">
        <v>35</v>
      </c>
      <c r="S11" s="84">
        <v>0.2</v>
      </c>
      <c r="T11" s="67">
        <v>10.8</v>
      </c>
      <c r="U11" s="65" t="s">
        <v>35</v>
      </c>
      <c r="V11" s="19">
        <v>2.1</v>
      </c>
      <c r="W11" s="65">
        <v>0.44</v>
      </c>
      <c r="X11" s="65" t="s">
        <v>35</v>
      </c>
      <c r="Y11" s="19">
        <v>0.15</v>
      </c>
      <c r="Z11" s="67">
        <v>0.08</v>
      </c>
      <c r="AA11" s="65" t="s">
        <v>35</v>
      </c>
      <c r="AB11" s="19">
        <v>0.03</v>
      </c>
      <c r="AC11" s="20">
        <v>0.75</v>
      </c>
      <c r="AD11" s="65" t="s">
        <v>35</v>
      </c>
      <c r="AE11" s="19">
        <v>0.53</v>
      </c>
      <c r="AF11" s="21">
        <v>1</v>
      </c>
      <c r="AG11" s="65" t="s">
        <v>35</v>
      </c>
      <c r="AH11" s="19">
        <v>0.66</v>
      </c>
      <c r="AI11" s="79">
        <f t="shared" ref="AI11:AI15" si="2">AF11/AH11</f>
        <v>1.5151515151515151</v>
      </c>
      <c r="AJ11" s="80">
        <f t="shared" si="1"/>
        <v>5.5</v>
      </c>
    </row>
    <row r="12" spans="1:37" x14ac:dyDescent="0.4">
      <c r="A12" s="106"/>
      <c r="B12" s="63"/>
      <c r="G12" s="109"/>
      <c r="L12" t="s">
        <v>166</v>
      </c>
      <c r="Q12">
        <v>1</v>
      </c>
      <c r="R12" s="65" t="s">
        <v>35</v>
      </c>
      <c r="S12" s="84">
        <v>0.2</v>
      </c>
      <c r="T12" s="67">
        <v>11.8</v>
      </c>
      <c r="U12" s="65" t="s">
        <v>35</v>
      </c>
      <c r="V12" s="19">
        <v>2.1</v>
      </c>
      <c r="W12" s="65">
        <v>0.81</v>
      </c>
      <c r="X12" s="65" t="s">
        <v>35</v>
      </c>
      <c r="Y12" s="22">
        <v>0.5</v>
      </c>
      <c r="Z12" s="67">
        <v>0.14000000000000001</v>
      </c>
      <c r="AA12" s="65" t="s">
        <v>35</v>
      </c>
      <c r="AB12" s="19">
        <v>0.09</v>
      </c>
      <c r="AC12" s="21">
        <v>1.3</v>
      </c>
      <c r="AD12" s="65" t="s">
        <v>35</v>
      </c>
      <c r="AE12" s="19">
        <v>0.98</v>
      </c>
      <c r="AF12" s="21">
        <v>1.3</v>
      </c>
      <c r="AG12" s="72" t="s">
        <v>35</v>
      </c>
      <c r="AH12" s="22">
        <v>0.9</v>
      </c>
      <c r="AI12" s="79">
        <f t="shared" si="2"/>
        <v>1.4444444444444444</v>
      </c>
      <c r="AJ12" s="80">
        <f t="shared" si="1"/>
        <v>5.7857142857142856</v>
      </c>
    </row>
    <row r="13" spans="1:37" x14ac:dyDescent="0.4">
      <c r="A13" s="106"/>
      <c r="B13" s="63"/>
      <c r="G13" s="63"/>
      <c r="L13" t="s">
        <v>83</v>
      </c>
      <c r="Q13">
        <v>1.5</v>
      </c>
      <c r="R13" s="65" t="s">
        <v>35</v>
      </c>
      <c r="S13" s="84">
        <v>0.3</v>
      </c>
      <c r="T13" s="67">
        <v>14.5</v>
      </c>
      <c r="U13" s="65" t="s">
        <v>35</v>
      </c>
      <c r="V13" s="19">
        <v>2.9</v>
      </c>
      <c r="W13" s="65">
        <v>0.79</v>
      </c>
      <c r="X13" s="65" t="s">
        <v>35</v>
      </c>
      <c r="Y13" s="19">
        <v>0.42</v>
      </c>
      <c r="Z13" s="67">
        <v>0.14000000000000001</v>
      </c>
      <c r="AA13" s="65" t="s">
        <v>35</v>
      </c>
      <c r="AB13" s="19">
        <v>7.0000000000000007E-2</v>
      </c>
      <c r="AC13" s="20">
        <v>1.48</v>
      </c>
      <c r="AD13" s="65" t="s">
        <v>35</v>
      </c>
      <c r="AE13" s="19">
        <v>0.86</v>
      </c>
      <c r="AF13" s="20">
        <v>1.1299999999999999</v>
      </c>
      <c r="AG13" s="65" t="s">
        <v>35</v>
      </c>
      <c r="AH13" s="19">
        <v>0.78</v>
      </c>
      <c r="AI13" s="79">
        <f t="shared" si="2"/>
        <v>1.4487179487179485</v>
      </c>
      <c r="AJ13" s="80">
        <f t="shared" si="1"/>
        <v>5.6428571428571423</v>
      </c>
    </row>
    <row r="14" spans="1:37" x14ac:dyDescent="0.4">
      <c r="L14" t="s">
        <v>167</v>
      </c>
      <c r="Q14">
        <v>4.5999999999999996</v>
      </c>
      <c r="R14" s="65" t="s">
        <v>35</v>
      </c>
      <c r="S14" s="84">
        <v>1.9</v>
      </c>
      <c r="T14" s="67">
        <v>33.6</v>
      </c>
      <c r="U14" s="65" t="s">
        <v>35</v>
      </c>
      <c r="V14" s="19">
        <v>15.8</v>
      </c>
      <c r="W14" s="72">
        <v>0.4</v>
      </c>
      <c r="X14" s="65" t="s">
        <v>35</v>
      </c>
      <c r="Y14" s="19">
        <v>0.08</v>
      </c>
      <c r="Z14" s="67">
        <v>7.0000000000000007E-2</v>
      </c>
      <c r="AA14" s="65" t="s">
        <v>35</v>
      </c>
      <c r="AB14" s="19">
        <v>0.02</v>
      </c>
      <c r="AC14" s="20">
        <v>0.83</v>
      </c>
      <c r="AD14" s="65" t="s">
        <v>35</v>
      </c>
      <c r="AE14" s="19">
        <v>0.78</v>
      </c>
      <c r="AF14" s="76">
        <v>0.97</v>
      </c>
      <c r="AG14" s="65" t="s">
        <v>35</v>
      </c>
      <c r="AH14" s="77">
        <v>0.51</v>
      </c>
      <c r="AI14" s="79">
        <f t="shared" si="2"/>
        <v>1.9019607843137254</v>
      </c>
      <c r="AJ14" s="80">
        <f t="shared" si="1"/>
        <v>5.7142857142857144</v>
      </c>
    </row>
    <row r="15" spans="1:37" x14ac:dyDescent="0.4">
      <c r="L15" t="s">
        <v>34</v>
      </c>
      <c r="R15" s="65" t="s">
        <v>35</v>
      </c>
      <c r="T15" s="65" t="s">
        <v>170</v>
      </c>
      <c r="U15" s="65" t="s">
        <v>35</v>
      </c>
      <c r="V15" s="19"/>
      <c r="W15" t="s">
        <v>170</v>
      </c>
      <c r="X15" t="s">
        <v>35</v>
      </c>
      <c r="AA15" s="65" t="s">
        <v>35</v>
      </c>
      <c r="AD15" s="65" t="s">
        <v>35</v>
      </c>
      <c r="AF15" s="76">
        <v>0.78</v>
      </c>
      <c r="AG15" s="65" t="s">
        <v>35</v>
      </c>
      <c r="AH15" s="77">
        <v>0.59</v>
      </c>
      <c r="AI15" s="79">
        <f t="shared" si="2"/>
        <v>1.3220338983050848</v>
      </c>
      <c r="AJ15" s="80"/>
    </row>
  </sheetData>
  <mergeCells count="5">
    <mergeCell ref="A1:F1"/>
    <mergeCell ref="G1:J1"/>
    <mergeCell ref="K1:AF1"/>
    <mergeCell ref="A3:A13"/>
    <mergeCell ref="G3:G12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4998-2A4A-43BE-B408-D2D6379EBDAD}">
  <dimension ref="B2:G36"/>
  <sheetViews>
    <sheetView tabSelected="1" topLeftCell="A16" workbookViewId="0">
      <selection activeCell="B32" sqref="B32"/>
    </sheetView>
  </sheetViews>
  <sheetFormatPr defaultRowHeight="18.75" x14ac:dyDescent="0.4"/>
  <cols>
    <col min="2" max="2" width="39.25" customWidth="1"/>
    <col min="3" max="3" width="27.125" customWidth="1"/>
    <col min="4" max="4" width="42.875" customWidth="1"/>
    <col min="6" max="6" width="10.5" bestFit="1" customWidth="1"/>
    <col min="7" max="7" width="29.375" customWidth="1"/>
  </cols>
  <sheetData>
    <row r="2" spans="2:3" x14ac:dyDescent="0.4">
      <c r="B2" t="s">
        <v>41</v>
      </c>
      <c r="C2" t="s">
        <v>172</v>
      </c>
    </row>
    <row r="4" spans="2:3" ht="19.5" thickBot="1" x14ac:dyDescent="0.45">
      <c r="B4" t="s">
        <v>42</v>
      </c>
    </row>
    <row r="5" spans="2:3" ht="19.5" thickBot="1" x14ac:dyDescent="0.45">
      <c r="B5" s="23" t="s">
        <v>43</v>
      </c>
      <c r="C5" s="24" t="s">
        <v>44</v>
      </c>
    </row>
    <row r="6" spans="2:3" ht="19.5" thickTop="1" x14ac:dyDescent="0.4">
      <c r="B6" s="25" t="s">
        <v>45</v>
      </c>
      <c r="C6" s="26">
        <v>10084648</v>
      </c>
    </row>
    <row r="7" spans="2:3" ht="19.5" thickBot="1" x14ac:dyDescent="0.45">
      <c r="B7" s="27" t="s">
        <v>46</v>
      </c>
      <c r="C7" s="28" t="s">
        <v>173</v>
      </c>
    </row>
    <row r="10" spans="2:3" ht="19.5" thickBot="1" x14ac:dyDescent="0.45">
      <c r="B10" s="29" t="s">
        <v>48</v>
      </c>
    </row>
    <row r="11" spans="2:3" x14ac:dyDescent="0.4">
      <c r="B11" s="30" t="s">
        <v>49</v>
      </c>
      <c r="C11" s="31">
        <v>272.39999999999998</v>
      </c>
    </row>
    <row r="12" spans="2:3" x14ac:dyDescent="0.4">
      <c r="B12" s="32" t="s">
        <v>50</v>
      </c>
      <c r="C12" s="33">
        <v>3.5</v>
      </c>
    </row>
    <row r="13" spans="2:3" x14ac:dyDescent="0.4">
      <c r="B13" s="32" t="s">
        <v>51</v>
      </c>
      <c r="C13" s="34">
        <v>1</v>
      </c>
    </row>
    <row r="14" spans="2:3" x14ac:dyDescent="0.4">
      <c r="B14" s="32" t="s">
        <v>52</v>
      </c>
      <c r="C14" s="34">
        <v>3</v>
      </c>
    </row>
    <row r="15" spans="2:3" x14ac:dyDescent="0.4">
      <c r="B15" s="32" t="s">
        <v>53</v>
      </c>
      <c r="C15" s="34">
        <v>4</v>
      </c>
    </row>
    <row r="16" spans="2:3" x14ac:dyDescent="0.4">
      <c r="B16" s="32" t="s">
        <v>54</v>
      </c>
      <c r="C16" s="33">
        <v>272.13471981999999</v>
      </c>
    </row>
    <row r="17" spans="2:7" x14ac:dyDescent="0.4">
      <c r="B17" s="35" t="s">
        <v>55</v>
      </c>
      <c r="C17" s="33">
        <v>272.13471981999999</v>
      </c>
    </row>
    <row r="18" spans="2:7" x14ac:dyDescent="0.4">
      <c r="B18" s="32" t="s">
        <v>56</v>
      </c>
      <c r="C18" s="33">
        <v>54.6</v>
      </c>
    </row>
    <row r="19" spans="2:7" x14ac:dyDescent="0.4">
      <c r="B19" s="32" t="s">
        <v>58</v>
      </c>
      <c r="C19" s="34">
        <v>19</v>
      </c>
    </row>
    <row r="20" spans="2:7" x14ac:dyDescent="0.4">
      <c r="B20" s="32" t="s">
        <v>59</v>
      </c>
      <c r="C20" s="34">
        <v>0</v>
      </c>
    </row>
    <row r="21" spans="2:7" x14ac:dyDescent="0.4">
      <c r="B21" s="32" t="s">
        <v>60</v>
      </c>
      <c r="C21" s="34">
        <v>270</v>
      </c>
    </row>
    <row r="22" spans="2:7" x14ac:dyDescent="0.4">
      <c r="B22" s="32" t="s">
        <v>61</v>
      </c>
      <c r="C22" s="34">
        <v>0</v>
      </c>
    </row>
    <row r="23" spans="2:7" x14ac:dyDescent="0.4">
      <c r="B23" s="35" t="s">
        <v>62</v>
      </c>
      <c r="C23" s="34">
        <v>0</v>
      </c>
    </row>
    <row r="24" spans="2:7" x14ac:dyDescent="0.4">
      <c r="B24" s="35" t="s">
        <v>63</v>
      </c>
      <c r="C24" s="34">
        <v>0</v>
      </c>
    </row>
    <row r="25" spans="2:7" x14ac:dyDescent="0.4">
      <c r="B25" s="35" t="s">
        <v>64</v>
      </c>
      <c r="C25" s="34">
        <v>0</v>
      </c>
    </row>
    <row r="26" spans="2:7" x14ac:dyDescent="0.4">
      <c r="B26" s="35" t="s">
        <v>65</v>
      </c>
      <c r="C26" s="34">
        <v>0</v>
      </c>
    </row>
    <row r="27" spans="2:7" x14ac:dyDescent="0.4">
      <c r="B27" s="35" t="s">
        <v>66</v>
      </c>
      <c r="C27" s="34">
        <v>1</v>
      </c>
    </row>
    <row r="28" spans="2:7" ht="19.5" thickBot="1" x14ac:dyDescent="0.45">
      <c r="B28" s="36" t="s">
        <v>67</v>
      </c>
      <c r="C28" s="37" t="s">
        <v>68</v>
      </c>
    </row>
    <row r="30" spans="2:7" ht="19.5" thickBot="1" x14ac:dyDescent="0.45">
      <c r="B30" t="s">
        <v>69</v>
      </c>
      <c r="C30" t="s">
        <v>70</v>
      </c>
      <c r="D30" t="s">
        <v>71</v>
      </c>
    </row>
    <row r="31" spans="2:7" x14ac:dyDescent="0.4">
      <c r="B31" s="30" t="s">
        <v>179</v>
      </c>
      <c r="C31" s="92" t="s">
        <v>72</v>
      </c>
      <c r="D31" s="92" t="s">
        <v>73</v>
      </c>
      <c r="E31" s="92" t="s">
        <v>74</v>
      </c>
      <c r="F31" s="92" t="s">
        <v>75</v>
      </c>
      <c r="G31" s="97"/>
    </row>
    <row r="32" spans="2:7" x14ac:dyDescent="0.4">
      <c r="B32" s="32">
        <v>0.25</v>
      </c>
      <c r="C32" s="85" t="s">
        <v>157</v>
      </c>
      <c r="D32" s="86" t="s">
        <v>174</v>
      </c>
      <c r="E32" s="85">
        <v>239682</v>
      </c>
      <c r="F32" s="85">
        <v>103189684</v>
      </c>
      <c r="G32" s="94"/>
    </row>
    <row r="33" spans="2:7" ht="28.5" x14ac:dyDescent="0.4">
      <c r="B33" s="32">
        <v>0.73</v>
      </c>
      <c r="C33" s="85" t="s">
        <v>157</v>
      </c>
      <c r="D33" s="96" t="s">
        <v>175</v>
      </c>
      <c r="E33" s="85">
        <v>361595</v>
      </c>
      <c r="F33" s="85">
        <v>103189684</v>
      </c>
      <c r="G33" s="94"/>
    </row>
    <row r="34" spans="2:7" x14ac:dyDescent="0.4">
      <c r="B34" s="32">
        <v>1.19</v>
      </c>
      <c r="C34" s="87" t="s">
        <v>157</v>
      </c>
      <c r="D34" s="86" t="s">
        <v>176</v>
      </c>
      <c r="E34" s="85">
        <v>239342</v>
      </c>
      <c r="F34" s="85">
        <v>103189684</v>
      </c>
      <c r="G34" s="94"/>
    </row>
    <row r="35" spans="2:7" x14ac:dyDescent="0.4">
      <c r="B35" s="32">
        <v>1.65</v>
      </c>
      <c r="C35" s="87" t="s">
        <v>157</v>
      </c>
      <c r="D35" s="86" t="s">
        <v>177</v>
      </c>
      <c r="E35" s="85">
        <v>261748</v>
      </c>
      <c r="F35" s="85">
        <v>103189684</v>
      </c>
      <c r="G35" s="94"/>
    </row>
    <row r="36" spans="2:7" ht="19.5" thickBot="1" x14ac:dyDescent="0.45">
      <c r="B36" s="95">
        <v>0.25</v>
      </c>
      <c r="C36" s="88" t="s">
        <v>157</v>
      </c>
      <c r="D36" s="42" t="s">
        <v>193</v>
      </c>
      <c r="E36" s="42"/>
      <c r="F36" s="42"/>
      <c r="G36" s="44" t="s">
        <v>191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8946-D54F-4E57-A5FD-F48526B6C70D}">
  <dimension ref="B2:G36"/>
  <sheetViews>
    <sheetView topLeftCell="A7" workbookViewId="0">
      <selection activeCell="B32" sqref="B32"/>
    </sheetView>
  </sheetViews>
  <sheetFormatPr defaultRowHeight="18.75" x14ac:dyDescent="0.4"/>
  <cols>
    <col min="2" max="2" width="33.5" customWidth="1"/>
    <col min="3" max="3" width="24.75" customWidth="1"/>
    <col min="4" max="4" width="23.25" customWidth="1"/>
    <col min="5" max="5" width="25.875" customWidth="1"/>
    <col min="6" max="6" width="18.125" customWidth="1"/>
    <col min="7" max="7" width="11.375" customWidth="1"/>
  </cols>
  <sheetData>
    <row r="2" spans="2:3" x14ac:dyDescent="0.4">
      <c r="B2" t="s">
        <v>41</v>
      </c>
    </row>
    <row r="4" spans="2:3" ht="19.5" thickBot="1" x14ac:dyDescent="0.45">
      <c r="B4" t="s">
        <v>42</v>
      </c>
    </row>
    <row r="5" spans="2:3" ht="19.5" thickBot="1" x14ac:dyDescent="0.45">
      <c r="B5" s="23" t="s">
        <v>43</v>
      </c>
      <c r="C5" s="24" t="s">
        <v>44</v>
      </c>
    </row>
    <row r="6" spans="2:3" ht="19.5" thickTop="1" x14ac:dyDescent="0.4">
      <c r="B6" s="25" t="s">
        <v>45</v>
      </c>
      <c r="C6" s="26">
        <v>656408</v>
      </c>
    </row>
    <row r="7" spans="2:3" ht="19.5" thickBot="1" x14ac:dyDescent="0.45">
      <c r="B7" s="27" t="s">
        <v>46</v>
      </c>
      <c r="C7" s="28" t="s">
        <v>47</v>
      </c>
    </row>
    <row r="10" spans="2:3" ht="19.5" thickBot="1" x14ac:dyDescent="0.45">
      <c r="B10" s="29" t="s">
        <v>48</v>
      </c>
    </row>
    <row r="11" spans="2:3" x14ac:dyDescent="0.4">
      <c r="B11" s="30" t="s">
        <v>49</v>
      </c>
      <c r="C11" s="31">
        <v>282.39999999999998</v>
      </c>
    </row>
    <row r="12" spans="2:3" x14ac:dyDescent="0.4">
      <c r="B12" s="32" t="s">
        <v>50</v>
      </c>
      <c r="C12" s="33">
        <v>2.9</v>
      </c>
    </row>
    <row r="13" spans="2:3" x14ac:dyDescent="0.4">
      <c r="B13" s="32" t="s">
        <v>51</v>
      </c>
      <c r="C13" s="34">
        <v>1</v>
      </c>
    </row>
    <row r="14" spans="2:3" x14ac:dyDescent="0.4">
      <c r="B14" s="32" t="s">
        <v>52</v>
      </c>
      <c r="C14" s="34">
        <v>4</v>
      </c>
    </row>
    <row r="15" spans="2:3" x14ac:dyDescent="0.4">
      <c r="B15" s="32" t="s">
        <v>53</v>
      </c>
      <c r="C15" s="34">
        <v>4</v>
      </c>
    </row>
    <row r="16" spans="2:3" x14ac:dyDescent="0.4">
      <c r="B16" s="32" t="s">
        <v>54</v>
      </c>
      <c r="C16" s="33">
        <v>282.12575129999999</v>
      </c>
    </row>
    <row r="17" spans="2:7" x14ac:dyDescent="0.4">
      <c r="B17" s="35" t="s">
        <v>55</v>
      </c>
      <c r="C17" s="33">
        <v>282.12575129999999</v>
      </c>
    </row>
    <row r="18" spans="2:7" x14ac:dyDescent="0.4">
      <c r="B18" s="32" t="s">
        <v>56</v>
      </c>
      <c r="C18" s="33" t="s">
        <v>57</v>
      </c>
    </row>
    <row r="19" spans="2:7" x14ac:dyDescent="0.4">
      <c r="B19" s="32" t="s">
        <v>58</v>
      </c>
      <c r="C19" s="34">
        <v>20</v>
      </c>
    </row>
    <row r="20" spans="2:7" x14ac:dyDescent="0.4">
      <c r="B20" s="32" t="s">
        <v>59</v>
      </c>
      <c r="C20" s="34">
        <v>0</v>
      </c>
    </row>
    <row r="21" spans="2:7" x14ac:dyDescent="0.4">
      <c r="B21" s="32" t="s">
        <v>60</v>
      </c>
      <c r="C21" s="34">
        <v>349</v>
      </c>
    </row>
    <row r="22" spans="2:7" x14ac:dyDescent="0.4">
      <c r="B22" s="32" t="s">
        <v>61</v>
      </c>
      <c r="C22" s="34">
        <v>1</v>
      </c>
    </row>
    <row r="23" spans="2:7" x14ac:dyDescent="0.4">
      <c r="B23" s="35" t="s">
        <v>62</v>
      </c>
      <c r="C23" s="34">
        <v>0</v>
      </c>
    </row>
    <row r="24" spans="2:7" x14ac:dyDescent="0.4">
      <c r="B24" s="35" t="s">
        <v>63</v>
      </c>
      <c r="C24" s="34">
        <v>0</v>
      </c>
    </row>
    <row r="25" spans="2:7" x14ac:dyDescent="0.4">
      <c r="B25" s="35" t="s">
        <v>64</v>
      </c>
      <c r="C25" s="34">
        <v>0</v>
      </c>
    </row>
    <row r="26" spans="2:7" x14ac:dyDescent="0.4">
      <c r="B26" s="35" t="s">
        <v>65</v>
      </c>
      <c r="C26" s="34">
        <v>0</v>
      </c>
    </row>
    <row r="27" spans="2:7" x14ac:dyDescent="0.4">
      <c r="B27" s="35" t="s">
        <v>66</v>
      </c>
      <c r="C27" s="34">
        <v>1</v>
      </c>
    </row>
    <row r="28" spans="2:7" ht="19.5" thickBot="1" x14ac:dyDescent="0.45">
      <c r="B28" s="36" t="s">
        <v>67</v>
      </c>
      <c r="C28" s="37" t="s">
        <v>68</v>
      </c>
    </row>
    <row r="30" spans="2:7" ht="19.5" thickBot="1" x14ac:dyDescent="0.45">
      <c r="B30" t="s">
        <v>69</v>
      </c>
    </row>
    <row r="31" spans="2:7" x14ac:dyDescent="0.4">
      <c r="B31" s="30" t="s">
        <v>179</v>
      </c>
      <c r="C31" s="92" t="s">
        <v>72</v>
      </c>
      <c r="D31" s="92" t="s">
        <v>73</v>
      </c>
      <c r="E31" s="92" t="s">
        <v>74</v>
      </c>
      <c r="F31" s="92" t="s">
        <v>75</v>
      </c>
      <c r="G31" s="93" t="s">
        <v>182</v>
      </c>
    </row>
    <row r="32" spans="2:7" x14ac:dyDescent="0.4">
      <c r="B32" s="32">
        <v>0.34</v>
      </c>
      <c r="C32" s="85" t="s">
        <v>178</v>
      </c>
      <c r="D32" s="86" t="s">
        <v>188</v>
      </c>
      <c r="E32" s="85"/>
      <c r="F32" s="85"/>
      <c r="G32" s="107" t="s">
        <v>187</v>
      </c>
    </row>
    <row r="33" spans="2:7" x14ac:dyDescent="0.4">
      <c r="B33" s="32">
        <v>0.63</v>
      </c>
      <c r="C33" s="85" t="s">
        <v>178</v>
      </c>
      <c r="D33" s="86" t="s">
        <v>184</v>
      </c>
      <c r="E33" s="85"/>
      <c r="F33" s="85"/>
      <c r="G33" s="107"/>
    </row>
    <row r="34" spans="2:7" x14ac:dyDescent="0.4">
      <c r="B34" s="32">
        <v>0.25</v>
      </c>
      <c r="C34" s="85" t="s">
        <v>178</v>
      </c>
      <c r="D34" s="87" t="s">
        <v>185</v>
      </c>
      <c r="E34" s="85"/>
      <c r="F34" s="85"/>
      <c r="G34" s="107"/>
    </row>
    <row r="35" spans="2:7" x14ac:dyDescent="0.4">
      <c r="B35" s="32">
        <v>0.41</v>
      </c>
      <c r="C35" s="85" t="s">
        <v>178</v>
      </c>
      <c r="D35" s="87" t="s">
        <v>186</v>
      </c>
      <c r="E35" s="85"/>
      <c r="F35" s="85"/>
      <c r="G35" s="107"/>
    </row>
    <row r="36" spans="2:7" ht="19.5" thickBot="1" x14ac:dyDescent="0.45">
      <c r="B36" s="95">
        <v>0.33</v>
      </c>
      <c r="C36" s="88" t="s">
        <v>157</v>
      </c>
      <c r="D36" s="88" t="s">
        <v>189</v>
      </c>
      <c r="E36" s="42"/>
      <c r="F36" s="42"/>
      <c r="G36" s="44" t="s">
        <v>192</v>
      </c>
    </row>
  </sheetData>
  <mergeCells count="1">
    <mergeCell ref="G32:G3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AF4-C81B-49E6-80C3-3D95CCCC0529}">
  <dimension ref="A1:AN70"/>
  <sheetViews>
    <sheetView topLeftCell="F1" workbookViewId="0">
      <selection activeCell="AA15" sqref="AA15:AC15"/>
    </sheetView>
  </sheetViews>
  <sheetFormatPr defaultRowHeight="18.75" x14ac:dyDescent="0.4"/>
  <cols>
    <col min="21" max="21" width="2.875" customWidth="1"/>
    <col min="25" max="25" width="2.625" customWidth="1"/>
    <col min="28" max="28" width="2.5" customWidth="1"/>
  </cols>
  <sheetData>
    <row r="1" spans="1:40" x14ac:dyDescent="0.4">
      <c r="A1" s="102" t="s">
        <v>0</v>
      </c>
      <c r="B1" s="102"/>
      <c r="C1" s="102"/>
      <c r="D1" s="102"/>
      <c r="E1" s="102"/>
      <c r="F1" s="103" t="s">
        <v>1</v>
      </c>
      <c r="G1" s="103"/>
      <c r="H1" s="103"/>
      <c r="I1" s="103"/>
      <c r="J1" s="104" t="s">
        <v>2</v>
      </c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"/>
      <c r="AI1" s="1"/>
      <c r="AJ1" s="2"/>
      <c r="AK1" s="2"/>
      <c r="AL1" s="2"/>
    </row>
    <row r="2" spans="1:40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14</v>
      </c>
      <c r="M2" s="7" t="s">
        <v>15</v>
      </c>
      <c r="N2" s="6" t="s">
        <v>16</v>
      </c>
      <c r="O2" s="6" t="s">
        <v>17</v>
      </c>
      <c r="P2" s="8" t="s">
        <v>18</v>
      </c>
      <c r="Q2" s="8"/>
      <c r="R2" s="8" t="s">
        <v>94</v>
      </c>
      <c r="S2" s="8"/>
      <c r="T2" s="8" t="s">
        <v>92</v>
      </c>
      <c r="U2" s="8"/>
      <c r="V2" s="8" t="s">
        <v>94</v>
      </c>
      <c r="W2" s="8"/>
      <c r="X2" s="6" t="s">
        <v>19</v>
      </c>
      <c r="Y2" s="6"/>
      <c r="Z2" s="8" t="s">
        <v>94</v>
      </c>
      <c r="AA2" s="6" t="s">
        <v>20</v>
      </c>
      <c r="AB2" s="6"/>
      <c r="AC2" s="8" t="s">
        <v>94</v>
      </c>
      <c r="AD2" s="6" t="s">
        <v>21</v>
      </c>
      <c r="AE2" s="6"/>
      <c r="AF2" s="6"/>
      <c r="AG2" s="6" t="s">
        <v>22</v>
      </c>
      <c r="AH2" s="6"/>
      <c r="AI2" s="6"/>
      <c r="AJ2" s="9" t="s">
        <v>23</v>
      </c>
      <c r="AK2" s="9"/>
      <c r="AL2" s="9"/>
      <c r="AM2" s="10" t="s">
        <v>24</v>
      </c>
      <c r="AN2" s="1" t="s">
        <v>25</v>
      </c>
    </row>
    <row r="3" spans="1:40" x14ac:dyDescent="0.4">
      <c r="A3" s="105" t="s">
        <v>76</v>
      </c>
      <c r="B3" t="s">
        <v>77</v>
      </c>
      <c r="C3">
        <v>2013</v>
      </c>
      <c r="D3" t="s">
        <v>78</v>
      </c>
      <c r="E3" t="s">
        <v>79</v>
      </c>
      <c r="F3" s="105" t="s">
        <v>30</v>
      </c>
      <c r="G3">
        <v>10</v>
      </c>
      <c r="H3" t="s">
        <v>80</v>
      </c>
      <c r="I3" t="s">
        <v>81</v>
      </c>
      <c r="J3" t="s">
        <v>93</v>
      </c>
      <c r="K3" t="s">
        <v>34</v>
      </c>
      <c r="T3" s="18">
        <v>9.6999999999999993</v>
      </c>
      <c r="U3" s="18" t="s">
        <v>35</v>
      </c>
      <c r="V3" s="18">
        <v>20</v>
      </c>
      <c r="W3" s="18"/>
      <c r="X3" s="11">
        <v>0.52</v>
      </c>
      <c r="Y3" s="11" t="s">
        <v>35</v>
      </c>
      <c r="Z3" s="50">
        <v>24</v>
      </c>
      <c r="AA3" s="18">
        <v>5.2999999999999999E-2</v>
      </c>
      <c r="AB3" s="18" t="s">
        <v>35</v>
      </c>
      <c r="AC3" s="18">
        <v>10</v>
      </c>
    </row>
    <row r="4" spans="1:40" x14ac:dyDescent="0.4">
      <c r="A4" s="106"/>
      <c r="F4" s="106"/>
      <c r="K4" t="s">
        <v>82</v>
      </c>
      <c r="P4" s="48">
        <v>3.6</v>
      </c>
      <c r="Q4" t="s">
        <v>35</v>
      </c>
      <c r="R4" s="18">
        <v>34</v>
      </c>
      <c r="T4" s="18">
        <v>44.2</v>
      </c>
      <c r="U4" s="18" t="s">
        <v>35</v>
      </c>
      <c r="V4" s="18">
        <v>29</v>
      </c>
      <c r="W4" s="18"/>
      <c r="X4" s="51">
        <v>0.42</v>
      </c>
      <c r="Y4" s="51" t="s">
        <v>35</v>
      </c>
      <c r="Z4" s="52">
        <v>20</v>
      </c>
      <c r="AA4" s="53">
        <v>0.01</v>
      </c>
      <c r="AB4" s="18" t="s">
        <v>35</v>
      </c>
      <c r="AC4" s="18">
        <v>22</v>
      </c>
    </row>
    <row r="5" spans="1:40" x14ac:dyDescent="0.4">
      <c r="A5" s="106"/>
      <c r="F5" s="106"/>
      <c r="K5" t="s">
        <v>83</v>
      </c>
      <c r="P5" s="48">
        <v>3.25</v>
      </c>
      <c r="Q5" t="s">
        <v>35</v>
      </c>
      <c r="R5" s="18">
        <v>11</v>
      </c>
      <c r="T5" s="18">
        <v>40.799999999999997</v>
      </c>
      <c r="U5" s="18" t="s">
        <v>35</v>
      </c>
      <c r="V5" s="18">
        <v>17</v>
      </c>
      <c r="W5" s="18"/>
      <c r="X5" s="51">
        <v>0.68</v>
      </c>
      <c r="Y5" s="51" t="s">
        <v>35</v>
      </c>
      <c r="Z5" s="52">
        <v>23</v>
      </c>
      <c r="AA5" s="18">
        <v>1.7000000000000001E-2</v>
      </c>
      <c r="AB5" s="18" t="s">
        <v>35</v>
      </c>
      <c r="AC5" s="18">
        <v>13</v>
      </c>
    </row>
    <row r="6" spans="1:40" x14ac:dyDescent="0.4">
      <c r="A6" s="106"/>
      <c r="F6" s="106"/>
      <c r="K6" t="s">
        <v>84</v>
      </c>
      <c r="P6" s="48">
        <v>3.08</v>
      </c>
      <c r="Q6" t="s">
        <v>35</v>
      </c>
      <c r="R6" s="18">
        <v>13</v>
      </c>
      <c r="T6" s="18">
        <v>39.4</v>
      </c>
      <c r="U6" s="18" t="s">
        <v>35</v>
      </c>
      <c r="V6" s="18">
        <v>21</v>
      </c>
      <c r="W6" s="18"/>
      <c r="X6" s="51">
        <v>0.66</v>
      </c>
      <c r="Y6" s="51" t="s">
        <v>35</v>
      </c>
      <c r="Z6" s="52">
        <v>20</v>
      </c>
      <c r="AA6" s="18">
        <v>1.7000000000000001E-2</v>
      </c>
      <c r="AB6" s="18" t="s">
        <v>35</v>
      </c>
      <c r="AC6" s="18">
        <v>11</v>
      </c>
    </row>
    <row r="7" spans="1:40" x14ac:dyDescent="0.4">
      <c r="A7" s="106"/>
      <c r="F7" s="106"/>
      <c r="K7" t="s">
        <v>85</v>
      </c>
      <c r="P7" s="48">
        <v>2.4900000000000002</v>
      </c>
      <c r="Q7" t="s">
        <v>35</v>
      </c>
      <c r="R7" s="18">
        <v>16</v>
      </c>
      <c r="T7" s="18">
        <v>33.200000000000003</v>
      </c>
      <c r="U7" s="18" t="s">
        <v>35</v>
      </c>
      <c r="V7" s="18">
        <v>13</v>
      </c>
      <c r="W7" s="18"/>
      <c r="X7" s="51">
        <v>0.56000000000000005</v>
      </c>
      <c r="Y7" s="51" t="s">
        <v>35</v>
      </c>
      <c r="Z7" s="52">
        <v>21</v>
      </c>
      <c r="AA7" s="18">
        <v>1.7000000000000001E-2</v>
      </c>
      <c r="AB7" s="18" t="s">
        <v>35</v>
      </c>
      <c r="AC7" s="18">
        <v>15</v>
      </c>
    </row>
    <row r="8" spans="1:40" x14ac:dyDescent="0.4">
      <c r="A8" s="106"/>
      <c r="F8" s="106"/>
      <c r="K8" t="s">
        <v>86</v>
      </c>
      <c r="P8" s="48">
        <v>1.19</v>
      </c>
      <c r="Q8" t="s">
        <v>35</v>
      </c>
      <c r="R8" s="18">
        <v>21</v>
      </c>
      <c r="T8" s="18">
        <v>21.2</v>
      </c>
      <c r="U8" s="18" t="s">
        <v>35</v>
      </c>
      <c r="V8" s="18">
        <v>24</v>
      </c>
      <c r="W8" s="18"/>
      <c r="X8" s="51">
        <v>0.42</v>
      </c>
      <c r="Y8" s="51" t="s">
        <v>35</v>
      </c>
      <c r="Z8" s="52">
        <v>18</v>
      </c>
      <c r="AA8" s="53">
        <v>0.02</v>
      </c>
      <c r="AB8" s="18" t="s">
        <v>35</v>
      </c>
      <c r="AC8" s="18">
        <v>13</v>
      </c>
    </row>
    <row r="9" spans="1:40" x14ac:dyDescent="0.4">
      <c r="A9" s="106"/>
      <c r="F9" s="106"/>
      <c r="K9" t="s">
        <v>87</v>
      </c>
      <c r="P9" s="48">
        <v>1.23</v>
      </c>
      <c r="Q9" t="s">
        <v>35</v>
      </c>
      <c r="R9" s="18">
        <v>14</v>
      </c>
      <c r="T9" s="18">
        <v>21.5</v>
      </c>
      <c r="U9" s="18" t="s">
        <v>35</v>
      </c>
      <c r="V9" s="18">
        <v>18</v>
      </c>
      <c r="W9" s="18"/>
      <c r="X9" s="51">
        <v>0.56000000000000005</v>
      </c>
      <c r="Y9" s="51" t="s">
        <v>35</v>
      </c>
      <c r="Z9" s="52">
        <v>26</v>
      </c>
      <c r="AA9" s="18">
        <v>2.5999999999999999E-2</v>
      </c>
      <c r="AB9" s="18" t="s">
        <v>35</v>
      </c>
      <c r="AC9" s="18">
        <v>17</v>
      </c>
    </row>
    <row r="10" spans="1:40" x14ac:dyDescent="0.4">
      <c r="A10" s="106"/>
      <c r="F10" s="106"/>
      <c r="K10" t="s">
        <v>88</v>
      </c>
      <c r="P10" s="48">
        <v>0.77</v>
      </c>
      <c r="Q10" t="s">
        <v>35</v>
      </c>
      <c r="R10" s="18">
        <v>16</v>
      </c>
      <c r="T10" s="18">
        <v>17.100000000000001</v>
      </c>
      <c r="U10" s="18" t="s">
        <v>35</v>
      </c>
      <c r="V10" s="18">
        <v>19</v>
      </c>
      <c r="W10" s="18"/>
      <c r="X10" s="51">
        <v>0.53</v>
      </c>
      <c r="Y10" s="51" t="s">
        <v>35</v>
      </c>
      <c r="Z10" s="52">
        <v>24</v>
      </c>
      <c r="AA10" s="18">
        <v>3.1E-2</v>
      </c>
      <c r="AB10" s="18" t="s">
        <v>35</v>
      </c>
      <c r="AC10" s="18">
        <v>12</v>
      </c>
    </row>
    <row r="11" spans="1:40" x14ac:dyDescent="0.4">
      <c r="A11" s="106"/>
      <c r="F11" s="106"/>
      <c r="K11" t="s">
        <v>39</v>
      </c>
      <c r="P11" s="48">
        <v>0.74</v>
      </c>
      <c r="Q11" t="s">
        <v>35</v>
      </c>
      <c r="R11" s="18">
        <v>10</v>
      </c>
      <c r="T11" s="18">
        <v>16.899999999999999</v>
      </c>
      <c r="U11" s="18" t="s">
        <v>35</v>
      </c>
      <c r="V11" s="18">
        <v>21</v>
      </c>
      <c r="W11" s="18"/>
      <c r="X11" s="51">
        <v>0.57999999999999996</v>
      </c>
      <c r="Y11" s="51" t="s">
        <v>35</v>
      </c>
      <c r="Z11" s="52">
        <v>22</v>
      </c>
      <c r="AA11" s="18">
        <v>3.4000000000000002E-2</v>
      </c>
      <c r="AB11" s="18" t="s">
        <v>35</v>
      </c>
      <c r="AC11" s="18">
        <v>12</v>
      </c>
    </row>
    <row r="12" spans="1:40" x14ac:dyDescent="0.4">
      <c r="A12" s="106"/>
      <c r="F12" s="106"/>
      <c r="K12" t="s">
        <v>89</v>
      </c>
      <c r="P12" s="48">
        <v>0.69</v>
      </c>
      <c r="Q12" t="s">
        <v>35</v>
      </c>
      <c r="R12" s="18">
        <v>17</v>
      </c>
      <c r="T12" s="18">
        <v>16.2</v>
      </c>
      <c r="U12" s="18" t="s">
        <v>35</v>
      </c>
      <c r="V12" s="18">
        <v>16</v>
      </c>
      <c r="W12" s="18"/>
      <c r="X12" s="51">
        <v>0.55000000000000004</v>
      </c>
      <c r="Y12" s="51" t="s">
        <v>35</v>
      </c>
      <c r="Z12" s="52">
        <v>20</v>
      </c>
      <c r="AA12" s="18">
        <v>3.4000000000000002E-2</v>
      </c>
      <c r="AB12" s="18" t="s">
        <v>35</v>
      </c>
      <c r="AC12" s="18">
        <v>11</v>
      </c>
    </row>
    <row r="13" spans="1:40" x14ac:dyDescent="0.4">
      <c r="A13" s="106"/>
      <c r="F13" s="106"/>
      <c r="K13" t="s">
        <v>40</v>
      </c>
      <c r="P13" s="48">
        <v>0.63</v>
      </c>
      <c r="Q13" t="s">
        <v>35</v>
      </c>
      <c r="R13" s="18">
        <v>10</v>
      </c>
      <c r="T13" s="18">
        <v>15.7</v>
      </c>
      <c r="U13" s="18" t="s">
        <v>35</v>
      </c>
      <c r="V13" s="18">
        <v>18</v>
      </c>
      <c r="W13" s="18"/>
      <c r="X13" s="51">
        <v>0.57999999999999996</v>
      </c>
      <c r="Y13" s="51" t="s">
        <v>35</v>
      </c>
      <c r="Z13" s="52">
        <v>23</v>
      </c>
      <c r="AA13" s="18">
        <v>3.6999999999999998E-2</v>
      </c>
      <c r="AB13" s="18" t="s">
        <v>35</v>
      </c>
      <c r="AC13" s="18">
        <v>11</v>
      </c>
    </row>
    <row r="14" spans="1:40" x14ac:dyDescent="0.4">
      <c r="K14" t="s">
        <v>90</v>
      </c>
      <c r="P14" s="49">
        <v>24</v>
      </c>
      <c r="Q14" t="s">
        <v>35</v>
      </c>
      <c r="R14" s="18">
        <v>141</v>
      </c>
      <c r="T14" s="18">
        <v>231.8</v>
      </c>
      <c r="U14" s="18" t="s">
        <v>35</v>
      </c>
      <c r="V14" s="18">
        <v>127</v>
      </c>
      <c r="W14" s="18"/>
      <c r="X14" s="51">
        <v>0.48</v>
      </c>
      <c r="Y14" s="51" t="s">
        <v>35</v>
      </c>
      <c r="Z14" s="52">
        <v>17</v>
      </c>
      <c r="AA14" s="18">
        <v>4.0000000000000001E-3</v>
      </c>
      <c r="AB14" s="18" t="s">
        <v>35</v>
      </c>
      <c r="AC14" s="18">
        <v>46</v>
      </c>
    </row>
    <row r="15" spans="1:40" x14ac:dyDescent="0.4">
      <c r="K15" t="s">
        <v>91</v>
      </c>
      <c r="T15" s="18">
        <v>124.8</v>
      </c>
      <c r="U15" s="18" t="s">
        <v>35</v>
      </c>
      <c r="V15" s="18">
        <v>91</v>
      </c>
      <c r="W15" s="18"/>
      <c r="X15" s="51">
        <v>0.56999999999999995</v>
      </c>
      <c r="Y15" s="51" t="s">
        <v>35</v>
      </c>
      <c r="Z15" s="52">
        <v>21</v>
      </c>
      <c r="AA15" s="18">
        <v>7.0000000000000001E-3</v>
      </c>
      <c r="AB15" s="18" t="s">
        <v>35</v>
      </c>
      <c r="AC15" s="18">
        <v>48</v>
      </c>
    </row>
    <row r="16" spans="1:40" x14ac:dyDescent="0.4">
      <c r="P16" s="18"/>
      <c r="Q16" t="s">
        <v>35</v>
      </c>
      <c r="R16" s="18"/>
    </row>
    <row r="17" spans="10:23" x14ac:dyDescent="0.4">
      <c r="J17" t="s">
        <v>95</v>
      </c>
      <c r="K17" t="s">
        <v>34</v>
      </c>
      <c r="P17" s="18"/>
      <c r="Q17" s="65" t="s">
        <v>35</v>
      </c>
      <c r="R17" s="18"/>
      <c r="T17" s="18">
        <v>10.6</v>
      </c>
      <c r="U17" s="18" t="s">
        <v>35</v>
      </c>
      <c r="V17" s="18">
        <v>19</v>
      </c>
      <c r="W17" s="18"/>
    </row>
    <row r="18" spans="10:23" x14ac:dyDescent="0.4">
      <c r="K18" t="s">
        <v>82</v>
      </c>
      <c r="P18" s="18">
        <v>3.07</v>
      </c>
      <c r="Q18" s="65" t="s">
        <v>35</v>
      </c>
      <c r="R18" s="18">
        <v>24</v>
      </c>
      <c r="T18" s="18">
        <v>42.9</v>
      </c>
      <c r="U18" s="18" t="s">
        <v>35</v>
      </c>
      <c r="V18" s="18">
        <v>23</v>
      </c>
      <c r="W18" s="18"/>
    </row>
    <row r="19" spans="10:23" x14ac:dyDescent="0.4">
      <c r="K19" t="s">
        <v>83</v>
      </c>
      <c r="P19" s="18">
        <v>2.89</v>
      </c>
      <c r="Q19" s="65" t="s">
        <v>35</v>
      </c>
      <c r="R19" s="98">
        <v>8</v>
      </c>
      <c r="T19" s="49">
        <v>41</v>
      </c>
      <c r="U19" s="18" t="s">
        <v>35</v>
      </c>
      <c r="V19" s="18">
        <v>17</v>
      </c>
      <c r="W19" s="18"/>
    </row>
    <row r="20" spans="10:23" x14ac:dyDescent="0.4">
      <c r="K20" t="s">
        <v>84</v>
      </c>
      <c r="P20" s="18">
        <v>2.81</v>
      </c>
      <c r="Q20" s="65" t="s">
        <v>35</v>
      </c>
      <c r="R20" s="18">
        <v>12</v>
      </c>
      <c r="T20" s="18">
        <v>40.299999999999997</v>
      </c>
      <c r="U20" s="18" t="s">
        <v>35</v>
      </c>
      <c r="V20" s="18">
        <v>21</v>
      </c>
      <c r="W20" s="18"/>
    </row>
    <row r="21" spans="10:23" x14ac:dyDescent="0.4">
      <c r="K21" t="s">
        <v>85</v>
      </c>
      <c r="P21" s="18">
        <v>2.14</v>
      </c>
      <c r="Q21" s="65" t="s">
        <v>35</v>
      </c>
      <c r="R21" s="18">
        <v>14</v>
      </c>
      <c r="T21" s="18">
        <v>32.9</v>
      </c>
      <c r="U21" s="18" t="s">
        <v>35</v>
      </c>
      <c r="V21" s="18">
        <v>12</v>
      </c>
      <c r="W21" s="18"/>
    </row>
    <row r="22" spans="10:23" x14ac:dyDescent="0.4">
      <c r="K22" t="s">
        <v>86</v>
      </c>
      <c r="P22" s="48">
        <v>1.1000000000000001</v>
      </c>
      <c r="Q22" s="65" t="s">
        <v>35</v>
      </c>
      <c r="R22" s="18">
        <v>20</v>
      </c>
      <c r="S22" s="65"/>
      <c r="T22" s="18">
        <v>22.3</v>
      </c>
      <c r="U22" s="18" t="s">
        <v>35</v>
      </c>
      <c r="V22" s="18">
        <v>24</v>
      </c>
      <c r="W22" s="18"/>
    </row>
    <row r="23" spans="10:23" x14ac:dyDescent="0.4">
      <c r="K23" t="s">
        <v>87</v>
      </c>
      <c r="P23" s="18">
        <v>1.1200000000000001</v>
      </c>
      <c r="Q23" s="65" t="s">
        <v>35</v>
      </c>
      <c r="R23" s="18">
        <v>12</v>
      </c>
      <c r="T23" s="18">
        <v>22.3</v>
      </c>
      <c r="U23" s="18" t="s">
        <v>35</v>
      </c>
      <c r="V23" s="18">
        <v>17</v>
      </c>
      <c r="W23" s="18"/>
    </row>
    <row r="24" spans="10:23" x14ac:dyDescent="0.4">
      <c r="K24" t="s">
        <v>88</v>
      </c>
      <c r="P24" s="18">
        <v>0.69</v>
      </c>
      <c r="Q24" s="65" t="s">
        <v>35</v>
      </c>
      <c r="R24" s="18">
        <v>17</v>
      </c>
      <c r="T24" s="18">
        <v>17.8</v>
      </c>
      <c r="U24" s="18" t="s">
        <v>35</v>
      </c>
      <c r="V24" s="18">
        <v>18</v>
      </c>
      <c r="W24" s="18"/>
    </row>
    <row r="25" spans="10:23" x14ac:dyDescent="0.4">
      <c r="K25" t="s">
        <v>39</v>
      </c>
      <c r="P25" s="18">
        <v>0.67</v>
      </c>
      <c r="Q25" s="65" t="s">
        <v>35</v>
      </c>
      <c r="R25" s="18">
        <v>10</v>
      </c>
      <c r="T25" s="18">
        <v>17.7</v>
      </c>
      <c r="U25" s="18" t="s">
        <v>35</v>
      </c>
      <c r="V25" s="18">
        <v>20</v>
      </c>
      <c r="W25" s="18"/>
    </row>
    <row r="26" spans="10:23" x14ac:dyDescent="0.4">
      <c r="K26" t="s">
        <v>89</v>
      </c>
      <c r="P26" s="18">
        <v>0.62</v>
      </c>
      <c r="Q26" s="65" t="s">
        <v>35</v>
      </c>
      <c r="R26" s="18">
        <v>16</v>
      </c>
      <c r="T26" s="49">
        <v>17</v>
      </c>
      <c r="U26" s="18" t="s">
        <v>35</v>
      </c>
      <c r="V26" s="18">
        <v>15</v>
      </c>
      <c r="W26" s="18"/>
    </row>
    <row r="27" spans="10:23" x14ac:dyDescent="0.4">
      <c r="K27" t="s">
        <v>40</v>
      </c>
      <c r="P27" s="18">
        <v>0.56999999999999995</v>
      </c>
      <c r="Q27" s="65" t="s">
        <v>35</v>
      </c>
      <c r="R27" s="18">
        <v>10</v>
      </c>
      <c r="T27" s="18">
        <v>16.600000000000001</v>
      </c>
      <c r="U27" s="18" t="s">
        <v>35</v>
      </c>
      <c r="V27" s="18">
        <v>18</v>
      </c>
      <c r="W27" s="18"/>
    </row>
    <row r="28" spans="10:23" x14ac:dyDescent="0.4">
      <c r="K28" t="s">
        <v>90</v>
      </c>
      <c r="P28" s="18">
        <v>13.62</v>
      </c>
      <c r="Q28" s="65" t="s">
        <v>35</v>
      </c>
      <c r="R28" s="18">
        <v>55</v>
      </c>
      <c r="T28" s="18">
        <v>151.1</v>
      </c>
      <c r="U28" s="18" t="s">
        <v>35</v>
      </c>
      <c r="V28" s="18">
        <v>47</v>
      </c>
      <c r="W28" s="18"/>
    </row>
    <row r="29" spans="10:23" x14ac:dyDescent="0.4">
      <c r="K29" t="s">
        <v>91</v>
      </c>
      <c r="P29" s="18">
        <v>8.84</v>
      </c>
      <c r="Q29" s="65" t="s">
        <v>35</v>
      </c>
      <c r="R29" s="18">
        <v>67</v>
      </c>
      <c r="T29" s="18">
        <v>100.1</v>
      </c>
      <c r="U29" s="18" t="s">
        <v>35</v>
      </c>
      <c r="V29" s="18">
        <v>52</v>
      </c>
      <c r="W29" s="18"/>
    </row>
    <row r="30" spans="10:23" x14ac:dyDescent="0.4">
      <c r="Q30" s="65" t="s">
        <v>35</v>
      </c>
    </row>
    <row r="31" spans="10:23" x14ac:dyDescent="0.4">
      <c r="Q31" s="65" t="s">
        <v>35</v>
      </c>
    </row>
    <row r="32" spans="10:23" x14ac:dyDescent="0.4">
      <c r="Q32" s="65"/>
    </row>
    <row r="33" spans="17:17" x14ac:dyDescent="0.4">
      <c r="Q33" s="65"/>
    </row>
    <row r="34" spans="17:17" x14ac:dyDescent="0.4">
      <c r="Q34" s="65"/>
    </row>
    <row r="35" spans="17:17" x14ac:dyDescent="0.4">
      <c r="Q35" s="65"/>
    </row>
    <row r="36" spans="17:17" x14ac:dyDescent="0.4">
      <c r="Q36" s="65"/>
    </row>
    <row r="37" spans="17:17" x14ac:dyDescent="0.4">
      <c r="Q37" s="65"/>
    </row>
    <row r="38" spans="17:17" x14ac:dyDescent="0.4">
      <c r="Q38" s="65"/>
    </row>
    <row r="39" spans="17:17" x14ac:dyDescent="0.4">
      <c r="Q39" s="65"/>
    </row>
    <row r="40" spans="17:17" x14ac:dyDescent="0.4">
      <c r="Q40" s="65"/>
    </row>
    <row r="41" spans="17:17" x14ac:dyDescent="0.4">
      <c r="Q41" s="65"/>
    </row>
    <row r="42" spans="17:17" x14ac:dyDescent="0.4">
      <c r="Q42" s="65"/>
    </row>
    <row r="43" spans="17:17" x14ac:dyDescent="0.4">
      <c r="Q43" s="65"/>
    </row>
    <row r="44" spans="17:17" x14ac:dyDescent="0.4">
      <c r="Q44" s="65"/>
    </row>
    <row r="45" spans="17:17" x14ac:dyDescent="0.4">
      <c r="Q45" s="65"/>
    </row>
    <row r="46" spans="17:17" x14ac:dyDescent="0.4">
      <c r="Q46" s="65"/>
    </row>
    <row r="47" spans="17:17" x14ac:dyDescent="0.4">
      <c r="Q47" s="65"/>
    </row>
    <row r="48" spans="17:17" x14ac:dyDescent="0.4">
      <c r="Q48" s="65"/>
    </row>
    <row r="49" spans="17:17" x14ac:dyDescent="0.4">
      <c r="Q49" s="65"/>
    </row>
    <row r="50" spans="17:17" x14ac:dyDescent="0.4">
      <c r="Q50" s="65"/>
    </row>
    <row r="51" spans="17:17" x14ac:dyDescent="0.4">
      <c r="Q51" s="65"/>
    </row>
    <row r="52" spans="17:17" x14ac:dyDescent="0.4">
      <c r="Q52" s="65"/>
    </row>
    <row r="53" spans="17:17" x14ac:dyDescent="0.4">
      <c r="Q53" s="65"/>
    </row>
    <row r="54" spans="17:17" x14ac:dyDescent="0.4">
      <c r="Q54" s="65"/>
    </row>
    <row r="55" spans="17:17" x14ac:dyDescent="0.4">
      <c r="Q55" s="65"/>
    </row>
    <row r="56" spans="17:17" x14ac:dyDescent="0.4">
      <c r="Q56" s="65"/>
    </row>
    <row r="57" spans="17:17" x14ac:dyDescent="0.4">
      <c r="Q57" s="65"/>
    </row>
    <row r="58" spans="17:17" x14ac:dyDescent="0.4">
      <c r="Q58" s="65"/>
    </row>
    <row r="59" spans="17:17" x14ac:dyDescent="0.4">
      <c r="Q59" s="65"/>
    </row>
    <row r="60" spans="17:17" x14ac:dyDescent="0.4">
      <c r="Q60" s="65"/>
    </row>
    <row r="61" spans="17:17" x14ac:dyDescent="0.4">
      <c r="Q61" s="65"/>
    </row>
    <row r="62" spans="17:17" x14ac:dyDescent="0.4">
      <c r="Q62" s="65"/>
    </row>
    <row r="63" spans="17:17" x14ac:dyDescent="0.4">
      <c r="Q63" s="65"/>
    </row>
    <row r="64" spans="17:17" x14ac:dyDescent="0.4">
      <c r="Q64" s="65"/>
    </row>
    <row r="65" spans="17:17" x14ac:dyDescent="0.4">
      <c r="Q65" s="65"/>
    </row>
    <row r="66" spans="17:17" x14ac:dyDescent="0.4">
      <c r="Q66" s="65"/>
    </row>
    <row r="67" spans="17:17" x14ac:dyDescent="0.4">
      <c r="Q67" s="65"/>
    </row>
    <row r="68" spans="17:17" x14ac:dyDescent="0.4">
      <c r="Q68" s="65"/>
    </row>
    <row r="69" spans="17:17" x14ac:dyDescent="0.4">
      <c r="Q69" s="65"/>
    </row>
    <row r="70" spans="17:17" x14ac:dyDescent="0.4">
      <c r="Q70" s="65"/>
    </row>
  </sheetData>
  <mergeCells count="5">
    <mergeCell ref="A1:E1"/>
    <mergeCell ref="F1:I1"/>
    <mergeCell ref="J1:AG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4BF3-CD8B-4F70-A2F0-E1EE38A7EF7D}">
  <dimension ref="B2:G33"/>
  <sheetViews>
    <sheetView topLeftCell="B11" workbookViewId="0">
      <selection activeCell="D40" sqref="D40"/>
    </sheetView>
  </sheetViews>
  <sheetFormatPr defaultRowHeight="18.75" x14ac:dyDescent="0.4"/>
  <cols>
    <col min="2" max="2" width="31.875" customWidth="1"/>
    <col min="3" max="3" width="22.625" customWidth="1"/>
    <col min="4" max="4" width="29.875" customWidth="1"/>
    <col min="5" max="5" width="23.375" customWidth="1"/>
    <col min="6" max="6" width="19.75" customWidth="1"/>
  </cols>
  <sheetData>
    <row r="2" spans="2:3" x14ac:dyDescent="0.4">
      <c r="B2" t="s">
        <v>41</v>
      </c>
    </row>
    <row r="4" spans="2:3" ht="19.5" thickBot="1" x14ac:dyDescent="0.45">
      <c r="B4" t="s">
        <v>42</v>
      </c>
    </row>
    <row r="5" spans="2:3" ht="19.5" thickBot="1" x14ac:dyDescent="0.45">
      <c r="B5" s="23" t="s">
        <v>43</v>
      </c>
      <c r="C5" s="24" t="s">
        <v>44</v>
      </c>
    </row>
    <row r="6" spans="2:3" ht="19.5" thickTop="1" x14ac:dyDescent="0.4">
      <c r="B6" s="25" t="s">
        <v>45</v>
      </c>
      <c r="C6" s="26">
        <v>5352125</v>
      </c>
    </row>
    <row r="7" spans="2:3" ht="19.5" thickBot="1" x14ac:dyDescent="0.45">
      <c r="B7" s="27" t="s">
        <v>46</v>
      </c>
      <c r="C7" s="28" t="s">
        <v>96</v>
      </c>
    </row>
    <row r="10" spans="2:3" ht="19.5" thickBot="1" x14ac:dyDescent="0.45">
      <c r="B10" s="29" t="s">
        <v>48</v>
      </c>
    </row>
    <row r="11" spans="2:3" x14ac:dyDescent="0.4">
      <c r="B11" s="30" t="s">
        <v>49</v>
      </c>
      <c r="C11" s="31">
        <v>275.38</v>
      </c>
    </row>
    <row r="12" spans="2:3" x14ac:dyDescent="0.4">
      <c r="B12" s="32" t="s">
        <v>50</v>
      </c>
      <c r="C12" s="33">
        <v>3.2</v>
      </c>
    </row>
    <row r="13" spans="2:3" x14ac:dyDescent="0.4">
      <c r="B13" s="32" t="s">
        <v>51</v>
      </c>
      <c r="C13" s="34">
        <v>0</v>
      </c>
    </row>
    <row r="14" spans="2:3" x14ac:dyDescent="0.4">
      <c r="B14" s="32" t="s">
        <v>52</v>
      </c>
      <c r="C14" s="34">
        <v>4</v>
      </c>
    </row>
    <row r="15" spans="2:3" x14ac:dyDescent="0.4">
      <c r="B15" s="32" t="s">
        <v>53</v>
      </c>
      <c r="C15" s="34">
        <v>5</v>
      </c>
    </row>
    <row r="16" spans="2:3" x14ac:dyDescent="0.4">
      <c r="B16" s="32" t="s">
        <v>54</v>
      </c>
      <c r="C16" s="33">
        <v>275.12108050000001</v>
      </c>
    </row>
    <row r="17" spans="2:7" x14ac:dyDescent="0.4">
      <c r="B17" s="35" t="s">
        <v>55</v>
      </c>
      <c r="C17" s="33">
        <v>275.12108050000001</v>
      </c>
    </row>
    <row r="18" spans="2:7" x14ac:dyDescent="0.4">
      <c r="B18" s="32" t="s">
        <v>56</v>
      </c>
      <c r="C18" s="33">
        <v>41.4</v>
      </c>
    </row>
    <row r="19" spans="2:7" x14ac:dyDescent="0.4">
      <c r="B19" s="32" t="s">
        <v>58</v>
      </c>
      <c r="C19" s="34">
        <v>19</v>
      </c>
    </row>
    <row r="20" spans="2:7" x14ac:dyDescent="0.4">
      <c r="B20" s="32" t="s">
        <v>59</v>
      </c>
      <c r="C20" s="34">
        <v>0</v>
      </c>
    </row>
    <row r="21" spans="2:7" x14ac:dyDescent="0.4">
      <c r="B21" s="32" t="s">
        <v>60</v>
      </c>
      <c r="C21" s="34">
        <v>263</v>
      </c>
    </row>
    <row r="22" spans="2:7" x14ac:dyDescent="0.4">
      <c r="B22" s="32" t="s">
        <v>61</v>
      </c>
      <c r="C22" s="34">
        <v>1</v>
      </c>
    </row>
    <row r="23" spans="2:7" x14ac:dyDescent="0.4">
      <c r="B23" s="35" t="s">
        <v>62</v>
      </c>
      <c r="C23" s="34">
        <v>0</v>
      </c>
    </row>
    <row r="24" spans="2:7" x14ac:dyDescent="0.4">
      <c r="B24" s="35" t="s">
        <v>63</v>
      </c>
      <c r="C24" s="34">
        <v>0</v>
      </c>
    </row>
    <row r="25" spans="2:7" x14ac:dyDescent="0.4">
      <c r="B25" s="35" t="s">
        <v>64</v>
      </c>
      <c r="C25" s="34">
        <v>0</v>
      </c>
    </row>
    <row r="26" spans="2:7" x14ac:dyDescent="0.4">
      <c r="B26" s="35" t="s">
        <v>65</v>
      </c>
      <c r="C26" s="34">
        <v>0</v>
      </c>
    </row>
    <row r="27" spans="2:7" x14ac:dyDescent="0.4">
      <c r="B27" s="35" t="s">
        <v>66</v>
      </c>
      <c r="C27" s="34">
        <v>1</v>
      </c>
    </row>
    <row r="28" spans="2:7" ht="19.5" thickBot="1" x14ac:dyDescent="0.45">
      <c r="B28" s="36" t="s">
        <v>67</v>
      </c>
      <c r="C28" s="37" t="s">
        <v>68</v>
      </c>
    </row>
    <row r="30" spans="2:7" ht="19.5" thickBot="1" x14ac:dyDescent="0.45">
      <c r="B30" t="s">
        <v>69</v>
      </c>
      <c r="C30" t="s">
        <v>70</v>
      </c>
      <c r="D30" t="s">
        <v>71</v>
      </c>
    </row>
    <row r="31" spans="2:7" ht="19.5" thickBot="1" x14ac:dyDescent="0.45">
      <c r="B31" s="23" t="s">
        <v>179</v>
      </c>
      <c r="C31" s="38" t="s">
        <v>72</v>
      </c>
      <c r="D31" s="38" t="s">
        <v>73</v>
      </c>
      <c r="E31" s="38" t="s">
        <v>74</v>
      </c>
      <c r="F31" s="24" t="s">
        <v>75</v>
      </c>
      <c r="G31" s="67" t="s">
        <v>182</v>
      </c>
    </row>
    <row r="32" spans="2:7" ht="19.5" thickTop="1" x14ac:dyDescent="0.4">
      <c r="B32" s="25">
        <v>1.6</v>
      </c>
      <c r="C32" s="39" t="s">
        <v>178</v>
      </c>
      <c r="D32" s="40" t="s">
        <v>180</v>
      </c>
      <c r="E32" s="39"/>
      <c r="F32" s="41"/>
      <c r="G32" t="s">
        <v>181</v>
      </c>
    </row>
    <row r="33" spans="2:7" ht="19.5" thickBot="1" x14ac:dyDescent="0.45">
      <c r="B33" s="27">
        <v>1</v>
      </c>
      <c r="C33" s="42" t="s">
        <v>178</v>
      </c>
      <c r="D33" s="40" t="s">
        <v>183</v>
      </c>
      <c r="E33" s="42"/>
      <c r="F33" s="44"/>
      <c r="G33" t="s">
        <v>181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83A5-058D-41F2-86F9-679327A1F656}">
  <dimension ref="A1:AM17"/>
  <sheetViews>
    <sheetView topLeftCell="AC1" workbookViewId="0">
      <selection activeCell="AM3" sqref="AM3:AM12"/>
    </sheetView>
  </sheetViews>
  <sheetFormatPr defaultRowHeight="18.75" x14ac:dyDescent="0.4"/>
  <cols>
    <col min="1" max="2" width="15.75" customWidth="1"/>
    <col min="16" max="16" width="2.875" customWidth="1"/>
    <col min="20" max="20" width="2.625" customWidth="1"/>
    <col min="24" max="24" width="2.375" customWidth="1"/>
    <col min="27" max="27" width="2.875" customWidth="1"/>
    <col min="39" max="39" width="16.5" customWidth="1"/>
  </cols>
  <sheetData>
    <row r="1" spans="1:39" x14ac:dyDescent="0.4">
      <c r="A1" s="102" t="s">
        <v>0</v>
      </c>
      <c r="B1" s="102"/>
      <c r="C1" s="102"/>
      <c r="D1" s="102"/>
      <c r="E1" s="102"/>
      <c r="F1" s="102"/>
      <c r="G1" s="103" t="s">
        <v>1</v>
      </c>
      <c r="H1" s="103"/>
      <c r="I1" s="103"/>
      <c r="J1" s="103"/>
      <c r="K1" s="104" t="s">
        <v>2</v>
      </c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45"/>
      <c r="AH1" s="45"/>
      <c r="AI1" s="2"/>
      <c r="AJ1" s="2"/>
      <c r="AK1" s="2"/>
    </row>
    <row r="2" spans="1:39" ht="38.25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7" t="s">
        <v>13</v>
      </c>
      <c r="M2" s="6" t="s">
        <v>16</v>
      </c>
      <c r="N2" s="6" t="s">
        <v>17</v>
      </c>
      <c r="O2" s="8" t="s">
        <v>18</v>
      </c>
      <c r="P2" s="8"/>
      <c r="Q2" s="8" t="s">
        <v>114</v>
      </c>
      <c r="R2" s="8"/>
      <c r="S2" s="8" t="s">
        <v>92</v>
      </c>
      <c r="T2" s="8"/>
      <c r="U2" s="8" t="s">
        <v>114</v>
      </c>
      <c r="V2" s="8"/>
      <c r="W2" s="6" t="s">
        <v>19</v>
      </c>
      <c r="X2" s="6"/>
      <c r="Y2" s="8" t="s">
        <v>114</v>
      </c>
      <c r="Z2" s="6" t="s">
        <v>20</v>
      </c>
      <c r="AA2" s="6"/>
      <c r="AB2" s="8" t="s">
        <v>114</v>
      </c>
      <c r="AC2" s="6" t="s">
        <v>21</v>
      </c>
      <c r="AD2" s="6"/>
      <c r="AE2" s="6"/>
      <c r="AF2" s="6" t="s">
        <v>22</v>
      </c>
      <c r="AG2" s="6"/>
      <c r="AH2" s="6"/>
      <c r="AI2" s="9" t="s">
        <v>23</v>
      </c>
      <c r="AJ2" s="9"/>
      <c r="AK2" s="9"/>
      <c r="AL2" s="10" t="s">
        <v>24</v>
      </c>
      <c r="AM2" s="45" t="s">
        <v>25</v>
      </c>
    </row>
    <row r="3" spans="1:39" x14ac:dyDescent="0.4">
      <c r="A3" s="105" t="s">
        <v>97</v>
      </c>
      <c r="B3" s="51"/>
      <c r="C3" t="s">
        <v>98</v>
      </c>
      <c r="D3">
        <v>2008</v>
      </c>
      <c r="E3" t="s">
        <v>100</v>
      </c>
      <c r="F3" t="s">
        <v>99</v>
      </c>
      <c r="G3" s="105" t="s">
        <v>30</v>
      </c>
      <c r="H3">
        <v>8</v>
      </c>
      <c r="I3" t="s">
        <v>101</v>
      </c>
      <c r="J3" t="s">
        <v>102</v>
      </c>
      <c r="K3" t="s">
        <v>103</v>
      </c>
      <c r="L3" t="s">
        <v>34</v>
      </c>
      <c r="S3" s="47">
        <v>6.3</v>
      </c>
      <c r="T3" s="47" t="s">
        <v>35</v>
      </c>
      <c r="U3" s="47">
        <v>1.6</v>
      </c>
      <c r="W3" s="46">
        <v>0.77</v>
      </c>
      <c r="X3" s="46" t="s">
        <v>35</v>
      </c>
      <c r="Y3" s="50">
        <v>0.46</v>
      </c>
      <c r="Z3">
        <v>0.12</v>
      </c>
      <c r="AA3" s="46" t="s">
        <v>35</v>
      </c>
      <c r="AB3" s="55">
        <v>7.0000000000000007E-2</v>
      </c>
      <c r="AM3" s="108" t="s">
        <v>118</v>
      </c>
    </row>
    <row r="4" spans="1:39" x14ac:dyDescent="0.4">
      <c r="A4" s="106"/>
      <c r="B4" s="57"/>
      <c r="G4" s="106"/>
      <c r="L4" t="s">
        <v>104</v>
      </c>
      <c r="S4" s="47">
        <v>10.6</v>
      </c>
      <c r="T4" s="51" t="s">
        <v>35</v>
      </c>
      <c r="U4" s="47">
        <v>2.8</v>
      </c>
      <c r="W4" s="51">
        <v>0.65</v>
      </c>
      <c r="X4" s="51" t="s">
        <v>35</v>
      </c>
      <c r="Y4" s="54">
        <v>0.2</v>
      </c>
      <c r="Z4">
        <v>0.06</v>
      </c>
      <c r="AA4" s="51" t="s">
        <v>35</v>
      </c>
      <c r="AB4" s="55">
        <v>0.02</v>
      </c>
      <c r="AM4" s="108"/>
    </row>
    <row r="5" spans="1:39" x14ac:dyDescent="0.4">
      <c r="A5" s="106"/>
      <c r="B5" s="57"/>
      <c r="G5" s="106"/>
      <c r="L5" t="s">
        <v>105</v>
      </c>
      <c r="O5">
        <v>3.84</v>
      </c>
      <c r="P5" s="51" t="s">
        <v>35</v>
      </c>
      <c r="Q5">
        <v>0.74</v>
      </c>
      <c r="S5" s="47">
        <v>31.2</v>
      </c>
      <c r="T5" s="51" t="s">
        <v>35</v>
      </c>
      <c r="U5" s="47">
        <v>11.9</v>
      </c>
      <c r="W5" s="51">
        <v>0.57999999999999996</v>
      </c>
      <c r="X5" s="51" t="s">
        <v>35</v>
      </c>
      <c r="Y5" s="52">
        <v>0.17</v>
      </c>
      <c r="Z5">
        <v>0.02</v>
      </c>
      <c r="AA5" s="51" t="s">
        <v>35</v>
      </c>
      <c r="AB5" s="55">
        <v>0.01</v>
      </c>
      <c r="AM5" s="108"/>
    </row>
    <row r="6" spans="1:39" x14ac:dyDescent="0.4">
      <c r="A6" s="106"/>
      <c r="B6" s="57"/>
      <c r="G6" s="106"/>
      <c r="L6" t="s">
        <v>106</v>
      </c>
      <c r="O6">
        <v>1.43</v>
      </c>
      <c r="P6" s="51" t="s">
        <v>35</v>
      </c>
      <c r="Q6">
        <v>0.36</v>
      </c>
      <c r="S6" s="47">
        <v>15.3</v>
      </c>
      <c r="T6" s="51" t="s">
        <v>35</v>
      </c>
      <c r="U6" s="47">
        <v>4.5999999999999996</v>
      </c>
      <c r="W6" s="51">
        <v>0.48</v>
      </c>
      <c r="X6" s="51" t="s">
        <v>35</v>
      </c>
      <c r="Y6" s="52">
        <v>0.17</v>
      </c>
      <c r="Z6">
        <v>0.03</v>
      </c>
      <c r="AA6" s="51" t="s">
        <v>35</v>
      </c>
      <c r="AB6" s="55">
        <v>0.01</v>
      </c>
      <c r="AM6" s="108"/>
    </row>
    <row r="7" spans="1:39" x14ac:dyDescent="0.4">
      <c r="A7" s="106"/>
      <c r="B7" s="57"/>
      <c r="G7" s="106"/>
      <c r="L7" t="s">
        <v>85</v>
      </c>
      <c r="O7">
        <v>1.83</v>
      </c>
      <c r="P7" s="51" t="s">
        <v>35</v>
      </c>
      <c r="Q7">
        <v>0.32</v>
      </c>
      <c r="S7" s="47">
        <v>17.7</v>
      </c>
      <c r="T7" s="51" t="s">
        <v>35</v>
      </c>
      <c r="U7" s="47">
        <v>4.8</v>
      </c>
      <c r="W7" s="51">
        <v>0.84</v>
      </c>
      <c r="X7" s="51" t="s">
        <v>35</v>
      </c>
      <c r="Y7" s="52">
        <v>0.28999999999999998</v>
      </c>
      <c r="Z7">
        <v>0.05</v>
      </c>
      <c r="AA7" s="51" t="s">
        <v>35</v>
      </c>
      <c r="AB7" s="55">
        <v>0.02</v>
      </c>
      <c r="AM7" s="108"/>
    </row>
    <row r="8" spans="1:39" x14ac:dyDescent="0.4">
      <c r="A8" s="106"/>
      <c r="B8" s="57"/>
      <c r="G8" s="106"/>
      <c r="L8" t="s">
        <v>107</v>
      </c>
      <c r="O8">
        <v>0.44</v>
      </c>
      <c r="P8" s="51" t="s">
        <v>35</v>
      </c>
      <c r="Q8">
        <v>0.24</v>
      </c>
      <c r="S8" s="47">
        <v>9.1</v>
      </c>
      <c r="T8" s="51" t="s">
        <v>35</v>
      </c>
      <c r="U8" s="49">
        <v>3</v>
      </c>
      <c r="W8" s="51">
        <v>0.77</v>
      </c>
      <c r="X8" s="51" t="s">
        <v>35</v>
      </c>
      <c r="Y8" s="52">
        <v>0.42</v>
      </c>
      <c r="Z8">
        <v>0.09</v>
      </c>
      <c r="AA8" s="51" t="s">
        <v>35</v>
      </c>
      <c r="AB8" s="55">
        <v>0.05</v>
      </c>
      <c r="AM8" s="108"/>
    </row>
    <row r="9" spans="1:39" x14ac:dyDescent="0.4">
      <c r="A9" s="106"/>
      <c r="B9" s="57"/>
      <c r="G9" s="106"/>
      <c r="L9" t="s">
        <v>39</v>
      </c>
      <c r="O9">
        <v>0.41</v>
      </c>
      <c r="P9" s="51" t="s">
        <v>35</v>
      </c>
      <c r="Q9">
        <v>0.15</v>
      </c>
      <c r="S9" s="49">
        <v>9</v>
      </c>
      <c r="T9" s="51" t="s">
        <v>35</v>
      </c>
      <c r="U9" s="49">
        <v>3</v>
      </c>
      <c r="W9" s="51">
        <v>0.65</v>
      </c>
      <c r="X9" s="51" t="s">
        <v>35</v>
      </c>
      <c r="Y9" s="52">
        <v>0.32</v>
      </c>
      <c r="Z9">
        <v>7.0000000000000007E-2</v>
      </c>
      <c r="AA9" s="51" t="s">
        <v>35</v>
      </c>
      <c r="AB9" s="55">
        <v>0.03</v>
      </c>
      <c r="AM9" s="108"/>
    </row>
    <row r="10" spans="1:39" x14ac:dyDescent="0.4">
      <c r="A10" s="106"/>
      <c r="B10" s="57"/>
      <c r="G10" s="106"/>
      <c r="L10" t="s">
        <v>108</v>
      </c>
      <c r="O10">
        <v>2.72</v>
      </c>
      <c r="P10" s="51" t="s">
        <v>35</v>
      </c>
      <c r="Q10">
        <v>0.35</v>
      </c>
      <c r="S10" s="47">
        <v>23.3</v>
      </c>
      <c r="T10" s="51" t="s">
        <v>35</v>
      </c>
      <c r="U10" s="47">
        <v>6.2</v>
      </c>
      <c r="W10" s="51">
        <v>0.73</v>
      </c>
      <c r="X10" s="51" t="s">
        <v>35</v>
      </c>
      <c r="Y10" s="52">
        <v>0.22</v>
      </c>
      <c r="Z10">
        <v>0.03</v>
      </c>
      <c r="AA10" s="51" t="s">
        <v>35</v>
      </c>
      <c r="AB10" s="55">
        <v>0.01</v>
      </c>
      <c r="AM10" s="108"/>
    </row>
    <row r="11" spans="1:39" x14ac:dyDescent="0.4">
      <c r="A11" s="106"/>
      <c r="B11" s="57"/>
      <c r="G11" s="106"/>
      <c r="L11" t="s">
        <v>83</v>
      </c>
      <c r="O11">
        <v>2.06</v>
      </c>
      <c r="P11" s="51" t="s">
        <v>35</v>
      </c>
      <c r="Q11">
        <v>0.52</v>
      </c>
      <c r="S11" s="49">
        <v>19</v>
      </c>
      <c r="T11" s="51" t="s">
        <v>35</v>
      </c>
      <c r="U11" s="47">
        <v>5.0999999999999996</v>
      </c>
      <c r="W11" s="51">
        <v>0.89</v>
      </c>
      <c r="X11" s="51" t="s">
        <v>35</v>
      </c>
      <c r="Y11" s="52">
        <v>0.33</v>
      </c>
      <c r="Z11">
        <v>0.05</v>
      </c>
      <c r="AA11" s="51" t="s">
        <v>35</v>
      </c>
      <c r="AB11" s="55">
        <v>0.02</v>
      </c>
      <c r="AM11" s="108"/>
    </row>
    <row r="12" spans="1:39" x14ac:dyDescent="0.4">
      <c r="A12" s="106"/>
      <c r="B12" s="57"/>
      <c r="G12" s="106"/>
      <c r="L12" t="s">
        <v>109</v>
      </c>
      <c r="O12">
        <v>1.78</v>
      </c>
      <c r="P12" s="51" t="s">
        <v>35</v>
      </c>
      <c r="Q12">
        <v>0.37</v>
      </c>
      <c r="S12" s="47">
        <v>17.600000000000001</v>
      </c>
      <c r="T12" s="51" t="s">
        <v>35</v>
      </c>
      <c r="U12" s="47">
        <v>5.7</v>
      </c>
      <c r="W12" s="51">
        <v>0.55000000000000004</v>
      </c>
      <c r="X12" s="51" t="s">
        <v>35</v>
      </c>
      <c r="Y12" s="52">
        <v>0.19</v>
      </c>
      <c r="Z12">
        <v>0.03</v>
      </c>
      <c r="AA12" s="51" t="s">
        <v>35</v>
      </c>
      <c r="AB12" s="55">
        <v>0.01</v>
      </c>
      <c r="AM12" s="108"/>
    </row>
    <row r="13" spans="1:39" x14ac:dyDescent="0.4">
      <c r="A13" s="106"/>
      <c r="B13" s="57"/>
      <c r="G13" s="106"/>
      <c r="L13" t="s">
        <v>110</v>
      </c>
      <c r="O13">
        <v>3.46</v>
      </c>
      <c r="P13" s="51" t="s">
        <v>35</v>
      </c>
      <c r="Q13">
        <v>0.43</v>
      </c>
      <c r="S13" s="47">
        <v>28.4</v>
      </c>
      <c r="T13" s="51" t="s">
        <v>35</v>
      </c>
      <c r="U13" s="47">
        <v>8.9</v>
      </c>
      <c r="W13" s="51">
        <v>0.65</v>
      </c>
      <c r="X13" s="51" t="s">
        <v>35</v>
      </c>
      <c r="Y13" s="52">
        <v>0.21</v>
      </c>
      <c r="Z13">
        <v>0.02</v>
      </c>
      <c r="AA13" s="51" t="s">
        <v>35</v>
      </c>
      <c r="AB13" s="55">
        <v>0.01</v>
      </c>
    </row>
    <row r="14" spans="1:39" x14ac:dyDescent="0.4">
      <c r="L14" t="s">
        <v>111</v>
      </c>
      <c r="O14" s="61">
        <v>3.6</v>
      </c>
      <c r="P14" s="51" t="s">
        <v>35</v>
      </c>
      <c r="Q14">
        <v>0.38</v>
      </c>
      <c r="S14" s="47">
        <v>29.4</v>
      </c>
      <c r="T14" s="51" t="s">
        <v>35</v>
      </c>
      <c r="U14" s="47">
        <v>9.9</v>
      </c>
      <c r="W14" s="51">
        <v>0.61</v>
      </c>
      <c r="X14" s="51" t="s">
        <v>35</v>
      </c>
      <c r="Y14" s="52">
        <v>0.17</v>
      </c>
      <c r="Z14">
        <v>0.02</v>
      </c>
      <c r="AA14" s="51" t="s">
        <v>35</v>
      </c>
      <c r="AB14" s="56">
        <v>0</v>
      </c>
    </row>
    <row r="15" spans="1:39" x14ac:dyDescent="0.4">
      <c r="L15" t="s">
        <v>112</v>
      </c>
      <c r="O15" s="61">
        <v>0.5</v>
      </c>
      <c r="P15" s="51" t="s">
        <v>35</v>
      </c>
      <c r="Q15">
        <v>0.15</v>
      </c>
      <c r="S15" s="47">
        <v>9.6</v>
      </c>
      <c r="T15" s="51" t="s">
        <v>35</v>
      </c>
      <c r="U15" s="47">
        <v>3.3</v>
      </c>
      <c r="W15" s="51">
        <v>0.56000000000000005</v>
      </c>
      <c r="X15" s="51" t="s">
        <v>35</v>
      </c>
      <c r="Y15" s="52">
        <v>0.24</v>
      </c>
      <c r="Z15">
        <v>0.06</v>
      </c>
      <c r="AA15" s="51" t="s">
        <v>35</v>
      </c>
      <c r="AB15" s="55">
        <v>0.02</v>
      </c>
    </row>
    <row r="16" spans="1:39" x14ac:dyDescent="0.4">
      <c r="L16" t="s">
        <v>113</v>
      </c>
      <c r="O16">
        <v>1.65</v>
      </c>
      <c r="P16" s="51" t="s">
        <v>35</v>
      </c>
      <c r="Q16">
        <v>0.36</v>
      </c>
      <c r="S16" s="47">
        <v>17.100000000000001</v>
      </c>
      <c r="T16" s="51" t="s">
        <v>35</v>
      </c>
      <c r="U16" s="47">
        <v>6.3</v>
      </c>
      <c r="W16" s="51">
        <v>0.52</v>
      </c>
      <c r="X16" s="51" t="s">
        <v>35</v>
      </c>
      <c r="Y16" s="52">
        <v>0.16</v>
      </c>
      <c r="Z16">
        <v>0.03</v>
      </c>
      <c r="AA16" s="51" t="s">
        <v>35</v>
      </c>
      <c r="AB16" s="55">
        <v>0.01</v>
      </c>
    </row>
    <row r="17" spans="15:15" x14ac:dyDescent="0.4">
      <c r="O17" t="s">
        <v>119</v>
      </c>
    </row>
  </sheetData>
  <mergeCells count="6">
    <mergeCell ref="AM3:AM12"/>
    <mergeCell ref="A1:F1"/>
    <mergeCell ref="G1:J1"/>
    <mergeCell ref="K1:AF1"/>
    <mergeCell ref="A3:A13"/>
    <mergeCell ref="G3:G1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148A-EA93-480B-BDA4-9459E4E99A3C}">
  <dimension ref="B2:G33"/>
  <sheetViews>
    <sheetView topLeftCell="A4" workbookViewId="0">
      <selection activeCell="B32" sqref="B32"/>
    </sheetView>
  </sheetViews>
  <sheetFormatPr defaultRowHeight="18.75" x14ac:dyDescent="0.4"/>
  <cols>
    <col min="2" max="2" width="34.875" customWidth="1"/>
    <col min="3" max="3" width="27" customWidth="1"/>
    <col min="4" max="4" width="37.25" customWidth="1"/>
    <col min="5" max="5" width="22.75" customWidth="1"/>
    <col min="6" max="6" width="21.875" customWidth="1"/>
    <col min="7" max="7" width="25.5" customWidth="1"/>
  </cols>
  <sheetData>
    <row r="2" spans="2:3" x14ac:dyDescent="0.4">
      <c r="B2" t="s">
        <v>41</v>
      </c>
    </row>
    <row r="4" spans="2:3" ht="19.5" thickBot="1" x14ac:dyDescent="0.45">
      <c r="B4" t="s">
        <v>42</v>
      </c>
    </row>
    <row r="5" spans="2:3" ht="19.5" thickBot="1" x14ac:dyDescent="0.45">
      <c r="B5" s="23" t="s">
        <v>43</v>
      </c>
      <c r="C5" s="24" t="s">
        <v>44</v>
      </c>
    </row>
    <row r="6" spans="2:3" ht="19.5" thickTop="1" x14ac:dyDescent="0.4">
      <c r="B6" s="25" t="s">
        <v>45</v>
      </c>
      <c r="C6" s="26">
        <v>5352124</v>
      </c>
    </row>
    <row r="7" spans="2:3" ht="19.5" thickBot="1" x14ac:dyDescent="0.45">
      <c r="B7" s="27" t="s">
        <v>46</v>
      </c>
      <c r="C7" s="28" t="s">
        <v>115</v>
      </c>
    </row>
    <row r="10" spans="2:3" ht="19.5" thickBot="1" x14ac:dyDescent="0.45">
      <c r="B10" s="29" t="s">
        <v>48</v>
      </c>
    </row>
    <row r="11" spans="2:3" x14ac:dyDescent="0.4">
      <c r="B11" s="30" t="s">
        <v>49</v>
      </c>
      <c r="C11" s="31">
        <v>273.38</v>
      </c>
    </row>
    <row r="12" spans="2:3" x14ac:dyDescent="0.4">
      <c r="B12" s="32" t="s">
        <v>50</v>
      </c>
      <c r="C12" s="33">
        <v>2.2000000000000002</v>
      </c>
    </row>
    <row r="13" spans="2:3" x14ac:dyDescent="0.4">
      <c r="B13" s="32" t="s">
        <v>51</v>
      </c>
      <c r="C13" s="34">
        <v>1</v>
      </c>
    </row>
    <row r="14" spans="2:3" x14ac:dyDescent="0.4">
      <c r="B14" s="32" t="s">
        <v>52</v>
      </c>
      <c r="C14" s="34">
        <v>4</v>
      </c>
    </row>
    <row r="15" spans="2:3" x14ac:dyDescent="0.4">
      <c r="B15" s="32" t="s">
        <v>53</v>
      </c>
      <c r="C15" s="34">
        <v>5</v>
      </c>
    </row>
    <row r="16" spans="2:3" x14ac:dyDescent="0.4">
      <c r="B16" s="32" t="s">
        <v>54</v>
      </c>
      <c r="C16" s="33">
        <v>273.12541700000003</v>
      </c>
    </row>
    <row r="17" spans="2:7" x14ac:dyDescent="0.4">
      <c r="B17" s="35" t="s">
        <v>55</v>
      </c>
      <c r="C17" s="33">
        <v>273.12541700000003</v>
      </c>
    </row>
    <row r="18" spans="2:7" x14ac:dyDescent="0.4">
      <c r="B18" s="32" t="s">
        <v>56</v>
      </c>
      <c r="C18" s="33">
        <v>61.7</v>
      </c>
    </row>
    <row r="19" spans="2:7" x14ac:dyDescent="0.4">
      <c r="B19" s="32" t="s">
        <v>58</v>
      </c>
      <c r="C19" s="34">
        <v>19</v>
      </c>
    </row>
    <row r="20" spans="2:7" x14ac:dyDescent="0.4">
      <c r="B20" s="32" t="s">
        <v>59</v>
      </c>
      <c r="C20" s="34">
        <v>0</v>
      </c>
    </row>
    <row r="21" spans="2:7" x14ac:dyDescent="0.4">
      <c r="B21" s="32" t="s">
        <v>60</v>
      </c>
      <c r="C21" s="34">
        <v>263</v>
      </c>
    </row>
    <row r="22" spans="2:7" x14ac:dyDescent="0.4">
      <c r="B22" s="32" t="s">
        <v>61</v>
      </c>
      <c r="C22" s="34">
        <v>1</v>
      </c>
    </row>
    <row r="23" spans="2:7" x14ac:dyDescent="0.4">
      <c r="B23" s="35" t="s">
        <v>62</v>
      </c>
      <c r="C23" s="34">
        <v>0</v>
      </c>
    </row>
    <row r="24" spans="2:7" x14ac:dyDescent="0.4">
      <c r="B24" s="35" t="s">
        <v>63</v>
      </c>
      <c r="C24" s="34">
        <v>0</v>
      </c>
    </row>
    <row r="25" spans="2:7" x14ac:dyDescent="0.4">
      <c r="B25" s="35" t="s">
        <v>64</v>
      </c>
      <c r="C25" s="34">
        <v>0</v>
      </c>
    </row>
    <row r="26" spans="2:7" x14ac:dyDescent="0.4">
      <c r="B26" s="35" t="s">
        <v>65</v>
      </c>
      <c r="C26" s="34">
        <v>0</v>
      </c>
    </row>
    <row r="27" spans="2:7" x14ac:dyDescent="0.4">
      <c r="B27" s="35" t="s">
        <v>66</v>
      </c>
      <c r="C27" s="34">
        <v>1</v>
      </c>
    </row>
    <row r="28" spans="2:7" ht="19.5" thickBot="1" x14ac:dyDescent="0.45">
      <c r="B28" s="36" t="s">
        <v>67</v>
      </c>
      <c r="C28" s="37" t="s">
        <v>68</v>
      </c>
    </row>
    <row r="30" spans="2:7" ht="19.5" thickBot="1" x14ac:dyDescent="0.45">
      <c r="B30" t="s">
        <v>69</v>
      </c>
      <c r="C30" t="s">
        <v>70</v>
      </c>
      <c r="D30" t="s">
        <v>71</v>
      </c>
    </row>
    <row r="31" spans="2:7" ht="19.5" thickBot="1" x14ac:dyDescent="0.45">
      <c r="B31" s="23" t="s">
        <v>179</v>
      </c>
      <c r="C31" s="38" t="s">
        <v>72</v>
      </c>
      <c r="D31" s="38" t="s">
        <v>73</v>
      </c>
      <c r="E31" s="38" t="s">
        <v>74</v>
      </c>
      <c r="F31" s="38" t="s">
        <v>75</v>
      </c>
      <c r="G31" s="90" t="s">
        <v>190</v>
      </c>
    </row>
    <row r="32" spans="2:7" ht="19.5" thickTop="1" x14ac:dyDescent="0.4">
      <c r="B32" s="25">
        <v>0.56999999999999995</v>
      </c>
      <c r="C32" s="39" t="s">
        <v>157</v>
      </c>
      <c r="D32" s="89" t="s">
        <v>189</v>
      </c>
      <c r="E32" s="39"/>
      <c r="F32" s="39"/>
      <c r="G32" s="41" t="s">
        <v>191</v>
      </c>
    </row>
    <row r="33" spans="2:7" ht="19.5" thickBot="1" x14ac:dyDescent="0.45">
      <c r="B33" s="27"/>
      <c r="C33" s="42"/>
      <c r="D33" s="43"/>
      <c r="E33" s="42"/>
      <c r="F33" s="42"/>
      <c r="G33" s="4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D70A-B5C0-48A4-9DA0-AD169FB89BA5}">
  <dimension ref="A1:AP29"/>
  <sheetViews>
    <sheetView topLeftCell="G1" workbookViewId="0">
      <selection activeCell="V25" sqref="V25:X25"/>
    </sheetView>
  </sheetViews>
  <sheetFormatPr defaultRowHeight="18.75" x14ac:dyDescent="0.4"/>
  <cols>
    <col min="1" max="1" width="14.375" customWidth="1"/>
    <col min="10" max="10" width="12.875" customWidth="1"/>
    <col min="16" max="16" width="2.875" customWidth="1"/>
    <col min="23" max="23" width="2.625" customWidth="1"/>
  </cols>
  <sheetData>
    <row r="1" spans="1:42" x14ac:dyDescent="0.4">
      <c r="A1" s="102" t="s">
        <v>0</v>
      </c>
      <c r="B1" s="102"/>
      <c r="C1" s="102"/>
      <c r="D1" s="102"/>
      <c r="E1" s="102"/>
      <c r="F1" s="102"/>
      <c r="G1" s="103" t="s">
        <v>1</v>
      </c>
      <c r="H1" s="103"/>
      <c r="I1" s="103"/>
      <c r="J1" s="103"/>
      <c r="K1" s="104" t="s">
        <v>2</v>
      </c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59"/>
      <c r="AK1" s="59"/>
      <c r="AL1" s="2"/>
      <c r="AM1" s="2"/>
      <c r="AN1" s="2"/>
    </row>
    <row r="2" spans="1:42" ht="38.25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7" t="s">
        <v>13</v>
      </c>
      <c r="M2" s="6" t="s">
        <v>16</v>
      </c>
      <c r="N2" s="6" t="s">
        <v>17</v>
      </c>
      <c r="O2" s="8" t="s">
        <v>136</v>
      </c>
      <c r="P2" s="8"/>
      <c r="Q2" s="8" t="s">
        <v>94</v>
      </c>
      <c r="R2" s="8" t="s">
        <v>132</v>
      </c>
      <c r="S2" s="8" t="s">
        <v>133</v>
      </c>
      <c r="T2" s="8" t="s">
        <v>134</v>
      </c>
      <c r="U2" s="8" t="s">
        <v>135</v>
      </c>
      <c r="V2" s="8" t="s">
        <v>92</v>
      </c>
      <c r="W2" s="8"/>
      <c r="X2" s="8" t="s">
        <v>114</v>
      </c>
      <c r="Y2" s="8"/>
      <c r="Z2" s="6" t="s">
        <v>19</v>
      </c>
      <c r="AA2" s="6"/>
      <c r="AB2" s="8" t="s">
        <v>114</v>
      </c>
      <c r="AC2" s="6" t="s">
        <v>20</v>
      </c>
      <c r="AD2" s="6"/>
      <c r="AE2" s="8" t="s">
        <v>114</v>
      </c>
      <c r="AF2" s="6" t="s">
        <v>21</v>
      </c>
      <c r="AG2" s="6"/>
      <c r="AH2" s="6"/>
      <c r="AI2" s="6" t="s">
        <v>22</v>
      </c>
      <c r="AJ2" s="6"/>
      <c r="AK2" s="6"/>
      <c r="AL2" s="9" t="s">
        <v>23</v>
      </c>
      <c r="AM2" s="9"/>
      <c r="AN2" s="9"/>
      <c r="AO2" s="10" t="s">
        <v>24</v>
      </c>
      <c r="AP2" s="59" t="s">
        <v>25</v>
      </c>
    </row>
    <row r="3" spans="1:42" x14ac:dyDescent="0.4">
      <c r="A3" s="105" t="s">
        <v>120</v>
      </c>
      <c r="B3" s="51"/>
      <c r="C3" t="s">
        <v>121</v>
      </c>
      <c r="D3">
        <v>2000</v>
      </c>
      <c r="E3" t="s">
        <v>78</v>
      </c>
      <c r="F3" t="s">
        <v>122</v>
      </c>
      <c r="G3" s="105" t="s">
        <v>30</v>
      </c>
      <c r="H3">
        <v>8</v>
      </c>
      <c r="I3" t="s">
        <v>123</v>
      </c>
      <c r="J3" t="s">
        <v>124</v>
      </c>
      <c r="K3" t="s">
        <v>125</v>
      </c>
      <c r="L3" t="s">
        <v>85</v>
      </c>
      <c r="O3">
        <v>2.17</v>
      </c>
      <c r="P3" t="s">
        <v>35</v>
      </c>
      <c r="Q3">
        <v>20.2</v>
      </c>
      <c r="R3">
        <v>24.22</v>
      </c>
      <c r="S3" s="61">
        <v>23</v>
      </c>
      <c r="T3">
        <v>23.06</v>
      </c>
      <c r="U3">
        <v>21.74</v>
      </c>
      <c r="V3" s="61">
        <f>(SUM(R3:U3))/4</f>
        <v>23.004999999999999</v>
      </c>
    </row>
    <row r="4" spans="1:42" x14ac:dyDescent="0.4">
      <c r="A4" s="109"/>
      <c r="B4" s="60"/>
      <c r="G4" s="106"/>
      <c r="L4" t="s">
        <v>84</v>
      </c>
      <c r="O4">
        <v>2.42</v>
      </c>
      <c r="P4" t="s">
        <v>35</v>
      </c>
      <c r="Q4">
        <v>17.8</v>
      </c>
      <c r="R4">
        <v>24.16</v>
      </c>
      <c r="S4">
        <v>23.93</v>
      </c>
      <c r="T4">
        <v>24.37</v>
      </c>
      <c r="U4">
        <v>23.14</v>
      </c>
      <c r="V4" s="61">
        <f t="shared" ref="V4:V12" si="0">(SUM(R4:U4))/4</f>
        <v>23.900000000000002</v>
      </c>
    </row>
    <row r="5" spans="1:42" x14ac:dyDescent="0.4">
      <c r="A5" s="109"/>
      <c r="B5" s="60"/>
      <c r="G5" s="106"/>
      <c r="L5" t="s">
        <v>126</v>
      </c>
      <c r="O5">
        <v>2.44</v>
      </c>
      <c r="P5" t="s">
        <v>35</v>
      </c>
      <c r="Q5">
        <v>21.6</v>
      </c>
      <c r="R5">
        <v>24.83</v>
      </c>
      <c r="S5">
        <v>24.18</v>
      </c>
      <c r="T5">
        <v>24.95</v>
      </c>
      <c r="U5">
        <v>24.35</v>
      </c>
      <c r="V5" s="61">
        <f t="shared" si="0"/>
        <v>24.577500000000001</v>
      </c>
    </row>
    <row r="6" spans="1:42" x14ac:dyDescent="0.4">
      <c r="A6" s="109"/>
      <c r="B6" s="60"/>
      <c r="G6" s="106"/>
      <c r="L6" t="s">
        <v>112</v>
      </c>
      <c r="O6">
        <v>1.56</v>
      </c>
      <c r="P6" t="s">
        <v>35</v>
      </c>
      <c r="Q6">
        <v>18.8</v>
      </c>
      <c r="R6">
        <v>19.55</v>
      </c>
      <c r="S6">
        <v>19.25</v>
      </c>
      <c r="T6">
        <v>19.350000000000001</v>
      </c>
      <c r="U6" s="61">
        <v>19</v>
      </c>
      <c r="V6" s="61">
        <f t="shared" si="0"/>
        <v>19.287500000000001</v>
      </c>
    </row>
    <row r="7" spans="1:42" x14ac:dyDescent="0.4">
      <c r="A7" s="109"/>
      <c r="B7" s="60"/>
      <c r="G7" s="106"/>
      <c r="L7" t="s">
        <v>127</v>
      </c>
      <c r="O7">
        <v>1.38</v>
      </c>
      <c r="P7" t="s">
        <v>35</v>
      </c>
      <c r="Q7">
        <v>22.8</v>
      </c>
      <c r="R7">
        <v>17.59</v>
      </c>
      <c r="S7">
        <v>17.47</v>
      </c>
      <c r="T7">
        <v>16.88</v>
      </c>
      <c r="U7" s="61">
        <v>16.100000000000001</v>
      </c>
      <c r="V7" s="61">
        <f t="shared" si="0"/>
        <v>17.009999999999998</v>
      </c>
    </row>
    <row r="8" spans="1:42" x14ac:dyDescent="0.4">
      <c r="A8" s="109"/>
      <c r="B8" s="60"/>
      <c r="G8" s="106"/>
      <c r="L8" t="s">
        <v>128</v>
      </c>
      <c r="O8">
        <v>1.1299999999999999</v>
      </c>
      <c r="P8" t="s">
        <v>35</v>
      </c>
      <c r="Q8">
        <v>23.9</v>
      </c>
      <c r="R8">
        <v>13.98</v>
      </c>
      <c r="S8">
        <v>13.63</v>
      </c>
      <c r="T8">
        <v>13.78</v>
      </c>
      <c r="U8">
        <v>13.81</v>
      </c>
      <c r="V8" s="61">
        <f t="shared" si="0"/>
        <v>13.8</v>
      </c>
    </row>
    <row r="9" spans="1:42" x14ac:dyDescent="0.4">
      <c r="A9" s="109"/>
      <c r="B9" s="60"/>
      <c r="G9" s="106"/>
      <c r="L9" t="s">
        <v>129</v>
      </c>
      <c r="O9">
        <v>1.26</v>
      </c>
      <c r="P9" t="s">
        <v>35</v>
      </c>
      <c r="Q9">
        <v>27.4</v>
      </c>
      <c r="R9">
        <v>14.79</v>
      </c>
      <c r="S9">
        <v>14.22</v>
      </c>
      <c r="T9">
        <v>14.76</v>
      </c>
      <c r="U9">
        <v>14.45</v>
      </c>
      <c r="V9" s="61">
        <f t="shared" si="0"/>
        <v>14.555</v>
      </c>
    </row>
    <row r="10" spans="1:42" x14ac:dyDescent="0.4">
      <c r="A10" s="109"/>
      <c r="B10" s="60"/>
      <c r="G10" s="106"/>
      <c r="L10" t="s">
        <v>39</v>
      </c>
      <c r="O10">
        <v>1.43</v>
      </c>
      <c r="P10" t="s">
        <v>35</v>
      </c>
      <c r="Q10">
        <v>28.8</v>
      </c>
      <c r="R10">
        <v>16.77</v>
      </c>
      <c r="S10">
        <v>14.93</v>
      </c>
      <c r="T10">
        <v>15.86</v>
      </c>
      <c r="U10">
        <v>15.33</v>
      </c>
      <c r="V10" s="61">
        <f t="shared" si="0"/>
        <v>15.7225</v>
      </c>
    </row>
    <row r="11" spans="1:42" x14ac:dyDescent="0.4">
      <c r="A11" s="109"/>
      <c r="B11" s="60"/>
      <c r="G11" s="106"/>
      <c r="L11" t="s">
        <v>130</v>
      </c>
      <c r="O11">
        <v>1.0900000000000001</v>
      </c>
      <c r="P11" t="s">
        <v>35</v>
      </c>
      <c r="Q11">
        <v>40.6</v>
      </c>
      <c r="R11">
        <v>13.31</v>
      </c>
      <c r="S11">
        <v>13.44</v>
      </c>
      <c r="T11">
        <v>13.96</v>
      </c>
      <c r="U11">
        <v>13.67</v>
      </c>
      <c r="V11" s="61">
        <f t="shared" si="0"/>
        <v>13.595000000000001</v>
      </c>
    </row>
    <row r="12" spans="1:42" x14ac:dyDescent="0.4">
      <c r="A12" s="109"/>
      <c r="B12" s="60"/>
      <c r="G12" s="106"/>
      <c r="L12" t="s">
        <v>34</v>
      </c>
      <c r="O12" s="61">
        <v>1.1000000000000001</v>
      </c>
      <c r="P12" t="s">
        <v>35</v>
      </c>
      <c r="Q12">
        <v>37.700000000000003</v>
      </c>
      <c r="R12">
        <v>12.35</v>
      </c>
      <c r="S12">
        <v>12.39</v>
      </c>
      <c r="T12">
        <v>12.84</v>
      </c>
      <c r="U12">
        <v>13.04</v>
      </c>
      <c r="V12" s="61">
        <f t="shared" si="0"/>
        <v>12.654999999999999</v>
      </c>
    </row>
    <row r="13" spans="1:42" x14ac:dyDescent="0.4">
      <c r="A13" s="109"/>
      <c r="B13" s="60"/>
      <c r="G13" s="106"/>
      <c r="L13" t="s">
        <v>131</v>
      </c>
    </row>
    <row r="14" spans="1:42" x14ac:dyDescent="0.4">
      <c r="A14" s="109"/>
      <c r="B14" s="64"/>
      <c r="C14" s="64" t="s">
        <v>138</v>
      </c>
      <c r="D14" s="64">
        <v>1999</v>
      </c>
      <c r="E14" s="64" t="s">
        <v>78</v>
      </c>
      <c r="F14" s="64" t="s">
        <v>139</v>
      </c>
      <c r="G14" s="110" t="s">
        <v>30</v>
      </c>
      <c r="H14" s="64">
        <v>8</v>
      </c>
      <c r="I14" s="64" t="s">
        <v>101</v>
      </c>
      <c r="J14" s="64" t="s">
        <v>144</v>
      </c>
      <c r="K14" s="64" t="s">
        <v>137</v>
      </c>
      <c r="L14" s="64" t="s">
        <v>140</v>
      </c>
      <c r="M14" s="64"/>
      <c r="N14" s="64"/>
      <c r="O14" s="64"/>
      <c r="P14" s="64"/>
      <c r="Q14" s="64"/>
      <c r="R14" s="64"/>
      <c r="S14" s="64"/>
      <c r="T14" s="64"/>
      <c r="U14" s="64"/>
      <c r="V14" s="64">
        <v>15.29</v>
      </c>
      <c r="W14" s="64" t="s">
        <v>35</v>
      </c>
      <c r="X14" s="64">
        <v>2.34</v>
      </c>
      <c r="Y14" s="64"/>
      <c r="Z14" s="64"/>
      <c r="AA14" s="64"/>
      <c r="AB14" s="64"/>
      <c r="AC14" s="64"/>
      <c r="AD14" s="64"/>
      <c r="AE14" s="64"/>
      <c r="AF14" s="64"/>
      <c r="AG14" s="64"/>
    </row>
    <row r="15" spans="1:42" x14ac:dyDescent="0.4">
      <c r="A15" s="109"/>
      <c r="B15" s="65"/>
      <c r="C15" s="65"/>
      <c r="D15" s="65"/>
      <c r="E15" s="65"/>
      <c r="F15" s="65"/>
      <c r="G15" s="109"/>
      <c r="H15" s="65"/>
      <c r="I15" s="65"/>
      <c r="J15" s="65"/>
      <c r="K15" s="65"/>
      <c r="L15" s="67" t="s">
        <v>111</v>
      </c>
      <c r="M15" s="65"/>
      <c r="N15" s="65"/>
      <c r="O15" s="65"/>
      <c r="P15" s="65"/>
      <c r="Q15" s="65"/>
      <c r="R15" s="65"/>
      <c r="S15" s="65"/>
      <c r="T15" s="65"/>
      <c r="U15" s="65"/>
      <c r="V15" s="65">
        <v>14.47</v>
      </c>
      <c r="W15" s="65" t="s">
        <v>35</v>
      </c>
      <c r="X15" s="65">
        <v>3.07</v>
      </c>
      <c r="Y15" s="65"/>
      <c r="Z15" s="65"/>
      <c r="AA15" s="65"/>
      <c r="AB15" s="65"/>
      <c r="AC15" s="65"/>
      <c r="AD15" s="65"/>
      <c r="AE15" s="65"/>
      <c r="AF15" s="65"/>
      <c r="AG15" s="65"/>
    </row>
    <row r="16" spans="1:42" x14ac:dyDescent="0.4">
      <c r="A16" s="109"/>
      <c r="B16" s="65"/>
      <c r="C16" s="65"/>
      <c r="D16" s="65"/>
      <c r="E16" s="65"/>
      <c r="F16" s="65"/>
      <c r="G16" s="109"/>
      <c r="H16" s="65"/>
      <c r="I16" s="65"/>
      <c r="J16" s="65"/>
      <c r="K16" s="65"/>
      <c r="L16" s="67" t="s">
        <v>84</v>
      </c>
      <c r="M16" s="65"/>
      <c r="N16" s="65"/>
      <c r="O16" s="65"/>
      <c r="P16" s="65"/>
      <c r="Q16" s="65"/>
      <c r="R16" s="65"/>
      <c r="S16" s="65"/>
      <c r="T16" s="65"/>
      <c r="U16" s="65"/>
      <c r="V16" s="65">
        <v>17.34</v>
      </c>
      <c r="W16" s="65" t="s">
        <v>35</v>
      </c>
      <c r="X16" s="65">
        <v>2.59</v>
      </c>
      <c r="Y16" s="65"/>
      <c r="Z16" s="65"/>
      <c r="AA16" s="65"/>
      <c r="AB16" s="65"/>
      <c r="AC16" s="65"/>
      <c r="AD16" s="65"/>
      <c r="AE16" s="65"/>
      <c r="AF16" s="65"/>
      <c r="AG16" s="65"/>
    </row>
    <row r="17" spans="1:33" x14ac:dyDescent="0.4">
      <c r="A17" s="109"/>
      <c r="B17" s="65"/>
      <c r="C17" s="65"/>
      <c r="D17" s="65"/>
      <c r="E17" s="65"/>
      <c r="F17" s="65"/>
      <c r="G17" s="109"/>
      <c r="H17" s="65"/>
      <c r="I17" s="65"/>
      <c r="J17" s="65"/>
      <c r="K17" s="65"/>
      <c r="L17" s="67" t="s">
        <v>126</v>
      </c>
      <c r="M17" s="65"/>
      <c r="N17" s="65"/>
      <c r="O17" s="65"/>
      <c r="P17" s="65"/>
      <c r="Q17" s="65"/>
      <c r="R17" s="65"/>
      <c r="S17" s="65"/>
      <c r="T17" s="65"/>
      <c r="U17" s="65"/>
      <c r="V17" s="67">
        <v>16.79</v>
      </c>
      <c r="W17" s="65" t="s">
        <v>35</v>
      </c>
      <c r="X17" s="67">
        <v>2.09</v>
      </c>
      <c r="Y17" s="65"/>
      <c r="Z17" s="65"/>
      <c r="AA17" s="65"/>
      <c r="AB17" s="65"/>
      <c r="AC17" s="65"/>
      <c r="AD17" s="65"/>
      <c r="AE17" s="65"/>
      <c r="AF17" s="65"/>
      <c r="AG17" s="65"/>
    </row>
    <row r="18" spans="1:33" x14ac:dyDescent="0.4">
      <c r="A18" s="109"/>
      <c r="B18" s="65"/>
      <c r="C18" s="65"/>
      <c r="D18" s="65"/>
      <c r="E18" s="65"/>
      <c r="F18" s="65"/>
      <c r="G18" s="109"/>
      <c r="H18" s="65"/>
      <c r="I18" s="65"/>
      <c r="J18" s="65"/>
      <c r="K18" s="65"/>
      <c r="L18" s="67" t="s">
        <v>85</v>
      </c>
      <c r="M18" s="65"/>
      <c r="N18" s="65"/>
      <c r="O18" s="65"/>
      <c r="P18" s="65"/>
      <c r="Q18" s="65"/>
      <c r="R18" s="65"/>
      <c r="S18" s="65"/>
      <c r="T18" s="65"/>
      <c r="U18" s="65"/>
      <c r="V18" s="67">
        <v>15.87</v>
      </c>
      <c r="W18" s="65" t="s">
        <v>35</v>
      </c>
      <c r="X18" s="67">
        <v>2.81</v>
      </c>
      <c r="Y18" s="65"/>
      <c r="Z18" s="65"/>
      <c r="AA18" s="65"/>
      <c r="AB18" s="65"/>
      <c r="AC18" s="65"/>
      <c r="AD18" s="65"/>
      <c r="AE18" s="65"/>
      <c r="AF18" s="65"/>
      <c r="AG18" s="65"/>
    </row>
    <row r="19" spans="1:33" x14ac:dyDescent="0.4">
      <c r="A19" s="109"/>
      <c r="G19" s="109"/>
      <c r="L19" s="67" t="s">
        <v>141</v>
      </c>
      <c r="V19" s="67">
        <v>13.86</v>
      </c>
      <c r="W19" s="65" t="s">
        <v>35</v>
      </c>
      <c r="X19" s="67">
        <v>1.46</v>
      </c>
    </row>
    <row r="20" spans="1:33" x14ac:dyDescent="0.4">
      <c r="A20" s="109"/>
      <c r="G20" s="109"/>
      <c r="L20" s="67" t="s">
        <v>142</v>
      </c>
      <c r="V20" s="68">
        <v>14.9</v>
      </c>
      <c r="W20" s="65" t="s">
        <v>35</v>
      </c>
      <c r="X20" s="67">
        <v>1.78</v>
      </c>
    </row>
    <row r="21" spans="1:33" x14ac:dyDescent="0.4">
      <c r="A21" s="109"/>
      <c r="G21" s="109"/>
      <c r="L21" s="67" t="s">
        <v>143</v>
      </c>
      <c r="V21" s="68">
        <v>13.63</v>
      </c>
      <c r="W21" s="65" t="s">
        <v>35</v>
      </c>
      <c r="X21" s="67">
        <v>1.72</v>
      </c>
    </row>
    <row r="22" spans="1:33" x14ac:dyDescent="0.4">
      <c r="A22" s="109"/>
      <c r="G22" s="109"/>
      <c r="L22" s="67" t="s">
        <v>130</v>
      </c>
      <c r="V22" s="68">
        <v>14.2</v>
      </c>
      <c r="W22" s="65" t="s">
        <v>35</v>
      </c>
      <c r="X22" s="67">
        <v>1.69</v>
      </c>
    </row>
    <row r="23" spans="1:33" x14ac:dyDescent="0.4">
      <c r="A23" s="109"/>
      <c r="G23" s="109"/>
      <c r="L23" s="67" t="s">
        <v>128</v>
      </c>
      <c r="V23" s="67">
        <v>14.24</v>
      </c>
      <c r="W23" s="65" t="s">
        <v>35</v>
      </c>
      <c r="X23" s="67">
        <v>1.81</v>
      </c>
    </row>
    <row r="24" spans="1:33" x14ac:dyDescent="0.4">
      <c r="A24" s="109"/>
      <c r="G24" s="109"/>
      <c r="L24" s="67" t="s">
        <v>39</v>
      </c>
      <c r="V24" s="67">
        <v>13.73</v>
      </c>
      <c r="W24" s="65" t="s">
        <v>35</v>
      </c>
      <c r="X24" s="68">
        <v>2</v>
      </c>
    </row>
    <row r="25" spans="1:33" x14ac:dyDescent="0.4">
      <c r="A25" s="109"/>
      <c r="G25" s="111"/>
      <c r="L25" s="67" t="s">
        <v>34</v>
      </c>
      <c r="V25" s="67">
        <v>13.65</v>
      </c>
      <c r="W25" s="65" t="s">
        <v>35</v>
      </c>
      <c r="X25" s="68">
        <v>1.8</v>
      </c>
    </row>
    <row r="26" spans="1:33" x14ac:dyDescent="0.4">
      <c r="A26" s="109"/>
      <c r="B26" s="64"/>
    </row>
    <row r="27" spans="1:33" x14ac:dyDescent="0.4">
      <c r="A27" s="109"/>
      <c r="B27" s="65"/>
    </row>
    <row r="28" spans="1:33" x14ac:dyDescent="0.4">
      <c r="A28" s="109"/>
      <c r="B28" s="65"/>
    </row>
    <row r="29" spans="1:33" x14ac:dyDescent="0.4">
      <c r="A29" s="109"/>
      <c r="B29" s="65"/>
    </row>
  </sheetData>
  <mergeCells count="6">
    <mergeCell ref="A1:F1"/>
    <mergeCell ref="G1:J1"/>
    <mergeCell ref="K1:AI1"/>
    <mergeCell ref="G3:G13"/>
    <mergeCell ref="A3:A29"/>
    <mergeCell ref="G14:G25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7845-5EDC-497C-BBB0-D3B4B608B10E}">
  <dimension ref="B2:F33"/>
  <sheetViews>
    <sheetView topLeftCell="B7" workbookViewId="0">
      <selection activeCell="B33" sqref="B33"/>
    </sheetView>
  </sheetViews>
  <sheetFormatPr defaultRowHeight="18.75" x14ac:dyDescent="0.4"/>
  <cols>
    <col min="2" max="2" width="32.875" customWidth="1"/>
    <col min="3" max="3" width="18.75" customWidth="1"/>
    <col min="4" max="4" width="21.375" customWidth="1"/>
    <col min="5" max="5" width="15.75" customWidth="1"/>
    <col min="6" max="6" width="10.5" bestFit="1" customWidth="1"/>
  </cols>
  <sheetData>
    <row r="2" spans="2:3" x14ac:dyDescent="0.4">
      <c r="B2" t="s">
        <v>41</v>
      </c>
    </row>
    <row r="4" spans="2:3" ht="19.5" thickBot="1" x14ac:dyDescent="0.45">
      <c r="B4" t="s">
        <v>42</v>
      </c>
    </row>
    <row r="5" spans="2:3" ht="19.5" thickBot="1" x14ac:dyDescent="0.45">
      <c r="B5" s="23" t="s">
        <v>43</v>
      </c>
      <c r="C5" s="24" t="s">
        <v>44</v>
      </c>
    </row>
    <row r="6" spans="2:3" ht="19.5" thickTop="1" x14ac:dyDescent="0.4">
      <c r="B6" s="25" t="s">
        <v>45</v>
      </c>
      <c r="C6" s="26">
        <v>449842</v>
      </c>
    </row>
    <row r="7" spans="2:3" ht="19.5" thickBot="1" x14ac:dyDescent="0.45">
      <c r="B7" s="27" t="s">
        <v>46</v>
      </c>
      <c r="C7" s="28" t="s">
        <v>156</v>
      </c>
    </row>
    <row r="10" spans="2:3" ht="19.5" thickBot="1" x14ac:dyDescent="0.45">
      <c r="B10" s="29" t="s">
        <v>48</v>
      </c>
    </row>
    <row r="11" spans="2:3" x14ac:dyDescent="0.4">
      <c r="B11" s="30" t="s">
        <v>49</v>
      </c>
      <c r="C11" s="31">
        <v>294.39999999999998</v>
      </c>
    </row>
    <row r="12" spans="2:3" x14ac:dyDescent="0.4">
      <c r="B12" s="32" t="s">
        <v>50</v>
      </c>
      <c r="C12" s="33">
        <v>4.3</v>
      </c>
    </row>
    <row r="13" spans="2:3" x14ac:dyDescent="0.4">
      <c r="B13" s="32" t="s">
        <v>51</v>
      </c>
      <c r="C13" s="34">
        <v>0</v>
      </c>
    </row>
    <row r="14" spans="2:3" x14ac:dyDescent="0.4">
      <c r="B14" s="32" t="s">
        <v>52</v>
      </c>
      <c r="C14" s="34">
        <v>2</v>
      </c>
    </row>
    <row r="15" spans="2:3" x14ac:dyDescent="0.4">
      <c r="B15" s="32" t="s">
        <v>53</v>
      </c>
      <c r="C15" s="34">
        <v>2</v>
      </c>
    </row>
    <row r="16" spans="2:3" x14ac:dyDescent="0.4">
      <c r="B16" s="32" t="s">
        <v>54</v>
      </c>
      <c r="C16" s="33">
        <v>294.1509034</v>
      </c>
    </row>
    <row r="17" spans="2:6" x14ac:dyDescent="0.4">
      <c r="B17" s="35" t="s">
        <v>55</v>
      </c>
      <c r="C17" s="33">
        <v>294.1509034</v>
      </c>
    </row>
    <row r="18" spans="2:6" x14ac:dyDescent="0.4">
      <c r="B18" s="32" t="s">
        <v>56</v>
      </c>
      <c r="C18" s="33">
        <v>28.5</v>
      </c>
    </row>
    <row r="19" spans="2:6" x14ac:dyDescent="0.4">
      <c r="B19" s="32" t="s">
        <v>58</v>
      </c>
      <c r="C19" s="34">
        <v>21</v>
      </c>
    </row>
    <row r="20" spans="2:6" x14ac:dyDescent="0.4">
      <c r="B20" s="32" t="s">
        <v>59</v>
      </c>
      <c r="C20" s="34">
        <v>0</v>
      </c>
    </row>
    <row r="21" spans="2:6" x14ac:dyDescent="0.4">
      <c r="B21" s="32" t="s">
        <v>60</v>
      </c>
      <c r="C21" s="34">
        <v>350</v>
      </c>
    </row>
    <row r="22" spans="2:6" x14ac:dyDescent="0.4">
      <c r="B22" s="32" t="s">
        <v>61</v>
      </c>
      <c r="C22" s="34">
        <v>1</v>
      </c>
    </row>
    <row r="23" spans="2:6" x14ac:dyDescent="0.4">
      <c r="B23" s="35" t="s">
        <v>62</v>
      </c>
      <c r="C23" s="34">
        <v>2</v>
      </c>
    </row>
    <row r="24" spans="2:6" x14ac:dyDescent="0.4">
      <c r="B24" s="35" t="s">
        <v>63</v>
      </c>
      <c r="C24" s="34">
        <v>0</v>
      </c>
    </row>
    <row r="25" spans="2:6" x14ac:dyDescent="0.4">
      <c r="B25" s="35" t="s">
        <v>64</v>
      </c>
      <c r="C25" s="34">
        <v>0</v>
      </c>
    </row>
    <row r="26" spans="2:6" x14ac:dyDescent="0.4">
      <c r="B26" s="35" t="s">
        <v>65</v>
      </c>
      <c r="C26" s="34">
        <v>0</v>
      </c>
    </row>
    <row r="27" spans="2:6" x14ac:dyDescent="0.4">
      <c r="B27" s="35" t="s">
        <v>66</v>
      </c>
      <c r="C27" s="34">
        <v>1</v>
      </c>
    </row>
    <row r="28" spans="2:6" ht="19.5" thickBot="1" x14ac:dyDescent="0.45">
      <c r="B28" s="36" t="s">
        <v>67</v>
      </c>
      <c r="C28" s="37" t="s">
        <v>68</v>
      </c>
    </row>
    <row r="30" spans="2:6" ht="19.5" thickBot="1" x14ac:dyDescent="0.45">
      <c r="B30" t="s">
        <v>69</v>
      </c>
      <c r="C30" t="s">
        <v>70</v>
      </c>
      <c r="D30" t="s">
        <v>71</v>
      </c>
    </row>
    <row r="31" spans="2:6" ht="19.5" thickBot="1" x14ac:dyDescent="0.45">
      <c r="B31" s="23" t="s">
        <v>179</v>
      </c>
      <c r="C31" s="38" t="s">
        <v>72</v>
      </c>
      <c r="D31" s="38" t="s">
        <v>73</v>
      </c>
      <c r="E31" s="38" t="s">
        <v>74</v>
      </c>
      <c r="F31" s="24" t="s">
        <v>75</v>
      </c>
    </row>
    <row r="32" spans="2:6" ht="19.5" thickTop="1" x14ac:dyDescent="0.4">
      <c r="B32" s="25">
        <v>1.82</v>
      </c>
      <c r="C32" s="39" t="s">
        <v>157</v>
      </c>
      <c r="D32" s="40" t="s">
        <v>158</v>
      </c>
      <c r="E32" s="39">
        <v>145380</v>
      </c>
      <c r="F32" s="41">
        <v>163333472</v>
      </c>
    </row>
    <row r="33" spans="2:6" ht="19.5" thickBot="1" x14ac:dyDescent="0.45">
      <c r="B33" s="27"/>
      <c r="C33" s="42"/>
      <c r="D33" s="43"/>
      <c r="E33" s="42"/>
      <c r="F33" s="44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F30E-8DFC-45D9-8995-F849CF1CDF74}">
  <dimension ref="A1:AQ16"/>
  <sheetViews>
    <sheetView topLeftCell="T1" workbookViewId="0">
      <selection activeCell="AE8" sqref="AE8"/>
    </sheetView>
  </sheetViews>
  <sheetFormatPr defaultRowHeight="18.75" x14ac:dyDescent="0.4"/>
  <cols>
    <col min="1" max="1" width="18.5" customWidth="1"/>
    <col min="15" max="15" width="2.5" customWidth="1"/>
  </cols>
  <sheetData>
    <row r="1" spans="1:43" x14ac:dyDescent="0.4">
      <c r="A1" s="102" t="s">
        <v>0</v>
      </c>
      <c r="B1" s="102"/>
      <c r="C1" s="102"/>
      <c r="D1" s="102"/>
      <c r="E1" s="102"/>
      <c r="F1" s="102"/>
      <c r="G1" s="103" t="s">
        <v>1</v>
      </c>
      <c r="H1" s="103"/>
      <c r="I1" s="103"/>
      <c r="J1" s="103"/>
      <c r="K1" s="104" t="s">
        <v>2</v>
      </c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91"/>
      <c r="AL1" s="91"/>
      <c r="AM1" s="2"/>
      <c r="AN1" s="2"/>
      <c r="AO1" s="2"/>
    </row>
    <row r="2" spans="1:43" ht="19.5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7" t="s">
        <v>13</v>
      </c>
      <c r="M2" s="6" t="s">
        <v>16</v>
      </c>
      <c r="N2" s="6" t="s">
        <v>17</v>
      </c>
      <c r="O2" s="6"/>
      <c r="P2" s="8"/>
      <c r="Q2" s="8"/>
      <c r="R2" s="8" t="s">
        <v>114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 t="s">
        <v>92</v>
      </c>
      <c r="Y2" s="8" t="s">
        <v>114</v>
      </c>
      <c r="Z2" s="8">
        <v>1</v>
      </c>
      <c r="AA2" s="6">
        <v>2</v>
      </c>
      <c r="AB2" s="6">
        <v>3</v>
      </c>
      <c r="AC2" s="8">
        <v>4</v>
      </c>
      <c r="AD2" s="6">
        <v>5</v>
      </c>
      <c r="AE2" s="6" t="s">
        <v>19</v>
      </c>
      <c r="AF2" s="8" t="s">
        <v>114</v>
      </c>
      <c r="AG2" s="6" t="s">
        <v>21</v>
      </c>
      <c r="AH2" s="6"/>
      <c r="AI2" s="6"/>
      <c r="AJ2" s="6" t="s">
        <v>22</v>
      </c>
      <c r="AK2" s="6"/>
      <c r="AL2" s="6"/>
      <c r="AM2" s="9" t="s">
        <v>23</v>
      </c>
      <c r="AN2" s="9"/>
      <c r="AO2" s="9"/>
      <c r="AP2" s="10" t="s">
        <v>24</v>
      </c>
      <c r="AQ2" s="91" t="s">
        <v>25</v>
      </c>
    </row>
    <row r="3" spans="1:43" x14ac:dyDescent="0.4">
      <c r="A3" s="105" t="s">
        <v>194</v>
      </c>
      <c r="C3" s="64" t="s">
        <v>145</v>
      </c>
      <c r="D3" s="64">
        <v>2012</v>
      </c>
      <c r="E3" s="64" t="s">
        <v>146</v>
      </c>
      <c r="F3" s="64" t="s">
        <v>147</v>
      </c>
      <c r="G3" s="105" t="s">
        <v>30</v>
      </c>
      <c r="H3" s="64">
        <v>5</v>
      </c>
      <c r="I3" s="64" t="s">
        <v>31</v>
      </c>
      <c r="J3" s="64" t="s">
        <v>148</v>
      </c>
      <c r="K3" s="99" t="s">
        <v>149</v>
      </c>
      <c r="L3" s="99" t="s">
        <v>150</v>
      </c>
      <c r="M3" s="64"/>
      <c r="N3" s="64">
        <v>1.02</v>
      </c>
      <c r="O3" t="s">
        <v>35</v>
      </c>
      <c r="P3" s="64">
        <v>0.4</v>
      </c>
      <c r="Q3" s="64"/>
      <c r="R3" s="64"/>
      <c r="S3" s="100">
        <v>6.67</v>
      </c>
      <c r="T3" s="100">
        <v>7.67</v>
      </c>
      <c r="U3" s="100">
        <v>6.66</v>
      </c>
      <c r="V3" s="100">
        <v>7.99</v>
      </c>
      <c r="W3" s="100">
        <v>9.65</v>
      </c>
      <c r="X3" s="101">
        <f t="shared" ref="X3:X16" si="0">(SUM(S3:W3))/5</f>
        <v>7.7279999999999998</v>
      </c>
      <c r="Y3" s="100"/>
      <c r="Z3" s="100">
        <v>0.28000000000000003</v>
      </c>
      <c r="AA3" s="100">
        <v>0.24</v>
      </c>
      <c r="AB3" s="100">
        <v>0.27</v>
      </c>
      <c r="AC3" s="100">
        <v>0.2</v>
      </c>
      <c r="AD3" s="100">
        <v>0.2</v>
      </c>
      <c r="AE3" s="101">
        <f t="shared" ref="AE3:AE16" si="1">(SUM(Z3:AD3))/5</f>
        <v>0.23799999999999999</v>
      </c>
      <c r="AF3" s="64"/>
    </row>
    <row r="4" spans="1:43" x14ac:dyDescent="0.4">
      <c r="A4" s="106"/>
      <c r="G4" s="109"/>
      <c r="K4" s="65"/>
      <c r="L4" s="65" t="s">
        <v>151</v>
      </c>
      <c r="M4" s="65"/>
      <c r="N4" s="65"/>
      <c r="O4" t="s">
        <v>35</v>
      </c>
      <c r="P4" s="65"/>
      <c r="Q4" s="65"/>
      <c r="R4" s="65"/>
      <c r="S4" s="72">
        <v>6.65</v>
      </c>
      <c r="T4" s="72">
        <v>7.63</v>
      </c>
      <c r="U4" s="72">
        <v>6.9</v>
      </c>
      <c r="V4" s="72">
        <v>8.11</v>
      </c>
      <c r="W4" s="72">
        <v>9.42</v>
      </c>
      <c r="X4" s="70">
        <f t="shared" si="0"/>
        <v>7.742</v>
      </c>
      <c r="Y4" s="72"/>
      <c r="Z4" s="72">
        <v>0.32</v>
      </c>
      <c r="AA4" s="72">
        <v>0.26</v>
      </c>
      <c r="AB4" s="72">
        <v>0.28000000000000003</v>
      </c>
      <c r="AC4" s="72">
        <v>0.21</v>
      </c>
      <c r="AD4" s="72">
        <v>0.18</v>
      </c>
      <c r="AE4" s="70">
        <f t="shared" si="1"/>
        <v>0.25</v>
      </c>
      <c r="AF4" s="65"/>
    </row>
    <row r="5" spans="1:43" x14ac:dyDescent="0.4">
      <c r="A5" s="106"/>
      <c r="G5" s="109"/>
      <c r="K5" s="65"/>
      <c r="L5" s="65" t="s">
        <v>152</v>
      </c>
      <c r="M5" s="65"/>
      <c r="N5" s="65">
        <v>1.07</v>
      </c>
      <c r="O5" t="s">
        <v>35</v>
      </c>
      <c r="P5" s="65">
        <v>1.3</v>
      </c>
      <c r="Q5" s="65"/>
      <c r="R5" s="65"/>
      <c r="S5" s="72">
        <v>6.92</v>
      </c>
      <c r="T5" s="72">
        <v>7.6</v>
      </c>
      <c r="U5" s="72">
        <v>7.11</v>
      </c>
      <c r="V5" s="72">
        <v>8.4</v>
      </c>
      <c r="W5" s="72">
        <v>10.95</v>
      </c>
      <c r="X5" s="70">
        <f t="shared" si="0"/>
        <v>8.1960000000000015</v>
      </c>
      <c r="Y5" s="72"/>
      <c r="Z5" s="72">
        <v>0.34</v>
      </c>
      <c r="AA5" s="72">
        <v>0.24</v>
      </c>
      <c r="AB5" s="72">
        <v>0.26</v>
      </c>
      <c r="AC5" s="72">
        <v>0.2</v>
      </c>
      <c r="AD5" s="72">
        <v>0.21</v>
      </c>
      <c r="AE5" s="70">
        <f t="shared" si="1"/>
        <v>0.25</v>
      </c>
      <c r="AF5" s="65"/>
    </row>
    <row r="6" spans="1:43" x14ac:dyDescent="0.4">
      <c r="A6" s="106"/>
      <c r="G6" s="109"/>
      <c r="K6" s="65"/>
      <c r="L6" s="65" t="s">
        <v>153</v>
      </c>
      <c r="M6" s="65"/>
      <c r="N6" s="72">
        <v>1.1000000000000001</v>
      </c>
      <c r="O6" t="s">
        <v>35</v>
      </c>
      <c r="P6" s="65">
        <v>1.6</v>
      </c>
      <c r="Q6" s="65"/>
      <c r="R6" s="65"/>
      <c r="S6" s="72">
        <v>7.76</v>
      </c>
      <c r="T6" s="72">
        <v>8.3800000000000008</v>
      </c>
      <c r="U6" s="72">
        <v>7.27</v>
      </c>
      <c r="V6" s="72">
        <v>9.65</v>
      </c>
      <c r="W6" s="72">
        <v>11.9</v>
      </c>
      <c r="X6" s="70">
        <f t="shared" si="0"/>
        <v>8.9920000000000009</v>
      </c>
      <c r="Y6" s="72"/>
      <c r="Z6" s="72">
        <v>0.37</v>
      </c>
      <c r="AA6" s="72">
        <v>0.25</v>
      </c>
      <c r="AB6" s="72">
        <v>0.27</v>
      </c>
      <c r="AC6" s="72">
        <v>0.23</v>
      </c>
      <c r="AD6" s="72">
        <v>0.2</v>
      </c>
      <c r="AE6" s="70">
        <f t="shared" si="1"/>
        <v>0.26400000000000001</v>
      </c>
      <c r="AF6" s="65"/>
    </row>
    <row r="7" spans="1:43" x14ac:dyDescent="0.4">
      <c r="A7" s="106"/>
      <c r="G7" s="109"/>
      <c r="K7" s="65"/>
      <c r="L7" s="65" t="s">
        <v>154</v>
      </c>
      <c r="M7" s="65"/>
      <c r="N7" s="65">
        <v>1.32</v>
      </c>
      <c r="O7" t="s">
        <v>35</v>
      </c>
      <c r="P7" s="65">
        <v>3.7</v>
      </c>
      <c r="Q7" s="65"/>
      <c r="R7" s="65"/>
      <c r="S7" s="72">
        <v>9.2100000000000009</v>
      </c>
      <c r="T7" s="61">
        <v>12.82</v>
      </c>
      <c r="U7" s="61">
        <v>9.7899999999999991</v>
      </c>
      <c r="V7" s="61">
        <v>13.45</v>
      </c>
      <c r="W7" s="61">
        <v>16.100000000000001</v>
      </c>
      <c r="X7" s="70">
        <f t="shared" si="0"/>
        <v>12.273999999999999</v>
      </c>
      <c r="Y7" s="61"/>
      <c r="Z7" s="61">
        <v>0.31</v>
      </c>
      <c r="AA7" s="61">
        <v>0.31</v>
      </c>
      <c r="AB7" s="61">
        <v>0.25</v>
      </c>
      <c r="AC7" s="61">
        <v>0.2</v>
      </c>
      <c r="AD7" s="61">
        <v>0.24</v>
      </c>
      <c r="AE7" s="70">
        <f t="shared" si="1"/>
        <v>0.26200000000000001</v>
      </c>
    </row>
    <row r="8" spans="1:43" x14ac:dyDescent="0.4">
      <c r="A8" s="106"/>
      <c r="G8" s="109"/>
      <c r="K8" s="65"/>
      <c r="L8" s="65" t="s">
        <v>82</v>
      </c>
      <c r="M8" s="65"/>
      <c r="N8" s="65">
        <v>1.21</v>
      </c>
      <c r="O8" t="s">
        <v>35</v>
      </c>
      <c r="P8" s="65">
        <v>5.2</v>
      </c>
      <c r="Q8" s="65"/>
      <c r="R8" s="65"/>
      <c r="S8" s="72">
        <v>7.46</v>
      </c>
      <c r="T8" s="61">
        <v>10.58</v>
      </c>
      <c r="U8" s="61">
        <v>8.73</v>
      </c>
      <c r="V8" s="61">
        <v>10.79</v>
      </c>
      <c r="W8" s="61">
        <v>14.86</v>
      </c>
      <c r="X8" s="70">
        <f t="shared" si="0"/>
        <v>10.484</v>
      </c>
      <c r="Y8" s="61"/>
      <c r="Z8" s="61">
        <v>0.18</v>
      </c>
      <c r="AA8" s="61">
        <v>0.18</v>
      </c>
      <c r="AB8" s="61">
        <v>0.21</v>
      </c>
      <c r="AC8" s="61">
        <v>0.18</v>
      </c>
      <c r="AD8" s="61">
        <v>0.15</v>
      </c>
      <c r="AE8" s="70">
        <f t="shared" si="1"/>
        <v>0.18</v>
      </c>
    </row>
    <row r="9" spans="1:43" x14ac:dyDescent="0.4">
      <c r="A9" s="106"/>
      <c r="G9" s="109"/>
      <c r="K9" s="65"/>
      <c r="L9" s="65" t="s">
        <v>86</v>
      </c>
      <c r="M9" s="65"/>
      <c r="N9" s="65">
        <v>1.1499999999999999</v>
      </c>
      <c r="O9" t="s">
        <v>35</v>
      </c>
      <c r="P9" s="65">
        <v>2.2999999999999998</v>
      </c>
      <c r="Q9" s="65"/>
      <c r="R9" s="65"/>
      <c r="S9" s="72">
        <v>6.5</v>
      </c>
      <c r="T9" s="61">
        <v>7.76</v>
      </c>
      <c r="U9" s="61">
        <v>7.82</v>
      </c>
      <c r="V9" s="61">
        <v>8.41</v>
      </c>
      <c r="W9" s="61">
        <v>11.93</v>
      </c>
      <c r="X9" s="70">
        <f t="shared" si="0"/>
        <v>8.484</v>
      </c>
      <c r="Y9" s="61"/>
      <c r="Z9" s="61">
        <v>0.2</v>
      </c>
      <c r="AA9" s="61">
        <v>0.19</v>
      </c>
      <c r="AB9" s="61">
        <v>0.21</v>
      </c>
      <c r="AC9" s="61">
        <v>0.16</v>
      </c>
      <c r="AD9" s="61">
        <v>0.18</v>
      </c>
      <c r="AE9" s="70">
        <f t="shared" si="1"/>
        <v>0.188</v>
      </c>
    </row>
    <row r="10" spans="1:43" x14ac:dyDescent="0.4">
      <c r="A10" s="106"/>
      <c r="G10" s="109"/>
      <c r="L10" t="s">
        <v>85</v>
      </c>
      <c r="N10">
        <v>1.31</v>
      </c>
      <c r="O10" t="s">
        <v>35</v>
      </c>
      <c r="P10">
        <v>3.4</v>
      </c>
      <c r="S10" s="61">
        <v>8.7899999999999991</v>
      </c>
      <c r="T10" s="61">
        <v>9.82</v>
      </c>
      <c r="U10" s="61">
        <v>9.19</v>
      </c>
      <c r="V10" s="61">
        <v>11.67</v>
      </c>
      <c r="W10" s="61">
        <v>14.87</v>
      </c>
      <c r="X10" s="70">
        <f t="shared" si="0"/>
        <v>10.867999999999999</v>
      </c>
      <c r="Y10" s="61"/>
      <c r="Z10" s="61">
        <v>0.33</v>
      </c>
      <c r="AA10" s="61">
        <v>0.24</v>
      </c>
      <c r="AB10" s="61">
        <v>0.26</v>
      </c>
      <c r="AC10" s="61">
        <v>0.21</v>
      </c>
      <c r="AD10" s="61">
        <v>0.21</v>
      </c>
      <c r="AE10" s="70">
        <f t="shared" si="1"/>
        <v>0.25</v>
      </c>
    </row>
    <row r="11" spans="1:43" x14ac:dyDescent="0.4">
      <c r="A11" s="106"/>
      <c r="G11" s="109"/>
      <c r="L11" t="s">
        <v>83</v>
      </c>
      <c r="N11">
        <v>1.37</v>
      </c>
      <c r="O11" t="s">
        <v>35</v>
      </c>
      <c r="P11">
        <v>3.6</v>
      </c>
      <c r="S11" s="61">
        <v>9.39</v>
      </c>
      <c r="T11" s="61">
        <v>11.66</v>
      </c>
      <c r="U11" s="61">
        <v>10.78</v>
      </c>
      <c r="V11" s="61">
        <v>13.21</v>
      </c>
      <c r="W11" s="61">
        <v>17.47</v>
      </c>
      <c r="X11" s="70">
        <f t="shared" si="0"/>
        <v>12.501999999999999</v>
      </c>
      <c r="Y11" s="61"/>
      <c r="Z11" s="61">
        <v>0.36</v>
      </c>
      <c r="AA11" s="61">
        <v>0.28000000000000003</v>
      </c>
      <c r="AB11" s="61">
        <v>0.28999999999999998</v>
      </c>
      <c r="AC11" s="61">
        <v>0.25</v>
      </c>
      <c r="AD11" s="61">
        <v>0.24</v>
      </c>
      <c r="AE11" s="70">
        <f t="shared" si="1"/>
        <v>0.28399999999999997</v>
      </c>
    </row>
    <row r="12" spans="1:43" x14ac:dyDescent="0.4">
      <c r="A12" s="106"/>
      <c r="G12" s="109"/>
      <c r="L12" t="s">
        <v>84</v>
      </c>
      <c r="N12">
        <v>1.35</v>
      </c>
      <c r="O12" t="s">
        <v>35</v>
      </c>
      <c r="P12" s="58">
        <v>3</v>
      </c>
      <c r="S12" s="61">
        <v>8.85</v>
      </c>
      <c r="T12" s="61">
        <v>10.94</v>
      </c>
      <c r="U12" s="61">
        <v>10.36</v>
      </c>
      <c r="V12" s="61">
        <v>12.03</v>
      </c>
      <c r="W12" s="61">
        <v>16.399999999999999</v>
      </c>
      <c r="X12" s="70">
        <f t="shared" si="0"/>
        <v>11.715999999999999</v>
      </c>
      <c r="Y12" s="61"/>
      <c r="Z12" s="61">
        <v>0.36</v>
      </c>
      <c r="AA12" s="61">
        <v>0.27</v>
      </c>
      <c r="AB12" s="61">
        <v>0.33</v>
      </c>
      <c r="AC12" s="61">
        <v>0.27</v>
      </c>
      <c r="AD12" s="61">
        <v>0.21</v>
      </c>
      <c r="AE12" s="70">
        <f t="shared" si="1"/>
        <v>0.28799999999999998</v>
      </c>
    </row>
    <row r="13" spans="1:43" x14ac:dyDescent="0.4">
      <c r="A13" s="106"/>
      <c r="G13" s="60"/>
      <c r="L13" t="s">
        <v>111</v>
      </c>
      <c r="O13" t="s">
        <v>35</v>
      </c>
      <c r="S13" s="61">
        <v>9.17</v>
      </c>
      <c r="T13" s="61">
        <v>12.14</v>
      </c>
      <c r="U13" s="61">
        <v>9.48</v>
      </c>
      <c r="V13" s="61">
        <v>10.86</v>
      </c>
      <c r="W13" s="61">
        <v>17.170000000000002</v>
      </c>
      <c r="X13" s="70">
        <f t="shared" si="0"/>
        <v>11.764000000000001</v>
      </c>
      <c r="Y13" s="61"/>
      <c r="Z13" s="61">
        <v>0.2</v>
      </c>
      <c r="AA13" s="61">
        <v>0.17</v>
      </c>
      <c r="AB13" s="61">
        <v>0.2</v>
      </c>
      <c r="AC13" s="61">
        <v>0.14000000000000001</v>
      </c>
      <c r="AD13" s="61">
        <v>0.13</v>
      </c>
      <c r="AE13" s="70">
        <f t="shared" si="1"/>
        <v>0.16800000000000001</v>
      </c>
    </row>
    <row r="14" spans="1:43" x14ac:dyDescent="0.4">
      <c r="A14" s="106"/>
      <c r="L14" t="s">
        <v>112</v>
      </c>
      <c r="O14" t="s">
        <v>35</v>
      </c>
      <c r="S14" s="61">
        <v>7.48</v>
      </c>
      <c r="T14" s="61">
        <v>8.61</v>
      </c>
      <c r="U14" s="61">
        <v>6.69</v>
      </c>
      <c r="V14" s="61">
        <v>8.9600000000000009</v>
      </c>
      <c r="W14" s="61">
        <v>11.62</v>
      </c>
      <c r="X14" s="70">
        <f t="shared" si="0"/>
        <v>8.6720000000000006</v>
      </c>
      <c r="Y14" s="61"/>
      <c r="Z14" s="61">
        <v>0.2</v>
      </c>
      <c r="AA14" s="61">
        <v>0.2</v>
      </c>
      <c r="AB14" s="61">
        <v>0.24</v>
      </c>
      <c r="AC14" s="61">
        <v>0.14000000000000001</v>
      </c>
      <c r="AD14" s="61">
        <v>0.15</v>
      </c>
      <c r="AE14" s="70">
        <f t="shared" si="1"/>
        <v>0.186</v>
      </c>
    </row>
    <row r="15" spans="1:43" x14ac:dyDescent="0.4">
      <c r="A15" s="106"/>
      <c r="L15" t="s">
        <v>155</v>
      </c>
      <c r="N15">
        <v>1.57</v>
      </c>
      <c r="O15" t="s">
        <v>35</v>
      </c>
      <c r="P15">
        <v>2.6</v>
      </c>
      <c r="S15" s="61">
        <v>13.05</v>
      </c>
      <c r="T15" s="61">
        <v>10.1</v>
      </c>
      <c r="U15" s="61">
        <v>12.38</v>
      </c>
      <c r="V15" s="61">
        <v>16.84</v>
      </c>
      <c r="W15" s="61">
        <v>48.26</v>
      </c>
      <c r="X15" s="70">
        <f t="shared" si="0"/>
        <v>20.125999999999998</v>
      </c>
      <c r="Y15" s="61"/>
      <c r="Z15" s="61">
        <v>0.31</v>
      </c>
      <c r="AA15" s="61">
        <v>0.23</v>
      </c>
      <c r="AB15" s="61">
        <v>0.26</v>
      </c>
      <c r="AC15" s="61">
        <v>0.21</v>
      </c>
      <c r="AD15" s="61">
        <v>0.17</v>
      </c>
      <c r="AE15" s="70">
        <f t="shared" si="1"/>
        <v>0.23599999999999999</v>
      </c>
    </row>
    <row r="16" spans="1:43" x14ac:dyDescent="0.4">
      <c r="A16" s="106"/>
      <c r="L16" t="s">
        <v>34</v>
      </c>
      <c r="S16" s="61">
        <v>6.47</v>
      </c>
      <c r="T16" s="61">
        <v>6.74</v>
      </c>
      <c r="U16" s="61">
        <v>6.66</v>
      </c>
      <c r="V16" s="61">
        <v>7.96</v>
      </c>
      <c r="W16" s="61">
        <v>9.7200000000000006</v>
      </c>
      <c r="X16" s="71">
        <f t="shared" si="0"/>
        <v>7.5100000000000007</v>
      </c>
      <c r="Y16" s="61"/>
      <c r="Z16" s="61">
        <v>0.34</v>
      </c>
      <c r="AA16" s="61">
        <v>0.31</v>
      </c>
      <c r="AB16" s="61">
        <v>0.3</v>
      </c>
      <c r="AC16" s="61">
        <v>0.24</v>
      </c>
      <c r="AD16" s="61">
        <v>0.2</v>
      </c>
      <c r="AE16" s="71">
        <f t="shared" si="1"/>
        <v>0.27799999999999997</v>
      </c>
    </row>
  </sheetData>
  <mergeCells count="5">
    <mergeCell ref="G3:G12"/>
    <mergeCell ref="A1:F1"/>
    <mergeCell ref="G1:J1"/>
    <mergeCell ref="K1:AJ1"/>
    <mergeCell ref="A3:A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11C_DASB(動態)</vt:lpstr>
      <vt:lpstr>11C_DASB(構造)</vt:lpstr>
      <vt:lpstr>11C_AFM(動態)</vt:lpstr>
      <vt:lpstr>11C_AFM(構造)</vt:lpstr>
      <vt:lpstr>11C_HOMADAM(動態)</vt:lpstr>
      <vt:lpstr>11C_HOMADAM(構造)</vt:lpstr>
      <vt:lpstr>11C_McN(+)-5652(動態)</vt:lpstr>
      <vt:lpstr>11C_McN(+)-5652(構造)</vt:lpstr>
      <vt:lpstr>18F_McN-5652(動態)</vt:lpstr>
      <vt:lpstr>18F_McN-5652(構造)</vt:lpstr>
      <vt:lpstr>11C_MADAM(動態)</vt:lpstr>
      <vt:lpstr>11C_MADAM(構造)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shida</cp:lastModifiedBy>
  <dcterms:created xsi:type="dcterms:W3CDTF">2021-07-12T06:52:59Z</dcterms:created>
  <dcterms:modified xsi:type="dcterms:W3CDTF">2021-10-18T07:01:23Z</dcterms:modified>
</cp:coreProperties>
</file>