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BACE1\"/>
    </mc:Choice>
  </mc:AlternateContent>
  <xr:revisionPtr revIDLastSave="0" documentId="13_ncr:1_{4472EBB7-DA3D-4DBA-A3FB-AEB53D905374}" xr6:coauthVersionLast="36" xr6:coauthVersionMax="47" xr10:uidLastSave="{00000000-0000-0000-0000-000000000000}"/>
  <bookViews>
    <workbookView xWindow="14895" yWindow="15" windowWidth="13920" windowHeight="17280" xr2:uid="{00000000-000D-0000-FFFF-FFFF00000000}"/>
  </bookViews>
  <sheets>
    <sheet name="18F_PF-06684511(kinetic)" sheetId="1" r:id="rId1"/>
    <sheet name="18F_PF-06684511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4" i="1"/>
  <c r="P14" i="1"/>
  <c r="P5" i="1"/>
  <c r="P6" i="1"/>
  <c r="P7" i="1"/>
  <c r="P8" i="1"/>
  <c r="P9" i="1"/>
  <c r="P10" i="1"/>
  <c r="P11" i="1"/>
  <c r="P12" i="1"/>
  <c r="P13" i="1"/>
  <c r="P4" i="1"/>
  <c r="M4" i="1"/>
  <c r="M5" i="1"/>
  <c r="M6" i="1"/>
  <c r="M7" i="1"/>
  <c r="M8" i="1"/>
  <c r="M9" i="1"/>
  <c r="M10" i="1"/>
  <c r="M11" i="1"/>
  <c r="M12" i="1"/>
  <c r="M13" i="1"/>
  <c r="M14" i="1"/>
  <c r="M3" i="1"/>
  <c r="AG3" i="1"/>
  <c r="AD4" i="1"/>
  <c r="AD5" i="1"/>
  <c r="AD6" i="1"/>
  <c r="AD7" i="1"/>
  <c r="AD8" i="1"/>
  <c r="AD9" i="1"/>
  <c r="AD10" i="1"/>
  <c r="AD11" i="1"/>
  <c r="AD12" i="1"/>
  <c r="AD13" i="1"/>
  <c r="AD14" i="1"/>
  <c r="AD3" i="1"/>
  <c r="AA4" i="1"/>
  <c r="AG4" i="1" s="1"/>
  <c r="AA5" i="1"/>
  <c r="AG5" i="1" s="1"/>
  <c r="AA6" i="1"/>
  <c r="AG6" i="1" s="1"/>
  <c r="AA7" i="1"/>
  <c r="AG7" i="1" s="1"/>
  <c r="AA8" i="1"/>
  <c r="AG8" i="1" s="1"/>
  <c r="AA9" i="1"/>
  <c r="AG9" i="1" s="1"/>
  <c r="AA10" i="1"/>
  <c r="AG10" i="1" s="1"/>
  <c r="AA11" i="1"/>
  <c r="AG11" i="1" s="1"/>
  <c r="AA12" i="1"/>
  <c r="AG12" i="1" s="1"/>
  <c r="AA13" i="1"/>
  <c r="AG13" i="1" s="1"/>
  <c r="AA14" i="1"/>
  <c r="AG14" i="1" s="1"/>
  <c r="AA3" i="1"/>
  <c r="X4" i="1"/>
  <c r="X5" i="1"/>
  <c r="X6" i="1"/>
  <c r="X7" i="1"/>
  <c r="X8" i="1"/>
  <c r="X9" i="1"/>
  <c r="X10" i="1"/>
  <c r="X11" i="1"/>
  <c r="AJ11" i="1" s="1"/>
  <c r="X12" i="1"/>
  <c r="X13" i="1"/>
  <c r="X14" i="1"/>
  <c r="X3" i="1"/>
  <c r="U4" i="1"/>
  <c r="AJ4" i="1" s="1"/>
  <c r="U5" i="1"/>
  <c r="AJ5" i="1" s="1"/>
  <c r="U6" i="1"/>
  <c r="AJ6" i="1" s="1"/>
  <c r="U7" i="1"/>
  <c r="AJ7" i="1" s="1"/>
  <c r="U8" i="1"/>
  <c r="AJ8" i="1" s="1"/>
  <c r="U9" i="1"/>
  <c r="AJ9" i="1" s="1"/>
  <c r="U10" i="1"/>
  <c r="AJ10" i="1" s="1"/>
  <c r="U11" i="1"/>
  <c r="U12" i="1"/>
  <c r="AJ12" i="1" s="1"/>
  <c r="U13" i="1"/>
  <c r="AJ13" i="1" s="1"/>
  <c r="U14" i="1"/>
  <c r="AJ14" i="1" s="1"/>
  <c r="U3" i="1"/>
  <c r="AJ3" i="1" s="1"/>
</calcChain>
</file>

<file path=xl/sharedStrings.xml><?xml version="1.0" encoding="utf-8"?>
<sst xmlns="http://schemas.openxmlformats.org/spreadsheetml/2006/main" count="158" uniqueCount="89">
  <si>
    <t>HC</t>
    <phoneticPr fontId="2"/>
  </si>
  <si>
    <t>Journal information</t>
    <phoneticPr fontId="2"/>
  </si>
  <si>
    <t>Subject information</t>
    <phoneticPr fontId="2"/>
  </si>
  <si>
    <t>Parameters</t>
    <phoneticPr fontId="2"/>
  </si>
  <si>
    <t>ligand</t>
    <phoneticPr fontId="2"/>
  </si>
  <si>
    <t>Author</t>
    <phoneticPr fontId="2"/>
  </si>
  <si>
    <t>year</t>
    <phoneticPr fontId="2"/>
  </si>
  <si>
    <t>Journal</t>
    <phoneticPr fontId="2"/>
  </si>
  <si>
    <t>vol, pp</t>
    <phoneticPr fontId="2"/>
  </si>
  <si>
    <t>HC/MCI/AD</t>
    <phoneticPr fontId="2"/>
  </si>
  <si>
    <t>no.subjects</t>
    <phoneticPr fontId="2"/>
  </si>
  <si>
    <t>Gendar</t>
    <phoneticPr fontId="2"/>
  </si>
  <si>
    <t>Age</t>
    <phoneticPr fontId="2"/>
  </si>
  <si>
    <t>method</t>
    <phoneticPr fontId="2"/>
  </si>
  <si>
    <t>region</t>
    <phoneticPr fontId="2"/>
  </si>
  <si>
    <t>Vt</t>
    <phoneticPr fontId="2"/>
  </si>
  <si>
    <t>DVR</t>
    <phoneticPr fontId="2"/>
  </si>
  <si>
    <t>SUVR</t>
    <phoneticPr fontId="2"/>
  </si>
  <si>
    <t>BPND(DVR-1)</t>
    <phoneticPr fontId="2"/>
  </si>
  <si>
    <t>K1</t>
    <phoneticPr fontId="2"/>
  </si>
  <si>
    <t>%COV</t>
    <phoneticPr fontId="2"/>
  </si>
  <si>
    <t>k2</t>
    <phoneticPr fontId="2"/>
  </si>
  <si>
    <t>k3</t>
    <phoneticPr fontId="2"/>
  </si>
  <si>
    <t>k4</t>
    <phoneticPr fontId="2"/>
  </si>
  <si>
    <t>k1/k2</t>
    <phoneticPr fontId="2"/>
  </si>
  <si>
    <t>[18F]PF-06684511</t>
    <phoneticPr fontId="1"/>
  </si>
  <si>
    <t>Ryousuke Arakawa et al.</t>
    <phoneticPr fontId="1"/>
  </si>
  <si>
    <t>EJNMMI</t>
    <phoneticPr fontId="1"/>
  </si>
  <si>
    <t>47,2429-2439</t>
    <phoneticPr fontId="1"/>
  </si>
  <si>
    <t>3/2(F/M)</t>
    <phoneticPr fontId="1"/>
  </si>
  <si>
    <t>41-53</t>
    <phoneticPr fontId="1"/>
  </si>
  <si>
    <t>2-TCM</t>
    <phoneticPr fontId="1"/>
  </si>
  <si>
    <t>CER</t>
    <phoneticPr fontId="1"/>
  </si>
  <si>
    <t>CAU</t>
    <phoneticPr fontId="1"/>
  </si>
  <si>
    <t>PUT</t>
    <phoneticPr fontId="1"/>
  </si>
  <si>
    <t>THA</t>
    <phoneticPr fontId="1"/>
  </si>
  <si>
    <t>LFC</t>
    <phoneticPr fontId="1"/>
  </si>
  <si>
    <t>LTC</t>
    <phoneticPr fontId="1"/>
  </si>
  <si>
    <t>HIP</t>
    <phoneticPr fontId="1"/>
  </si>
  <si>
    <t>OCC</t>
    <phoneticPr fontId="1"/>
  </si>
  <si>
    <t>PAC</t>
    <phoneticPr fontId="1"/>
  </si>
  <si>
    <t>ACC</t>
    <phoneticPr fontId="1"/>
  </si>
  <si>
    <t>PCC</t>
    <phoneticPr fontId="1"/>
  </si>
  <si>
    <t>AMG</t>
    <phoneticPr fontId="1"/>
  </si>
  <si>
    <t>test</t>
    <phoneticPr fontId="1"/>
  </si>
  <si>
    <t>retest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</si>
  <si>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</si>
  <si>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</si>
  <si>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</si>
  <si>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</si>
  <si>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Vt</t>
    <phoneticPr fontId="1"/>
  </si>
  <si>
    <t>BPND(k3/k4)</t>
    <phoneticPr fontId="2"/>
  </si>
  <si>
    <t>PubChem Data</t>
    <phoneticPr fontId="2"/>
  </si>
  <si>
    <t>Structures</t>
    <phoneticPr fontId="2"/>
  </si>
  <si>
    <t xml:space="preserve"> Property name</t>
    <phoneticPr fontId="2"/>
  </si>
  <si>
    <t>Property Value</t>
    <phoneticPr fontId="2"/>
  </si>
  <si>
    <t>PubChem CID</t>
    <phoneticPr fontId="2"/>
  </si>
  <si>
    <t xml:space="preserve">Molecular formula </t>
    <phoneticPr fontId="2"/>
  </si>
  <si>
    <t>Chemical and Physical Properties</t>
    <phoneticPr fontId="2"/>
  </si>
  <si>
    <t>Molecular weight</t>
    <phoneticPr fontId="2"/>
  </si>
  <si>
    <t>XlogP3</t>
    <phoneticPr fontId="2"/>
  </si>
  <si>
    <t>Hydrogen Bond Donar Count</t>
    <phoneticPr fontId="2"/>
  </si>
  <si>
    <t>Hydrogen Bond Acceptor Count</t>
    <phoneticPr fontId="2"/>
  </si>
  <si>
    <t>Rotatable Bond Count</t>
    <phoneticPr fontId="2"/>
  </si>
  <si>
    <t>Exact Mass</t>
    <phoneticPr fontId="2"/>
  </si>
  <si>
    <t>Monoisotopic Mass</t>
  </si>
  <si>
    <t>Topological Polar Surface Area</t>
    <phoneticPr fontId="2"/>
  </si>
  <si>
    <t xml:space="preserve">Heavy Atom Count </t>
    <phoneticPr fontId="2"/>
  </si>
  <si>
    <t>Formal Charge</t>
    <phoneticPr fontId="2"/>
  </si>
  <si>
    <t>Complexity</t>
    <phoneticPr fontId="2"/>
  </si>
  <si>
    <t xml:space="preserve">Isotope Atom Stereocentor </t>
    <phoneticPr fontId="2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</si>
  <si>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</si>
  <si>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</si>
  <si>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</si>
  <si>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</si>
  <si>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</si>
  <si>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</si>
  <si>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2"/>
  </si>
  <si>
    <t>BioAssay Results</t>
    <phoneticPr fontId="2"/>
  </si>
  <si>
    <t xml:space="preserve">Activity Type </t>
    <phoneticPr fontId="2"/>
  </si>
  <si>
    <t>BioAssay Name</t>
    <phoneticPr fontId="2"/>
  </si>
  <si>
    <t>BioAssay AID</t>
    <phoneticPr fontId="2"/>
  </si>
  <si>
    <t>Substance SID</t>
    <phoneticPr fontId="2"/>
  </si>
  <si>
    <t>C19H19F2N5O3S</t>
    <phoneticPr fontId="2"/>
  </si>
  <si>
    <t>PAR</t>
    <phoneticPr fontId="1"/>
  </si>
  <si>
    <t>anterior cingulate cx</t>
    <phoneticPr fontId="1"/>
  </si>
  <si>
    <t>posterior cingulate cx</t>
    <phoneticPr fontId="1"/>
  </si>
  <si>
    <t>amygdala</t>
    <phoneticPr fontId="1"/>
  </si>
  <si>
    <t>Activity Value, nM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</si>
</sst>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00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4" xfId="0" applyBorder="1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178" fontId="0" fillId="0" borderId="14" xfId="0" applyNumberForma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5" fillId="6" borderId="14" xfId="0" applyFont="1" applyFill="1" applyBorder="1" applyAlignment="1">
      <alignment horizontal="right" vertical="center" wrapText="1"/>
    </xf>
    <xf numFmtId="0" fontId="4" fillId="0" borderId="9" xfId="0" applyFont="1" applyBorder="1" applyAlignment="1">
      <alignment vertical="center"/>
    </xf>
    <xf numFmtId="0" fontId="0" fillId="0" borderId="10" xfId="0" applyBorder="1" applyAlignment="1">
      <alignment horizontal="right" vertical="top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4" fillId="0" borderId="17" xfId="0" applyFont="1" applyBorder="1" applyAlignment="1">
      <alignment vertical="center"/>
    </xf>
    <xf numFmtId="0" fontId="0" fillId="0" borderId="18" xfId="0" applyBorder="1" applyAlignment="1">
      <alignment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"/>
  <sheetViews>
    <sheetView tabSelected="1" workbookViewId="0">
      <selection activeCell="L20" sqref="L20"/>
    </sheetView>
  </sheetViews>
  <sheetFormatPr defaultRowHeight="18.75"/>
  <cols>
    <col min="1" max="1" width="18.375" customWidth="1"/>
    <col min="20" max="20" width="19.375" bestFit="1" customWidth="1"/>
  </cols>
  <sheetData>
    <row r="1" spans="1:38">
      <c r="A1" s="43" t="s">
        <v>1</v>
      </c>
      <c r="B1" s="43"/>
      <c r="C1" s="43"/>
      <c r="D1" s="43"/>
      <c r="E1" s="43"/>
      <c r="F1" s="44" t="s">
        <v>2</v>
      </c>
      <c r="G1" s="44"/>
      <c r="H1" s="44"/>
      <c r="I1" s="44"/>
      <c r="J1" s="45" t="s">
        <v>3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1"/>
      <c r="AG1" s="2"/>
      <c r="AH1" s="2"/>
      <c r="AI1" s="2"/>
      <c r="AJ1" s="3"/>
      <c r="AK1" s="3"/>
      <c r="AL1" s="3"/>
    </row>
    <row r="2" spans="1:38" ht="19.5" thickBot="1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7" t="s">
        <v>13</v>
      </c>
      <c r="K2" s="8" t="s">
        <v>14</v>
      </c>
      <c r="L2" s="8"/>
      <c r="M2" s="8" t="s">
        <v>15</v>
      </c>
      <c r="N2" s="8"/>
      <c r="O2" s="9"/>
      <c r="P2" s="10" t="s">
        <v>16</v>
      </c>
      <c r="Q2" s="7"/>
      <c r="R2" s="11"/>
      <c r="S2" s="7" t="s">
        <v>17</v>
      </c>
      <c r="T2" s="12" t="s">
        <v>18</v>
      </c>
      <c r="U2" s="7" t="s">
        <v>19</v>
      </c>
      <c r="V2" s="7"/>
      <c r="W2" s="11" t="s">
        <v>20</v>
      </c>
      <c r="X2" s="7" t="s">
        <v>21</v>
      </c>
      <c r="Y2" s="7"/>
      <c r="Z2" s="11" t="s">
        <v>20</v>
      </c>
      <c r="AA2" s="10" t="s">
        <v>22</v>
      </c>
      <c r="AB2" s="7"/>
      <c r="AC2" s="11" t="s">
        <v>20</v>
      </c>
      <c r="AD2" s="7" t="s">
        <v>23</v>
      </c>
      <c r="AE2" s="7"/>
      <c r="AF2" s="11" t="s">
        <v>20</v>
      </c>
      <c r="AG2" s="13" t="s">
        <v>51</v>
      </c>
      <c r="AH2" s="14"/>
      <c r="AI2" s="11" t="s">
        <v>20</v>
      </c>
      <c r="AJ2" s="15" t="s">
        <v>24</v>
      </c>
      <c r="AK2" s="3"/>
      <c r="AL2" s="11" t="s">
        <v>20</v>
      </c>
    </row>
    <row r="3" spans="1:38">
      <c r="A3" s="46" t="s">
        <v>25</v>
      </c>
      <c r="B3" s="3" t="s">
        <v>26</v>
      </c>
      <c r="C3" s="3">
        <v>2020</v>
      </c>
      <c r="D3" s="3" t="s">
        <v>27</v>
      </c>
      <c r="E3" s="3" t="s">
        <v>28</v>
      </c>
      <c r="F3" s="46" t="s">
        <v>0</v>
      </c>
      <c r="G3" s="3">
        <v>5</v>
      </c>
      <c r="H3" s="3" t="s">
        <v>29</v>
      </c>
      <c r="I3" s="3" t="s">
        <v>30</v>
      </c>
      <c r="J3" s="3" t="s">
        <v>31</v>
      </c>
      <c r="K3" s="3" t="s">
        <v>32</v>
      </c>
      <c r="M3" s="42">
        <f>(AB17+AC17)/2</f>
        <v>4.3650000000000002</v>
      </c>
      <c r="U3" s="17">
        <f>(L17+M17)/2</f>
        <v>0.21750000000000003</v>
      </c>
      <c r="V3" s="17"/>
      <c r="W3" s="17"/>
      <c r="X3" s="17">
        <f>(P17+Q17)/2</f>
        <v>0.72</v>
      </c>
      <c r="Y3" s="17"/>
      <c r="Z3" s="17"/>
      <c r="AA3" s="17">
        <f>(T17+U17)/2</f>
        <v>0.63900000000000001</v>
      </c>
      <c r="AB3" s="17"/>
      <c r="AC3" s="17"/>
      <c r="AD3" s="17">
        <f>(X17+Y17)/2</f>
        <v>0.4395</v>
      </c>
      <c r="AG3" s="16">
        <f>AA3/AD3</f>
        <v>1.453924914675768</v>
      </c>
      <c r="AJ3" s="16">
        <f>U3/X3</f>
        <v>0.30208333333333337</v>
      </c>
    </row>
    <row r="4" spans="1:38">
      <c r="A4" s="47"/>
      <c r="B4" s="3"/>
      <c r="C4" s="3"/>
      <c r="D4" s="3"/>
      <c r="E4" s="3"/>
      <c r="F4" s="47"/>
      <c r="G4" s="3"/>
      <c r="H4" s="3"/>
      <c r="I4" s="3"/>
      <c r="J4" s="3"/>
      <c r="K4" t="s">
        <v>33</v>
      </c>
      <c r="M4" s="42">
        <f t="shared" ref="M4:M14" si="0">(AB18+AC18)/2</f>
        <v>4.9249999999999998</v>
      </c>
      <c r="P4" s="16">
        <f>M4/$M$3</f>
        <v>1.1282932416953035</v>
      </c>
      <c r="T4" s="19">
        <f>P4-1</f>
        <v>0.12829324169530354</v>
      </c>
      <c r="U4" s="17">
        <f t="shared" ref="U4:U14" si="1">(L18+M18)/2</f>
        <v>0.126</v>
      </c>
      <c r="V4" s="17"/>
      <c r="W4" s="17"/>
      <c r="X4" s="17">
        <f t="shared" ref="X4:X14" si="2">(P18+Q18)/2</f>
        <v>0.21799999999999997</v>
      </c>
      <c r="Y4" s="17"/>
      <c r="Z4" s="17"/>
      <c r="AA4" s="17">
        <f t="shared" ref="AA4:AA14" si="3">(T18+U18)/2</f>
        <v>0.39850000000000002</v>
      </c>
      <c r="AB4" s="17"/>
      <c r="AC4" s="17"/>
      <c r="AD4" s="17">
        <f t="shared" ref="AD4:AD14" si="4">(X18+Y18)/2</f>
        <v>0.44400000000000001</v>
      </c>
      <c r="AG4" s="16">
        <f t="shared" ref="AG4:AG14" si="5">AA4/AD4</f>
        <v>0.89752252252252251</v>
      </c>
      <c r="AJ4" s="16">
        <f t="shared" ref="AJ4:AJ14" si="6">U4/X4</f>
        <v>0.57798165137614688</v>
      </c>
    </row>
    <row r="5" spans="1:38">
      <c r="A5" s="47"/>
      <c r="B5" s="3"/>
      <c r="C5" s="3"/>
      <c r="D5" s="3"/>
      <c r="E5" s="3"/>
      <c r="F5" s="47"/>
      <c r="G5" s="3"/>
      <c r="H5" s="3"/>
      <c r="I5" s="3"/>
      <c r="J5" s="3"/>
      <c r="K5" t="s">
        <v>34</v>
      </c>
      <c r="M5" s="42">
        <f t="shared" si="0"/>
        <v>6.0649999999999995</v>
      </c>
      <c r="P5" s="16">
        <f t="shared" ref="P5:P14" si="7">M5/$M$3</f>
        <v>1.3894616265750284</v>
      </c>
      <c r="T5" s="19">
        <f t="shared" ref="T5:T14" si="8">P5-1</f>
        <v>0.38946162657502836</v>
      </c>
      <c r="U5" s="17">
        <f t="shared" si="1"/>
        <v>0.1585</v>
      </c>
      <c r="V5" s="17"/>
      <c r="W5" s="17"/>
      <c r="X5" s="17">
        <f t="shared" si="2"/>
        <v>0.18149999999999999</v>
      </c>
      <c r="Y5" s="17"/>
      <c r="Z5" s="17"/>
      <c r="AA5" s="17">
        <f t="shared" si="3"/>
        <v>0.41300000000000003</v>
      </c>
      <c r="AB5" s="17"/>
      <c r="AC5" s="17"/>
      <c r="AD5" s="17">
        <f t="shared" si="4"/>
        <v>0.14100000000000001</v>
      </c>
      <c r="AG5" s="16">
        <f t="shared" si="5"/>
        <v>2.9290780141843973</v>
      </c>
      <c r="AJ5" s="16">
        <f t="shared" si="6"/>
        <v>0.8732782369146006</v>
      </c>
    </row>
    <row r="6" spans="1:38">
      <c r="A6" s="47"/>
      <c r="B6" s="3"/>
      <c r="C6" s="3"/>
      <c r="D6" s="3"/>
      <c r="E6" s="3"/>
      <c r="F6" s="47"/>
      <c r="G6" s="3"/>
      <c r="H6" s="3"/>
      <c r="I6" s="3"/>
      <c r="J6" s="3"/>
      <c r="K6" t="s">
        <v>35</v>
      </c>
      <c r="M6" s="42">
        <f t="shared" si="0"/>
        <v>5.4350000000000005</v>
      </c>
      <c r="P6" s="16">
        <f t="shared" si="7"/>
        <v>1.2451317296678122</v>
      </c>
      <c r="T6" s="19">
        <f t="shared" si="8"/>
        <v>0.24513172966781216</v>
      </c>
      <c r="U6" s="17">
        <f t="shared" si="1"/>
        <v>0.16949999999999998</v>
      </c>
      <c r="V6" s="17"/>
      <c r="W6" s="17"/>
      <c r="X6" s="17">
        <f t="shared" si="2"/>
        <v>0.28100000000000003</v>
      </c>
      <c r="Y6" s="17"/>
      <c r="Z6" s="17"/>
      <c r="AA6" s="17">
        <f t="shared" si="3"/>
        <v>0.39900000000000002</v>
      </c>
      <c r="AB6" s="17"/>
      <c r="AC6" s="17"/>
      <c r="AD6" s="17">
        <f t="shared" si="4"/>
        <v>7.4500000000000011E-2</v>
      </c>
      <c r="AG6" s="16">
        <f t="shared" si="5"/>
        <v>5.3557046979865763</v>
      </c>
      <c r="AJ6" s="16">
        <f t="shared" si="6"/>
        <v>0.60320284697508886</v>
      </c>
    </row>
    <row r="7" spans="1:38">
      <c r="A7" s="47"/>
      <c r="B7" s="3"/>
      <c r="C7" s="3"/>
      <c r="D7" s="3"/>
      <c r="E7" s="3"/>
      <c r="F7" s="47"/>
      <c r="G7" s="3"/>
      <c r="H7" s="3"/>
      <c r="I7" s="3"/>
      <c r="J7" s="3"/>
      <c r="K7" t="s">
        <v>36</v>
      </c>
      <c r="M7" s="42">
        <f t="shared" si="0"/>
        <v>5.38</v>
      </c>
      <c r="P7" s="16">
        <f t="shared" si="7"/>
        <v>1.2325315005727375</v>
      </c>
      <c r="T7" s="19">
        <f t="shared" si="8"/>
        <v>0.23253150057273753</v>
      </c>
      <c r="U7" s="17">
        <f t="shared" si="1"/>
        <v>0.16250000000000001</v>
      </c>
      <c r="V7" s="17"/>
      <c r="W7" s="17"/>
      <c r="X7" s="17">
        <f t="shared" si="2"/>
        <v>0.26749999999999996</v>
      </c>
      <c r="Y7" s="17"/>
      <c r="Z7" s="17"/>
      <c r="AA7" s="17">
        <f t="shared" si="3"/>
        <v>0.45550000000000002</v>
      </c>
      <c r="AB7" s="17"/>
      <c r="AC7" s="17"/>
      <c r="AD7" s="17">
        <f t="shared" si="4"/>
        <v>0.3795</v>
      </c>
      <c r="AG7" s="16">
        <f t="shared" si="5"/>
        <v>1.2002635046113308</v>
      </c>
      <c r="AJ7" s="16">
        <f t="shared" si="6"/>
        <v>0.60747663551401876</v>
      </c>
    </row>
    <row r="8" spans="1:38">
      <c r="A8" s="47"/>
      <c r="B8" s="3"/>
      <c r="C8" s="3"/>
      <c r="D8" s="3"/>
      <c r="E8" s="3"/>
      <c r="F8" s="47"/>
      <c r="G8" s="3"/>
      <c r="H8" s="3"/>
      <c r="I8" s="3"/>
      <c r="J8" s="3"/>
      <c r="K8" s="3" t="s">
        <v>37</v>
      </c>
      <c r="L8" s="3"/>
      <c r="M8" s="42">
        <f t="shared" si="0"/>
        <v>5.835</v>
      </c>
      <c r="N8" s="3"/>
      <c r="O8" s="3"/>
      <c r="P8" s="16">
        <f t="shared" si="7"/>
        <v>1.3367697594501717</v>
      </c>
      <c r="Q8" s="3"/>
      <c r="R8" s="3"/>
      <c r="S8" s="3"/>
      <c r="T8" s="19">
        <f t="shared" si="8"/>
        <v>0.33676975945017174</v>
      </c>
      <c r="U8" s="17">
        <f t="shared" si="1"/>
        <v>0.17499999999999999</v>
      </c>
      <c r="V8" s="18"/>
      <c r="W8" s="18"/>
      <c r="X8" s="17">
        <f t="shared" si="2"/>
        <v>0.39749999999999996</v>
      </c>
      <c r="Y8" s="18"/>
      <c r="Z8" s="18"/>
      <c r="AA8" s="17">
        <f t="shared" si="3"/>
        <v>0.52849999999999997</v>
      </c>
      <c r="AB8" s="18"/>
      <c r="AC8" s="18"/>
      <c r="AD8" s="17">
        <f t="shared" si="4"/>
        <v>8.4999999999999992E-2</v>
      </c>
      <c r="AE8" s="3"/>
      <c r="AF8" s="3"/>
      <c r="AG8" s="16">
        <f t="shared" si="5"/>
        <v>6.2176470588235295</v>
      </c>
      <c r="AH8" s="3"/>
      <c r="AI8" s="3"/>
      <c r="AJ8" s="16">
        <f t="shared" si="6"/>
        <v>0.44025157232704404</v>
      </c>
      <c r="AK8" s="3"/>
      <c r="AL8" s="3"/>
    </row>
    <row r="9" spans="1:38">
      <c r="A9" s="47"/>
      <c r="B9" s="3"/>
      <c r="C9" s="3"/>
      <c r="D9" s="3"/>
      <c r="E9" s="3"/>
      <c r="F9" s="47"/>
      <c r="G9" s="3"/>
      <c r="H9" s="3"/>
      <c r="I9" s="3"/>
      <c r="J9" s="3"/>
      <c r="K9" s="3" t="s">
        <v>38</v>
      </c>
      <c r="L9" s="3"/>
      <c r="M9" s="42">
        <f t="shared" si="0"/>
        <v>5.65</v>
      </c>
      <c r="N9" s="3"/>
      <c r="O9" s="3"/>
      <c r="P9" s="16">
        <f t="shared" si="7"/>
        <v>1.2943871706758305</v>
      </c>
      <c r="Q9" s="3"/>
      <c r="R9" s="3"/>
      <c r="S9" s="3"/>
      <c r="T9" s="19">
        <f t="shared" si="8"/>
        <v>0.29438717067583053</v>
      </c>
      <c r="U9" s="17">
        <f t="shared" si="1"/>
        <v>0.17599999999999999</v>
      </c>
      <c r="V9" s="18"/>
      <c r="W9" s="18"/>
      <c r="X9" s="17">
        <f t="shared" si="2"/>
        <v>0.372</v>
      </c>
      <c r="Y9" s="18"/>
      <c r="Z9" s="18"/>
      <c r="AA9" s="17">
        <f t="shared" si="3"/>
        <v>0.29249999999999998</v>
      </c>
      <c r="AB9" s="18"/>
      <c r="AC9" s="18"/>
      <c r="AD9" s="17">
        <f t="shared" si="4"/>
        <v>3.9E-2</v>
      </c>
      <c r="AE9" s="3"/>
      <c r="AF9" s="3"/>
      <c r="AG9" s="16">
        <f t="shared" si="5"/>
        <v>7.4999999999999991</v>
      </c>
      <c r="AH9" s="3"/>
      <c r="AI9" s="3"/>
      <c r="AJ9" s="16">
        <f t="shared" si="6"/>
        <v>0.47311827956989244</v>
      </c>
      <c r="AK9" s="3"/>
      <c r="AL9" s="3"/>
    </row>
    <row r="10" spans="1:38">
      <c r="A10" s="47"/>
      <c r="B10" s="3"/>
      <c r="C10" s="3"/>
      <c r="D10" s="3"/>
      <c r="E10" s="3"/>
      <c r="F10" s="47"/>
      <c r="G10" s="3"/>
      <c r="H10" s="3"/>
      <c r="I10" s="3"/>
      <c r="J10" s="3"/>
      <c r="K10" s="3" t="s">
        <v>39</v>
      </c>
      <c r="L10" s="3"/>
      <c r="M10" s="42">
        <f t="shared" si="0"/>
        <v>5.3149999999999995</v>
      </c>
      <c r="N10" s="3"/>
      <c r="O10" s="3"/>
      <c r="P10" s="16">
        <f t="shared" si="7"/>
        <v>1.2176403207331041</v>
      </c>
      <c r="Q10" s="3"/>
      <c r="R10" s="3"/>
      <c r="S10" s="3"/>
      <c r="T10" s="19">
        <f t="shared" si="8"/>
        <v>0.21764032073310413</v>
      </c>
      <c r="U10" s="17">
        <f t="shared" si="1"/>
        <v>0.18149999999999999</v>
      </c>
      <c r="V10" s="18"/>
      <c r="W10" s="18"/>
      <c r="X10" s="17">
        <f t="shared" si="2"/>
        <v>0.38049999999999995</v>
      </c>
      <c r="Y10" s="18"/>
      <c r="Z10" s="18"/>
      <c r="AA10" s="17">
        <f t="shared" si="3"/>
        <v>0.51150000000000007</v>
      </c>
      <c r="AB10" s="18"/>
      <c r="AC10" s="18"/>
      <c r="AD10" s="17">
        <f t="shared" si="4"/>
        <v>9.9500000000000005E-2</v>
      </c>
      <c r="AE10" s="3"/>
      <c r="AF10" s="3"/>
      <c r="AG10" s="16">
        <f t="shared" si="5"/>
        <v>5.1407035175879399</v>
      </c>
      <c r="AH10" s="3"/>
      <c r="AI10" s="3"/>
      <c r="AJ10" s="16">
        <f t="shared" si="6"/>
        <v>0.4770039421813404</v>
      </c>
      <c r="AK10" s="3"/>
      <c r="AL10" s="3"/>
    </row>
    <row r="11" spans="1:38">
      <c r="A11" s="47"/>
      <c r="B11" s="3"/>
      <c r="C11" s="3"/>
      <c r="D11" s="3"/>
      <c r="E11" s="3"/>
      <c r="F11" s="47"/>
      <c r="G11" s="3"/>
      <c r="H11" s="3"/>
      <c r="I11" s="3"/>
      <c r="J11" s="3"/>
      <c r="K11" s="3" t="s">
        <v>84</v>
      </c>
      <c r="L11" s="3"/>
      <c r="M11" s="42">
        <f t="shared" si="0"/>
        <v>5.4700000000000006</v>
      </c>
      <c r="N11" s="3"/>
      <c r="O11" s="3"/>
      <c r="P11" s="16">
        <f t="shared" si="7"/>
        <v>1.2531500572737686</v>
      </c>
      <c r="Q11" s="3"/>
      <c r="R11" s="3"/>
      <c r="S11" s="3"/>
      <c r="T11" s="19">
        <f t="shared" si="8"/>
        <v>0.2531500572737686</v>
      </c>
      <c r="U11" s="17">
        <f t="shared" si="1"/>
        <v>0.17149999999999999</v>
      </c>
      <c r="V11" s="18"/>
      <c r="W11" s="18"/>
      <c r="X11" s="17">
        <f t="shared" si="2"/>
        <v>0.36799999999999999</v>
      </c>
      <c r="Y11" s="18"/>
      <c r="Z11" s="18"/>
      <c r="AA11" s="17">
        <f t="shared" si="3"/>
        <v>0.52500000000000002</v>
      </c>
      <c r="AB11" s="18"/>
      <c r="AC11" s="18"/>
      <c r="AD11" s="17">
        <f t="shared" si="4"/>
        <v>0.13550000000000001</v>
      </c>
      <c r="AE11" s="3"/>
      <c r="AF11" s="3"/>
      <c r="AG11" s="16">
        <f t="shared" si="5"/>
        <v>3.8745387453874538</v>
      </c>
      <c r="AH11" s="3"/>
      <c r="AI11" s="3"/>
      <c r="AJ11" s="16">
        <f t="shared" si="6"/>
        <v>0.46603260869565216</v>
      </c>
      <c r="AK11" s="3"/>
      <c r="AL11" s="3"/>
    </row>
    <row r="12" spans="1:38">
      <c r="A12" s="47"/>
      <c r="B12" s="3"/>
      <c r="C12" s="3"/>
      <c r="D12" s="3"/>
      <c r="E12" s="3"/>
      <c r="F12" s="47"/>
      <c r="G12" s="3"/>
      <c r="H12" s="3"/>
      <c r="I12" s="3"/>
      <c r="J12" s="3"/>
      <c r="K12" s="3" t="s">
        <v>85</v>
      </c>
      <c r="L12" s="3"/>
      <c r="M12" s="42">
        <f t="shared" si="0"/>
        <v>6.5649999999999995</v>
      </c>
      <c r="N12" s="3"/>
      <c r="O12" s="3"/>
      <c r="P12" s="16">
        <f t="shared" si="7"/>
        <v>1.504009163802978</v>
      </c>
      <c r="Q12" s="3"/>
      <c r="R12" s="3"/>
      <c r="S12" s="3"/>
      <c r="T12" s="19">
        <f t="shared" si="8"/>
        <v>0.504009163802978</v>
      </c>
      <c r="U12" s="17">
        <f t="shared" si="1"/>
        <v>0.16449999999999998</v>
      </c>
      <c r="V12" s="18"/>
      <c r="W12" s="18"/>
      <c r="X12" s="17">
        <f t="shared" si="2"/>
        <v>0.32200000000000001</v>
      </c>
      <c r="Y12" s="18"/>
      <c r="Z12" s="18"/>
      <c r="AA12" s="17">
        <f t="shared" si="3"/>
        <v>0.48550000000000004</v>
      </c>
      <c r="AB12" s="18"/>
      <c r="AC12" s="18"/>
      <c r="AD12" s="17">
        <f t="shared" si="4"/>
        <v>6.8500000000000005E-2</v>
      </c>
      <c r="AE12" s="3"/>
      <c r="AF12" s="3"/>
      <c r="AG12" s="16">
        <f t="shared" si="5"/>
        <v>7.0875912408759127</v>
      </c>
      <c r="AH12" s="3"/>
      <c r="AI12" s="3"/>
      <c r="AJ12" s="16">
        <f t="shared" si="6"/>
        <v>0.51086956521739124</v>
      </c>
      <c r="AK12" s="3"/>
      <c r="AL12" s="3"/>
    </row>
    <row r="13" spans="1:38">
      <c r="A13" s="47"/>
      <c r="B13" s="3"/>
      <c r="C13" s="3"/>
      <c r="D13" s="3"/>
      <c r="E13" s="3"/>
      <c r="F13" s="47"/>
      <c r="G13" s="3"/>
      <c r="H13" s="3"/>
      <c r="I13" s="3"/>
      <c r="J13" s="3"/>
      <c r="K13" s="3" t="s">
        <v>86</v>
      </c>
      <c r="L13" s="3"/>
      <c r="M13" s="42">
        <f t="shared" si="0"/>
        <v>5.5449999999999999</v>
      </c>
      <c r="N13" s="3"/>
      <c r="O13" s="3"/>
      <c r="P13" s="16">
        <f t="shared" si="7"/>
        <v>1.270332187857961</v>
      </c>
      <c r="Q13" s="3"/>
      <c r="R13" s="3"/>
      <c r="S13" s="3"/>
      <c r="T13" s="19">
        <f t="shared" si="8"/>
        <v>0.27033218785796098</v>
      </c>
      <c r="U13" s="17">
        <f t="shared" si="1"/>
        <v>0.23600000000000002</v>
      </c>
      <c r="V13" s="18"/>
      <c r="W13" s="18"/>
      <c r="X13" s="17">
        <f t="shared" si="2"/>
        <v>0.71350000000000002</v>
      </c>
      <c r="Y13" s="18"/>
      <c r="Z13" s="18"/>
      <c r="AA13" s="17">
        <f t="shared" si="3"/>
        <v>0.71899999999999997</v>
      </c>
      <c r="AB13" s="18"/>
      <c r="AC13" s="18"/>
      <c r="AD13" s="17">
        <f t="shared" si="4"/>
        <v>9.4E-2</v>
      </c>
      <c r="AE13" s="3"/>
      <c r="AF13" s="3"/>
      <c r="AG13" s="16">
        <f t="shared" si="5"/>
        <v>7.6489361702127656</v>
      </c>
      <c r="AH13" s="3"/>
      <c r="AI13" s="3"/>
      <c r="AJ13" s="16">
        <f t="shared" si="6"/>
        <v>0.33076384022424671</v>
      </c>
      <c r="AK13" s="3"/>
      <c r="AL13" s="3"/>
    </row>
    <row r="14" spans="1:38">
      <c r="K14" s="3" t="s">
        <v>87</v>
      </c>
      <c r="M14" s="42">
        <f t="shared" si="0"/>
        <v>6.3650000000000002</v>
      </c>
      <c r="P14" s="16">
        <f t="shared" si="7"/>
        <v>1.4581901489117983</v>
      </c>
      <c r="T14" s="19">
        <f t="shared" si="8"/>
        <v>0.45819014891179832</v>
      </c>
      <c r="U14" s="17">
        <f t="shared" si="1"/>
        <v>0.14200000000000002</v>
      </c>
      <c r="V14" s="17"/>
      <c r="W14" s="17"/>
      <c r="X14" s="17">
        <f t="shared" si="2"/>
        <v>0.47949999999999998</v>
      </c>
      <c r="Y14" s="17"/>
      <c r="Z14" s="17"/>
      <c r="AA14" s="17">
        <f t="shared" si="3"/>
        <v>0.46650000000000003</v>
      </c>
      <c r="AB14" s="17"/>
      <c r="AC14" s="17"/>
      <c r="AD14" s="17">
        <f t="shared" si="4"/>
        <v>7.9500000000000001E-2</v>
      </c>
      <c r="AG14" s="16">
        <f t="shared" si="5"/>
        <v>5.867924528301887</v>
      </c>
      <c r="AJ14" s="16">
        <f t="shared" si="6"/>
        <v>0.2961418143899896</v>
      </c>
    </row>
    <row r="16" spans="1:38">
      <c r="K16" t="s">
        <v>46</v>
      </c>
      <c r="L16" t="s">
        <v>44</v>
      </c>
      <c r="M16" t="s">
        <v>45</v>
      </c>
      <c r="O16" t="s">
        <v>47</v>
      </c>
      <c r="P16" t="s">
        <v>44</v>
      </c>
      <c r="Q16" t="s">
        <v>45</v>
      </c>
      <c r="S16" t="s">
        <v>48</v>
      </c>
      <c r="T16" t="s">
        <v>44</v>
      </c>
      <c r="U16" t="s">
        <v>45</v>
      </c>
      <c r="W16" t="s">
        <v>49</v>
      </c>
      <c r="X16" t="s">
        <v>44</v>
      </c>
      <c r="Y16" t="s">
        <v>45</v>
      </c>
      <c r="AA16" t="s">
        <v>50</v>
      </c>
      <c r="AB16" t="s">
        <v>44</v>
      </c>
      <c r="AC16" t="s">
        <v>45</v>
      </c>
    </row>
    <row r="17" spans="11:29">
      <c r="K17" s="3" t="s">
        <v>32</v>
      </c>
      <c r="L17">
        <v>0.20200000000000001</v>
      </c>
      <c r="M17">
        <v>0.23300000000000001</v>
      </c>
      <c r="O17" s="3" t="s">
        <v>32</v>
      </c>
      <c r="P17">
        <v>0.747</v>
      </c>
      <c r="Q17">
        <v>0.69299999999999995</v>
      </c>
      <c r="S17" s="3" t="s">
        <v>32</v>
      </c>
      <c r="T17">
        <v>0.71799999999999997</v>
      </c>
      <c r="U17">
        <v>0.56000000000000005</v>
      </c>
      <c r="W17" s="3" t="s">
        <v>32</v>
      </c>
      <c r="X17">
        <v>8.5000000000000006E-2</v>
      </c>
      <c r="Y17">
        <v>0.79400000000000004</v>
      </c>
      <c r="AA17" s="3" t="s">
        <v>32</v>
      </c>
      <c r="AB17">
        <v>4.2300000000000004</v>
      </c>
      <c r="AC17">
        <v>4.5</v>
      </c>
    </row>
    <row r="18" spans="11:29">
      <c r="K18" t="s">
        <v>33</v>
      </c>
      <c r="L18">
        <v>0.11600000000000001</v>
      </c>
      <c r="M18">
        <v>0.13600000000000001</v>
      </c>
      <c r="O18" t="s">
        <v>33</v>
      </c>
      <c r="P18">
        <v>0.14899999999999999</v>
      </c>
      <c r="Q18">
        <v>0.28699999999999998</v>
      </c>
      <c r="S18" t="s">
        <v>33</v>
      </c>
      <c r="T18">
        <v>0.56100000000000005</v>
      </c>
      <c r="U18">
        <v>0.23599999999999999</v>
      </c>
      <c r="W18" t="s">
        <v>33</v>
      </c>
      <c r="X18">
        <v>0.17</v>
      </c>
      <c r="Y18">
        <v>0.71799999999999997</v>
      </c>
      <c r="AA18" t="s">
        <v>33</v>
      </c>
      <c r="AB18">
        <v>4.5599999999999996</v>
      </c>
      <c r="AC18">
        <v>5.29</v>
      </c>
    </row>
    <row r="19" spans="11:29">
      <c r="K19" t="s">
        <v>34</v>
      </c>
      <c r="L19">
        <v>0.159</v>
      </c>
      <c r="M19">
        <v>0.158</v>
      </c>
      <c r="O19" t="s">
        <v>34</v>
      </c>
      <c r="P19">
        <v>0.214</v>
      </c>
      <c r="Q19">
        <v>0.14899999999999999</v>
      </c>
      <c r="S19" t="s">
        <v>34</v>
      </c>
      <c r="T19">
        <v>0.625</v>
      </c>
      <c r="U19">
        <v>0.20100000000000001</v>
      </c>
      <c r="W19" t="s">
        <v>34</v>
      </c>
      <c r="X19">
        <v>0.129</v>
      </c>
      <c r="Y19">
        <v>0.153</v>
      </c>
      <c r="AA19" t="s">
        <v>34</v>
      </c>
      <c r="AB19">
        <v>5.78</v>
      </c>
      <c r="AC19">
        <v>6.35</v>
      </c>
    </row>
    <row r="20" spans="11:29">
      <c r="K20" t="s">
        <v>35</v>
      </c>
      <c r="L20">
        <v>0.157</v>
      </c>
      <c r="M20">
        <v>0.182</v>
      </c>
      <c r="O20" t="s">
        <v>35</v>
      </c>
      <c r="P20">
        <v>0.26300000000000001</v>
      </c>
      <c r="Q20">
        <v>0.29899999999999999</v>
      </c>
      <c r="S20" t="s">
        <v>35</v>
      </c>
      <c r="T20">
        <v>0.45400000000000001</v>
      </c>
      <c r="U20">
        <v>0.34399999999999997</v>
      </c>
      <c r="W20" t="s">
        <v>35</v>
      </c>
      <c r="X20">
        <v>7.9000000000000001E-2</v>
      </c>
      <c r="Y20">
        <v>7.0000000000000007E-2</v>
      </c>
      <c r="AA20" t="s">
        <v>35</v>
      </c>
      <c r="AB20">
        <v>5.13</v>
      </c>
      <c r="AC20">
        <v>5.74</v>
      </c>
    </row>
    <row r="21" spans="11:29">
      <c r="K21" t="s">
        <v>36</v>
      </c>
      <c r="L21">
        <v>0.154</v>
      </c>
      <c r="M21">
        <v>0.17100000000000001</v>
      </c>
      <c r="O21" t="s">
        <v>36</v>
      </c>
      <c r="P21">
        <v>0.24199999999999999</v>
      </c>
      <c r="Q21">
        <v>0.29299999999999998</v>
      </c>
      <c r="S21" t="s">
        <v>36</v>
      </c>
      <c r="T21">
        <v>0.59499999999999997</v>
      </c>
      <c r="U21">
        <v>0.316</v>
      </c>
      <c r="W21" t="s">
        <v>36</v>
      </c>
      <c r="X21">
        <v>0.16800000000000001</v>
      </c>
      <c r="Y21">
        <v>0.59099999999999997</v>
      </c>
      <c r="AA21" t="s">
        <v>36</v>
      </c>
      <c r="AB21">
        <v>5.16</v>
      </c>
      <c r="AC21">
        <v>5.6</v>
      </c>
    </row>
    <row r="22" spans="11:29">
      <c r="K22" s="3" t="s">
        <v>37</v>
      </c>
      <c r="L22">
        <v>0.16300000000000001</v>
      </c>
      <c r="M22">
        <v>0.187</v>
      </c>
      <c r="O22" s="3" t="s">
        <v>37</v>
      </c>
      <c r="P22">
        <v>0.371</v>
      </c>
      <c r="Q22">
        <v>0.42399999999999999</v>
      </c>
      <c r="S22" s="3" t="s">
        <v>37</v>
      </c>
      <c r="T22">
        <v>0.629</v>
      </c>
      <c r="U22">
        <v>0.42799999999999999</v>
      </c>
      <c r="W22" s="3" t="s">
        <v>37</v>
      </c>
      <c r="X22">
        <v>8.6999999999999994E-2</v>
      </c>
      <c r="Y22">
        <v>8.3000000000000004E-2</v>
      </c>
      <c r="AA22" s="3" t="s">
        <v>37</v>
      </c>
      <c r="AB22">
        <v>5.67</v>
      </c>
      <c r="AC22">
        <v>6</v>
      </c>
    </row>
    <row r="23" spans="11:29">
      <c r="K23" s="3" t="s">
        <v>38</v>
      </c>
      <c r="L23">
        <v>0.16200000000000001</v>
      </c>
      <c r="M23">
        <v>0.19</v>
      </c>
      <c r="O23" s="3" t="s">
        <v>38</v>
      </c>
      <c r="P23">
        <v>0.32</v>
      </c>
      <c r="Q23">
        <v>0.42399999999999999</v>
      </c>
      <c r="S23" s="3" t="s">
        <v>38</v>
      </c>
      <c r="T23">
        <v>0.30399999999999999</v>
      </c>
      <c r="U23">
        <v>0.28100000000000003</v>
      </c>
      <c r="W23" s="3" t="s">
        <v>38</v>
      </c>
      <c r="X23">
        <v>3.7999999999999999E-2</v>
      </c>
      <c r="Y23">
        <v>0.04</v>
      </c>
      <c r="AA23" s="3" t="s">
        <v>38</v>
      </c>
      <c r="AB23">
        <v>5.28</v>
      </c>
      <c r="AC23">
        <v>6.02</v>
      </c>
    </row>
    <row r="24" spans="11:29">
      <c r="K24" s="3" t="s">
        <v>39</v>
      </c>
      <c r="L24">
        <v>0.16700000000000001</v>
      </c>
      <c r="M24">
        <v>0.19600000000000001</v>
      </c>
      <c r="O24" s="3" t="s">
        <v>39</v>
      </c>
      <c r="P24">
        <v>0.28899999999999998</v>
      </c>
      <c r="Q24">
        <v>0.47199999999999998</v>
      </c>
      <c r="S24" s="3" t="s">
        <v>39</v>
      </c>
      <c r="T24">
        <v>0.51800000000000002</v>
      </c>
      <c r="U24">
        <v>0.505</v>
      </c>
      <c r="W24" s="3" t="s">
        <v>39</v>
      </c>
      <c r="X24">
        <v>0.11</v>
      </c>
      <c r="Y24">
        <v>8.8999999999999996E-2</v>
      </c>
      <c r="AA24" s="3" t="s">
        <v>39</v>
      </c>
      <c r="AB24">
        <v>5.1100000000000003</v>
      </c>
      <c r="AC24">
        <v>5.52</v>
      </c>
    </row>
    <row r="25" spans="11:29">
      <c r="K25" s="3" t="s">
        <v>40</v>
      </c>
      <c r="L25">
        <v>0.16500000000000001</v>
      </c>
      <c r="M25">
        <v>0.17799999999999999</v>
      </c>
      <c r="O25" s="3" t="s">
        <v>40</v>
      </c>
      <c r="P25">
        <v>0.378</v>
      </c>
      <c r="Q25">
        <v>0.35799999999999998</v>
      </c>
      <c r="S25" s="3" t="s">
        <v>40</v>
      </c>
      <c r="T25">
        <v>0.60699999999999998</v>
      </c>
      <c r="U25">
        <v>0.443</v>
      </c>
      <c r="W25" s="3" t="s">
        <v>40</v>
      </c>
      <c r="X25">
        <v>0.157</v>
      </c>
      <c r="Y25">
        <v>0.114</v>
      </c>
      <c r="AA25" s="3" t="s">
        <v>40</v>
      </c>
      <c r="AB25">
        <v>5.23</v>
      </c>
      <c r="AC25">
        <v>5.71</v>
      </c>
    </row>
    <row r="26" spans="11:29">
      <c r="K26" s="3" t="s">
        <v>41</v>
      </c>
      <c r="L26" s="16">
        <v>0.15</v>
      </c>
      <c r="M26">
        <v>0.17899999999999999</v>
      </c>
      <c r="O26" s="3" t="s">
        <v>41</v>
      </c>
      <c r="P26">
        <v>0.219</v>
      </c>
      <c r="Q26">
        <v>0.42499999999999999</v>
      </c>
      <c r="S26" s="3" t="s">
        <v>41</v>
      </c>
      <c r="T26">
        <v>0.44500000000000001</v>
      </c>
      <c r="U26">
        <v>0.52600000000000002</v>
      </c>
      <c r="W26" s="3" t="s">
        <v>41</v>
      </c>
      <c r="X26">
        <v>8.1000000000000003E-2</v>
      </c>
      <c r="Y26">
        <v>5.6000000000000001E-2</v>
      </c>
      <c r="AA26" s="3" t="s">
        <v>41</v>
      </c>
      <c r="AB26">
        <v>6.28</v>
      </c>
      <c r="AC26">
        <v>6.85</v>
      </c>
    </row>
    <row r="27" spans="11:29">
      <c r="K27" s="3" t="s">
        <v>42</v>
      </c>
      <c r="L27">
        <v>0.20300000000000001</v>
      </c>
      <c r="M27">
        <v>0.26900000000000002</v>
      </c>
      <c r="O27" s="3" t="s">
        <v>42</v>
      </c>
      <c r="P27">
        <v>0.63400000000000001</v>
      </c>
      <c r="Q27">
        <v>0.79300000000000004</v>
      </c>
      <c r="S27" s="3" t="s">
        <v>42</v>
      </c>
      <c r="T27">
        <v>0.85399999999999998</v>
      </c>
      <c r="U27">
        <v>0.58399999999999996</v>
      </c>
      <c r="W27" s="3" t="s">
        <v>42</v>
      </c>
      <c r="X27">
        <v>6.5000000000000002E-2</v>
      </c>
      <c r="Y27">
        <v>0.123</v>
      </c>
      <c r="AA27" s="3" t="s">
        <v>42</v>
      </c>
      <c r="AB27">
        <v>5.44</v>
      </c>
      <c r="AC27">
        <v>5.65</v>
      </c>
    </row>
    <row r="28" spans="11:29">
      <c r="K28" s="3" t="s">
        <v>43</v>
      </c>
      <c r="L28">
        <v>0.13200000000000001</v>
      </c>
      <c r="M28">
        <v>0.152</v>
      </c>
      <c r="O28" s="3" t="s">
        <v>43</v>
      </c>
      <c r="P28">
        <v>0.48</v>
      </c>
      <c r="Q28">
        <v>0.47899999999999998</v>
      </c>
      <c r="S28" s="3" t="s">
        <v>43</v>
      </c>
      <c r="T28">
        <v>0.54</v>
      </c>
      <c r="U28">
        <v>0.39300000000000002</v>
      </c>
      <c r="W28" s="3" t="s">
        <v>43</v>
      </c>
      <c r="X28">
        <v>5.0999999999999997E-2</v>
      </c>
      <c r="Y28">
        <v>0.108</v>
      </c>
      <c r="AA28" s="3" t="s">
        <v>43</v>
      </c>
      <c r="AB28">
        <v>6</v>
      </c>
      <c r="AC28">
        <v>6.73</v>
      </c>
    </row>
  </sheetData>
  <mergeCells count="5">
    <mergeCell ref="A1:E1"/>
    <mergeCell ref="F1:I1"/>
    <mergeCell ref="J1:AD1"/>
    <mergeCell ref="A3:A13"/>
    <mergeCell ref="F3:F1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533F-5353-4176-A1DE-969E198CC852}">
  <dimension ref="B2:F31"/>
  <sheetViews>
    <sheetView workbookViewId="0">
      <selection activeCell="B31" sqref="B31"/>
    </sheetView>
  </sheetViews>
  <sheetFormatPr defaultRowHeight="18.75"/>
  <cols>
    <col min="2" max="2" width="31.875" customWidth="1"/>
    <col min="3" max="3" width="28.25" customWidth="1"/>
  </cols>
  <sheetData>
    <row r="2" spans="2:6">
      <c r="B2" s="3" t="s">
        <v>52</v>
      </c>
      <c r="C2" s="3"/>
      <c r="D2" s="3"/>
      <c r="E2" s="3"/>
      <c r="F2" s="3"/>
    </row>
    <row r="3" spans="2:6">
      <c r="B3" s="3"/>
      <c r="C3" s="3"/>
      <c r="D3" s="3"/>
      <c r="E3" s="3"/>
      <c r="F3" s="3"/>
    </row>
    <row r="4" spans="2:6" ht="19.5" thickBot="1">
      <c r="B4" s="3" t="s">
        <v>53</v>
      </c>
      <c r="C4" s="3"/>
      <c r="D4" s="3"/>
      <c r="E4" s="3"/>
      <c r="F4" s="3"/>
    </row>
    <row r="5" spans="2:6" ht="19.5" thickBot="1">
      <c r="B5" s="20" t="s">
        <v>54</v>
      </c>
      <c r="C5" s="21" t="s">
        <v>55</v>
      </c>
      <c r="D5" s="3"/>
      <c r="E5" s="3"/>
      <c r="F5" s="3"/>
    </row>
    <row r="6" spans="2:6" ht="19.5" thickTop="1">
      <c r="B6" s="22" t="s">
        <v>56</v>
      </c>
      <c r="C6" s="23">
        <v>134611882</v>
      </c>
      <c r="D6" s="3"/>
      <c r="E6" s="3"/>
      <c r="F6" s="3"/>
    </row>
    <row r="7" spans="2:6" ht="19.5" thickBot="1">
      <c r="B7" s="24" t="s">
        <v>57</v>
      </c>
      <c r="C7" s="25" t="s">
        <v>83</v>
      </c>
      <c r="D7" s="3"/>
      <c r="E7" s="3"/>
      <c r="F7" s="3"/>
    </row>
    <row r="8" spans="2:6">
      <c r="B8" s="26"/>
      <c r="C8" s="26"/>
      <c r="D8" s="3"/>
      <c r="E8" s="3"/>
      <c r="F8" s="3"/>
    </row>
    <row r="9" spans="2:6" ht="19.5" thickBot="1">
      <c r="B9" s="27" t="s">
        <v>58</v>
      </c>
      <c r="C9" s="3"/>
      <c r="D9" s="3"/>
      <c r="E9" s="3"/>
      <c r="F9" s="3"/>
    </row>
    <row r="10" spans="2:6">
      <c r="B10" s="28" t="s">
        <v>59</v>
      </c>
      <c r="C10" s="29">
        <v>434.5</v>
      </c>
      <c r="D10" s="3"/>
      <c r="E10" s="3"/>
      <c r="F10" s="3"/>
    </row>
    <row r="11" spans="2:6">
      <c r="B11" s="30" t="s">
        <v>60</v>
      </c>
      <c r="C11" s="31">
        <v>1</v>
      </c>
      <c r="D11" s="3"/>
      <c r="E11" s="3"/>
      <c r="F11" s="3"/>
    </row>
    <row r="12" spans="2:6">
      <c r="B12" s="30" t="s">
        <v>61</v>
      </c>
      <c r="C12" s="31">
        <v>2</v>
      </c>
      <c r="D12" s="3"/>
      <c r="E12" s="3"/>
      <c r="F12" s="3"/>
    </row>
    <row r="13" spans="2:6">
      <c r="B13" s="30" t="s">
        <v>62</v>
      </c>
      <c r="C13" s="31">
        <v>9</v>
      </c>
      <c r="D13" s="3"/>
      <c r="E13" s="3"/>
      <c r="F13" s="3"/>
    </row>
    <row r="14" spans="2:6">
      <c r="B14" s="30" t="s">
        <v>63</v>
      </c>
      <c r="C14" s="31">
        <v>5</v>
      </c>
      <c r="D14" s="3"/>
      <c r="E14" s="3"/>
      <c r="F14" s="3"/>
    </row>
    <row r="15" spans="2:6">
      <c r="B15" s="30" t="s">
        <v>64</v>
      </c>
      <c r="C15" s="32">
        <v>434.12020100000001</v>
      </c>
      <c r="D15" s="3"/>
      <c r="E15" s="3"/>
      <c r="F15" s="3"/>
    </row>
    <row r="16" spans="2:6">
      <c r="B16" s="33" t="s">
        <v>65</v>
      </c>
      <c r="C16" s="32">
        <v>434.12020100000001</v>
      </c>
      <c r="D16" s="3"/>
      <c r="E16" s="3"/>
      <c r="F16" s="3"/>
    </row>
    <row r="17" spans="2:6">
      <c r="B17" s="30" t="s">
        <v>66</v>
      </c>
      <c r="C17" s="34">
        <v>137</v>
      </c>
      <c r="D17" s="3"/>
      <c r="E17" s="3"/>
      <c r="F17" s="3"/>
    </row>
    <row r="18" spans="2:6">
      <c r="B18" s="30" t="s">
        <v>67</v>
      </c>
      <c r="C18" s="31">
        <v>30</v>
      </c>
      <c r="D18" s="3"/>
      <c r="E18" s="3"/>
      <c r="F18" s="3"/>
    </row>
    <row r="19" spans="2:6">
      <c r="B19" s="30" t="s">
        <v>68</v>
      </c>
      <c r="C19" s="31">
        <v>0</v>
      </c>
      <c r="D19" s="3"/>
      <c r="E19" s="3"/>
      <c r="F19" s="3"/>
    </row>
    <row r="20" spans="2:6">
      <c r="B20" s="30" t="s">
        <v>69</v>
      </c>
      <c r="C20" s="31">
        <v>674</v>
      </c>
      <c r="D20" s="3"/>
      <c r="E20" s="3"/>
      <c r="F20" s="3"/>
    </row>
    <row r="21" spans="2:6">
      <c r="B21" s="30" t="s">
        <v>70</v>
      </c>
      <c r="C21" s="31">
        <v>1</v>
      </c>
      <c r="D21" s="3"/>
      <c r="E21" s="3"/>
      <c r="F21" s="3"/>
    </row>
    <row r="22" spans="2:6">
      <c r="B22" s="33" t="s">
        <v>71</v>
      </c>
      <c r="C22" s="31">
        <v>0</v>
      </c>
      <c r="D22" s="3"/>
      <c r="E22" s="3"/>
      <c r="F22" s="3"/>
    </row>
    <row r="23" spans="2:6">
      <c r="B23" s="33" t="s">
        <v>72</v>
      </c>
      <c r="C23" s="31">
        <v>3</v>
      </c>
      <c r="D23" s="3"/>
      <c r="E23" s="3"/>
      <c r="F23" s="3"/>
    </row>
    <row r="24" spans="2:6">
      <c r="B24" s="33" t="s">
        <v>73</v>
      </c>
      <c r="C24" s="31">
        <v>0</v>
      </c>
      <c r="D24" s="3"/>
      <c r="E24" s="3"/>
      <c r="F24" s="3"/>
    </row>
    <row r="25" spans="2:6">
      <c r="B25" s="33" t="s">
        <v>74</v>
      </c>
      <c r="C25" s="31">
        <v>0</v>
      </c>
      <c r="D25" s="3"/>
      <c r="E25" s="3"/>
      <c r="F25" s="3"/>
    </row>
    <row r="26" spans="2:6">
      <c r="B26" s="33" t="s">
        <v>75</v>
      </c>
      <c r="C26" s="31">
        <v>1</v>
      </c>
      <c r="D26" s="3"/>
      <c r="E26" s="3"/>
      <c r="F26" s="3"/>
    </row>
    <row r="27" spans="2:6" ht="19.5" thickBot="1">
      <c r="B27" s="35" t="s">
        <v>76</v>
      </c>
      <c r="C27" s="36" t="s">
        <v>77</v>
      </c>
      <c r="D27" s="3"/>
      <c r="E27" s="3"/>
      <c r="F27" s="3"/>
    </row>
    <row r="28" spans="2:6">
      <c r="B28" s="3"/>
      <c r="C28" s="3"/>
      <c r="D28" s="3"/>
      <c r="E28" s="3"/>
      <c r="F28" s="3"/>
    </row>
    <row r="29" spans="2:6" ht="19.5" thickBot="1">
      <c r="B29" s="3" t="s">
        <v>78</v>
      </c>
      <c r="C29" s="3"/>
      <c r="D29" s="3"/>
      <c r="E29" s="3"/>
      <c r="F29" s="3"/>
    </row>
    <row r="30" spans="2:6" ht="19.5" thickBot="1">
      <c r="B30" s="20" t="s">
        <v>88</v>
      </c>
      <c r="C30" s="37" t="s">
        <v>79</v>
      </c>
      <c r="D30" s="37" t="s">
        <v>80</v>
      </c>
      <c r="E30" s="37" t="s">
        <v>81</v>
      </c>
      <c r="F30" s="21" t="s">
        <v>82</v>
      </c>
    </row>
    <row r="31" spans="2:6" ht="20.25" thickTop="1" thickBot="1">
      <c r="B31" s="38"/>
      <c r="C31" s="39"/>
      <c r="D31" s="40"/>
      <c r="E31" s="39"/>
      <c r="F31" s="4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18F_PF-06684511(kinetic)</vt:lpstr>
      <vt:lpstr>18F_PF-06684511(compound)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</dc:creator>
  <cp:lastModifiedBy>PET</cp:lastModifiedBy>
  <dcterms:created xsi:type="dcterms:W3CDTF">2015-06-05T18:19:34Z</dcterms:created>
  <dcterms:modified xsi:type="dcterms:W3CDTF">2022-10-10T07:47:09Z</dcterms:modified>
</cp:coreProperties>
</file>