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1B receptor\"/>
    </mc:Choice>
  </mc:AlternateContent>
  <xr:revisionPtr revIDLastSave="0" documentId="13_ncr:1_{6FE30EF6-A4AE-48CE-88F5-B0DA4D4DEBBA}" xr6:coauthVersionLast="36" xr6:coauthVersionMax="36" xr10:uidLastSave="{00000000-0000-0000-0000-000000000000}"/>
  <bookViews>
    <workbookView xWindow="13800" yWindow="0" windowWidth="15000" windowHeight="17280" xr2:uid="{666BC7CE-D0A8-4F8C-A65E-5E37EDDADD61}"/>
  </bookViews>
  <sheets>
    <sheet name="11C_AZ10419369(kinetic)" sheetId="1" r:id="rId1"/>
    <sheet name="11C_AZ10419369(kinetic) (raw)" sheetId="3" r:id="rId2"/>
    <sheet name="11C_AZ10419369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1" i="1" l="1"/>
  <c r="AN11" i="1"/>
  <c r="AJ11" i="1"/>
  <c r="AF11" i="1"/>
  <c r="AB11" i="1"/>
  <c r="X11" i="1"/>
  <c r="V6" i="3"/>
  <c r="Y6" i="3"/>
  <c r="AB6" i="3"/>
  <c r="AE6" i="3"/>
  <c r="AH6" i="3"/>
  <c r="AK6" i="3"/>
</calcChain>
</file>

<file path=xl/sharedStrings.xml><?xml version="1.0" encoding="utf-8"?>
<sst xmlns="http://schemas.openxmlformats.org/spreadsheetml/2006/main" count="269" uniqueCount="128">
  <si>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</si>
  <si>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</si>
  <si>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</si>
  <si>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</si>
  <si>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</si>
  <si>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</si>
  <si>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</si>
  <si>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</si>
  <si>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</si>
  <si>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</si>
  <si>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</si>
  <si>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</si>
  <si>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</si>
  <si>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</si>
  <si>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</si>
  <si>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</si>
  <si>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</si>
  <si>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</si>
  <si>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</si>
  <si>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</si>
  <si>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</si>
  <si>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</si>
  <si>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</si>
  <si>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</si>
  <si>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</si>
  <si>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</si>
  <si>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</si>
  <si>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</si>
  <si>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</si>
  <si>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</si>
  <si>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</si>
  <si>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</si>
  <si>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</si>
  <si>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</si>
  <si>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</si>
  <si>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</si>
  <si>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</si>
  <si>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</si>
  <si>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</si>
  <si>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</si>
  <si>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</si>
  <si>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</si>
  <si>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</si>
  <si>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</si>
  <si>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5-HT1B</t>
    <phoneticPr fontId="1"/>
  </si>
  <si>
    <t>[11C]AZ10419369</t>
    <phoneticPr fontId="1"/>
  </si>
  <si>
    <t>Katarina Varnas et al.</t>
    <phoneticPr fontId="1"/>
  </si>
  <si>
    <t>JCBFM</t>
    <phoneticPr fontId="1"/>
  </si>
  <si>
    <t>31,113-123</t>
    <phoneticPr fontId="1"/>
  </si>
  <si>
    <t>male</t>
    <phoneticPr fontId="1"/>
  </si>
  <si>
    <t>21-34</t>
    <phoneticPr fontId="1"/>
  </si>
  <si>
    <t>2-TC(fixed K1/k2)</t>
    <phoneticPr fontId="1"/>
  </si>
  <si>
    <t>Striatum</t>
    <phoneticPr fontId="1"/>
  </si>
  <si>
    <t>Logan</t>
    <phoneticPr fontId="1"/>
  </si>
  <si>
    <t>Guinea Pig,Substantia Nigra</t>
    <phoneticPr fontId="1"/>
  </si>
  <si>
    <t>Kd</t>
    <phoneticPr fontId="1"/>
  </si>
  <si>
    <t>Guinea Pig,Striatum</t>
    <phoneticPr fontId="1"/>
  </si>
  <si>
    <t>Guinea Pig,Cortex</t>
    <phoneticPr fontId="1"/>
  </si>
  <si>
    <t>Monkey,Cortex</t>
    <phoneticPr fontId="1"/>
  </si>
  <si>
    <t>Guinea Pig,Transfected HEK Cell</t>
    <phoneticPr fontId="1"/>
  </si>
  <si>
    <t>10.1124/jpet.109.150722</t>
    <phoneticPr fontId="1"/>
  </si>
  <si>
    <t>Human,Transfected CHO Cell</t>
    <phoneticPr fontId="1"/>
  </si>
  <si>
    <t>Substance SID</t>
    <phoneticPr fontId="1"/>
  </si>
  <si>
    <t>BioAssay AID</t>
    <phoneticPr fontId="1"/>
  </si>
  <si>
    <t>BioAssay Name</t>
    <phoneticPr fontId="1"/>
  </si>
  <si>
    <t xml:space="preserve">Activity Type </t>
    <phoneticPr fontId="1"/>
  </si>
  <si>
    <t>Activity Value, nM</t>
    <phoneticPr fontId="1"/>
  </si>
  <si>
    <t>BioAssay Results</t>
    <phoneticPr fontId="1"/>
  </si>
  <si>
    <t>Yes</t>
    <phoneticPr fontId="1"/>
  </si>
  <si>
    <t>Compound Is Canonicalized</t>
  </si>
  <si>
    <t>Covalently-Bonded Unit Count</t>
  </si>
  <si>
    <t>Undefined Bond Stereocenter Count</t>
  </si>
  <si>
    <t>Defined Bond Stereocenter Count</t>
  </si>
  <si>
    <t>Undefined Atom Stereocenter Count</t>
  </si>
  <si>
    <t>Defined Atom Stereocenter Count</t>
  </si>
  <si>
    <t xml:space="preserve">Isotope Atom Stereocentor </t>
    <phoneticPr fontId="1"/>
  </si>
  <si>
    <t>Complexity</t>
    <phoneticPr fontId="1"/>
  </si>
  <si>
    <t>Formal Charge</t>
    <phoneticPr fontId="1"/>
  </si>
  <si>
    <t xml:space="preserve">Heavy Atom Count </t>
    <phoneticPr fontId="1"/>
  </si>
  <si>
    <t>Topological Polar Surface Area</t>
    <phoneticPr fontId="1"/>
  </si>
  <si>
    <t>Monoisotopic Mass</t>
  </si>
  <si>
    <t>Exact Mass</t>
    <phoneticPr fontId="1"/>
  </si>
  <si>
    <t>Rotatable Bond Count</t>
    <phoneticPr fontId="1"/>
  </si>
  <si>
    <t>Hydrogen Bond Acceptor Count</t>
    <phoneticPr fontId="1"/>
  </si>
  <si>
    <t>Hydrogen Bond Donar Count</t>
    <phoneticPr fontId="1"/>
  </si>
  <si>
    <t>XlogP3</t>
    <phoneticPr fontId="1"/>
  </si>
  <si>
    <t>Molecular weight</t>
    <phoneticPr fontId="1"/>
  </si>
  <si>
    <t>Chemical and Physical Properties</t>
    <phoneticPr fontId="1"/>
  </si>
  <si>
    <t>C26H30N4O4</t>
    <phoneticPr fontId="1"/>
  </si>
  <si>
    <t xml:space="preserve">Molecular formula </t>
    <phoneticPr fontId="1"/>
  </si>
  <si>
    <t>PubChem CID</t>
    <phoneticPr fontId="1"/>
  </si>
  <si>
    <t>Property Value</t>
    <phoneticPr fontId="1"/>
  </si>
  <si>
    <t xml:space="preserve"> Property name</t>
    <phoneticPr fontId="1"/>
  </si>
  <si>
    <t>Structures</t>
    <phoneticPr fontId="1"/>
  </si>
  <si>
    <t>Midbrain</t>
    <phoneticPr fontId="1"/>
  </si>
  <si>
    <t>Pons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</si>
  <si>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C]AZ10419369</t>
    </r>
    <phoneticPr fontId="1"/>
  </si>
  <si>
    <t>serotonin 1B receptor</t>
    <phoneticPr fontId="1"/>
  </si>
  <si>
    <t>31(1):113-23.</t>
  </si>
  <si>
    <t>J</t>
    <phoneticPr fontId="1"/>
  </si>
  <si>
    <t>I</t>
    <phoneticPr fontId="1"/>
  </si>
  <si>
    <t>H</t>
    <phoneticPr fontId="1"/>
  </si>
  <si>
    <t>G</t>
    <phoneticPr fontId="1"/>
  </si>
  <si>
    <t>CER</t>
    <phoneticPr fontId="1"/>
  </si>
  <si>
    <t>F</t>
    <phoneticPr fontId="1"/>
  </si>
  <si>
    <t>THA</t>
    <phoneticPr fontId="1"/>
  </si>
  <si>
    <t>E</t>
    <phoneticPr fontId="1"/>
  </si>
  <si>
    <t>Temporal cx</t>
    <phoneticPr fontId="1"/>
  </si>
  <si>
    <t>D</t>
    <phoneticPr fontId="1"/>
  </si>
  <si>
    <t>CAU</t>
    <phoneticPr fontId="1"/>
  </si>
  <si>
    <t>C</t>
    <phoneticPr fontId="1"/>
  </si>
  <si>
    <t>B</t>
    <phoneticPr fontId="1"/>
  </si>
  <si>
    <t>Prefrontal cx</t>
    <phoneticPr fontId="1"/>
  </si>
  <si>
    <t>A</t>
    <phoneticPr fontId="1"/>
  </si>
  <si>
    <t>OCC</t>
    <phoneticPr fontId="1"/>
  </si>
  <si>
    <t>2TC(1)</t>
    <phoneticPr fontId="1"/>
  </si>
  <si>
    <t>Venteal striatum</t>
    <phoneticPr fontId="1"/>
  </si>
  <si>
    <t>備考</t>
    <rPh sb="0" eb="2">
      <t>ビコウ</t>
    </rPh>
    <phoneticPr fontId="1"/>
  </si>
  <si>
    <t>k1/k2</t>
    <phoneticPr fontId="1"/>
  </si>
  <si>
    <t>BPND(k3/k4)</t>
    <phoneticPr fontId="1"/>
  </si>
  <si>
    <t>SUVR</t>
    <phoneticPr fontId="1"/>
  </si>
  <si>
    <t>sd</t>
    <phoneticPr fontId="1"/>
  </si>
  <si>
    <t>DVR</t>
    <phoneticPr fontId="1"/>
  </si>
  <si>
    <t>subtype</t>
    <phoneticPr fontId="1"/>
  </si>
  <si>
    <t>2-TCM(fixed K1/k2)</t>
    <phoneticPr fontId="1"/>
  </si>
  <si>
    <t>DOI (References other than Pubchem)</t>
    <phoneticPr fontId="1"/>
  </si>
  <si>
    <t>reference region : cerebellum</t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</si>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</sst>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2" fontId="0" fillId="0" borderId="0" xfId="0" applyNumberFormat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0" fillId="0" borderId="13" xfId="0" applyBorder="1">
      <alignment vertical="center"/>
    </xf>
    <xf numFmtId="0" fontId="0" fillId="0" borderId="9" xfId="0" applyBorder="1" applyAlignment="1">
      <alignment horizontal="center" vertical="top"/>
    </xf>
    <xf numFmtId="0" fontId="3" fillId="0" borderId="1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9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5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8.375" customWidth="1"/>
    <col min="12" max="12" width="9.5" customWidth="1"/>
    <col min="13" max="13" width="8.875" customWidth="1"/>
    <col min="14" max="15" width="9.8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4" t="s">
        <v>0</v>
      </c>
      <c r="B1" s="54"/>
      <c r="C1" s="54"/>
      <c r="D1" s="54"/>
      <c r="E1" s="54"/>
      <c r="F1" s="54"/>
      <c r="G1" s="55" t="s">
        <v>127</v>
      </c>
      <c r="H1" s="55"/>
      <c r="I1" s="55"/>
      <c r="J1" s="55"/>
      <c r="K1" s="56" t="s">
        <v>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48" t="s">
        <v>96</v>
      </c>
      <c r="B3" s="11" t="s">
        <v>97</v>
      </c>
      <c r="C3" t="s">
        <v>46</v>
      </c>
      <c r="D3">
        <v>2011</v>
      </c>
      <c r="E3" t="s">
        <v>47</v>
      </c>
      <c r="F3" s="36" t="s">
        <v>98</v>
      </c>
      <c r="G3" s="48" t="s">
        <v>23</v>
      </c>
      <c r="H3">
        <v>10</v>
      </c>
      <c r="I3" t="s">
        <v>49</v>
      </c>
      <c r="J3" t="s">
        <v>50</v>
      </c>
      <c r="K3" t="s">
        <v>124</v>
      </c>
      <c r="L3" s="46" t="s">
        <v>24</v>
      </c>
      <c r="M3" s="46"/>
      <c r="N3" s="46" t="s">
        <v>24</v>
      </c>
      <c r="O3" s="46"/>
      <c r="P3" s="37">
        <v>0.86</v>
      </c>
      <c r="Q3" s="37" t="s">
        <v>41</v>
      </c>
      <c r="R3" s="41">
        <v>0.64</v>
      </c>
      <c r="S3" s="33"/>
      <c r="T3" s="37">
        <v>0.99</v>
      </c>
      <c r="U3" s="37" t="s">
        <v>41</v>
      </c>
      <c r="V3" s="37">
        <v>0.15</v>
      </c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11"/>
      <c r="AT3" s="11"/>
      <c r="AU3" s="11"/>
    </row>
    <row r="4" spans="1:47" x14ac:dyDescent="0.4">
      <c r="A4" s="49"/>
      <c r="B4" s="11"/>
      <c r="C4" s="11"/>
      <c r="D4" s="11"/>
      <c r="E4" s="11"/>
      <c r="F4" s="11"/>
      <c r="G4" s="49"/>
      <c r="H4" s="11"/>
      <c r="I4" s="11"/>
      <c r="J4" s="11"/>
      <c r="K4" s="11" t="s">
        <v>126</v>
      </c>
      <c r="L4" s="47"/>
      <c r="M4" s="47"/>
      <c r="N4" s="47" t="s">
        <v>29</v>
      </c>
      <c r="O4" s="47"/>
      <c r="P4" s="33"/>
      <c r="Q4" s="33"/>
      <c r="R4" s="12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11"/>
      <c r="AT4" s="11"/>
      <c r="AU4" s="11"/>
    </row>
    <row r="5" spans="1:47" x14ac:dyDescent="0.4">
      <c r="A5" s="49"/>
      <c r="B5" s="11"/>
      <c r="C5" s="11"/>
      <c r="D5" s="11"/>
      <c r="E5" s="11"/>
      <c r="F5" s="11"/>
      <c r="G5" s="49"/>
      <c r="H5" s="11"/>
      <c r="I5" s="11"/>
      <c r="J5" s="11"/>
      <c r="K5" s="11"/>
      <c r="L5" s="47"/>
      <c r="M5" s="47"/>
      <c r="N5" s="47" t="s">
        <v>32</v>
      </c>
      <c r="O5" s="47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11"/>
      <c r="AT5" s="11"/>
      <c r="AU5" s="11"/>
    </row>
    <row r="6" spans="1:47" x14ac:dyDescent="0.4">
      <c r="A6" s="49"/>
      <c r="B6" s="11"/>
      <c r="C6" s="11"/>
      <c r="D6" s="11"/>
      <c r="E6" s="11"/>
      <c r="F6" s="11"/>
      <c r="G6" s="49"/>
      <c r="H6" s="11"/>
      <c r="I6" s="11"/>
      <c r="J6" s="11"/>
      <c r="K6" s="11"/>
      <c r="L6" s="47" t="s">
        <v>35</v>
      </c>
      <c r="M6" s="47"/>
      <c r="N6" s="47" t="s">
        <v>28</v>
      </c>
      <c r="O6" s="4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11"/>
      <c r="AT6" s="11"/>
      <c r="AU6" s="11"/>
    </row>
    <row r="7" spans="1:47" x14ac:dyDescent="0.4">
      <c r="A7" s="49"/>
      <c r="B7" s="11"/>
      <c r="C7" s="11"/>
      <c r="D7" s="11"/>
      <c r="E7" s="11"/>
      <c r="F7" s="11"/>
      <c r="G7" s="49"/>
      <c r="H7" s="11"/>
      <c r="I7" s="11"/>
      <c r="J7" s="11"/>
      <c r="K7" s="11"/>
      <c r="L7" s="47"/>
      <c r="M7" s="47"/>
      <c r="N7" s="52" t="s">
        <v>36</v>
      </c>
      <c r="O7" s="32" t="s">
        <v>94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11"/>
      <c r="AT7" s="11"/>
      <c r="AU7" s="11"/>
    </row>
    <row r="8" spans="1:47" x14ac:dyDescent="0.4">
      <c r="A8" s="49"/>
      <c r="B8" s="11"/>
      <c r="C8" s="11"/>
      <c r="D8" s="11"/>
      <c r="E8" s="11"/>
      <c r="F8" s="11"/>
      <c r="G8" s="49"/>
      <c r="H8" s="11"/>
      <c r="I8" s="11"/>
      <c r="J8" s="11"/>
      <c r="K8" s="11"/>
      <c r="L8" s="47"/>
      <c r="M8" s="47"/>
      <c r="N8" s="46"/>
      <c r="O8" s="32" t="s">
        <v>95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11"/>
      <c r="AT8" s="11"/>
      <c r="AU8" s="11"/>
    </row>
    <row r="9" spans="1:47" ht="19.5" customHeight="1" x14ac:dyDescent="0.4">
      <c r="A9" s="49"/>
      <c r="B9" s="11"/>
      <c r="C9" s="11"/>
      <c r="D9" s="11"/>
      <c r="E9" s="11"/>
      <c r="F9" s="11"/>
      <c r="G9" s="49"/>
      <c r="H9" s="11"/>
      <c r="I9" s="11"/>
      <c r="J9" s="11"/>
      <c r="K9" s="11"/>
      <c r="L9" s="53" t="s">
        <v>37</v>
      </c>
      <c r="M9" s="53"/>
      <c r="N9" s="47" t="s">
        <v>34</v>
      </c>
      <c r="O9" s="47"/>
      <c r="P9" s="12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11"/>
      <c r="AT9" s="11"/>
      <c r="AU9" s="11"/>
    </row>
    <row r="10" spans="1:47" x14ac:dyDescent="0.4">
      <c r="A10" s="49"/>
      <c r="B10" s="11"/>
      <c r="C10" s="11"/>
      <c r="D10" s="11"/>
      <c r="E10" s="11"/>
      <c r="F10" s="11"/>
      <c r="G10" s="49"/>
      <c r="H10" s="11"/>
      <c r="I10" s="11"/>
      <c r="J10" s="11"/>
      <c r="K10" s="11"/>
      <c r="L10" s="53"/>
      <c r="M10" s="53"/>
      <c r="N10" s="47" t="s">
        <v>33</v>
      </c>
      <c r="O10" s="47"/>
      <c r="P10" s="12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11"/>
      <c r="AT10" s="11"/>
      <c r="AU10" s="11"/>
    </row>
    <row r="11" spans="1:47" x14ac:dyDescent="0.4">
      <c r="A11" s="49"/>
      <c r="B11" s="11"/>
      <c r="C11" s="11"/>
      <c r="D11" s="11"/>
      <c r="E11" s="11"/>
      <c r="F11" s="11"/>
      <c r="G11" s="49"/>
      <c r="H11" s="11"/>
      <c r="I11" s="11"/>
      <c r="J11" s="11"/>
      <c r="K11" s="11"/>
      <c r="L11" s="47" t="s">
        <v>25</v>
      </c>
      <c r="M11" s="47"/>
      <c r="N11" s="47" t="s">
        <v>25</v>
      </c>
      <c r="O11" s="47"/>
      <c r="P11" s="37">
        <v>1.01</v>
      </c>
      <c r="Q11" s="37" t="s">
        <v>41</v>
      </c>
      <c r="R11" s="41">
        <v>0.8</v>
      </c>
      <c r="S11" s="33"/>
      <c r="T11" s="37">
        <v>1.32</v>
      </c>
      <c r="U11" s="37" t="s">
        <v>41</v>
      </c>
      <c r="V11" s="37">
        <v>0.22</v>
      </c>
      <c r="W11" s="33"/>
      <c r="X11" s="42">
        <f>'11C_AZ10419369(kinetic) (raw)'!$V$6</f>
        <v>0.13</v>
      </c>
      <c r="Y11" s="33"/>
      <c r="Z11" s="33"/>
      <c r="AA11" s="33"/>
      <c r="AB11" s="37">
        <f>'11C_AZ10419369(kinetic) (raw)'!$Y$6</f>
        <v>1.1870000000000001</v>
      </c>
      <c r="AC11" s="33"/>
      <c r="AD11" s="33"/>
      <c r="AE11" s="33"/>
      <c r="AF11" s="37">
        <f>'11C_AZ10419369(kinetic) (raw)'!$AB$6</f>
        <v>0.41699999999999998</v>
      </c>
      <c r="AG11" s="33"/>
      <c r="AH11" s="33"/>
      <c r="AI11" s="33"/>
      <c r="AJ11" s="37">
        <f>'11C_AZ10419369(kinetic) (raw)'!$AE$6</f>
        <v>1.2929999999999999</v>
      </c>
      <c r="AK11" s="33"/>
      <c r="AL11" s="33"/>
      <c r="AM11" s="33"/>
      <c r="AN11" s="42">
        <f>'11C_AZ10419369(kinetic) (raw)'!$AK$6</f>
        <v>0.10951979780960404</v>
      </c>
      <c r="AO11" s="43"/>
      <c r="AP11" s="43"/>
      <c r="AQ11" s="43"/>
      <c r="AR11" s="42">
        <f>'11C_AZ10419369(kinetic) (raw)'!$AH$6</f>
        <v>6.1250000000000006E-2</v>
      </c>
      <c r="AS11" s="11"/>
      <c r="AT11" s="11"/>
      <c r="AU11" s="11"/>
    </row>
    <row r="12" spans="1:47" x14ac:dyDescent="0.4">
      <c r="A12" s="49"/>
      <c r="B12" s="11"/>
      <c r="C12" s="11"/>
      <c r="D12" s="11"/>
      <c r="E12" s="11"/>
      <c r="F12" s="11"/>
      <c r="G12" s="49"/>
      <c r="H12" s="11"/>
      <c r="I12" s="11"/>
      <c r="J12" s="11"/>
      <c r="K12" s="11"/>
      <c r="L12" s="47" t="s">
        <v>26</v>
      </c>
      <c r="M12" s="47"/>
      <c r="N12" s="47" t="s">
        <v>26</v>
      </c>
      <c r="O12" s="47"/>
      <c r="P12" s="41">
        <v>1.1000000000000001</v>
      </c>
      <c r="Q12" s="37" t="s">
        <v>41</v>
      </c>
      <c r="R12" s="41">
        <v>0.87</v>
      </c>
      <c r="S12" s="33"/>
      <c r="T12" s="37">
        <v>1.48</v>
      </c>
      <c r="U12" s="37" t="s">
        <v>41</v>
      </c>
      <c r="V12" s="37">
        <v>0.25</v>
      </c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11"/>
      <c r="AT12" s="11"/>
      <c r="AU12" s="11"/>
    </row>
    <row r="13" spans="1:47" x14ac:dyDescent="0.4">
      <c r="A13" s="49"/>
      <c r="B13" s="11"/>
      <c r="C13" s="11"/>
      <c r="D13" s="11"/>
      <c r="E13" s="11"/>
      <c r="F13" s="11"/>
      <c r="G13" s="49"/>
      <c r="H13" s="11"/>
      <c r="I13" s="11"/>
      <c r="J13" s="11"/>
      <c r="K13" s="11"/>
      <c r="L13" s="47" t="s">
        <v>27</v>
      </c>
      <c r="M13" s="47"/>
      <c r="N13" s="47" t="s">
        <v>27</v>
      </c>
      <c r="O13" s="47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11"/>
      <c r="AT13" s="11"/>
      <c r="AU13" s="11"/>
    </row>
    <row r="14" spans="1:47" x14ac:dyDescent="0.4">
      <c r="A14" s="49"/>
      <c r="B14" s="11"/>
      <c r="C14" s="11"/>
      <c r="D14" s="11"/>
      <c r="E14" s="11"/>
      <c r="F14" s="11"/>
      <c r="G14" s="49"/>
      <c r="H14" s="11"/>
      <c r="I14" s="11"/>
      <c r="J14" s="11"/>
      <c r="K14" s="11"/>
      <c r="L14" s="47" t="s">
        <v>38</v>
      </c>
      <c r="M14" s="47"/>
      <c r="N14" s="47" t="s">
        <v>39</v>
      </c>
      <c r="O14" s="47"/>
      <c r="P14" s="37">
        <v>0.92</v>
      </c>
      <c r="Q14" s="37" t="s">
        <v>41</v>
      </c>
      <c r="R14" s="41">
        <v>0.76</v>
      </c>
      <c r="S14" s="33"/>
      <c r="T14" s="37">
        <v>1.07</v>
      </c>
      <c r="U14" s="37" t="s">
        <v>41</v>
      </c>
      <c r="V14" s="37">
        <v>0.22</v>
      </c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11"/>
      <c r="AT14" s="11"/>
      <c r="AU14" s="11"/>
    </row>
    <row r="15" spans="1:47" x14ac:dyDescent="0.4">
      <c r="A15" s="49"/>
      <c r="B15" s="11"/>
      <c r="C15" s="11"/>
      <c r="D15" s="11"/>
      <c r="E15" s="11"/>
      <c r="F15" s="11"/>
      <c r="G15" s="49"/>
      <c r="H15" s="11"/>
      <c r="I15" s="11"/>
      <c r="J15" s="11"/>
      <c r="K15" s="11"/>
      <c r="L15" s="47"/>
      <c r="M15" s="47"/>
      <c r="N15" s="47" t="s">
        <v>31</v>
      </c>
      <c r="O15" s="47"/>
      <c r="P15" s="37">
        <v>0.99</v>
      </c>
      <c r="Q15" s="37" t="s">
        <v>41</v>
      </c>
      <c r="R15" s="41">
        <v>0.83</v>
      </c>
      <c r="S15" s="33"/>
      <c r="T15" s="37">
        <v>1.17</v>
      </c>
      <c r="U15" s="37" t="s">
        <v>41</v>
      </c>
      <c r="V15" s="37">
        <v>0.25</v>
      </c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11"/>
      <c r="AT15" s="11"/>
      <c r="AU15" s="11"/>
    </row>
    <row r="16" spans="1:47" x14ac:dyDescent="0.4">
      <c r="A16" s="49"/>
      <c r="B16" s="11"/>
      <c r="C16" s="11"/>
      <c r="D16" s="11"/>
      <c r="E16" s="11"/>
      <c r="F16" s="11"/>
      <c r="G16" s="49"/>
      <c r="H16" s="11"/>
      <c r="I16" s="11"/>
      <c r="J16" s="11"/>
      <c r="K16" s="11"/>
      <c r="L16" s="47"/>
      <c r="M16" s="47"/>
      <c r="N16" s="47" t="s">
        <v>30</v>
      </c>
      <c r="O16" s="47"/>
      <c r="P16" s="37">
        <v>0.62</v>
      </c>
      <c r="Q16" s="37" t="s">
        <v>41</v>
      </c>
      <c r="R16" s="41">
        <v>0.47</v>
      </c>
      <c r="S16" s="33"/>
      <c r="T16" s="37">
        <v>0.41</v>
      </c>
      <c r="U16" s="37" t="s">
        <v>41</v>
      </c>
      <c r="V16" s="37">
        <v>0.12</v>
      </c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11"/>
      <c r="AT16" s="11"/>
      <c r="AU16" s="11"/>
    </row>
    <row r="17" spans="1:47" x14ac:dyDescent="0.4">
      <c r="A17" s="49"/>
      <c r="B17" s="11"/>
      <c r="C17" s="11"/>
      <c r="D17" s="11"/>
      <c r="E17" s="11"/>
      <c r="F17" s="11"/>
      <c r="G17" s="49"/>
      <c r="H17" s="11"/>
      <c r="I17" s="11"/>
      <c r="J17" s="11"/>
      <c r="K17" s="11"/>
      <c r="L17" s="47"/>
      <c r="M17" s="47"/>
      <c r="N17" s="47" t="s">
        <v>40</v>
      </c>
      <c r="O17" s="47"/>
      <c r="P17" s="37">
        <v>1.52</v>
      </c>
      <c r="Q17" s="37" t="s">
        <v>41</v>
      </c>
      <c r="R17" s="41">
        <v>1.08</v>
      </c>
      <c r="S17" s="33"/>
      <c r="T17" s="37">
        <v>2.56</v>
      </c>
      <c r="U17" s="37" t="s">
        <v>41</v>
      </c>
      <c r="V17" s="37">
        <v>0.74</v>
      </c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11"/>
      <c r="AT17" s="11"/>
      <c r="AU17" s="11"/>
    </row>
    <row r="18" spans="1:47" x14ac:dyDescent="0.4">
      <c r="A18" s="49"/>
      <c r="B18" s="13"/>
      <c r="C18" s="13"/>
      <c r="D18" s="13"/>
      <c r="E18" s="13"/>
      <c r="F18" s="13"/>
      <c r="G18" s="49"/>
      <c r="H18" s="13"/>
      <c r="I18" s="13"/>
      <c r="J18" s="13"/>
      <c r="K18" s="13"/>
      <c r="L18" s="50" t="s">
        <v>42</v>
      </c>
      <c r="M18" s="51"/>
      <c r="N18" s="50" t="s">
        <v>52</v>
      </c>
      <c r="O18" s="51"/>
      <c r="P18" s="37">
        <v>1.33</v>
      </c>
      <c r="Q18" s="37" t="s">
        <v>41</v>
      </c>
      <c r="R18" s="41">
        <v>1.1000000000000001</v>
      </c>
      <c r="S18" s="33"/>
      <c r="T18" s="37">
        <v>1.95</v>
      </c>
      <c r="U18" s="37" t="s">
        <v>41</v>
      </c>
      <c r="V18" s="37">
        <v>0.37</v>
      </c>
      <c r="W18" s="33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13"/>
      <c r="AT18" s="13"/>
      <c r="AU18" s="13"/>
    </row>
    <row r="19" spans="1:47" x14ac:dyDescent="0.4">
      <c r="A19" s="10"/>
      <c r="G19" s="10"/>
      <c r="P19" s="15"/>
      <c r="Q19" s="15"/>
      <c r="R19" s="15"/>
      <c r="S19" s="15"/>
      <c r="T19" s="15"/>
      <c r="U19" s="15"/>
      <c r="V19" s="15"/>
      <c r="W19" s="15"/>
    </row>
    <row r="20" spans="1:47" x14ac:dyDescent="0.4">
      <c r="A20" s="10"/>
      <c r="G20" s="10"/>
      <c r="K20" t="s">
        <v>53</v>
      </c>
      <c r="L20" s="46" t="s">
        <v>24</v>
      </c>
      <c r="M20" s="46"/>
      <c r="N20" s="46" t="s">
        <v>24</v>
      </c>
      <c r="O20" s="46"/>
      <c r="P20" s="37">
        <v>0.85</v>
      </c>
      <c r="Q20" s="37" t="s">
        <v>41</v>
      </c>
      <c r="R20" s="41">
        <v>0.62</v>
      </c>
      <c r="S20" s="37"/>
      <c r="T20" s="37">
        <v>0.86</v>
      </c>
      <c r="U20" s="37" t="s">
        <v>41</v>
      </c>
      <c r="V20" s="37">
        <v>0.14000000000000001</v>
      </c>
    </row>
    <row r="21" spans="1:47" x14ac:dyDescent="0.4">
      <c r="A21" s="10"/>
      <c r="G21" s="10"/>
      <c r="L21" s="47"/>
      <c r="M21" s="47"/>
      <c r="N21" s="47" t="s">
        <v>29</v>
      </c>
      <c r="O21" s="47"/>
      <c r="P21" s="37"/>
      <c r="Q21" s="37"/>
      <c r="R21" s="37"/>
      <c r="S21" s="37"/>
      <c r="T21" s="37"/>
      <c r="U21" s="37"/>
      <c r="V21" s="37"/>
    </row>
    <row r="22" spans="1:47" x14ac:dyDescent="0.4">
      <c r="A22" s="10"/>
      <c r="G22" s="10"/>
      <c r="L22" s="47"/>
      <c r="M22" s="47"/>
      <c r="N22" s="47" t="s">
        <v>32</v>
      </c>
      <c r="O22" s="47"/>
      <c r="P22" s="37"/>
      <c r="Q22" s="37"/>
      <c r="R22" s="37"/>
      <c r="S22" s="37"/>
      <c r="T22" s="37"/>
      <c r="U22" s="37"/>
      <c r="V22" s="37"/>
    </row>
    <row r="23" spans="1:47" x14ac:dyDescent="0.4">
      <c r="A23" s="10"/>
      <c r="G23" s="10"/>
      <c r="L23" s="47" t="s">
        <v>35</v>
      </c>
      <c r="M23" s="47"/>
      <c r="N23" s="47" t="s">
        <v>28</v>
      </c>
      <c r="O23" s="47"/>
      <c r="P23" s="37">
        <v>0.46</v>
      </c>
      <c r="Q23" s="37" t="s">
        <v>41</v>
      </c>
      <c r="R23" s="41">
        <v>0.35</v>
      </c>
      <c r="S23" s="37"/>
      <c r="T23" s="37"/>
      <c r="U23" s="37"/>
      <c r="V23" s="37"/>
    </row>
    <row r="24" spans="1:47" x14ac:dyDescent="0.4">
      <c r="A24" s="10"/>
      <c r="G24" s="10"/>
      <c r="L24" s="47"/>
      <c r="M24" s="47"/>
      <c r="N24" s="52" t="s">
        <v>36</v>
      </c>
      <c r="O24" s="32" t="s">
        <v>94</v>
      </c>
      <c r="P24" s="37"/>
      <c r="Q24" s="37"/>
      <c r="R24" s="41"/>
      <c r="S24" s="37"/>
      <c r="T24" s="37"/>
      <c r="U24" s="37"/>
      <c r="V24" s="37"/>
    </row>
    <row r="25" spans="1:47" x14ac:dyDescent="0.4">
      <c r="A25" s="10"/>
      <c r="G25" s="10"/>
      <c r="L25" s="47"/>
      <c r="M25" s="47"/>
      <c r="N25" s="46"/>
      <c r="O25" s="32" t="s">
        <v>95</v>
      </c>
      <c r="P25" s="37"/>
      <c r="Q25" s="37"/>
      <c r="R25" s="37"/>
      <c r="S25" s="37"/>
      <c r="T25" s="37"/>
      <c r="U25" s="37"/>
      <c r="V25" s="37"/>
    </row>
    <row r="26" spans="1:47" ht="18.75" customHeight="1" x14ac:dyDescent="0.4">
      <c r="A26" s="10"/>
      <c r="G26" s="10"/>
      <c r="L26" s="53" t="s">
        <v>37</v>
      </c>
      <c r="M26" s="53"/>
      <c r="N26" s="47" t="s">
        <v>34</v>
      </c>
      <c r="O26" s="47"/>
      <c r="P26" s="37"/>
      <c r="Q26" s="37"/>
      <c r="R26" s="37"/>
      <c r="S26" s="37"/>
      <c r="T26" s="37"/>
      <c r="U26" s="37"/>
      <c r="V26" s="37"/>
    </row>
    <row r="27" spans="1:47" x14ac:dyDescent="0.4">
      <c r="A27" s="10"/>
      <c r="G27" s="10"/>
      <c r="L27" s="53"/>
      <c r="M27" s="53"/>
      <c r="N27" s="47" t="s">
        <v>33</v>
      </c>
      <c r="O27" s="47"/>
      <c r="P27" s="37"/>
      <c r="Q27" s="37"/>
      <c r="R27" s="37"/>
      <c r="S27" s="37"/>
      <c r="T27" s="37"/>
      <c r="U27" s="37"/>
      <c r="V27" s="37"/>
    </row>
    <row r="28" spans="1:47" x14ac:dyDescent="0.4">
      <c r="A28" s="10"/>
      <c r="G28" s="10"/>
      <c r="L28" s="47" t="s">
        <v>25</v>
      </c>
      <c r="M28" s="47"/>
      <c r="N28" s="47" t="s">
        <v>25</v>
      </c>
      <c r="O28" s="47"/>
      <c r="P28" s="37">
        <v>0.99</v>
      </c>
      <c r="Q28" s="37" t="s">
        <v>41</v>
      </c>
      <c r="R28" s="41">
        <v>0.78</v>
      </c>
      <c r="S28" s="37"/>
      <c r="T28" s="37">
        <v>1.1299999999999999</v>
      </c>
      <c r="U28" s="37" t="s">
        <v>41</v>
      </c>
      <c r="V28" s="37">
        <v>0.15</v>
      </c>
    </row>
    <row r="29" spans="1:47" x14ac:dyDescent="0.4">
      <c r="A29" s="10"/>
      <c r="G29" s="10"/>
      <c r="L29" s="47" t="s">
        <v>26</v>
      </c>
      <c r="M29" s="47"/>
      <c r="N29" s="47" t="s">
        <v>26</v>
      </c>
      <c r="O29" s="47"/>
      <c r="P29" s="37">
        <v>1.07</v>
      </c>
      <c r="Q29" s="37" t="s">
        <v>41</v>
      </c>
      <c r="R29" s="41">
        <v>0.83</v>
      </c>
      <c r="S29" s="37"/>
      <c r="T29" s="37">
        <v>1.27</v>
      </c>
      <c r="U29" s="37" t="s">
        <v>41</v>
      </c>
      <c r="V29" s="41">
        <v>0.2</v>
      </c>
    </row>
    <row r="30" spans="1:47" x14ac:dyDescent="0.4">
      <c r="A30" s="10"/>
      <c r="G30" s="10"/>
      <c r="L30" s="47" t="s">
        <v>27</v>
      </c>
      <c r="M30" s="47"/>
      <c r="N30" s="47" t="s">
        <v>27</v>
      </c>
      <c r="O30" s="47"/>
      <c r="P30" s="37"/>
      <c r="Q30" s="37"/>
      <c r="R30" s="37"/>
      <c r="S30" s="37"/>
      <c r="T30" s="37"/>
      <c r="U30" s="37"/>
      <c r="V30" s="37"/>
    </row>
    <row r="31" spans="1:47" x14ac:dyDescent="0.4">
      <c r="A31" s="10"/>
      <c r="G31" s="10"/>
      <c r="L31" s="47" t="s">
        <v>38</v>
      </c>
      <c r="M31" s="47"/>
      <c r="N31" s="47" t="s">
        <v>39</v>
      </c>
      <c r="O31" s="47"/>
      <c r="P31" s="41">
        <v>0.9</v>
      </c>
      <c r="Q31" s="37" t="s">
        <v>41</v>
      </c>
      <c r="R31" s="41">
        <v>0.73</v>
      </c>
      <c r="S31" s="37"/>
      <c r="T31" s="41">
        <v>0.9</v>
      </c>
      <c r="U31" s="37" t="s">
        <v>41</v>
      </c>
      <c r="V31" s="37">
        <v>0.14000000000000001</v>
      </c>
    </row>
    <row r="32" spans="1:47" x14ac:dyDescent="0.4">
      <c r="A32" s="10"/>
      <c r="G32" s="10"/>
      <c r="L32" s="47"/>
      <c r="M32" s="47"/>
      <c r="N32" s="47" t="s">
        <v>31</v>
      </c>
      <c r="O32" s="47"/>
      <c r="P32" s="37">
        <v>0.96</v>
      </c>
      <c r="Q32" s="37" t="s">
        <v>41</v>
      </c>
      <c r="R32" s="41">
        <v>0.8</v>
      </c>
      <c r="S32" s="37"/>
      <c r="T32" s="37">
        <v>0.99</v>
      </c>
      <c r="U32" s="37" t="s">
        <v>41</v>
      </c>
      <c r="V32" s="37">
        <v>0.18</v>
      </c>
    </row>
    <row r="33" spans="1:22" x14ac:dyDescent="0.4">
      <c r="A33" s="10"/>
      <c r="G33" s="10"/>
      <c r="L33" s="47"/>
      <c r="M33" s="47"/>
      <c r="N33" s="47" t="s">
        <v>30</v>
      </c>
      <c r="O33" s="47"/>
      <c r="P33" s="37">
        <v>0.61</v>
      </c>
      <c r="Q33" s="37" t="s">
        <v>41</v>
      </c>
      <c r="R33" s="41">
        <v>0.45</v>
      </c>
      <c r="S33" s="37"/>
      <c r="T33" s="37">
        <v>0.31</v>
      </c>
      <c r="U33" s="37" t="s">
        <v>41</v>
      </c>
      <c r="V33" s="37">
        <v>0.08</v>
      </c>
    </row>
    <row r="34" spans="1:22" x14ac:dyDescent="0.4">
      <c r="A34" s="10"/>
      <c r="G34" s="10"/>
      <c r="L34" s="47"/>
      <c r="M34" s="47"/>
      <c r="N34" s="47" t="s">
        <v>40</v>
      </c>
      <c r="O34" s="47"/>
      <c r="P34" s="37">
        <v>1.37</v>
      </c>
      <c r="Q34" s="37" t="s">
        <v>41</v>
      </c>
      <c r="R34" s="41">
        <v>0.96</v>
      </c>
      <c r="S34" s="37"/>
      <c r="T34" s="37">
        <v>1.96</v>
      </c>
      <c r="U34" s="37" t="s">
        <v>41</v>
      </c>
      <c r="V34" s="37">
        <v>0.59</v>
      </c>
    </row>
    <row r="35" spans="1:22" x14ac:dyDescent="0.4">
      <c r="A35" s="10"/>
      <c r="G35" s="10"/>
      <c r="L35" s="50" t="s">
        <v>42</v>
      </c>
      <c r="M35" s="51"/>
      <c r="N35" s="50" t="s">
        <v>52</v>
      </c>
      <c r="O35" s="51"/>
      <c r="P35" s="37">
        <v>1.31</v>
      </c>
      <c r="Q35" s="37" t="s">
        <v>41</v>
      </c>
      <c r="R35" s="41">
        <v>1.1100000000000001</v>
      </c>
      <c r="S35" s="37"/>
      <c r="T35" s="41">
        <v>1.7</v>
      </c>
      <c r="U35" s="37" t="s">
        <v>41</v>
      </c>
      <c r="V35" s="37">
        <v>0.34</v>
      </c>
    </row>
  </sheetData>
  <mergeCells count="51">
    <mergeCell ref="L28:M28"/>
    <mergeCell ref="N28:O28"/>
    <mergeCell ref="L29:M29"/>
    <mergeCell ref="N29:O29"/>
    <mergeCell ref="L30:M30"/>
    <mergeCell ref="N30:O30"/>
    <mergeCell ref="L35:M35"/>
    <mergeCell ref="N35:O35"/>
    <mergeCell ref="L31:M34"/>
    <mergeCell ref="N31:O31"/>
    <mergeCell ref="N32:O32"/>
    <mergeCell ref="N33:O33"/>
    <mergeCell ref="N34:O34"/>
    <mergeCell ref="A1:F1"/>
    <mergeCell ref="G1:J1"/>
    <mergeCell ref="K1:AJ1"/>
    <mergeCell ref="L20:M22"/>
    <mergeCell ref="N20:O20"/>
    <mergeCell ref="N21:O21"/>
    <mergeCell ref="N22:O22"/>
    <mergeCell ref="L11:M11"/>
    <mergeCell ref="N11:O11"/>
    <mergeCell ref="N3:O3"/>
    <mergeCell ref="N4:O4"/>
    <mergeCell ref="N5:O5"/>
    <mergeCell ref="A3:A18"/>
    <mergeCell ref="N9:O9"/>
    <mergeCell ref="N10:O10"/>
    <mergeCell ref="L9:M10"/>
    <mergeCell ref="L26:M27"/>
    <mergeCell ref="N26:O26"/>
    <mergeCell ref="N27:O27"/>
    <mergeCell ref="N24:N25"/>
    <mergeCell ref="L23:M25"/>
    <mergeCell ref="N23:O23"/>
    <mergeCell ref="L3:M5"/>
    <mergeCell ref="L6:M8"/>
    <mergeCell ref="N6:O6"/>
    <mergeCell ref="G3:G18"/>
    <mergeCell ref="N16:O16"/>
    <mergeCell ref="N17:O17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7:N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B6D8-5029-432F-A904-D22D77C540C8}">
  <dimension ref="A1:AX24"/>
  <sheetViews>
    <sheetView topLeftCell="AB1" workbookViewId="0">
      <selection activeCell="AH6" sqref="AH6"/>
    </sheetView>
  </sheetViews>
  <sheetFormatPr defaultRowHeight="18.75" x14ac:dyDescent="0.4"/>
  <cols>
    <col min="11" max="11" width="16.625" customWidth="1"/>
    <col min="15" max="15" width="2.5" customWidth="1"/>
    <col min="19" max="19" width="2.5" customWidth="1"/>
    <col min="34" max="34" width="11.125" bestFit="1" customWidth="1"/>
  </cols>
  <sheetData>
    <row r="1" spans="1:50" x14ac:dyDescent="0.4">
      <c r="A1" s="54" t="s">
        <v>0</v>
      </c>
      <c r="B1" s="54"/>
      <c r="C1" s="54"/>
      <c r="D1" s="54"/>
      <c r="E1" s="54"/>
      <c r="F1" s="54"/>
      <c r="G1" s="55" t="s">
        <v>1</v>
      </c>
      <c r="H1" s="55"/>
      <c r="I1" s="55"/>
      <c r="J1" s="55"/>
      <c r="K1" s="56" t="s">
        <v>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34"/>
      <c r="AG1" s="34"/>
      <c r="AH1" s="2"/>
      <c r="AI1" s="2"/>
      <c r="AJ1" s="2"/>
    </row>
    <row r="2" spans="1:50" ht="38.25" thickBot="1" x14ac:dyDescent="0.45">
      <c r="A2" s="3" t="s">
        <v>3</v>
      </c>
      <c r="B2" s="3" t="s">
        <v>123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0" t="s">
        <v>13</v>
      </c>
      <c r="M2" s="6" t="s">
        <v>122</v>
      </c>
      <c r="N2" s="6" t="s">
        <v>14</v>
      </c>
      <c r="O2" s="6"/>
      <c r="P2" s="6" t="s">
        <v>121</v>
      </c>
      <c r="Q2" s="6" t="s">
        <v>120</v>
      </c>
      <c r="R2" s="7" t="s">
        <v>15</v>
      </c>
      <c r="S2" s="7"/>
      <c r="T2" s="7"/>
      <c r="U2" s="7"/>
      <c r="V2" s="6" t="s">
        <v>16</v>
      </c>
      <c r="W2" s="6"/>
      <c r="X2" s="6" t="s">
        <v>17</v>
      </c>
      <c r="Y2" s="6" t="s">
        <v>18</v>
      </c>
      <c r="Z2" s="6"/>
      <c r="AA2" s="6"/>
      <c r="AB2" s="6" t="s">
        <v>19</v>
      </c>
      <c r="AC2" s="6"/>
      <c r="AD2" s="6"/>
      <c r="AE2" s="6" t="s">
        <v>20</v>
      </c>
      <c r="AF2" s="6"/>
      <c r="AG2" s="6"/>
      <c r="AH2" s="8" t="s">
        <v>119</v>
      </c>
      <c r="AI2" s="8"/>
      <c r="AJ2" s="8"/>
      <c r="AK2" s="39" t="s">
        <v>118</v>
      </c>
      <c r="AL2" s="34" t="s">
        <v>117</v>
      </c>
    </row>
    <row r="3" spans="1:50" x14ac:dyDescent="0.4">
      <c r="A3" s="48" t="s">
        <v>45</v>
      </c>
      <c r="B3" s="33" t="s">
        <v>44</v>
      </c>
      <c r="C3" t="s">
        <v>46</v>
      </c>
      <c r="D3">
        <v>2011</v>
      </c>
      <c r="E3" t="s">
        <v>47</v>
      </c>
      <c r="F3" t="s">
        <v>48</v>
      </c>
      <c r="G3" s="48" t="s">
        <v>23</v>
      </c>
      <c r="H3">
        <v>10</v>
      </c>
      <c r="I3" t="s">
        <v>49</v>
      </c>
      <c r="J3" t="s">
        <v>50</v>
      </c>
      <c r="K3" t="s">
        <v>51</v>
      </c>
      <c r="L3" t="s">
        <v>40</v>
      </c>
      <c r="N3">
        <v>1.52</v>
      </c>
      <c r="O3" t="s">
        <v>41</v>
      </c>
      <c r="P3" s="14">
        <v>1.08</v>
      </c>
      <c r="R3">
        <v>2.56</v>
      </c>
      <c r="S3" t="s">
        <v>41</v>
      </c>
      <c r="T3">
        <v>0.74</v>
      </c>
    </row>
    <row r="4" spans="1:50" x14ac:dyDescent="0.4">
      <c r="A4" s="57"/>
      <c r="B4" s="37"/>
      <c r="G4" s="57"/>
      <c r="L4" t="s">
        <v>116</v>
      </c>
      <c r="N4">
        <v>1.33</v>
      </c>
      <c r="O4" t="s">
        <v>41</v>
      </c>
      <c r="P4" s="14">
        <v>1.1000000000000001</v>
      </c>
      <c r="R4">
        <v>1.95</v>
      </c>
      <c r="S4" t="s">
        <v>41</v>
      </c>
      <c r="T4">
        <v>0.37</v>
      </c>
    </row>
    <row r="5" spans="1:50" x14ac:dyDescent="0.4">
      <c r="A5" s="57"/>
      <c r="B5" s="37"/>
      <c r="G5" s="57"/>
      <c r="L5" t="s">
        <v>114</v>
      </c>
      <c r="N5" s="14">
        <v>1.1000000000000001</v>
      </c>
      <c r="O5" t="s">
        <v>41</v>
      </c>
      <c r="P5" s="14">
        <v>0.87</v>
      </c>
      <c r="R5">
        <v>1.48</v>
      </c>
      <c r="S5" t="s">
        <v>41</v>
      </c>
      <c r="T5">
        <v>0.25</v>
      </c>
    </row>
    <row r="6" spans="1:50" x14ac:dyDescent="0.4">
      <c r="A6" s="57"/>
      <c r="B6" s="37"/>
      <c r="G6" s="57"/>
      <c r="L6" t="s">
        <v>112</v>
      </c>
      <c r="N6">
        <v>1.01</v>
      </c>
      <c r="O6" t="s">
        <v>41</v>
      </c>
      <c r="P6" s="14">
        <v>0.8</v>
      </c>
      <c r="R6">
        <v>1.32</v>
      </c>
      <c r="S6" t="s">
        <v>41</v>
      </c>
      <c r="T6">
        <v>0.22</v>
      </c>
      <c r="V6" s="38">
        <f>SUM(AL15:AL24)/10</f>
        <v>0.13</v>
      </c>
      <c r="Y6">
        <f>SUM(AO15:AO24)/10</f>
        <v>1.1870000000000001</v>
      </c>
      <c r="AB6">
        <f>SUM(AR15:AR24)/10</f>
        <v>0.41699999999999998</v>
      </c>
      <c r="AE6">
        <f>SUM(AU15:AU24)/10</f>
        <v>1.2929999999999999</v>
      </c>
      <c r="AH6" s="38">
        <f>(0.44+0.01+0.02+0.02)/8</f>
        <v>6.1250000000000006E-2</v>
      </c>
      <c r="AK6">
        <f>V6/Y6</f>
        <v>0.10951979780960404</v>
      </c>
    </row>
    <row r="7" spans="1:50" x14ac:dyDescent="0.4">
      <c r="A7" s="57"/>
      <c r="B7" s="37"/>
      <c r="G7" s="57"/>
      <c r="L7" t="s">
        <v>31</v>
      </c>
      <c r="N7">
        <v>0.99</v>
      </c>
      <c r="O7" t="s">
        <v>41</v>
      </c>
      <c r="P7" s="14">
        <v>0.83</v>
      </c>
      <c r="R7">
        <v>1.17</v>
      </c>
      <c r="S7" t="s">
        <v>41</v>
      </c>
      <c r="T7">
        <v>0.25</v>
      </c>
    </row>
    <row r="8" spans="1:50" x14ac:dyDescent="0.4">
      <c r="A8" s="57"/>
      <c r="B8" s="37"/>
      <c r="G8" s="57"/>
      <c r="L8" t="s">
        <v>109</v>
      </c>
      <c r="N8">
        <v>0.92</v>
      </c>
      <c r="O8" t="s">
        <v>41</v>
      </c>
      <c r="P8" s="14">
        <v>0.76</v>
      </c>
      <c r="R8">
        <v>1.07</v>
      </c>
      <c r="S8" t="s">
        <v>41</v>
      </c>
      <c r="T8">
        <v>0.22</v>
      </c>
    </row>
    <row r="9" spans="1:50" x14ac:dyDescent="0.4">
      <c r="A9" s="57"/>
      <c r="B9" s="37"/>
      <c r="G9" s="57"/>
      <c r="L9" t="s">
        <v>107</v>
      </c>
      <c r="N9">
        <v>0.86</v>
      </c>
      <c r="O9" t="s">
        <v>41</v>
      </c>
      <c r="P9" s="14">
        <v>0.64</v>
      </c>
      <c r="R9">
        <v>0.99</v>
      </c>
      <c r="S9" t="s">
        <v>41</v>
      </c>
      <c r="T9">
        <v>0.15</v>
      </c>
    </row>
    <row r="10" spans="1:50" x14ac:dyDescent="0.4">
      <c r="A10" s="57"/>
      <c r="B10" s="37"/>
      <c r="G10" s="57"/>
      <c r="L10" t="s">
        <v>105</v>
      </c>
      <c r="N10">
        <v>0.62</v>
      </c>
      <c r="O10" t="s">
        <v>41</v>
      </c>
      <c r="P10" s="14">
        <v>0.47</v>
      </c>
      <c r="R10">
        <v>0.41</v>
      </c>
      <c r="S10" t="s">
        <v>41</v>
      </c>
      <c r="T10">
        <v>0.12</v>
      </c>
    </row>
    <row r="11" spans="1:50" x14ac:dyDescent="0.4">
      <c r="A11" s="57"/>
      <c r="B11" s="37"/>
      <c r="G11" s="57"/>
      <c r="L11" t="s">
        <v>103</v>
      </c>
    </row>
    <row r="12" spans="1:50" x14ac:dyDescent="0.4">
      <c r="A12" s="57"/>
      <c r="B12" s="37"/>
      <c r="G12" s="57"/>
    </row>
    <row r="13" spans="1:50" x14ac:dyDescent="0.4">
      <c r="A13" s="57"/>
      <c r="B13" s="37"/>
      <c r="G13" s="57"/>
      <c r="K13" t="s">
        <v>53</v>
      </c>
      <c r="L13" t="s">
        <v>40</v>
      </c>
      <c r="N13">
        <v>1.37</v>
      </c>
      <c r="O13" t="s">
        <v>41</v>
      </c>
      <c r="P13" s="14">
        <v>0.96</v>
      </c>
      <c r="R13">
        <v>1.96</v>
      </c>
      <c r="S13" t="s">
        <v>41</v>
      </c>
      <c r="T13">
        <v>0.59</v>
      </c>
    </row>
    <row r="14" spans="1:50" x14ac:dyDescent="0.4">
      <c r="L14" t="s">
        <v>116</v>
      </c>
      <c r="N14">
        <v>1.31</v>
      </c>
      <c r="O14" t="s">
        <v>41</v>
      </c>
      <c r="P14" s="14">
        <v>1.1100000000000001</v>
      </c>
      <c r="R14" s="14">
        <v>1.7</v>
      </c>
      <c r="S14" t="s">
        <v>41</v>
      </c>
      <c r="T14">
        <v>0.34</v>
      </c>
      <c r="AL14" t="s">
        <v>115</v>
      </c>
    </row>
    <row r="15" spans="1:50" x14ac:dyDescent="0.4">
      <c r="L15" t="s">
        <v>114</v>
      </c>
      <c r="N15">
        <v>1.07</v>
      </c>
      <c r="O15" t="s">
        <v>41</v>
      </c>
      <c r="P15" s="14">
        <v>0.83</v>
      </c>
      <c r="R15">
        <v>1.27</v>
      </c>
      <c r="S15" t="s">
        <v>41</v>
      </c>
      <c r="T15" s="14">
        <v>0.2</v>
      </c>
      <c r="AJ15" t="s">
        <v>112</v>
      </c>
      <c r="AK15" t="s">
        <v>113</v>
      </c>
      <c r="AL15">
        <v>0.06</v>
      </c>
      <c r="AO15">
        <v>0.06</v>
      </c>
      <c r="AR15">
        <v>0.03</v>
      </c>
      <c r="AU15">
        <v>7.0000000000000007E-2</v>
      </c>
      <c r="AX15">
        <v>0.44</v>
      </c>
    </row>
    <row r="16" spans="1:50" x14ac:dyDescent="0.4">
      <c r="L16" t="s">
        <v>112</v>
      </c>
      <c r="N16">
        <v>0.99</v>
      </c>
      <c r="O16" t="s">
        <v>41</v>
      </c>
      <c r="P16" s="14">
        <v>0.78</v>
      </c>
      <c r="R16">
        <v>1.1299999999999999</v>
      </c>
      <c r="S16" t="s">
        <v>41</v>
      </c>
      <c r="T16">
        <v>0.15</v>
      </c>
      <c r="AK16" t="s">
        <v>111</v>
      </c>
      <c r="AL16">
        <v>0.06</v>
      </c>
      <c r="AO16">
        <v>0.08</v>
      </c>
      <c r="AR16">
        <v>0</v>
      </c>
      <c r="AU16">
        <v>1.46</v>
      </c>
      <c r="AX16">
        <v>0</v>
      </c>
    </row>
    <row r="17" spans="12:50" x14ac:dyDescent="0.4">
      <c r="L17" t="s">
        <v>31</v>
      </c>
      <c r="N17">
        <v>0.96</v>
      </c>
      <c r="O17" t="s">
        <v>41</v>
      </c>
      <c r="P17" s="14">
        <v>0.8</v>
      </c>
      <c r="R17">
        <v>0.99</v>
      </c>
      <c r="S17" t="s">
        <v>41</v>
      </c>
      <c r="T17">
        <v>0.18</v>
      </c>
      <c r="AK17" t="s">
        <v>110</v>
      </c>
      <c r="AL17">
        <v>7.0000000000000007E-2</v>
      </c>
      <c r="AO17">
        <v>0.08</v>
      </c>
      <c r="AR17">
        <v>0</v>
      </c>
      <c r="AU17">
        <v>1.45</v>
      </c>
      <c r="AX17">
        <v>0</v>
      </c>
    </row>
    <row r="18" spans="12:50" x14ac:dyDescent="0.4">
      <c r="L18" t="s">
        <v>109</v>
      </c>
      <c r="N18" s="14">
        <v>0.9</v>
      </c>
      <c r="O18" t="s">
        <v>41</v>
      </c>
      <c r="P18" s="14">
        <v>0.73</v>
      </c>
      <c r="R18" s="14">
        <v>0.9</v>
      </c>
      <c r="S18" t="s">
        <v>41</v>
      </c>
      <c r="T18">
        <v>0.14000000000000001</v>
      </c>
      <c r="AK18" t="s">
        <v>108</v>
      </c>
      <c r="AL18">
        <v>0.13</v>
      </c>
      <c r="AO18">
        <v>0.09</v>
      </c>
      <c r="AR18">
        <v>0</v>
      </c>
      <c r="AU18">
        <v>0.06</v>
      </c>
      <c r="AX18">
        <v>0</v>
      </c>
    </row>
    <row r="19" spans="12:50" x14ac:dyDescent="0.4">
      <c r="L19" t="s">
        <v>107</v>
      </c>
      <c r="N19">
        <v>0.85</v>
      </c>
      <c r="O19" t="s">
        <v>41</v>
      </c>
      <c r="P19" s="14">
        <v>0.62</v>
      </c>
      <c r="R19">
        <v>0.86</v>
      </c>
      <c r="S19" t="s">
        <v>41</v>
      </c>
      <c r="T19">
        <v>0.14000000000000001</v>
      </c>
      <c r="AK19" t="s">
        <v>106</v>
      </c>
      <c r="AL19">
        <v>0.46</v>
      </c>
      <c r="AO19">
        <v>6.23</v>
      </c>
      <c r="AR19">
        <v>2.15</v>
      </c>
      <c r="AU19">
        <v>0.06</v>
      </c>
    </row>
    <row r="20" spans="12:50" x14ac:dyDescent="0.4">
      <c r="L20" t="s">
        <v>105</v>
      </c>
      <c r="N20">
        <v>0.61</v>
      </c>
      <c r="O20" t="s">
        <v>41</v>
      </c>
      <c r="P20" s="14">
        <v>0.45</v>
      </c>
      <c r="R20">
        <v>0.31</v>
      </c>
      <c r="S20" t="s">
        <v>41</v>
      </c>
      <c r="T20">
        <v>0.08</v>
      </c>
      <c r="AK20" t="s">
        <v>104</v>
      </c>
      <c r="AL20">
        <v>0.05</v>
      </c>
      <c r="AO20" s="14">
        <v>0.1</v>
      </c>
      <c r="AR20">
        <v>0.02</v>
      </c>
      <c r="AU20">
        <v>1.61</v>
      </c>
      <c r="AX20">
        <v>0.01</v>
      </c>
    </row>
    <row r="21" spans="12:50" x14ac:dyDescent="0.4">
      <c r="L21" t="s">
        <v>103</v>
      </c>
      <c r="N21">
        <v>0.46</v>
      </c>
      <c r="O21" t="s">
        <v>41</v>
      </c>
      <c r="P21" s="14">
        <v>0.35</v>
      </c>
      <c r="AK21" t="s">
        <v>102</v>
      </c>
      <c r="AL21">
        <v>0.04</v>
      </c>
      <c r="AO21">
        <v>0.05</v>
      </c>
      <c r="AR21">
        <v>0</v>
      </c>
      <c r="AU21">
        <v>0.14000000000000001</v>
      </c>
      <c r="AX21">
        <v>0.02</v>
      </c>
    </row>
    <row r="22" spans="12:50" x14ac:dyDescent="0.4">
      <c r="AK22" t="s">
        <v>101</v>
      </c>
      <c r="AL22">
        <v>0.38</v>
      </c>
      <c r="AO22">
        <v>5.03</v>
      </c>
      <c r="AR22">
        <v>1.97</v>
      </c>
      <c r="AU22">
        <v>0.09</v>
      </c>
    </row>
    <row r="23" spans="12:50" x14ac:dyDescent="0.4">
      <c r="AK23" t="s">
        <v>100</v>
      </c>
      <c r="AL23">
        <v>0.03</v>
      </c>
      <c r="AO23">
        <v>0.08</v>
      </c>
      <c r="AR23">
        <v>0</v>
      </c>
      <c r="AU23">
        <v>7.99</v>
      </c>
      <c r="AX23">
        <v>0</v>
      </c>
    </row>
    <row r="24" spans="12:50" x14ac:dyDescent="0.4">
      <c r="AK24" t="s">
        <v>99</v>
      </c>
      <c r="AL24">
        <v>0.02</v>
      </c>
      <c r="AO24">
        <v>7.0000000000000007E-2</v>
      </c>
      <c r="AR24">
        <v>0</v>
      </c>
      <c r="AU24">
        <v>0</v>
      </c>
      <c r="AX24">
        <v>0.02</v>
      </c>
    </row>
  </sheetData>
  <mergeCells count="5">
    <mergeCell ref="A1:F1"/>
    <mergeCell ref="G1:J1"/>
    <mergeCell ref="K1:AE1"/>
    <mergeCell ref="A3:A13"/>
    <mergeCell ref="G3:G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EF5C-9FD5-436D-9291-856D413DFE30}">
  <dimension ref="B2:G36"/>
  <sheetViews>
    <sheetView zoomScale="110" zoomScaleNormal="110" workbookViewId="0">
      <selection activeCell="E17" sqref="E17"/>
    </sheetView>
  </sheetViews>
  <sheetFormatPr defaultRowHeight="18.75" x14ac:dyDescent="0.4"/>
  <cols>
    <col min="2" max="2" width="30.125" customWidth="1"/>
    <col min="3" max="3" width="21.625" customWidth="1"/>
    <col min="4" max="4" width="20.5" customWidth="1"/>
    <col min="5" max="5" width="20.125" customWidth="1"/>
    <col min="6" max="6" width="17.875" customWidth="1"/>
    <col min="7" max="7" width="19.25" customWidth="1"/>
  </cols>
  <sheetData>
    <row r="2" spans="2:3" ht="19.5" thickBot="1" x14ac:dyDescent="0.45">
      <c r="B2" t="s">
        <v>93</v>
      </c>
    </row>
    <row r="3" spans="2:3" ht="19.5" thickBot="1" x14ac:dyDescent="0.45">
      <c r="B3" s="31" t="s">
        <v>92</v>
      </c>
      <c r="C3" s="30" t="s">
        <v>91</v>
      </c>
    </row>
    <row r="4" spans="2:3" ht="19.5" thickTop="1" x14ac:dyDescent="0.4">
      <c r="B4" s="29" t="s">
        <v>90</v>
      </c>
      <c r="C4" s="28">
        <v>42608431</v>
      </c>
    </row>
    <row r="5" spans="2:3" ht="19.5" thickBot="1" x14ac:dyDescent="0.45">
      <c r="B5" s="18" t="s">
        <v>89</v>
      </c>
      <c r="C5" s="27" t="s">
        <v>88</v>
      </c>
    </row>
    <row r="7" spans="2:3" ht="19.5" thickBot="1" x14ac:dyDescent="0.45">
      <c r="B7" s="26" t="s">
        <v>87</v>
      </c>
    </row>
    <row r="8" spans="2:3" ht="19.5" thickBot="1" x14ac:dyDescent="0.45">
      <c r="B8" s="31" t="s">
        <v>92</v>
      </c>
      <c r="C8" s="30" t="s">
        <v>91</v>
      </c>
    </row>
    <row r="9" spans="2:3" ht="19.5" thickTop="1" x14ac:dyDescent="0.4">
      <c r="B9" s="29" t="s">
        <v>90</v>
      </c>
      <c r="C9" s="28">
        <v>42608431</v>
      </c>
    </row>
    <row r="10" spans="2:3" x14ac:dyDescent="0.4">
      <c r="B10" s="21" t="s">
        <v>86</v>
      </c>
      <c r="C10" s="25">
        <v>461.5</v>
      </c>
    </row>
    <row r="11" spans="2:3" x14ac:dyDescent="0.4">
      <c r="B11" s="21" t="s">
        <v>85</v>
      </c>
      <c r="C11" s="25">
        <v>2.6</v>
      </c>
    </row>
    <row r="12" spans="2:3" x14ac:dyDescent="0.4">
      <c r="B12" s="21" t="s">
        <v>84</v>
      </c>
      <c r="C12" s="35">
        <v>1</v>
      </c>
    </row>
    <row r="13" spans="2:3" x14ac:dyDescent="0.4">
      <c r="B13" s="21" t="s">
        <v>83</v>
      </c>
      <c r="C13" s="35">
        <v>7</v>
      </c>
    </row>
    <row r="14" spans="2:3" x14ac:dyDescent="0.4">
      <c r="B14" s="21" t="s">
        <v>82</v>
      </c>
      <c r="C14" s="35">
        <v>4</v>
      </c>
    </row>
    <row r="15" spans="2:3" x14ac:dyDescent="0.4">
      <c r="B15" s="21" t="s">
        <v>81</v>
      </c>
      <c r="C15" s="25">
        <v>461.23823800000002</v>
      </c>
    </row>
    <row r="16" spans="2:3" x14ac:dyDescent="0.4">
      <c r="B16" s="24" t="s">
        <v>80</v>
      </c>
      <c r="C16" s="25">
        <v>461.23823800000002</v>
      </c>
    </row>
    <row r="17" spans="2:7" x14ac:dyDescent="0.4">
      <c r="B17" s="21" t="s">
        <v>79</v>
      </c>
      <c r="C17" s="25">
        <v>74.400000000000006</v>
      </c>
    </row>
    <row r="18" spans="2:7" x14ac:dyDescent="0.4">
      <c r="B18" s="21" t="s">
        <v>78</v>
      </c>
      <c r="C18" s="35">
        <v>34</v>
      </c>
    </row>
    <row r="19" spans="2:7" x14ac:dyDescent="0.4">
      <c r="B19" s="21" t="s">
        <v>77</v>
      </c>
      <c r="C19" s="35">
        <v>0</v>
      </c>
    </row>
    <row r="20" spans="2:7" x14ac:dyDescent="0.4">
      <c r="B20" s="21" t="s">
        <v>76</v>
      </c>
      <c r="C20" s="35">
        <v>767</v>
      </c>
    </row>
    <row r="21" spans="2:7" x14ac:dyDescent="0.4">
      <c r="B21" s="21" t="s">
        <v>75</v>
      </c>
      <c r="C21" s="35">
        <v>1</v>
      </c>
    </row>
    <row r="22" spans="2:7" x14ac:dyDescent="0.4">
      <c r="B22" s="24" t="s">
        <v>74</v>
      </c>
      <c r="C22" s="35">
        <v>0</v>
      </c>
    </row>
    <row r="23" spans="2:7" x14ac:dyDescent="0.4">
      <c r="B23" s="24" t="s">
        <v>73</v>
      </c>
      <c r="C23" s="35">
        <v>0</v>
      </c>
    </row>
    <row r="24" spans="2:7" x14ac:dyDescent="0.4">
      <c r="B24" s="24" t="s">
        <v>72</v>
      </c>
      <c r="C24" s="35">
        <v>0</v>
      </c>
    </row>
    <row r="25" spans="2:7" x14ac:dyDescent="0.4">
      <c r="B25" s="24" t="s">
        <v>71</v>
      </c>
      <c r="C25" s="35">
        <v>0</v>
      </c>
    </row>
    <row r="26" spans="2:7" x14ac:dyDescent="0.4">
      <c r="B26" s="24" t="s">
        <v>70</v>
      </c>
      <c r="C26" s="35">
        <v>1</v>
      </c>
    </row>
    <row r="27" spans="2:7" ht="19.5" thickBot="1" x14ac:dyDescent="0.45">
      <c r="B27" s="23" t="s">
        <v>69</v>
      </c>
      <c r="C27" s="22" t="s">
        <v>68</v>
      </c>
    </row>
    <row r="29" spans="2:7" ht="19.5" thickBot="1" x14ac:dyDescent="0.45">
      <c r="B29" t="s">
        <v>67</v>
      </c>
    </row>
    <row r="30" spans="2:7" ht="19.5" thickBot="1" x14ac:dyDescent="0.45">
      <c r="B30" s="31" t="s">
        <v>66</v>
      </c>
      <c r="C30" s="45" t="s">
        <v>65</v>
      </c>
      <c r="D30" s="45" t="s">
        <v>64</v>
      </c>
      <c r="E30" s="45" t="s">
        <v>63</v>
      </c>
      <c r="F30" s="45" t="s">
        <v>62</v>
      </c>
      <c r="G30" s="30" t="s">
        <v>125</v>
      </c>
    </row>
    <row r="31" spans="2:7" ht="19.5" thickTop="1" x14ac:dyDescent="0.4">
      <c r="B31" s="21">
        <v>0.37</v>
      </c>
      <c r="C31" s="20" t="s">
        <v>55</v>
      </c>
      <c r="D31" s="20" t="s">
        <v>61</v>
      </c>
      <c r="E31" s="19"/>
      <c r="F31" s="19"/>
      <c r="G31" s="58" t="s">
        <v>60</v>
      </c>
    </row>
    <row r="32" spans="2:7" x14ac:dyDescent="0.4">
      <c r="B32" s="21">
        <v>0.38</v>
      </c>
      <c r="C32" s="20" t="s">
        <v>55</v>
      </c>
      <c r="D32" s="20" t="s">
        <v>59</v>
      </c>
      <c r="E32" s="19"/>
      <c r="F32" s="19"/>
      <c r="G32" s="58"/>
    </row>
    <row r="33" spans="2:7" x14ac:dyDescent="0.4">
      <c r="B33" s="21">
        <v>3.85</v>
      </c>
      <c r="C33" s="20" t="s">
        <v>55</v>
      </c>
      <c r="D33" s="20" t="s">
        <v>58</v>
      </c>
      <c r="E33" s="19"/>
      <c r="F33" s="19"/>
      <c r="G33" s="58"/>
    </row>
    <row r="34" spans="2:7" x14ac:dyDescent="0.4">
      <c r="B34" s="21">
        <v>8.1</v>
      </c>
      <c r="C34" s="20" t="s">
        <v>55</v>
      </c>
      <c r="D34" s="19" t="s">
        <v>57</v>
      </c>
      <c r="E34" s="19"/>
      <c r="F34" s="19"/>
      <c r="G34" s="58"/>
    </row>
    <row r="35" spans="2:7" x14ac:dyDescent="0.4">
      <c r="B35" s="21">
        <v>1.9</v>
      </c>
      <c r="C35" s="20" t="s">
        <v>55</v>
      </c>
      <c r="D35" s="19" t="s">
        <v>56</v>
      </c>
      <c r="E35" s="19"/>
      <c r="F35" s="19"/>
      <c r="G35" s="58"/>
    </row>
    <row r="36" spans="2:7" ht="19.5" thickBot="1" x14ac:dyDescent="0.45">
      <c r="B36" s="18">
        <v>1.5</v>
      </c>
      <c r="C36" s="17" t="s">
        <v>55</v>
      </c>
      <c r="D36" s="16" t="s">
        <v>54</v>
      </c>
      <c r="E36" s="16"/>
      <c r="F36" s="16"/>
      <c r="G36" s="59"/>
    </row>
  </sheetData>
  <mergeCells count="1">
    <mergeCell ref="G31:G3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11C_AZ10419369(kinetic)</vt:lpstr>
      <vt:lpstr>11C_AZ10419369(kinetic) (raw)</vt:lpstr>
      <vt:lpstr>11C_AZ10419369(compound)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2024-02-16T02:47:09Z</dcterms:modified>
</cp:coreProperties>
</file>