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2A receptor\"/>
    </mc:Choice>
  </mc:AlternateContent>
  <xr:revisionPtr revIDLastSave="0" documentId="13_ncr:1_{A66FF070-0645-46CB-8807-00CCEA01D695}" xr6:coauthVersionLast="36" xr6:coauthVersionMax="47" xr10:uidLastSave="{00000000-0000-0000-0000-000000000000}"/>
  <bookViews>
    <workbookView xWindow="1950" yWindow="720" windowWidth="15000" windowHeight="7545" activeTab="1" xr2:uid="{666BC7CE-D0A8-4F8C-A65E-5E37EDDADD61}"/>
  </bookViews>
  <sheets>
    <sheet name="11C_MDL100907(kinetic)" sheetId="1" r:id="rId1"/>
    <sheet name="11C_MDL100907(kinetic)(raw)" sheetId="3" r:id="rId2"/>
    <sheet name="11C_MDL 100907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1" i="1" l="1"/>
  <c r="AR12" i="1"/>
  <c r="AR13" i="1"/>
  <c r="AR14" i="1"/>
  <c r="AR15" i="1"/>
  <c r="AR16" i="1"/>
  <c r="AR10" i="1"/>
  <c r="AR7" i="1"/>
  <c r="AR6" i="1"/>
  <c r="AR3" i="1"/>
  <c r="AN11" i="1"/>
  <c r="AN12" i="1"/>
  <c r="AN13" i="1"/>
  <c r="AN14" i="1"/>
  <c r="AN15" i="1"/>
  <c r="AN16" i="1"/>
  <c r="AN10" i="1"/>
  <c r="AN7" i="1"/>
  <c r="AN6" i="1"/>
  <c r="AN3" i="1"/>
  <c r="AB7" i="1"/>
  <c r="AF7" i="1"/>
  <c r="AJ7" i="1"/>
  <c r="AB6" i="1"/>
  <c r="AF6" i="1"/>
  <c r="AJ6" i="1"/>
  <c r="AB3" i="1"/>
  <c r="AF3" i="1"/>
  <c r="AJ3" i="1"/>
  <c r="AB14" i="1"/>
  <c r="AF14" i="1"/>
  <c r="AJ14" i="1"/>
  <c r="AB15" i="1"/>
  <c r="AF15" i="1"/>
  <c r="AJ15" i="1"/>
  <c r="AB16" i="1"/>
  <c r="AF16" i="1"/>
  <c r="AJ16" i="1"/>
  <c r="AB13" i="1"/>
  <c r="AF13" i="1"/>
  <c r="AJ13" i="1"/>
  <c r="AJ12" i="1"/>
  <c r="AB12" i="1"/>
  <c r="AF12" i="1"/>
  <c r="AB11" i="1"/>
  <c r="AF11" i="1"/>
  <c r="AJ11" i="1"/>
  <c r="AB10" i="1"/>
  <c r="AF10" i="1"/>
  <c r="AJ10" i="1"/>
  <c r="X16" i="1"/>
  <c r="X15" i="1"/>
  <c r="X14" i="1"/>
  <c r="X13" i="1"/>
  <c r="X12" i="1"/>
  <c r="X11" i="1"/>
  <c r="X10" i="1"/>
  <c r="X7" i="1"/>
  <c r="X6" i="1"/>
  <c r="X3" i="1"/>
  <c r="P6" i="1"/>
  <c r="P12" i="1"/>
  <c r="P3" i="1"/>
  <c r="P11" i="1"/>
  <c r="U3" i="3"/>
  <c r="AL3" i="3" s="1"/>
  <c r="Y3" i="3"/>
  <c r="AC3" i="3"/>
  <c r="AG3" i="3"/>
  <c r="AK3" i="3"/>
  <c r="U4" i="3"/>
  <c r="Y4" i="3"/>
  <c r="AC4" i="3"/>
  <c r="AG4" i="3"/>
  <c r="AK4" i="3"/>
  <c r="AL4" i="3"/>
  <c r="U5" i="3"/>
  <c r="AL5" i="3" s="1"/>
  <c r="Y5" i="3"/>
  <c r="AC5" i="3"/>
  <c r="AG5" i="3"/>
  <c r="AK5" i="3"/>
  <c r="U6" i="3"/>
  <c r="Y6" i="3"/>
  <c r="AL6" i="3" s="1"/>
  <c r="AC6" i="3"/>
  <c r="AG6" i="3"/>
  <c r="AK6" i="3"/>
  <c r="U7" i="3"/>
  <c r="AL7" i="3" s="1"/>
  <c r="Y7" i="3"/>
  <c r="AC7" i="3"/>
  <c r="AG7" i="3"/>
  <c r="AK7" i="3"/>
  <c r="U8" i="3"/>
  <c r="Y8" i="3"/>
  <c r="AC8" i="3"/>
  <c r="AG8" i="3"/>
  <c r="AK8" i="3"/>
  <c r="AL8" i="3"/>
  <c r="U9" i="3"/>
  <c r="AL9" i="3" s="1"/>
  <c r="Y9" i="3"/>
  <c r="AC9" i="3"/>
  <c r="AG9" i="3"/>
  <c r="AK9" i="3"/>
  <c r="U10" i="3"/>
  <c r="Y10" i="3"/>
  <c r="AL10" i="3" s="1"/>
  <c r="AC10" i="3"/>
  <c r="AG10" i="3"/>
  <c r="AK10" i="3"/>
  <c r="U11" i="3"/>
  <c r="AL11" i="3" s="1"/>
  <c r="Y11" i="3"/>
  <c r="AC11" i="3"/>
  <c r="AG11" i="3"/>
  <c r="AK11" i="3"/>
  <c r="U12" i="3"/>
  <c r="Y12" i="3"/>
  <c r="AC12" i="3"/>
  <c r="AG12" i="3"/>
  <c r="AK12" i="3"/>
  <c r="AL12" i="3"/>
  <c r="P15" i="3"/>
  <c r="P16" i="3"/>
  <c r="P17" i="3"/>
  <c r="P18" i="3"/>
</calcChain>
</file>

<file path=xl/sharedStrings.xml><?xml version="1.0" encoding="utf-8"?>
<sst xmlns="http://schemas.openxmlformats.org/spreadsheetml/2006/main" count="151" uniqueCount="113">
  <si>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</si>
  <si>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</si>
  <si>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</si>
  <si>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</si>
  <si>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</si>
  <si>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</si>
  <si>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</si>
  <si>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</si>
  <si>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</si>
  <si>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</si>
  <si>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</si>
  <si>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</si>
  <si>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</si>
  <si>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</si>
  <si>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</si>
  <si>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</si>
  <si>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</si>
  <si>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</si>
  <si>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</si>
  <si>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</si>
  <si>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</si>
  <si>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</si>
  <si>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</si>
  <si>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</si>
  <si>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</si>
  <si>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</si>
  <si>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</si>
  <si>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</si>
  <si>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</si>
  <si>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</si>
  <si>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</si>
  <si>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</si>
  <si>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</si>
  <si>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</si>
  <si>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</si>
  <si>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</si>
  <si>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</si>
  <si>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</si>
  <si>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</si>
  <si>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</si>
  <si>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</si>
  <si>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</si>
  <si>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39,208-214</t>
    <phoneticPr fontId="1"/>
  </si>
  <si>
    <t>JNM</t>
    <phoneticPr fontId="1"/>
  </si>
  <si>
    <t>male</t>
    <phoneticPr fontId="1"/>
  </si>
  <si>
    <t>20,23,35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</si>
  <si>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</si>
  <si>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</si>
  <si>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</si>
  <si>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</si>
  <si>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</si>
  <si>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C22H28FNO3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</si>
  <si>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</si>
  <si>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</si>
  <si>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</si>
  <si>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</si>
  <si>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</si>
  <si>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</si>
  <si>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</si>
  <si>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</si>
  <si>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</si>
  <si>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</si>
  <si>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</si>
  <si>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</si>
  <si>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</si>
  <si>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</si>
  <si>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</si>
  <si>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</si>
  <si>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</si>
  <si>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</si>
  <si>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</si>
  <si>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</si>
  <si>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</si>
  <si>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</si>
  <si>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</si>
  <si>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</si>
  <si>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</si>
  <si>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</si>
  <si>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Antagonists at Human 5-Hydroxytryptamine receptor 5-HT2A</t>
  </si>
  <si>
    <t>Human 5-HT2A receptor (5-Hydroxytryptamine receptors)</t>
  </si>
  <si>
    <t>Kd</t>
    <phoneticPr fontId="1"/>
  </si>
  <si>
    <t>homogenate,n=6,Cerebrum</t>
    <phoneticPr fontId="1"/>
  </si>
  <si>
    <t>10.1002/syn.20205</t>
  </si>
  <si>
    <t>homogenate,n=5,Frontal cx</t>
    <phoneticPr fontId="1"/>
  </si>
  <si>
    <t>homogenate,n=4,Cerebellum</t>
    <phoneticPr fontId="1"/>
  </si>
  <si>
    <t>Midbrain</t>
    <phoneticPr fontId="1"/>
  </si>
  <si>
    <t>Pons</t>
    <phoneticPr fontId="1"/>
  </si>
  <si>
    <t>Hitoshi Ito et al.</t>
    <phoneticPr fontId="1"/>
  </si>
  <si>
    <t>2TCM</t>
    <phoneticPr fontId="1"/>
  </si>
  <si>
    <t>cer</t>
    <phoneticPr fontId="1"/>
  </si>
  <si>
    <t>occ</t>
    <phoneticPr fontId="1"/>
  </si>
  <si>
    <t>temporal</t>
    <phoneticPr fontId="1"/>
  </si>
  <si>
    <t>frontal</t>
    <phoneticPr fontId="1"/>
  </si>
  <si>
    <t>c</t>
    <phoneticPr fontId="1"/>
  </si>
  <si>
    <t>b</t>
    <phoneticPr fontId="1"/>
  </si>
  <si>
    <t>a</t>
    <phoneticPr fontId="1"/>
  </si>
  <si>
    <t>pons</t>
    <phoneticPr fontId="1"/>
  </si>
  <si>
    <t>tha</t>
    <phoneticPr fontId="1"/>
  </si>
  <si>
    <t>cau</t>
    <phoneticPr fontId="1"/>
  </si>
  <si>
    <t>cingulate</t>
    <phoneticPr fontId="1"/>
  </si>
  <si>
    <t>par</t>
    <phoneticPr fontId="1"/>
  </si>
  <si>
    <t>3CM-4P</t>
    <phoneticPr fontId="1"/>
  </si>
  <si>
    <t>THE JOURNAL OF NUCLEAR MEDICINE</t>
    <phoneticPr fontId="1"/>
  </si>
  <si>
    <t>Hitoshi Ito</t>
    <phoneticPr fontId="1"/>
  </si>
  <si>
    <t>[11C]MDL 100907</t>
    <phoneticPr fontId="1"/>
  </si>
  <si>
    <t>k1/k2</t>
    <phoneticPr fontId="1"/>
  </si>
  <si>
    <t>SUVR</t>
    <phoneticPr fontId="1"/>
  </si>
  <si>
    <t>putamen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</si>
  <si>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C]MDL100907</t>
    </r>
    <phoneticPr fontId="1"/>
  </si>
  <si>
    <t>Serotonin 2A receptor</t>
    <phoneticPr fontId="1"/>
  </si>
  <si>
    <t>39(1):208-14.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</si>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</sst>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>
      <alignment vertical="center"/>
    </xf>
    <xf numFmtId="0" fontId="6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4"/>
  <sheetViews>
    <sheetView workbookViewId="0">
      <selection activeCell="G1" sqref="G1:J1"/>
    </sheetView>
  </sheetViews>
  <sheetFormatPr defaultRowHeight="18.75" x14ac:dyDescent="0.4"/>
  <cols>
    <col min="1" max="1" width="16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5" t="s">
        <v>0</v>
      </c>
      <c r="B1" s="65"/>
      <c r="C1" s="65"/>
      <c r="D1" s="65"/>
      <c r="E1" s="65"/>
      <c r="F1" s="65"/>
      <c r="G1" s="66" t="s">
        <v>112</v>
      </c>
      <c r="H1" s="66"/>
      <c r="I1" s="66"/>
      <c r="J1" s="66"/>
      <c r="K1" s="67" t="s">
        <v>1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21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70" t="s">
        <v>108</v>
      </c>
      <c r="B3" s="12" t="s">
        <v>109</v>
      </c>
      <c r="C3" t="s">
        <v>87</v>
      </c>
      <c r="D3">
        <v>1998</v>
      </c>
      <c r="E3" t="s">
        <v>43</v>
      </c>
      <c r="F3" s="58" t="s">
        <v>110</v>
      </c>
      <c r="G3" s="70" t="s">
        <v>22</v>
      </c>
      <c r="H3">
        <v>3</v>
      </c>
      <c r="I3" t="s">
        <v>44</v>
      </c>
      <c r="J3" t="s">
        <v>45</v>
      </c>
      <c r="K3" s="12" t="s">
        <v>88</v>
      </c>
      <c r="L3" s="61" t="s">
        <v>23</v>
      </c>
      <c r="M3" s="61"/>
      <c r="N3" s="61" t="s">
        <v>23</v>
      </c>
      <c r="O3" s="61"/>
      <c r="P3" s="55">
        <f>'11C_MDL100907(kinetic)(raw)'!$P$16</f>
        <v>113.33333333333333</v>
      </c>
      <c r="Q3" s="12"/>
      <c r="R3" s="12"/>
      <c r="S3" s="12"/>
      <c r="T3" s="12"/>
      <c r="U3" s="12"/>
      <c r="V3" s="12"/>
      <c r="W3" s="12"/>
      <c r="X3" s="68">
        <f>'11C_MDL100907(kinetic)(raw)'!U$4</f>
        <v>0.55499999999999994</v>
      </c>
      <c r="Y3" s="68"/>
      <c r="Z3" s="68"/>
      <c r="AA3" s="68"/>
      <c r="AB3" s="68">
        <f>'11C_MDL100907(kinetic)(raw)'!Y$4</f>
        <v>5.5000000000000007E-2</v>
      </c>
      <c r="AC3" s="68"/>
      <c r="AD3" s="68"/>
      <c r="AE3" s="68"/>
      <c r="AF3" s="68">
        <f>'11C_MDL100907(kinetic)(raw)'!AC$4</f>
        <v>0.21</v>
      </c>
      <c r="AG3" s="68"/>
      <c r="AH3" s="68"/>
      <c r="AI3" s="68"/>
      <c r="AJ3" s="68">
        <f>'11C_MDL100907(kinetic)(raw)'!AG$4</f>
        <v>0.02</v>
      </c>
      <c r="AK3" s="12"/>
      <c r="AL3" s="12"/>
      <c r="AM3" s="12"/>
      <c r="AN3" s="63">
        <f>X3/AB3</f>
        <v>10.090909090909088</v>
      </c>
      <c r="AO3" s="12"/>
      <c r="AP3" s="12"/>
      <c r="AQ3" s="12"/>
      <c r="AR3" s="63">
        <f>AF3/AJ3</f>
        <v>10.5</v>
      </c>
      <c r="AS3" s="12"/>
      <c r="AT3" s="12"/>
      <c r="AU3" s="12"/>
    </row>
    <row r="4" spans="1:47" x14ac:dyDescent="0.4">
      <c r="A4" s="71"/>
      <c r="B4" s="12"/>
      <c r="C4" s="12"/>
      <c r="D4" s="12"/>
      <c r="E4" s="12"/>
      <c r="F4" s="12"/>
      <c r="G4" s="71"/>
      <c r="H4" s="12"/>
      <c r="I4" s="12"/>
      <c r="J4" s="12"/>
      <c r="K4" s="12"/>
      <c r="L4" s="59"/>
      <c r="M4" s="59"/>
      <c r="N4" s="59" t="s">
        <v>28</v>
      </c>
      <c r="O4" s="59"/>
      <c r="P4" s="22"/>
      <c r="Q4" s="12"/>
      <c r="R4" s="14"/>
      <c r="S4" s="12"/>
      <c r="T4" s="12"/>
      <c r="U4" s="12"/>
      <c r="V4" s="12"/>
      <c r="W4" s="12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12"/>
      <c r="AL4" s="12"/>
      <c r="AM4" s="12"/>
      <c r="AN4" s="64"/>
      <c r="AO4" s="12"/>
      <c r="AP4" s="12"/>
      <c r="AQ4" s="12"/>
      <c r="AR4" s="64"/>
      <c r="AS4" s="12"/>
      <c r="AT4" s="12"/>
      <c r="AU4" s="12"/>
    </row>
    <row r="5" spans="1:47" x14ac:dyDescent="0.4">
      <c r="A5" s="71"/>
      <c r="B5" s="12"/>
      <c r="C5" s="12"/>
      <c r="D5" s="12"/>
      <c r="E5" s="12"/>
      <c r="F5" s="12"/>
      <c r="G5" s="71"/>
      <c r="H5" s="12"/>
      <c r="I5" s="12"/>
      <c r="J5" s="12"/>
      <c r="K5" s="12"/>
      <c r="L5" s="59"/>
      <c r="M5" s="59"/>
      <c r="N5" s="59" t="s">
        <v>31</v>
      </c>
      <c r="O5" s="59"/>
      <c r="P5" s="22"/>
      <c r="Q5" s="12"/>
      <c r="R5" s="12"/>
      <c r="S5" s="12"/>
      <c r="T5" s="12"/>
      <c r="U5" s="12"/>
      <c r="V5" s="12"/>
      <c r="W5" s="12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12"/>
      <c r="AL5" s="12"/>
      <c r="AM5" s="12"/>
      <c r="AN5" s="64"/>
      <c r="AO5" s="12"/>
      <c r="AP5" s="12"/>
      <c r="AQ5" s="12"/>
      <c r="AR5" s="64"/>
      <c r="AS5" s="12"/>
      <c r="AT5" s="12"/>
      <c r="AU5" s="12"/>
    </row>
    <row r="6" spans="1:47" x14ac:dyDescent="0.4">
      <c r="A6" s="71"/>
      <c r="B6" s="12"/>
      <c r="C6" s="12"/>
      <c r="D6" s="12"/>
      <c r="E6" s="12"/>
      <c r="F6" s="12"/>
      <c r="G6" s="71"/>
      <c r="H6" s="12"/>
      <c r="I6" s="12"/>
      <c r="J6" s="12"/>
      <c r="K6" s="12"/>
      <c r="L6" s="59" t="s">
        <v>34</v>
      </c>
      <c r="M6" s="59"/>
      <c r="N6" s="59" t="s">
        <v>27</v>
      </c>
      <c r="O6" s="59"/>
      <c r="P6" s="55">
        <f>'11C_MDL100907(kinetic)(raw)'!$P$18</f>
        <v>30.666666666666668</v>
      </c>
      <c r="Q6" s="12"/>
      <c r="R6" s="12"/>
      <c r="S6" s="12"/>
      <c r="T6" s="10"/>
      <c r="U6" s="12"/>
      <c r="V6" s="12"/>
      <c r="W6" s="12"/>
      <c r="X6" s="56">
        <f>'11C_MDL100907(kinetic)(raw)'!U$12</f>
        <v>0.56499999999999995</v>
      </c>
      <c r="Y6" s="56"/>
      <c r="Z6" s="56"/>
      <c r="AA6" s="56"/>
      <c r="AB6" s="56">
        <f>'11C_MDL100907(kinetic)(raw)'!Y$12</f>
        <v>6.0000000000000005E-2</v>
      </c>
      <c r="AC6" s="56"/>
      <c r="AD6" s="56"/>
      <c r="AE6" s="56"/>
      <c r="AF6" s="56">
        <f>'11C_MDL100907(kinetic)(raw)'!AC$12</f>
        <v>0.06</v>
      </c>
      <c r="AG6" s="56"/>
      <c r="AH6" s="56"/>
      <c r="AI6" s="56"/>
      <c r="AJ6" s="56">
        <f>'11C_MDL100907(kinetic)(raw)'!AG$12</f>
        <v>2.5000000000000001E-2</v>
      </c>
      <c r="AK6" s="12"/>
      <c r="AL6" s="12"/>
      <c r="AM6" s="12"/>
      <c r="AN6" s="20">
        <f>X6/AB6</f>
        <v>9.4166666666666643</v>
      </c>
      <c r="AO6" s="12"/>
      <c r="AP6" s="12"/>
      <c r="AQ6" s="12"/>
      <c r="AR6" s="20">
        <f>AF6/AJ6</f>
        <v>2.4</v>
      </c>
      <c r="AS6" s="12"/>
      <c r="AT6" s="12"/>
      <c r="AU6" s="12"/>
    </row>
    <row r="7" spans="1:47" x14ac:dyDescent="0.4">
      <c r="A7" s="71"/>
      <c r="B7" s="12"/>
      <c r="C7" s="12"/>
      <c r="D7" s="12"/>
      <c r="E7" s="12"/>
      <c r="F7" s="12"/>
      <c r="G7" s="71"/>
      <c r="H7" s="12"/>
      <c r="I7" s="12"/>
      <c r="J7" s="12"/>
      <c r="K7" s="12"/>
      <c r="L7" s="59"/>
      <c r="M7" s="59"/>
      <c r="N7" s="62" t="s">
        <v>35</v>
      </c>
      <c r="O7" s="41" t="s">
        <v>85</v>
      </c>
      <c r="P7" s="22"/>
      <c r="Q7" s="12"/>
      <c r="R7" s="12"/>
      <c r="S7" s="12"/>
      <c r="T7" s="42"/>
      <c r="U7" s="12"/>
      <c r="V7" s="12"/>
      <c r="W7" s="12"/>
      <c r="X7" s="69">
        <f>'11C_MDL100907(kinetic)(raw)'!U$11</f>
        <v>0.435</v>
      </c>
      <c r="Y7" s="69"/>
      <c r="Z7" s="69"/>
      <c r="AA7" s="69"/>
      <c r="AB7" s="69">
        <f>'11C_MDL100907(kinetic)(raw)'!Y$11</f>
        <v>7.4999999999999997E-2</v>
      </c>
      <c r="AC7" s="69"/>
      <c r="AD7" s="69"/>
      <c r="AE7" s="69"/>
      <c r="AF7" s="69">
        <f>'11C_MDL100907(kinetic)(raw)'!AC$11</f>
        <v>7.4999999999999997E-2</v>
      </c>
      <c r="AG7" s="69"/>
      <c r="AH7" s="69"/>
      <c r="AI7" s="69"/>
      <c r="AJ7" s="69">
        <f>'11C_MDL100907(kinetic)(raw)'!AG$11</f>
        <v>0.02</v>
      </c>
      <c r="AK7" s="12"/>
      <c r="AL7" s="12"/>
      <c r="AM7" s="12"/>
      <c r="AN7" s="64">
        <f>X7/AB7</f>
        <v>5.8</v>
      </c>
      <c r="AO7" s="12"/>
      <c r="AP7" s="12"/>
      <c r="AQ7" s="12"/>
      <c r="AR7" s="64">
        <f>AF7/AJ7</f>
        <v>3.75</v>
      </c>
      <c r="AS7" s="12"/>
      <c r="AT7" s="12"/>
      <c r="AU7" s="12"/>
    </row>
    <row r="8" spans="1:47" x14ac:dyDescent="0.4">
      <c r="A8" s="71"/>
      <c r="B8" s="12"/>
      <c r="C8" s="12"/>
      <c r="D8" s="12"/>
      <c r="E8" s="12"/>
      <c r="F8" s="12"/>
      <c r="G8" s="71"/>
      <c r="H8" s="12"/>
      <c r="I8" s="12"/>
      <c r="J8" s="12"/>
      <c r="K8" s="12"/>
      <c r="L8" s="59"/>
      <c r="M8" s="59"/>
      <c r="N8" s="61"/>
      <c r="O8" s="41" t="s">
        <v>86</v>
      </c>
      <c r="P8" s="22"/>
      <c r="Q8" s="12"/>
      <c r="R8" s="12"/>
      <c r="S8" s="12"/>
      <c r="T8" s="12"/>
      <c r="U8" s="12"/>
      <c r="V8" s="12"/>
      <c r="W8" s="12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12"/>
      <c r="AL8" s="12"/>
      <c r="AM8" s="12"/>
      <c r="AN8" s="64"/>
      <c r="AO8" s="12"/>
      <c r="AP8" s="12"/>
      <c r="AQ8" s="12"/>
      <c r="AR8" s="64"/>
      <c r="AS8" s="12"/>
      <c r="AT8" s="12"/>
      <c r="AU8" s="12"/>
    </row>
    <row r="9" spans="1:47" ht="19.5" customHeight="1" x14ac:dyDescent="0.4">
      <c r="A9" s="71"/>
      <c r="B9" s="12"/>
      <c r="C9" s="12"/>
      <c r="D9" s="12"/>
      <c r="E9" s="12"/>
      <c r="F9" s="12"/>
      <c r="G9" s="71"/>
      <c r="H9" s="12"/>
      <c r="I9" s="12"/>
      <c r="J9" s="12"/>
      <c r="K9" s="12"/>
      <c r="L9" s="60" t="s">
        <v>36</v>
      </c>
      <c r="M9" s="60"/>
      <c r="N9" s="59" t="s">
        <v>33</v>
      </c>
      <c r="O9" s="59"/>
      <c r="P9" s="22"/>
      <c r="Q9" s="12"/>
      <c r="R9" s="10"/>
      <c r="S9" s="12"/>
      <c r="T9" s="12"/>
      <c r="U9" s="12"/>
      <c r="V9" s="12"/>
      <c r="W9" s="12"/>
      <c r="X9" s="45"/>
      <c r="Y9" s="57"/>
      <c r="Z9" s="57"/>
      <c r="AA9" s="57"/>
      <c r="AB9" s="45"/>
      <c r="AC9" s="57"/>
      <c r="AD9" s="57"/>
      <c r="AE9" s="57"/>
      <c r="AF9" s="45"/>
      <c r="AG9" s="57"/>
      <c r="AH9" s="57"/>
      <c r="AI9" s="57"/>
      <c r="AJ9" s="45"/>
      <c r="AK9" s="12"/>
      <c r="AL9" s="12"/>
      <c r="AM9" s="12"/>
      <c r="AN9" s="20"/>
      <c r="AO9" s="12"/>
      <c r="AP9" s="12"/>
      <c r="AQ9" s="12"/>
      <c r="AR9" s="20"/>
      <c r="AS9" s="12"/>
      <c r="AT9" s="12"/>
      <c r="AU9" s="12"/>
    </row>
    <row r="10" spans="1:47" x14ac:dyDescent="0.4">
      <c r="A10" s="71"/>
      <c r="B10" s="12"/>
      <c r="C10" s="12"/>
      <c r="D10" s="12"/>
      <c r="E10" s="12"/>
      <c r="F10" s="12"/>
      <c r="G10" s="71"/>
      <c r="H10" s="12"/>
      <c r="I10" s="12"/>
      <c r="J10" s="12"/>
      <c r="K10" s="12"/>
      <c r="L10" s="60"/>
      <c r="M10" s="60"/>
      <c r="N10" s="59" t="s">
        <v>32</v>
      </c>
      <c r="O10" s="59"/>
      <c r="P10" s="22"/>
      <c r="Q10" s="12"/>
      <c r="R10" s="10"/>
      <c r="S10" s="12"/>
      <c r="T10" s="12"/>
      <c r="U10" s="12"/>
      <c r="V10" s="12"/>
      <c r="W10" s="12"/>
      <c r="X10" s="56">
        <f>'11C_MDL100907(kinetic)(raw)'!U$7</f>
        <v>0.625</v>
      </c>
      <c r="Y10" s="56"/>
      <c r="Z10" s="56"/>
      <c r="AA10" s="56"/>
      <c r="AB10" s="56">
        <f>'11C_MDL100907(kinetic)(raw)'!Y$7</f>
        <v>7.0000000000000007E-2</v>
      </c>
      <c r="AC10" s="56"/>
      <c r="AD10" s="56"/>
      <c r="AE10" s="56"/>
      <c r="AF10" s="56">
        <f>'11C_MDL100907(kinetic)(raw)'!AC$7</f>
        <v>0.17499999999999999</v>
      </c>
      <c r="AG10" s="56"/>
      <c r="AH10" s="56"/>
      <c r="AI10" s="56"/>
      <c r="AJ10" s="56">
        <f>'11C_MDL100907(kinetic)(raw)'!AG$7</f>
        <v>1.4999999999999999E-2</v>
      </c>
      <c r="AK10" s="12"/>
      <c r="AL10" s="12"/>
      <c r="AM10" s="12"/>
      <c r="AN10" s="20">
        <f>X10/AB10</f>
        <v>8.928571428571427</v>
      </c>
      <c r="AO10" s="12"/>
      <c r="AP10" s="12"/>
      <c r="AQ10" s="12"/>
      <c r="AR10" s="20">
        <f>AF10/AJ10</f>
        <v>11.666666666666666</v>
      </c>
      <c r="AS10" s="12"/>
      <c r="AT10" s="12"/>
      <c r="AU10" s="12"/>
    </row>
    <row r="11" spans="1:47" x14ac:dyDescent="0.4">
      <c r="A11" s="71"/>
      <c r="B11" s="12"/>
      <c r="C11" s="12"/>
      <c r="D11" s="12"/>
      <c r="E11" s="12"/>
      <c r="F11" s="12"/>
      <c r="G11" s="71"/>
      <c r="H11" s="12"/>
      <c r="I11" s="12"/>
      <c r="J11" s="12"/>
      <c r="K11" s="12"/>
      <c r="L11" s="59" t="s">
        <v>24</v>
      </c>
      <c r="M11" s="59"/>
      <c r="N11" s="59" t="s">
        <v>24</v>
      </c>
      <c r="O11" s="59"/>
      <c r="P11" s="55">
        <f>'11C_MDL100907(kinetic)(raw)'!$P$15</f>
        <v>99.333333333333329</v>
      </c>
      <c r="Q11" s="12"/>
      <c r="R11" s="10"/>
      <c r="S11" s="12"/>
      <c r="T11" s="12"/>
      <c r="U11" s="12"/>
      <c r="V11" s="12"/>
      <c r="W11" s="12"/>
      <c r="X11" s="56">
        <f>'11C_MDL100907(kinetic)(raw)'!U$3</f>
        <v>0.53500000000000003</v>
      </c>
      <c r="Y11" s="56"/>
      <c r="Z11" s="56"/>
      <c r="AA11" s="56"/>
      <c r="AB11" s="56">
        <f>'11C_MDL100907(kinetic)(raw)'!Y$3</f>
        <v>3.5000000000000003E-2</v>
      </c>
      <c r="AC11" s="56"/>
      <c r="AD11" s="56"/>
      <c r="AE11" s="56"/>
      <c r="AF11" s="56">
        <f>'11C_MDL100907(kinetic)(raw)'!AC$3</f>
        <v>0.15</v>
      </c>
      <c r="AG11" s="56"/>
      <c r="AH11" s="56"/>
      <c r="AI11" s="56"/>
      <c r="AJ11" s="56">
        <f>'11C_MDL100907(kinetic)(raw)'!AG$3</f>
        <v>1.4999999999999999E-2</v>
      </c>
      <c r="AK11" s="12"/>
      <c r="AL11" s="12"/>
      <c r="AM11" s="12"/>
      <c r="AN11" s="43">
        <f t="shared" ref="AN11:AN16" si="0">X11/AB11</f>
        <v>15.285714285714285</v>
      </c>
      <c r="AO11" s="12"/>
      <c r="AP11" s="12"/>
      <c r="AQ11" s="12"/>
      <c r="AR11" s="43">
        <f t="shared" ref="AR11:AR16" si="1">AF11/AJ11</f>
        <v>10</v>
      </c>
      <c r="AS11" s="12"/>
      <c r="AT11" s="12"/>
      <c r="AU11" s="12"/>
    </row>
    <row r="12" spans="1:47" x14ac:dyDescent="0.4">
      <c r="A12" s="71"/>
      <c r="B12" s="12"/>
      <c r="C12" s="12"/>
      <c r="D12" s="12"/>
      <c r="E12" s="12"/>
      <c r="F12" s="12"/>
      <c r="G12" s="71"/>
      <c r="H12" s="12"/>
      <c r="I12" s="12"/>
      <c r="J12" s="12"/>
      <c r="K12" s="12"/>
      <c r="L12" s="59" t="s">
        <v>25</v>
      </c>
      <c r="M12" s="59"/>
      <c r="N12" s="59" t="s">
        <v>25</v>
      </c>
      <c r="O12" s="59"/>
      <c r="P12" s="55">
        <f>'11C_MDL100907(kinetic)(raw)'!$P$17</f>
        <v>103.66666666666667</v>
      </c>
      <c r="Q12" s="12"/>
      <c r="R12" s="10"/>
      <c r="S12" s="12"/>
      <c r="T12" s="14"/>
      <c r="U12" s="12"/>
      <c r="V12" s="12"/>
      <c r="W12" s="12"/>
      <c r="X12" s="56">
        <f>'11C_MDL100907(kinetic)(raw)'!U$6</f>
        <v>0.68500000000000005</v>
      </c>
      <c r="Y12" s="56"/>
      <c r="Z12" s="56"/>
      <c r="AA12" s="56"/>
      <c r="AB12" s="56">
        <f>'11C_MDL100907(kinetic)(raw)'!Y$6</f>
        <v>9.5000000000000001E-2</v>
      </c>
      <c r="AC12" s="56"/>
      <c r="AD12" s="56"/>
      <c r="AE12" s="56"/>
      <c r="AF12" s="56">
        <f>'11C_MDL100907(kinetic)(raw)'!AC$6</f>
        <v>0.245</v>
      </c>
      <c r="AG12" s="56"/>
      <c r="AH12" s="56"/>
      <c r="AI12" s="56"/>
      <c r="AJ12" s="56">
        <f>'11C_MDL100907(kinetic)(raw)'!AG$6</f>
        <v>1.4999999999999999E-2</v>
      </c>
      <c r="AK12" s="12"/>
      <c r="AL12" s="12"/>
      <c r="AM12" s="12"/>
      <c r="AN12" s="43">
        <f t="shared" si="0"/>
        <v>7.2105263157894743</v>
      </c>
      <c r="AO12" s="12"/>
      <c r="AP12" s="12"/>
      <c r="AQ12" s="12"/>
      <c r="AR12" s="43">
        <f t="shared" si="1"/>
        <v>16.333333333333332</v>
      </c>
      <c r="AS12" s="12"/>
      <c r="AT12" s="12"/>
      <c r="AU12" s="12"/>
    </row>
    <row r="13" spans="1:47" x14ac:dyDescent="0.4">
      <c r="A13" s="71"/>
      <c r="B13" s="12"/>
      <c r="C13" s="12"/>
      <c r="D13" s="12"/>
      <c r="E13" s="12"/>
      <c r="F13" s="12"/>
      <c r="G13" s="71"/>
      <c r="H13" s="12"/>
      <c r="I13" s="12"/>
      <c r="J13" s="12"/>
      <c r="K13" s="12"/>
      <c r="L13" s="59" t="s">
        <v>26</v>
      </c>
      <c r="M13" s="59"/>
      <c r="N13" s="59" t="s">
        <v>26</v>
      </c>
      <c r="O13" s="59"/>
      <c r="P13" s="44"/>
      <c r="Q13" s="12"/>
      <c r="R13" s="10"/>
      <c r="S13" s="12"/>
      <c r="T13" s="12"/>
      <c r="U13" s="12"/>
      <c r="V13" s="12"/>
      <c r="W13" s="12"/>
      <c r="X13" s="56">
        <f>'11C_MDL100907(kinetic)(raw)'!U$5</f>
        <v>0.52500000000000002</v>
      </c>
      <c r="Y13" s="56"/>
      <c r="Z13" s="56"/>
      <c r="AA13" s="56"/>
      <c r="AB13" s="56">
        <f>'11C_MDL100907(kinetic)(raw)'!Y$5</f>
        <v>5.5E-2</v>
      </c>
      <c r="AC13" s="56"/>
      <c r="AD13" s="56"/>
      <c r="AE13" s="56"/>
      <c r="AF13" s="56">
        <f>'11C_MDL100907(kinetic)(raw)'!AC$5</f>
        <v>0.23</v>
      </c>
      <c r="AG13" s="56"/>
      <c r="AH13" s="56"/>
      <c r="AI13" s="56"/>
      <c r="AJ13" s="56">
        <f>'11C_MDL100907(kinetic)(raw)'!AG$5</f>
        <v>2.5000000000000001E-2</v>
      </c>
      <c r="AK13" s="12"/>
      <c r="AL13" s="12"/>
      <c r="AM13" s="12"/>
      <c r="AN13" s="43">
        <f t="shared" si="0"/>
        <v>9.545454545454545</v>
      </c>
      <c r="AO13" s="12"/>
      <c r="AP13" s="12"/>
      <c r="AQ13" s="12"/>
      <c r="AR13" s="43">
        <f t="shared" si="1"/>
        <v>9.1999999999999993</v>
      </c>
      <c r="AS13" s="12"/>
      <c r="AT13" s="12"/>
      <c r="AU13" s="12"/>
    </row>
    <row r="14" spans="1:47" x14ac:dyDescent="0.4">
      <c r="A14" s="71"/>
      <c r="B14" s="12"/>
      <c r="C14" s="12"/>
      <c r="D14" s="12"/>
      <c r="E14" s="12"/>
      <c r="F14" s="12"/>
      <c r="G14" s="71"/>
      <c r="H14" s="12"/>
      <c r="I14" s="12"/>
      <c r="J14" s="12"/>
      <c r="K14" s="12"/>
      <c r="L14" s="59" t="s">
        <v>37</v>
      </c>
      <c r="M14" s="59"/>
      <c r="N14" s="59" t="s">
        <v>38</v>
      </c>
      <c r="O14" s="59"/>
      <c r="P14" s="44"/>
      <c r="Q14" s="12"/>
      <c r="R14" s="10"/>
      <c r="S14" s="12"/>
      <c r="T14" s="12"/>
      <c r="U14" s="12"/>
      <c r="V14" s="12"/>
      <c r="W14" s="12"/>
      <c r="X14" s="56">
        <f>'11C_MDL100907(kinetic)(raw)'!U$9</f>
        <v>0.58000000000000007</v>
      </c>
      <c r="Y14" s="56"/>
      <c r="Z14" s="56"/>
      <c r="AA14" s="56"/>
      <c r="AB14" s="56">
        <f>'11C_MDL100907(kinetic)(raw)'!Y$9</f>
        <v>5.5000000000000007E-2</v>
      </c>
      <c r="AC14" s="56"/>
      <c r="AD14" s="56"/>
      <c r="AE14" s="56"/>
      <c r="AF14" s="56">
        <f>'11C_MDL100907(kinetic)(raw)'!AC$9</f>
        <v>6.9999999999999993E-2</v>
      </c>
      <c r="AG14" s="56"/>
      <c r="AH14" s="56"/>
      <c r="AI14" s="56"/>
      <c r="AJ14" s="56">
        <f>'11C_MDL100907(kinetic)(raw)'!AG$9</f>
        <v>3.0000000000000002E-2</v>
      </c>
      <c r="AK14" s="12"/>
      <c r="AL14" s="12"/>
      <c r="AM14" s="12"/>
      <c r="AN14" s="43">
        <f t="shared" si="0"/>
        <v>10.545454545454545</v>
      </c>
      <c r="AO14" s="12"/>
      <c r="AP14" s="12"/>
      <c r="AQ14" s="12"/>
      <c r="AR14" s="43">
        <f t="shared" si="1"/>
        <v>2.333333333333333</v>
      </c>
      <c r="AS14" s="12"/>
      <c r="AT14" s="12"/>
      <c r="AU14" s="12"/>
    </row>
    <row r="15" spans="1:47" x14ac:dyDescent="0.4">
      <c r="A15" s="71"/>
      <c r="B15" s="12"/>
      <c r="C15" s="12"/>
      <c r="D15" s="12"/>
      <c r="E15" s="12"/>
      <c r="F15" s="12"/>
      <c r="G15" s="71"/>
      <c r="H15" s="12"/>
      <c r="I15" s="12"/>
      <c r="J15" s="12"/>
      <c r="K15" s="12"/>
      <c r="L15" s="59"/>
      <c r="M15" s="59"/>
      <c r="N15" s="59" t="s">
        <v>30</v>
      </c>
      <c r="O15" s="59"/>
      <c r="P15" s="44"/>
      <c r="Q15" s="12"/>
      <c r="R15" s="10"/>
      <c r="S15" s="12"/>
      <c r="T15" s="12"/>
      <c r="U15" s="12"/>
      <c r="V15" s="12"/>
      <c r="W15" s="12"/>
      <c r="X15" s="56">
        <f>'11C_MDL100907(kinetic)(raw)'!U$8</f>
        <v>0.62</v>
      </c>
      <c r="Y15" s="56"/>
      <c r="Z15" s="56"/>
      <c r="AA15" s="56"/>
      <c r="AB15" s="56">
        <f>'11C_MDL100907(kinetic)(raw)'!Y$8</f>
        <v>7.0000000000000007E-2</v>
      </c>
      <c r="AC15" s="56"/>
      <c r="AD15" s="56"/>
      <c r="AE15" s="56"/>
      <c r="AF15" s="56">
        <f>'11C_MDL100907(kinetic)(raw)'!AC$8</f>
        <v>7.4999999999999997E-2</v>
      </c>
      <c r="AG15" s="56"/>
      <c r="AH15" s="56"/>
      <c r="AI15" s="56"/>
      <c r="AJ15" s="56">
        <f>'11C_MDL100907(kinetic)(raw)'!AG$8</f>
        <v>0.03</v>
      </c>
      <c r="AK15" s="12"/>
      <c r="AL15" s="12"/>
      <c r="AM15" s="12"/>
      <c r="AN15" s="43">
        <f t="shared" si="0"/>
        <v>8.8571428571428559</v>
      </c>
      <c r="AO15" s="12"/>
      <c r="AP15" s="12"/>
      <c r="AQ15" s="12"/>
      <c r="AR15" s="43">
        <f t="shared" si="1"/>
        <v>2.5</v>
      </c>
      <c r="AS15" s="12"/>
      <c r="AT15" s="12"/>
      <c r="AU15" s="12"/>
    </row>
    <row r="16" spans="1:47" x14ac:dyDescent="0.4">
      <c r="A16" s="71"/>
      <c r="B16" s="12"/>
      <c r="C16" s="12"/>
      <c r="D16" s="12"/>
      <c r="E16" s="12"/>
      <c r="F16" s="12"/>
      <c r="G16" s="71"/>
      <c r="H16" s="12"/>
      <c r="I16" s="12"/>
      <c r="J16" s="12"/>
      <c r="K16" s="12"/>
      <c r="L16" s="59"/>
      <c r="M16" s="59"/>
      <c r="N16" s="59" t="s">
        <v>29</v>
      </c>
      <c r="O16" s="59"/>
      <c r="P16" s="10"/>
      <c r="Q16" s="12"/>
      <c r="R16" s="10"/>
      <c r="S16" s="12"/>
      <c r="T16" s="12"/>
      <c r="U16" s="12"/>
      <c r="V16" s="12"/>
      <c r="W16" s="12"/>
      <c r="X16" s="56">
        <f>'11C_MDL100907(kinetic)(raw)'!U$10</f>
        <v>0.58499999999999996</v>
      </c>
      <c r="Y16" s="56"/>
      <c r="Z16" s="56"/>
      <c r="AA16" s="56"/>
      <c r="AB16" s="56">
        <f>'11C_MDL100907(kinetic)(raw)'!Y$10</f>
        <v>5.5000000000000007E-2</v>
      </c>
      <c r="AC16" s="56"/>
      <c r="AD16" s="56"/>
      <c r="AE16" s="56"/>
      <c r="AF16" s="56">
        <f>'11C_MDL100907(kinetic)(raw)'!AC$10</f>
        <v>0.08</v>
      </c>
      <c r="AG16" s="56"/>
      <c r="AH16" s="56"/>
      <c r="AI16" s="56"/>
      <c r="AJ16" s="56">
        <f>'11C_MDL100907(kinetic)(raw)'!AG$10</f>
        <v>0.04</v>
      </c>
      <c r="AK16" s="12"/>
      <c r="AL16" s="12"/>
      <c r="AM16" s="12"/>
      <c r="AN16" s="43">
        <f t="shared" si="0"/>
        <v>10.636363636363635</v>
      </c>
      <c r="AO16" s="12"/>
      <c r="AP16" s="12"/>
      <c r="AQ16" s="12"/>
      <c r="AR16" s="43">
        <f t="shared" si="1"/>
        <v>2</v>
      </c>
      <c r="AS16" s="12"/>
      <c r="AT16" s="12"/>
      <c r="AU16" s="12"/>
    </row>
    <row r="17" spans="1:47" x14ac:dyDescent="0.4">
      <c r="A17" s="71"/>
      <c r="B17" s="12"/>
      <c r="C17" s="12"/>
      <c r="D17" s="12"/>
      <c r="E17" s="12"/>
      <c r="F17" s="12"/>
      <c r="G17" s="71"/>
      <c r="H17" s="12"/>
      <c r="I17" s="12"/>
      <c r="J17" s="12"/>
      <c r="K17" s="12"/>
      <c r="L17" s="59"/>
      <c r="M17" s="59"/>
      <c r="N17" s="59" t="s">
        <v>39</v>
      </c>
      <c r="O17" s="59"/>
      <c r="P17" s="10"/>
      <c r="Q17" s="12"/>
      <c r="R17" s="10"/>
      <c r="S17" s="12"/>
      <c r="T17" s="12"/>
      <c r="U17" s="12"/>
      <c r="V17" s="12"/>
      <c r="W17" s="12"/>
      <c r="X17" s="10"/>
      <c r="Y17" s="12"/>
      <c r="Z17" s="12"/>
      <c r="AA17" s="12"/>
      <c r="AB17" s="18"/>
      <c r="AC17" s="12"/>
      <c r="AD17" s="12"/>
      <c r="AE17" s="12"/>
      <c r="AF17" s="13"/>
      <c r="AG17" s="12"/>
      <c r="AH17" s="12"/>
      <c r="AI17" s="12"/>
      <c r="AJ17" s="18"/>
      <c r="AK17" s="12"/>
      <c r="AL17" s="12"/>
      <c r="AM17" s="12"/>
      <c r="AN17" s="20"/>
      <c r="AO17" s="12"/>
      <c r="AP17" s="12"/>
      <c r="AQ17" s="12"/>
      <c r="AR17" s="20"/>
      <c r="AS17" s="12"/>
      <c r="AT17" s="12"/>
      <c r="AU17" s="12"/>
    </row>
    <row r="18" spans="1:47" x14ac:dyDescent="0.4">
      <c r="A18" s="71"/>
      <c r="B18" s="15"/>
      <c r="C18" s="15"/>
      <c r="D18" s="15"/>
      <c r="E18" s="15"/>
      <c r="F18" s="15"/>
      <c r="G18" s="71"/>
      <c r="H18" s="15"/>
      <c r="I18" s="15"/>
      <c r="J18" s="15"/>
      <c r="K18" s="15"/>
      <c r="L18" s="72" t="s">
        <v>40</v>
      </c>
      <c r="M18" s="73"/>
      <c r="N18" s="72"/>
      <c r="O18" s="73"/>
      <c r="P18" s="16"/>
      <c r="Q18" s="15"/>
      <c r="R18" s="16"/>
      <c r="S18" s="15"/>
      <c r="T18" s="15"/>
      <c r="U18" s="15"/>
      <c r="V18" s="15"/>
      <c r="W18" s="15"/>
      <c r="X18" s="17"/>
      <c r="Y18" s="15"/>
      <c r="Z18" s="15"/>
      <c r="AA18" s="15"/>
      <c r="AB18" s="19"/>
      <c r="AC18" s="15"/>
      <c r="AD18" s="15"/>
      <c r="AE18" s="15"/>
      <c r="AF18" s="17"/>
      <c r="AG18" s="15"/>
      <c r="AH18" s="15"/>
      <c r="AI18" s="15"/>
      <c r="AJ18" s="19"/>
      <c r="AK18" s="15"/>
      <c r="AL18" s="15"/>
      <c r="AM18" s="15"/>
      <c r="AN18" s="21"/>
      <c r="AO18" s="15"/>
      <c r="AP18" s="15"/>
      <c r="AQ18" s="15"/>
      <c r="AR18" s="21"/>
      <c r="AS18" s="15"/>
      <c r="AT18" s="15"/>
      <c r="AU18" s="15"/>
    </row>
    <row r="19" spans="1:47" x14ac:dyDescent="0.4">
      <c r="A19" s="11"/>
      <c r="G19" s="11"/>
    </row>
    <row r="20" spans="1:47" x14ac:dyDescent="0.4">
      <c r="A20" s="11"/>
      <c r="G20" s="11"/>
    </row>
    <row r="21" spans="1:47" x14ac:dyDescent="0.4">
      <c r="A21" s="11"/>
      <c r="G21" s="11"/>
    </row>
    <row r="22" spans="1:47" x14ac:dyDescent="0.4">
      <c r="A22" s="11"/>
      <c r="G22" s="11"/>
    </row>
    <row r="23" spans="1:47" x14ac:dyDescent="0.4">
      <c r="A23" s="11"/>
      <c r="G23" s="11"/>
    </row>
    <row r="24" spans="1:47" x14ac:dyDescent="0.4">
      <c r="A24" s="11"/>
      <c r="G24" s="11"/>
    </row>
    <row r="25" spans="1:47" x14ac:dyDescent="0.4">
      <c r="A25" s="11"/>
      <c r="G25" s="11"/>
    </row>
    <row r="26" spans="1:47" x14ac:dyDescent="0.4">
      <c r="A26" s="11"/>
      <c r="G26" s="11"/>
    </row>
    <row r="27" spans="1:47" x14ac:dyDescent="0.4">
      <c r="A27" s="11"/>
      <c r="G27" s="11"/>
    </row>
    <row r="28" spans="1:47" x14ac:dyDescent="0.4">
      <c r="A28" s="11"/>
      <c r="G28" s="11"/>
    </row>
    <row r="29" spans="1:47" x14ac:dyDescent="0.4">
      <c r="A29" s="11"/>
      <c r="G29" s="11"/>
    </row>
    <row r="30" spans="1:47" x14ac:dyDescent="0.4">
      <c r="A30" s="11"/>
      <c r="G30" s="11"/>
    </row>
    <row r="31" spans="1:47" x14ac:dyDescent="0.4">
      <c r="A31" s="11"/>
      <c r="G31" s="11"/>
    </row>
    <row r="32" spans="1:47" x14ac:dyDescent="0.4">
      <c r="A32" s="11"/>
      <c r="G32" s="11"/>
    </row>
    <row r="33" spans="1:7" x14ac:dyDescent="0.4">
      <c r="A33" s="11"/>
      <c r="G33" s="11"/>
    </row>
    <row r="34" spans="1:7" x14ac:dyDescent="0.4">
      <c r="A34" s="11"/>
      <c r="G34" s="11"/>
    </row>
  </sheetData>
  <mergeCells count="58">
    <mergeCell ref="AI3:AI5"/>
    <mergeCell ref="AD7:AD8"/>
    <mergeCell ref="AC7:AC8"/>
    <mergeCell ref="AE7:AE8"/>
    <mergeCell ref="AG7:AG8"/>
    <mergeCell ref="AH7:AH8"/>
    <mergeCell ref="AI7:AI8"/>
    <mergeCell ref="AC3:AC5"/>
    <mergeCell ref="AD3:AD5"/>
    <mergeCell ref="AE3:AE5"/>
    <mergeCell ref="AG3:AG5"/>
    <mergeCell ref="AH3:AH5"/>
    <mergeCell ref="Y3:Y5"/>
    <mergeCell ref="Z3:Z5"/>
    <mergeCell ref="Y7:Y8"/>
    <mergeCell ref="Z7:Z8"/>
    <mergeCell ref="AA3:AA5"/>
    <mergeCell ref="AA7:AA8"/>
    <mergeCell ref="AR7:AR8"/>
    <mergeCell ref="X7:X8"/>
    <mergeCell ref="AB7:AB8"/>
    <mergeCell ref="AF7:AF8"/>
    <mergeCell ref="AJ7:AJ8"/>
    <mergeCell ref="AN7:AN8"/>
    <mergeCell ref="AN3:AN5"/>
    <mergeCell ref="AR3:AR5"/>
    <mergeCell ref="A1:F1"/>
    <mergeCell ref="G1:J1"/>
    <mergeCell ref="K1:AJ1"/>
    <mergeCell ref="X3:X5"/>
    <mergeCell ref="AB3:AB5"/>
    <mergeCell ref="AF3:AF5"/>
    <mergeCell ref="AJ3:AJ5"/>
    <mergeCell ref="A3:A18"/>
    <mergeCell ref="G3:G18"/>
    <mergeCell ref="N16:O16"/>
    <mergeCell ref="N17:O17"/>
    <mergeCell ref="L14:M17"/>
    <mergeCell ref="L18:M18"/>
    <mergeCell ref="N18:O18"/>
    <mergeCell ref="N3:O3"/>
    <mergeCell ref="N4:O4"/>
    <mergeCell ref="N5:O5"/>
    <mergeCell ref="L3:M5"/>
    <mergeCell ref="L6:M8"/>
    <mergeCell ref="N6:O6"/>
    <mergeCell ref="N7:N8"/>
    <mergeCell ref="N15:O15"/>
    <mergeCell ref="N9:O9"/>
    <mergeCell ref="N10:O10"/>
    <mergeCell ref="L9:M10"/>
    <mergeCell ref="L12:M12"/>
    <mergeCell ref="N12:O12"/>
    <mergeCell ref="L13:M13"/>
    <mergeCell ref="N13:O13"/>
    <mergeCell ref="N14:O14"/>
    <mergeCell ref="L11:M11"/>
    <mergeCell ref="N11:O1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ACB0-B3F9-44EC-B459-B8269B12A487}">
  <dimension ref="A1:AM18"/>
  <sheetViews>
    <sheetView tabSelected="1" workbookViewId="0">
      <selection activeCell="F1" sqref="F1:I1"/>
    </sheetView>
  </sheetViews>
  <sheetFormatPr defaultRowHeight="18.75" x14ac:dyDescent="0.4"/>
  <cols>
    <col min="1" max="1" width="17.625" customWidth="1"/>
    <col min="4" max="4" width="36.25" customWidth="1"/>
    <col min="5" max="5" width="11.375" customWidth="1"/>
    <col min="10" max="10" width="8.75" customWidth="1"/>
    <col min="16" max="16" width="11.125" bestFit="1" customWidth="1"/>
  </cols>
  <sheetData>
    <row r="1" spans="1:39" x14ac:dyDescent="0.4">
      <c r="A1" s="65" t="s">
        <v>0</v>
      </c>
      <c r="B1" s="65"/>
      <c r="C1" s="65"/>
      <c r="D1" s="65"/>
      <c r="E1" s="65"/>
      <c r="F1" s="66" t="s">
        <v>112</v>
      </c>
      <c r="G1" s="66"/>
      <c r="H1" s="66"/>
      <c r="I1" s="66"/>
      <c r="J1" s="67" t="s">
        <v>1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46"/>
      <c r="AG1" s="46"/>
      <c r="AH1" s="46"/>
      <c r="AI1" s="2"/>
      <c r="AJ1" s="2"/>
      <c r="AK1" s="2"/>
    </row>
    <row r="2" spans="1:39" ht="38.25" thickBot="1" x14ac:dyDescent="0.4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54" t="s">
        <v>12</v>
      </c>
      <c r="L2" s="54" t="s">
        <v>13</v>
      </c>
      <c r="M2" s="54"/>
      <c r="N2" s="6"/>
      <c r="O2" s="6" t="s">
        <v>106</v>
      </c>
      <c r="P2" s="7" t="s">
        <v>14</v>
      </c>
      <c r="Q2" s="7"/>
      <c r="R2" s="7"/>
      <c r="S2" s="6" t="s">
        <v>15</v>
      </c>
      <c r="T2" s="6"/>
      <c r="U2" s="6"/>
      <c r="V2" s="6"/>
      <c r="W2" s="6" t="s">
        <v>17</v>
      </c>
      <c r="X2" s="6"/>
      <c r="Y2" s="6"/>
      <c r="Z2" s="6"/>
      <c r="AA2" s="6" t="s">
        <v>18</v>
      </c>
      <c r="AB2" s="6"/>
      <c r="AC2" s="6"/>
      <c r="AD2" s="6"/>
      <c r="AE2" s="6" t="s">
        <v>19</v>
      </c>
      <c r="AF2" s="6"/>
      <c r="AG2" s="6"/>
      <c r="AH2" s="6"/>
      <c r="AI2" s="8" t="s">
        <v>20</v>
      </c>
      <c r="AJ2" s="8"/>
      <c r="AK2" s="8"/>
      <c r="AL2" s="53" t="s">
        <v>105</v>
      </c>
      <c r="AM2" s="46"/>
    </row>
    <row r="3" spans="1:39" x14ac:dyDescent="0.4">
      <c r="A3" s="70" t="s">
        <v>104</v>
      </c>
      <c r="B3" t="s">
        <v>103</v>
      </c>
      <c r="C3">
        <v>1998</v>
      </c>
      <c r="D3" t="s">
        <v>102</v>
      </c>
      <c r="E3" t="s">
        <v>42</v>
      </c>
      <c r="F3" s="70" t="s">
        <v>22</v>
      </c>
      <c r="G3">
        <v>3</v>
      </c>
      <c r="H3" t="s">
        <v>44</v>
      </c>
      <c r="I3" t="s">
        <v>45</v>
      </c>
      <c r="J3" t="s">
        <v>101</v>
      </c>
      <c r="K3" t="s">
        <v>92</v>
      </c>
      <c r="S3">
        <v>0.52</v>
      </c>
      <c r="T3">
        <v>0.55000000000000004</v>
      </c>
      <c r="U3" s="49">
        <f t="shared" ref="U3:U12" si="0">(S3+T3)/2</f>
        <v>0.53500000000000003</v>
      </c>
      <c r="V3" s="49"/>
      <c r="W3">
        <v>0.03</v>
      </c>
      <c r="X3">
        <v>0.04</v>
      </c>
      <c r="Y3" s="52">
        <f t="shared" ref="Y3:Y12" si="1">(W3+X3)/2</f>
        <v>3.5000000000000003E-2</v>
      </c>
      <c r="Z3" s="52"/>
      <c r="AA3">
        <v>0.08</v>
      </c>
      <c r="AB3">
        <v>0.22</v>
      </c>
      <c r="AC3">
        <f t="shared" ref="AC3:AC12" si="2">(AA3+AB3)/2</f>
        <v>0.15</v>
      </c>
      <c r="AE3">
        <v>0.01</v>
      </c>
      <c r="AF3">
        <v>0.02</v>
      </c>
      <c r="AG3" s="52">
        <f t="shared" ref="AG3:AG12" si="3">(AE3+AF3)/2</f>
        <v>1.4999999999999999E-2</v>
      </c>
      <c r="AH3" s="52"/>
      <c r="AI3">
        <v>5.8</v>
      </c>
      <c r="AJ3">
        <v>8.8000000000000007</v>
      </c>
      <c r="AK3" s="50">
        <f t="shared" ref="AK3:AK12" si="4">(AI3+AJ3)/2</f>
        <v>7.3000000000000007</v>
      </c>
      <c r="AL3" s="49">
        <f t="shared" ref="AL3:AL12" si="5">U3/Y3</f>
        <v>15.285714285714285</v>
      </c>
    </row>
    <row r="4" spans="1:39" x14ac:dyDescent="0.4">
      <c r="A4" s="74"/>
      <c r="F4" s="74"/>
      <c r="K4" t="s">
        <v>91</v>
      </c>
      <c r="S4">
        <v>0.51</v>
      </c>
      <c r="T4">
        <v>0.6</v>
      </c>
      <c r="U4" s="49">
        <f t="shared" si="0"/>
        <v>0.55499999999999994</v>
      </c>
      <c r="V4" s="49"/>
      <c r="W4">
        <v>0.04</v>
      </c>
      <c r="X4">
        <v>7.0000000000000007E-2</v>
      </c>
      <c r="Y4" s="52">
        <f t="shared" si="1"/>
        <v>5.5000000000000007E-2</v>
      </c>
      <c r="Z4" s="52"/>
      <c r="AA4">
        <v>0.12</v>
      </c>
      <c r="AB4">
        <v>0.3</v>
      </c>
      <c r="AC4">
        <f t="shared" si="2"/>
        <v>0.21</v>
      </c>
      <c r="AE4">
        <v>0.01</v>
      </c>
      <c r="AF4">
        <v>0.03</v>
      </c>
      <c r="AG4" s="52">
        <f t="shared" si="3"/>
        <v>0.02</v>
      </c>
      <c r="AH4" s="52"/>
      <c r="AI4">
        <v>8.9</v>
      </c>
      <c r="AJ4">
        <v>13.3</v>
      </c>
      <c r="AK4" s="50">
        <f t="shared" si="4"/>
        <v>11.100000000000001</v>
      </c>
      <c r="AL4" s="49">
        <f t="shared" si="5"/>
        <v>10.090909090909088</v>
      </c>
    </row>
    <row r="5" spans="1:39" x14ac:dyDescent="0.4">
      <c r="A5" s="74"/>
      <c r="F5" s="74"/>
      <c r="K5" t="s">
        <v>100</v>
      </c>
      <c r="S5">
        <v>0.5</v>
      </c>
      <c r="T5">
        <v>0.55000000000000004</v>
      </c>
      <c r="U5" s="49">
        <f t="shared" si="0"/>
        <v>0.52500000000000002</v>
      </c>
      <c r="V5" s="49"/>
      <c r="W5">
        <v>0.05</v>
      </c>
      <c r="X5">
        <v>0.06</v>
      </c>
      <c r="Y5" s="52">
        <f t="shared" si="1"/>
        <v>5.5E-2</v>
      </c>
      <c r="Z5" s="52"/>
      <c r="AA5">
        <v>0.18</v>
      </c>
      <c r="AB5">
        <v>0.28000000000000003</v>
      </c>
      <c r="AC5">
        <f t="shared" si="2"/>
        <v>0.23</v>
      </c>
      <c r="AE5">
        <v>0.02</v>
      </c>
      <c r="AF5">
        <v>0.03</v>
      </c>
      <c r="AG5" s="52">
        <f t="shared" si="3"/>
        <v>2.5000000000000001E-2</v>
      </c>
      <c r="AH5" s="52"/>
      <c r="AI5">
        <v>7.3</v>
      </c>
      <c r="AJ5">
        <v>13.4</v>
      </c>
      <c r="AK5" s="50">
        <f t="shared" si="4"/>
        <v>10.35</v>
      </c>
      <c r="AL5" s="49">
        <f t="shared" si="5"/>
        <v>9.545454545454545</v>
      </c>
    </row>
    <row r="6" spans="1:39" x14ac:dyDescent="0.4">
      <c r="A6" s="74"/>
      <c r="F6" s="74"/>
      <c r="K6" t="s">
        <v>90</v>
      </c>
      <c r="S6">
        <v>0.67</v>
      </c>
      <c r="T6">
        <v>0.7</v>
      </c>
      <c r="U6" s="49">
        <f t="shared" si="0"/>
        <v>0.68500000000000005</v>
      </c>
      <c r="V6" s="49"/>
      <c r="W6">
        <v>0.08</v>
      </c>
      <c r="X6">
        <v>0.11</v>
      </c>
      <c r="Y6" s="52">
        <f t="shared" si="1"/>
        <v>9.5000000000000001E-2</v>
      </c>
      <c r="Z6" s="52"/>
      <c r="AA6">
        <v>0.16</v>
      </c>
      <c r="AB6">
        <v>0.33</v>
      </c>
      <c r="AC6">
        <f t="shared" si="2"/>
        <v>0.245</v>
      </c>
      <c r="AE6">
        <v>0.01</v>
      </c>
      <c r="AF6">
        <v>0.02</v>
      </c>
      <c r="AG6" s="52">
        <f t="shared" si="3"/>
        <v>1.4999999999999999E-2</v>
      </c>
      <c r="AH6" s="52"/>
      <c r="AI6">
        <v>9.9</v>
      </c>
      <c r="AJ6">
        <v>15.9</v>
      </c>
      <c r="AK6" s="50">
        <f t="shared" si="4"/>
        <v>12.9</v>
      </c>
      <c r="AL6" s="49">
        <f t="shared" si="5"/>
        <v>7.2105263157894743</v>
      </c>
    </row>
    <row r="7" spans="1:39" x14ac:dyDescent="0.4">
      <c r="A7" s="74"/>
      <c r="F7" s="74"/>
      <c r="K7" t="s">
        <v>99</v>
      </c>
      <c r="S7">
        <v>0.6</v>
      </c>
      <c r="T7">
        <v>0.65</v>
      </c>
      <c r="U7" s="49">
        <f t="shared" si="0"/>
        <v>0.625</v>
      </c>
      <c r="V7" s="49"/>
      <c r="W7">
        <v>0.05</v>
      </c>
      <c r="X7">
        <v>0.09</v>
      </c>
      <c r="Y7" s="52">
        <f t="shared" si="1"/>
        <v>7.0000000000000007E-2</v>
      </c>
      <c r="Z7" s="52"/>
      <c r="AA7">
        <v>0.1</v>
      </c>
      <c r="AB7">
        <v>0.25</v>
      </c>
      <c r="AC7">
        <f t="shared" si="2"/>
        <v>0.17499999999999999</v>
      </c>
      <c r="AE7">
        <v>0.01</v>
      </c>
      <c r="AF7">
        <v>0.02</v>
      </c>
      <c r="AG7" s="52">
        <f t="shared" si="3"/>
        <v>1.4999999999999999E-2</v>
      </c>
      <c r="AH7" s="52"/>
      <c r="AI7">
        <v>8.1999999999999993</v>
      </c>
      <c r="AJ7">
        <v>15.5</v>
      </c>
      <c r="AK7" s="50">
        <f t="shared" si="4"/>
        <v>11.85</v>
      </c>
      <c r="AL7" s="49">
        <f t="shared" si="5"/>
        <v>8.928571428571427</v>
      </c>
    </row>
    <row r="8" spans="1:39" x14ac:dyDescent="0.4">
      <c r="A8" s="74"/>
      <c r="F8" s="74"/>
      <c r="K8" t="s">
        <v>107</v>
      </c>
      <c r="S8">
        <v>0.6</v>
      </c>
      <c r="T8">
        <v>0.64</v>
      </c>
      <c r="U8" s="49">
        <f t="shared" si="0"/>
        <v>0.62</v>
      </c>
      <c r="V8" s="49"/>
      <c r="W8">
        <v>0.06</v>
      </c>
      <c r="X8">
        <v>0.08</v>
      </c>
      <c r="Y8" s="52">
        <f t="shared" si="1"/>
        <v>7.0000000000000007E-2</v>
      </c>
      <c r="Z8" s="52"/>
      <c r="AA8">
        <v>0.06</v>
      </c>
      <c r="AB8">
        <v>0.09</v>
      </c>
      <c r="AC8">
        <f t="shared" si="2"/>
        <v>7.4999999999999997E-2</v>
      </c>
      <c r="AE8">
        <v>0.02</v>
      </c>
      <c r="AF8">
        <v>0.04</v>
      </c>
      <c r="AG8" s="52">
        <f t="shared" si="3"/>
        <v>0.03</v>
      </c>
      <c r="AH8" s="52"/>
      <c r="AI8">
        <v>1.6</v>
      </c>
      <c r="AJ8">
        <v>3.4</v>
      </c>
      <c r="AK8" s="50">
        <f t="shared" si="4"/>
        <v>2.5</v>
      </c>
      <c r="AL8" s="49">
        <f t="shared" si="5"/>
        <v>8.8571428571428559</v>
      </c>
    </row>
    <row r="9" spans="1:39" x14ac:dyDescent="0.4">
      <c r="A9" s="74"/>
      <c r="F9" s="74"/>
      <c r="K9" t="s">
        <v>98</v>
      </c>
      <c r="S9">
        <v>0.54</v>
      </c>
      <c r="T9">
        <v>0.62</v>
      </c>
      <c r="U9" s="49">
        <f t="shared" si="0"/>
        <v>0.58000000000000007</v>
      </c>
      <c r="V9" s="49"/>
      <c r="W9">
        <v>0.04</v>
      </c>
      <c r="X9">
        <v>7.0000000000000007E-2</v>
      </c>
      <c r="Y9" s="52">
        <f t="shared" si="1"/>
        <v>5.5000000000000007E-2</v>
      </c>
      <c r="Z9" s="52"/>
      <c r="AA9">
        <v>0.02</v>
      </c>
      <c r="AB9">
        <v>0.12</v>
      </c>
      <c r="AC9">
        <f t="shared" si="2"/>
        <v>6.9999999999999993E-2</v>
      </c>
      <c r="AE9">
        <v>0.01</v>
      </c>
      <c r="AF9">
        <v>0.05</v>
      </c>
      <c r="AG9" s="52">
        <f t="shared" si="3"/>
        <v>3.0000000000000002E-2</v>
      </c>
      <c r="AH9" s="52"/>
      <c r="AI9">
        <v>2.2999999999999998</v>
      </c>
      <c r="AJ9">
        <v>3</v>
      </c>
      <c r="AK9" s="50">
        <f t="shared" si="4"/>
        <v>2.65</v>
      </c>
      <c r="AL9" s="49">
        <f t="shared" si="5"/>
        <v>10.545454545454545</v>
      </c>
    </row>
    <row r="10" spans="1:39" x14ac:dyDescent="0.4">
      <c r="A10" s="74"/>
      <c r="F10" s="74"/>
      <c r="K10" t="s">
        <v>97</v>
      </c>
      <c r="S10">
        <v>0.53</v>
      </c>
      <c r="T10">
        <v>0.64</v>
      </c>
      <c r="U10" s="49">
        <f t="shared" si="0"/>
        <v>0.58499999999999996</v>
      </c>
      <c r="V10" s="49"/>
      <c r="W10">
        <v>0.04</v>
      </c>
      <c r="X10">
        <v>7.0000000000000007E-2</v>
      </c>
      <c r="Y10" s="52">
        <f t="shared" si="1"/>
        <v>5.5000000000000007E-2</v>
      </c>
      <c r="Z10" s="52"/>
      <c r="AA10">
        <v>0.05</v>
      </c>
      <c r="AB10">
        <v>0.11</v>
      </c>
      <c r="AC10">
        <f t="shared" si="2"/>
        <v>0.08</v>
      </c>
      <c r="AE10">
        <v>0.04</v>
      </c>
      <c r="AF10">
        <v>0.04</v>
      </c>
      <c r="AG10" s="52">
        <f t="shared" si="3"/>
        <v>0.04</v>
      </c>
      <c r="AH10" s="52"/>
      <c r="AI10">
        <v>1.3</v>
      </c>
      <c r="AJ10">
        <v>2.6</v>
      </c>
      <c r="AK10" s="50">
        <f t="shared" si="4"/>
        <v>1.9500000000000002</v>
      </c>
      <c r="AL10" s="49">
        <f t="shared" si="5"/>
        <v>10.636363636363635</v>
      </c>
    </row>
    <row r="11" spans="1:39" x14ac:dyDescent="0.4">
      <c r="A11" s="74"/>
      <c r="F11" s="74"/>
      <c r="K11" t="s">
        <v>96</v>
      </c>
      <c r="S11">
        <v>0.41</v>
      </c>
      <c r="T11">
        <v>0.46</v>
      </c>
      <c r="U11" s="49">
        <f t="shared" si="0"/>
        <v>0.435</v>
      </c>
      <c r="V11" s="49"/>
      <c r="W11">
        <v>0.04</v>
      </c>
      <c r="X11">
        <v>0.11</v>
      </c>
      <c r="Y11" s="52">
        <f t="shared" si="1"/>
        <v>7.4999999999999997E-2</v>
      </c>
      <c r="Z11" s="52"/>
      <c r="AA11">
        <v>0.03</v>
      </c>
      <c r="AB11">
        <v>0.12</v>
      </c>
      <c r="AC11">
        <f t="shared" si="2"/>
        <v>7.4999999999999997E-2</v>
      </c>
      <c r="AE11">
        <v>0.01</v>
      </c>
      <c r="AF11">
        <v>0.03</v>
      </c>
      <c r="AG11" s="52">
        <f t="shared" si="3"/>
        <v>0.02</v>
      </c>
      <c r="AH11" s="52"/>
      <c r="AI11">
        <v>1.8</v>
      </c>
      <c r="AJ11">
        <v>4.2</v>
      </c>
      <c r="AK11" s="50">
        <f t="shared" si="4"/>
        <v>3</v>
      </c>
      <c r="AL11" s="49">
        <f t="shared" si="5"/>
        <v>5.8</v>
      </c>
    </row>
    <row r="12" spans="1:39" x14ac:dyDescent="0.4">
      <c r="A12" s="74"/>
      <c r="F12" s="74"/>
      <c r="K12" t="s">
        <v>89</v>
      </c>
      <c r="S12">
        <v>0.56000000000000005</v>
      </c>
      <c r="T12">
        <v>0.56999999999999995</v>
      </c>
      <c r="U12" s="49">
        <f t="shared" si="0"/>
        <v>0.56499999999999995</v>
      </c>
      <c r="V12" s="49"/>
      <c r="W12">
        <v>0.05</v>
      </c>
      <c r="X12">
        <v>7.0000000000000007E-2</v>
      </c>
      <c r="Y12" s="52">
        <f t="shared" si="1"/>
        <v>6.0000000000000005E-2</v>
      </c>
      <c r="Z12" s="52"/>
      <c r="AA12">
        <v>0.04</v>
      </c>
      <c r="AB12">
        <v>0.08</v>
      </c>
      <c r="AC12">
        <f t="shared" si="2"/>
        <v>0.06</v>
      </c>
      <c r="AE12">
        <v>0.02</v>
      </c>
      <c r="AF12">
        <v>0.03</v>
      </c>
      <c r="AG12" s="52">
        <f t="shared" si="3"/>
        <v>2.5000000000000001E-2</v>
      </c>
      <c r="AH12" s="52"/>
      <c r="AI12" s="51">
        <v>2</v>
      </c>
      <c r="AJ12">
        <v>2.7</v>
      </c>
      <c r="AK12" s="50">
        <f t="shared" si="4"/>
        <v>2.35</v>
      </c>
      <c r="AL12" s="49">
        <f t="shared" si="5"/>
        <v>9.4166666666666643</v>
      </c>
    </row>
    <row r="13" spans="1:39" x14ac:dyDescent="0.4">
      <c r="A13" s="74"/>
      <c r="F13" s="74"/>
    </row>
    <row r="14" spans="1:39" x14ac:dyDescent="0.4">
      <c r="M14" t="s">
        <v>95</v>
      </c>
      <c r="N14" t="s">
        <v>94</v>
      </c>
      <c r="O14" t="s">
        <v>93</v>
      </c>
    </row>
    <row r="15" spans="1:39" x14ac:dyDescent="0.4">
      <c r="L15" t="s">
        <v>92</v>
      </c>
      <c r="M15">
        <v>81</v>
      </c>
      <c r="N15">
        <v>92</v>
      </c>
      <c r="O15">
        <v>125</v>
      </c>
      <c r="P15" s="48">
        <f>AVERAGE(M15,N15,O15)</f>
        <v>99.333333333333329</v>
      </c>
    </row>
    <row r="16" spans="1:39" x14ac:dyDescent="0.4">
      <c r="L16" t="s">
        <v>91</v>
      </c>
      <c r="M16">
        <v>113</v>
      </c>
      <c r="N16">
        <v>108</v>
      </c>
      <c r="O16">
        <v>119</v>
      </c>
      <c r="P16" s="48">
        <f>AVERAGE(M16,N16,O16)</f>
        <v>113.33333333333333</v>
      </c>
    </row>
    <row r="17" spans="12:16" x14ac:dyDescent="0.4">
      <c r="L17" t="s">
        <v>90</v>
      </c>
      <c r="M17">
        <v>86</v>
      </c>
      <c r="N17">
        <v>116</v>
      </c>
      <c r="O17">
        <v>109</v>
      </c>
      <c r="P17" s="48">
        <f>AVERAGE(M17,N17,O17)</f>
        <v>103.66666666666667</v>
      </c>
    </row>
    <row r="18" spans="12:16" x14ac:dyDescent="0.4">
      <c r="L18" t="s">
        <v>89</v>
      </c>
      <c r="M18">
        <v>29</v>
      </c>
      <c r="N18">
        <v>32</v>
      </c>
      <c r="O18">
        <v>31</v>
      </c>
      <c r="P18" s="48">
        <f>AVERAGE(M18,N18,O18)</f>
        <v>30.666666666666668</v>
      </c>
    </row>
  </sheetData>
  <mergeCells count="5">
    <mergeCell ref="A1:E1"/>
    <mergeCell ref="F1:I1"/>
    <mergeCell ref="J1:AE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6C62-863A-42A5-9714-016F19C040B8}">
  <dimension ref="B2:G35"/>
  <sheetViews>
    <sheetView workbookViewId="0">
      <selection activeCell="C9" sqref="C9"/>
    </sheetView>
  </sheetViews>
  <sheetFormatPr defaultRowHeight="18.75" x14ac:dyDescent="0.4"/>
  <cols>
    <col min="2" max="2" width="36.625" customWidth="1"/>
    <col min="3" max="3" width="29.875" customWidth="1"/>
    <col min="4" max="4" width="52.25" customWidth="1"/>
    <col min="5" max="5" width="24.375" customWidth="1"/>
    <col min="6" max="6" width="19" customWidth="1"/>
    <col min="7" max="7" width="17.375" customWidth="1"/>
  </cols>
  <sheetData>
    <row r="2" spans="2:3" ht="19.5" thickBot="1" x14ac:dyDescent="0.45">
      <c r="B2" t="s">
        <v>46</v>
      </c>
    </row>
    <row r="3" spans="2:3" ht="19.5" thickBot="1" x14ac:dyDescent="0.45">
      <c r="B3" s="23" t="s">
        <v>47</v>
      </c>
      <c r="C3" s="24" t="s">
        <v>48</v>
      </c>
    </row>
    <row r="4" spans="2:3" ht="19.5" thickTop="1" x14ac:dyDescent="0.4">
      <c r="B4" s="25" t="s">
        <v>49</v>
      </c>
      <c r="C4" s="26">
        <v>449851</v>
      </c>
    </row>
    <row r="5" spans="2:3" ht="19.5" thickBot="1" x14ac:dyDescent="0.45">
      <c r="B5" s="27" t="s">
        <v>50</v>
      </c>
      <c r="C5" s="28" t="s">
        <v>51</v>
      </c>
    </row>
    <row r="7" spans="2:3" ht="19.5" thickBot="1" x14ac:dyDescent="0.45">
      <c r="B7" s="29" t="s">
        <v>52</v>
      </c>
    </row>
    <row r="8" spans="2:3" ht="19.5" thickBot="1" x14ac:dyDescent="0.45">
      <c r="B8" s="23" t="s">
        <v>47</v>
      </c>
      <c r="C8" s="24" t="s">
        <v>48</v>
      </c>
    </row>
    <row r="9" spans="2:3" ht="19.5" thickTop="1" x14ac:dyDescent="0.4">
      <c r="B9" s="25" t="s">
        <v>49</v>
      </c>
      <c r="C9" s="26">
        <v>449851</v>
      </c>
    </row>
    <row r="10" spans="2:3" x14ac:dyDescent="0.4">
      <c r="B10" s="31" t="s">
        <v>53</v>
      </c>
      <c r="C10" s="32">
        <v>372.5</v>
      </c>
    </row>
    <row r="11" spans="2:3" x14ac:dyDescent="0.4">
      <c r="B11" s="31" t="s">
        <v>54</v>
      </c>
      <c r="C11" s="32">
        <v>3.9</v>
      </c>
    </row>
    <row r="12" spans="2:3" x14ac:dyDescent="0.4">
      <c r="B12" s="31" t="s">
        <v>55</v>
      </c>
      <c r="C12" s="47">
        <v>1</v>
      </c>
    </row>
    <row r="13" spans="2:3" x14ac:dyDescent="0.4">
      <c r="B13" s="31" t="s">
        <v>56</v>
      </c>
      <c r="C13" s="47">
        <v>5</v>
      </c>
    </row>
    <row r="14" spans="2:3" x14ac:dyDescent="0.4">
      <c r="B14" s="31" t="s">
        <v>57</v>
      </c>
      <c r="C14" s="47">
        <v>7</v>
      </c>
    </row>
    <row r="15" spans="2:3" x14ac:dyDescent="0.4">
      <c r="B15" s="31" t="s">
        <v>58</v>
      </c>
      <c r="C15" s="32">
        <v>372.21675449999998</v>
      </c>
    </row>
    <row r="16" spans="2:3" x14ac:dyDescent="0.4">
      <c r="B16" s="33" t="s">
        <v>59</v>
      </c>
      <c r="C16" s="32">
        <v>372.21675449999998</v>
      </c>
    </row>
    <row r="17" spans="2:7" x14ac:dyDescent="0.4">
      <c r="B17" s="31" t="s">
        <v>60</v>
      </c>
      <c r="C17" s="32">
        <v>41.9</v>
      </c>
    </row>
    <row r="18" spans="2:7" x14ac:dyDescent="0.4">
      <c r="B18" s="31" t="s">
        <v>61</v>
      </c>
      <c r="C18" s="47">
        <v>27</v>
      </c>
    </row>
    <row r="19" spans="2:7" x14ac:dyDescent="0.4">
      <c r="B19" s="31" t="s">
        <v>62</v>
      </c>
      <c r="C19" s="47">
        <v>0</v>
      </c>
    </row>
    <row r="20" spans="2:7" x14ac:dyDescent="0.4">
      <c r="B20" s="31" t="s">
        <v>63</v>
      </c>
      <c r="C20" s="47">
        <v>422</v>
      </c>
    </row>
    <row r="21" spans="2:7" x14ac:dyDescent="0.4">
      <c r="B21" s="31" t="s">
        <v>64</v>
      </c>
      <c r="C21" s="47">
        <v>1</v>
      </c>
    </row>
    <row r="22" spans="2:7" x14ac:dyDescent="0.4">
      <c r="B22" s="33" t="s">
        <v>65</v>
      </c>
      <c r="C22" s="47">
        <v>1</v>
      </c>
    </row>
    <row r="23" spans="2:7" x14ac:dyDescent="0.4">
      <c r="B23" s="33" t="s">
        <v>66</v>
      </c>
      <c r="C23" s="47">
        <v>0</v>
      </c>
    </row>
    <row r="24" spans="2:7" x14ac:dyDescent="0.4">
      <c r="B24" s="33" t="s">
        <v>67</v>
      </c>
      <c r="C24" s="47">
        <v>0</v>
      </c>
    </row>
    <row r="25" spans="2:7" x14ac:dyDescent="0.4">
      <c r="B25" s="33" t="s">
        <v>68</v>
      </c>
      <c r="C25" s="47">
        <v>0</v>
      </c>
    </row>
    <row r="26" spans="2:7" x14ac:dyDescent="0.4">
      <c r="B26" s="33" t="s">
        <v>69</v>
      </c>
      <c r="C26" s="47">
        <v>1</v>
      </c>
    </row>
    <row r="27" spans="2:7" ht="19.5" thickBot="1" x14ac:dyDescent="0.45">
      <c r="B27" s="34" t="s">
        <v>70</v>
      </c>
      <c r="C27" s="35" t="s">
        <v>71</v>
      </c>
    </row>
    <row r="29" spans="2:7" ht="19.5" thickBot="1" x14ac:dyDescent="0.45">
      <c r="B29" t="s">
        <v>72</v>
      </c>
    </row>
    <row r="30" spans="2:7" ht="19.5" thickBot="1" x14ac:dyDescent="0.45">
      <c r="B30" s="30" t="s">
        <v>73</v>
      </c>
      <c r="C30" s="36" t="s">
        <v>74</v>
      </c>
      <c r="D30" s="36" t="s">
        <v>75</v>
      </c>
      <c r="E30" s="36" t="s">
        <v>76</v>
      </c>
      <c r="F30" s="36" t="s">
        <v>77</v>
      </c>
      <c r="G30" s="24" t="s">
        <v>111</v>
      </c>
    </row>
    <row r="31" spans="2:7" ht="19.5" thickTop="1" x14ac:dyDescent="0.4">
      <c r="B31" s="31"/>
      <c r="C31" s="37"/>
      <c r="D31" s="38" t="s">
        <v>78</v>
      </c>
      <c r="E31" s="37">
        <v>624223</v>
      </c>
      <c r="F31" s="37">
        <v>135651096</v>
      </c>
      <c r="G31" s="39"/>
    </row>
    <row r="32" spans="2:7" x14ac:dyDescent="0.4">
      <c r="B32" s="31"/>
      <c r="C32" s="37"/>
      <c r="D32" s="38" t="s">
        <v>79</v>
      </c>
      <c r="E32" s="37">
        <v>1259419</v>
      </c>
      <c r="F32" s="37">
        <v>135651096</v>
      </c>
      <c r="G32" s="39"/>
    </row>
    <row r="33" spans="2:7" x14ac:dyDescent="0.4">
      <c r="B33" s="31">
        <v>0.24</v>
      </c>
      <c r="C33" s="37" t="s">
        <v>80</v>
      </c>
      <c r="D33" s="37" t="s">
        <v>81</v>
      </c>
      <c r="E33" s="37"/>
      <c r="F33" s="37"/>
      <c r="G33" s="75" t="s">
        <v>82</v>
      </c>
    </row>
    <row r="34" spans="2:7" x14ac:dyDescent="0.4">
      <c r="B34" s="31">
        <v>0.32</v>
      </c>
      <c r="C34" s="37" t="s">
        <v>80</v>
      </c>
      <c r="D34" s="37" t="s">
        <v>83</v>
      </c>
      <c r="E34" s="37"/>
      <c r="F34" s="37"/>
      <c r="G34" s="75"/>
    </row>
    <row r="35" spans="2:7" ht="19.5" thickBot="1" x14ac:dyDescent="0.45">
      <c r="B35" s="27">
        <v>0.48</v>
      </c>
      <c r="C35" s="40" t="s">
        <v>80</v>
      </c>
      <c r="D35" s="40" t="s">
        <v>84</v>
      </c>
      <c r="E35" s="40"/>
      <c r="F35" s="40"/>
      <c r="G35" s="76"/>
    </row>
  </sheetData>
  <mergeCells count="1">
    <mergeCell ref="G33:G3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11C_MDL100907(kinetic)</vt:lpstr>
      <vt:lpstr>11C_MDL100907(kinetic)(raw)</vt:lpstr>
      <vt:lpstr>11C_MDL 100907(compound)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2024-02-16T02:47:50Z</dcterms:modified>
</cp:coreProperties>
</file>