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hosphodiesterases\PDE10A\"/>
    </mc:Choice>
  </mc:AlternateContent>
  <xr:revisionPtr revIDLastSave="0" documentId="13_ncr:1_{46E548C2-A735-4EE9-BA2D-F183EEF7392C}" xr6:coauthVersionLast="36" xr6:coauthVersionMax="47" xr10:uidLastSave="{00000000-0000-0000-0000-000000000000}"/>
  <bookViews>
    <workbookView xWindow="14460" yWindow="30" windowWidth="14430" windowHeight="17295" xr2:uid="{0F11A59A-AAC1-4B0C-A709-FB1724743BA8}"/>
  </bookViews>
  <sheets>
    <sheet name="18F_JNJ42259152(kinetic)" sheetId="8" r:id="rId1"/>
    <sheet name="18F_JNJ42259152(compound)" sheetId="2" r:id="rId2"/>
    <sheet name="18F_MNI-654(kinetic)" sheetId="9" r:id="rId3"/>
    <sheet name="18F-MNI-654(compound)" sheetId="3" r:id="rId4"/>
    <sheet name="11C_IMA-107(compound)" sheetId="5" r:id="rId5"/>
    <sheet name="11C_IMA-107(kinetic)" sheetId="12" r:id="rId6"/>
    <sheet name="11C-Lu AE92686(compound)" sheetId="6" r:id="rId7"/>
    <sheet name="11C_T-773(kinetic)" sheetId="11" r:id="rId8"/>
    <sheet name="11C_T-773(compound)" sheetId="7" r:id="rId9"/>
    <sheet name="18F_MNI-659(kinetic)" sheetId="10" r:id="rId10"/>
    <sheet name="18-MNI-659(compound)" sheetId="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1" l="1"/>
  <c r="P6" i="11"/>
  <c r="P7" i="11"/>
  <c r="P8" i="11"/>
  <c r="P9" i="11"/>
  <c r="P3" i="11"/>
  <c r="N4" i="11"/>
  <c r="N6" i="11"/>
  <c r="N7" i="11"/>
  <c r="N8" i="11"/>
  <c r="N9" i="11"/>
  <c r="N3" i="11"/>
  <c r="M4" i="11"/>
  <c r="M5" i="11"/>
  <c r="M6" i="11"/>
  <c r="M7" i="11"/>
  <c r="M8" i="11"/>
  <c r="M9" i="11"/>
  <c r="M3" i="11"/>
  <c r="P4" i="10"/>
  <c r="P5" i="10"/>
  <c r="P3" i="10"/>
  <c r="M4" i="10"/>
  <c r="M5" i="10"/>
  <c r="M6" i="10"/>
  <c r="M3" i="10"/>
  <c r="AC4" i="8"/>
  <c r="AC5" i="8"/>
  <c r="AC6" i="8"/>
  <c r="AC7" i="8"/>
  <c r="AC8" i="8"/>
  <c r="AC9" i="8"/>
  <c r="AC10" i="8"/>
  <c r="AC3" i="8"/>
</calcChain>
</file>

<file path=xl/sharedStrings.xml><?xml version="1.0" encoding="utf-8"?>
<sst xmlns="http://schemas.openxmlformats.org/spreadsheetml/2006/main" count="431" uniqueCount="120">
  <si>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</si>
  <si>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</si>
  <si>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</si>
  <si>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</si>
  <si>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</si>
  <si>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</si>
  <si>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</si>
  <si>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</si>
  <si>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</si>
  <si>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</si>
  <si>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</si>
  <si>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</si>
  <si>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</si>
  <si>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</si>
  <si>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</si>
  <si>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</si>
  <si>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</si>
  <si>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</si>
  <si>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</si>
  <si>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</si>
  <si>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</si>
  <si>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</si>
  <si>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</si>
  <si>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</si>
  <si>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</si>
  <si>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</si>
  <si>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</si>
  <si>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</si>
  <si>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</si>
  <si>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</si>
  <si>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</si>
  <si>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</si>
  <si>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C30H28FN3O5</t>
    <phoneticPr fontId="1"/>
  </si>
  <si>
    <t>C25H28FN7O</t>
    <phoneticPr fontId="1"/>
  </si>
  <si>
    <t>IC50</t>
    <phoneticPr fontId="1"/>
  </si>
  <si>
    <t>Inhibition of human PDE10A</t>
  </si>
  <si>
    <t>C20H21N5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</si>
  <si>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</si>
  <si>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</si>
  <si>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</si>
  <si>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</si>
  <si>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</si>
  <si>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</si>
  <si>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</si>
  <si>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</si>
  <si>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</si>
  <si>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</si>
  <si>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</si>
  <si>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</si>
  <si>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</si>
  <si>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</si>
  <si>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</si>
  <si>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</si>
  <si>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</si>
  <si>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</si>
  <si>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</si>
  <si>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</si>
  <si>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％SD</t>
    <phoneticPr fontId="1"/>
  </si>
  <si>
    <t>k2</t>
    <phoneticPr fontId="1"/>
  </si>
  <si>
    <t>k3</t>
    <phoneticPr fontId="1"/>
  </si>
  <si>
    <t>k4</t>
    <phoneticPr fontId="1"/>
  </si>
  <si>
    <t>SD</t>
    <phoneticPr fontId="1"/>
  </si>
  <si>
    <t>HC</t>
    <phoneticPr fontId="1"/>
  </si>
  <si>
    <t>2TCM</t>
    <phoneticPr fontId="1"/>
  </si>
  <si>
    <t>CER</t>
    <phoneticPr fontId="1"/>
  </si>
  <si>
    <t>±</t>
    <phoneticPr fontId="1"/>
  </si>
  <si>
    <t>[18F]JNJ42259152</t>
    <phoneticPr fontId="1"/>
  </si>
  <si>
    <t>JNM</t>
    <phoneticPr fontId="1"/>
  </si>
  <si>
    <t>Koen Van Laere et al.</t>
    <phoneticPr fontId="1"/>
  </si>
  <si>
    <t>54,1285-1293</t>
    <phoneticPr fontId="1"/>
  </si>
  <si>
    <t>7/5(F/M)</t>
    <phoneticPr fontId="1"/>
  </si>
  <si>
    <t>42-77</t>
    <phoneticPr fontId="1"/>
  </si>
  <si>
    <t>Putamen</t>
    <phoneticPr fontId="1"/>
  </si>
  <si>
    <t>CAU</t>
    <phoneticPr fontId="1"/>
  </si>
  <si>
    <t>Ventral striatum</t>
    <phoneticPr fontId="1"/>
  </si>
  <si>
    <t>Substantia nigra</t>
    <phoneticPr fontId="1"/>
  </si>
  <si>
    <t>THA</t>
    <phoneticPr fontId="1"/>
  </si>
  <si>
    <t>Ffontal cx</t>
    <phoneticPr fontId="1"/>
  </si>
  <si>
    <t>Global</t>
    <phoneticPr fontId="1"/>
  </si>
  <si>
    <r>
      <t>BP</t>
    </r>
    <r>
      <rPr>
        <vertAlign val="subscript"/>
        <sz val="11"/>
        <color theme="1"/>
        <rFont val="游ゴシック"/>
        <family val="3"/>
        <charset val="128"/>
        <scheme val="minor"/>
      </rPr>
      <t>ND</t>
    </r>
    <r>
      <rPr>
        <sz val="11"/>
        <color theme="1"/>
        <rFont val="游ゴシック"/>
        <family val="2"/>
        <charset val="128"/>
        <scheme val="minor"/>
      </rPr>
      <t>(k3/k4)</t>
    </r>
    <phoneticPr fontId="1"/>
  </si>
  <si>
    <t>[18F]MNI-654</t>
    <phoneticPr fontId="1"/>
  </si>
  <si>
    <t>Olivier Barret</t>
    <phoneticPr fontId="1"/>
  </si>
  <si>
    <t>55,1297-1304</t>
    <phoneticPr fontId="1"/>
  </si>
  <si>
    <t>men</t>
    <phoneticPr fontId="1"/>
  </si>
  <si>
    <t>50,53</t>
    <phoneticPr fontId="1"/>
  </si>
  <si>
    <t>[18F]MNI-659</t>
    <phoneticPr fontId="1"/>
  </si>
  <si>
    <t>Oliver Barret</t>
    <phoneticPr fontId="1"/>
  </si>
  <si>
    <t>1/4(F/M)</t>
    <phoneticPr fontId="1"/>
  </si>
  <si>
    <t>42±5</t>
    <phoneticPr fontId="1"/>
  </si>
  <si>
    <t>Globus Pallidus</t>
    <phoneticPr fontId="1"/>
  </si>
  <si>
    <t>Vt</t>
    <phoneticPr fontId="1"/>
  </si>
  <si>
    <t>[11C]T-773</t>
    <phoneticPr fontId="1"/>
  </si>
  <si>
    <t>Akihiro Takano</t>
    <phoneticPr fontId="1"/>
  </si>
  <si>
    <t>NeuroImage</t>
    <phoneticPr fontId="1"/>
  </si>
  <si>
    <t>141,10-17</t>
    <phoneticPr fontId="1"/>
  </si>
  <si>
    <t>male</t>
    <phoneticPr fontId="1"/>
  </si>
  <si>
    <t>20-45</t>
    <phoneticPr fontId="1"/>
  </si>
  <si>
    <t>2TC</t>
    <phoneticPr fontId="1"/>
  </si>
  <si>
    <t>PUT</t>
    <phoneticPr fontId="1"/>
  </si>
  <si>
    <t>FRC</t>
    <phoneticPr fontId="1"/>
  </si>
  <si>
    <t>TEC</t>
    <phoneticPr fontId="1"/>
  </si>
  <si>
    <t>HIP</t>
    <phoneticPr fontId="1"/>
  </si>
  <si>
    <t>123min</t>
    <phoneticPr fontId="1"/>
  </si>
  <si>
    <t>[11C]IMA-107</t>
    <phoneticPr fontId="1"/>
  </si>
  <si>
    <t>Christophe Plisson</t>
    <phoneticPr fontId="1"/>
  </si>
  <si>
    <t>55,595-601</t>
    <phoneticPr fontId="1"/>
  </si>
  <si>
    <t>Activity Value, nM</t>
    <phoneticPr fontId="1"/>
  </si>
  <si>
    <t>HTRF Assay: The PDE enzymatic reaction was carried out in assay buffer (20 mM Tris-HCl pH7.5, 10 mM MgCl2, 0.1% bovine serum albumin) containing enzyme and substrate. The PDE enzymes concentration ranged from 10 pM-250 pM, depending on each enzyme's speci </t>
  </si>
  <si>
    <t>Inhibition of rat recombinant PDE10A expressed in baculovirus infected insect Sf9 cells using [3H]cAMP as substrate after 60 mins by scintillation counting </t>
  </si>
  <si>
    <t>(https://pubchem.ncbi.nlm.nih.gov/compound/51353528)</t>
    <phoneticPr fontId="1"/>
  </si>
  <si>
    <t>C24H23FN4O</t>
    <phoneticPr fontId="1"/>
  </si>
  <si>
    <t>Striatum</t>
    <phoneticPr fontId="1"/>
  </si>
  <si>
    <t>homogenized striata from 4 frozen male rat brains</t>
  </si>
  <si>
    <t>Kd</t>
    <phoneticPr fontId="1"/>
  </si>
  <si>
    <t>10.2967/jnumed.113.122895</t>
  </si>
  <si>
    <t>10.1016/j.nucmedbio.2014.09.005</t>
  </si>
  <si>
    <t>DOI</t>
    <phoneticPr fontId="1"/>
  </si>
  <si>
    <t>C25H23FN4O3</t>
    <phoneticPr fontId="1"/>
  </si>
  <si>
    <t>rat,caudate-putamen</t>
    <phoneticPr fontId="1"/>
  </si>
  <si>
    <t>rat,nucleus accumbens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</si>
</sst>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#,##0.000"/>
    <numFmt numFmtId="179" formatCode="0.00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3" fillId="0" borderId="0" xfId="0" applyFont="1" applyAlignment="1">
      <alignment wrapText="1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right" vertical="top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6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14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</xdr:row>
      <xdr:rowOff>209550</xdr:rowOff>
    </xdr:from>
    <xdr:to>
      <xdr:col>4</xdr:col>
      <xdr:colOff>581025</xdr:colOff>
      <xdr:row>13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2DBFD1E-029E-4FC8-A82A-F807A45D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47675"/>
          <a:ext cx="270510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5C20-B391-4803-9EFF-5CE65F36D57B}">
  <dimension ref="A1:AG13"/>
  <sheetViews>
    <sheetView tabSelected="1" workbookViewId="0">
      <selection activeCell="F24" sqref="F24"/>
    </sheetView>
  </sheetViews>
  <sheetFormatPr defaultRowHeight="18.75" x14ac:dyDescent="0.4"/>
  <cols>
    <col min="1" max="1" width="17" customWidth="1"/>
    <col min="18" max="18" width="2.75" customWidth="1"/>
    <col min="20" max="20" width="9" customWidth="1"/>
    <col min="21" max="21" width="2.625" customWidth="1"/>
    <col min="24" max="24" width="2.625" customWidth="1"/>
    <col min="27" max="27" width="2.625" customWidth="1"/>
    <col min="29" max="29" width="10" bestFit="1" customWidth="1"/>
  </cols>
  <sheetData>
    <row r="1" spans="1:33" x14ac:dyDescent="0.4">
      <c r="A1" s="49" t="s">
        <v>37</v>
      </c>
      <c r="B1" s="49"/>
      <c r="C1" s="49"/>
      <c r="D1" s="49"/>
      <c r="E1" s="49"/>
      <c r="F1" s="50" t="s">
        <v>38</v>
      </c>
      <c r="G1" s="50"/>
      <c r="H1" s="50"/>
      <c r="I1" s="50"/>
      <c r="J1" s="51" t="s">
        <v>39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23"/>
      <c r="AB1" s="23"/>
      <c r="AC1" s="24"/>
      <c r="AD1" s="24"/>
      <c r="AE1" s="24"/>
      <c r="AF1" s="24"/>
    </row>
    <row r="2" spans="1:33" ht="38.25" thickBot="1" x14ac:dyDescent="0.45">
      <c r="A2" s="25" t="s">
        <v>40</v>
      </c>
      <c r="B2" s="26" t="s">
        <v>41</v>
      </c>
      <c r="C2" s="26" t="s">
        <v>42</v>
      </c>
      <c r="D2" s="26" t="s">
        <v>43</v>
      </c>
      <c r="E2" s="26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8" t="s">
        <v>49</v>
      </c>
      <c r="K2" s="29" t="s">
        <v>50</v>
      </c>
      <c r="L2" s="29" t="s">
        <v>51</v>
      </c>
      <c r="M2" s="29" t="s">
        <v>52</v>
      </c>
      <c r="N2" s="28" t="s">
        <v>53</v>
      </c>
      <c r="O2" s="28" t="s">
        <v>54</v>
      </c>
      <c r="P2" s="30" t="s">
        <v>55</v>
      </c>
      <c r="Q2" s="28" t="s">
        <v>56</v>
      </c>
      <c r="R2" s="28"/>
      <c r="S2" s="28" t="s">
        <v>57</v>
      </c>
      <c r="T2" s="28" t="s">
        <v>58</v>
      </c>
      <c r="U2" s="28"/>
      <c r="V2" s="28" t="s">
        <v>57</v>
      </c>
      <c r="W2" s="28" t="s">
        <v>59</v>
      </c>
      <c r="X2" s="28"/>
      <c r="Y2" s="28" t="s">
        <v>57</v>
      </c>
      <c r="Z2" s="28" t="s">
        <v>60</v>
      </c>
      <c r="AA2" s="28"/>
      <c r="AB2" s="28" t="s">
        <v>57</v>
      </c>
      <c r="AC2" s="31" t="s">
        <v>79</v>
      </c>
      <c r="AD2" s="31"/>
      <c r="AE2" s="28" t="s">
        <v>61</v>
      </c>
      <c r="AG2" s="23"/>
    </row>
    <row r="3" spans="1:33" x14ac:dyDescent="0.4">
      <c r="A3" s="52" t="s">
        <v>66</v>
      </c>
      <c r="B3" t="s">
        <v>68</v>
      </c>
      <c r="C3">
        <v>2013</v>
      </c>
      <c r="D3" t="s">
        <v>67</v>
      </c>
      <c r="E3" t="s">
        <v>69</v>
      </c>
      <c r="F3" s="52" t="s">
        <v>62</v>
      </c>
      <c r="G3">
        <v>12</v>
      </c>
      <c r="H3" t="s">
        <v>70</v>
      </c>
      <c r="I3" t="s">
        <v>71</v>
      </c>
      <c r="J3" t="s">
        <v>63</v>
      </c>
      <c r="K3" t="s">
        <v>72</v>
      </c>
      <c r="Q3" s="33">
        <v>4.3999999999999997E-2</v>
      </c>
      <c r="R3" t="s">
        <v>65</v>
      </c>
      <c r="S3">
        <v>6.0000000000000001E-3</v>
      </c>
      <c r="T3" s="33">
        <v>0.05</v>
      </c>
      <c r="U3" t="s">
        <v>65</v>
      </c>
      <c r="V3">
        <v>1.7000000000000001E-2</v>
      </c>
      <c r="W3">
        <v>3.5000000000000003E-2</v>
      </c>
      <c r="X3" t="s">
        <v>65</v>
      </c>
      <c r="Y3">
        <v>4.7E-2</v>
      </c>
      <c r="Z3">
        <v>4.3999999999999997E-2</v>
      </c>
      <c r="AA3" t="s">
        <v>65</v>
      </c>
      <c r="AB3">
        <v>2.8000000000000001E-2</v>
      </c>
      <c r="AC3" s="32">
        <f>W3/Z3</f>
        <v>0.79545454545454553</v>
      </c>
    </row>
    <row r="4" spans="1:33" x14ac:dyDescent="0.4">
      <c r="A4" s="53"/>
      <c r="F4" s="53"/>
      <c r="K4" t="s">
        <v>73</v>
      </c>
      <c r="Q4" s="33">
        <v>3.3000000000000002E-2</v>
      </c>
      <c r="R4" t="s">
        <v>65</v>
      </c>
      <c r="S4">
        <v>7.0000000000000001E-3</v>
      </c>
      <c r="T4">
        <v>4.5999999999999999E-2</v>
      </c>
      <c r="U4" t="s">
        <v>65</v>
      </c>
      <c r="V4" s="34">
        <v>1.0999999999999999E-2</v>
      </c>
      <c r="W4">
        <v>5.0000000000000001E-3</v>
      </c>
      <c r="X4" t="s">
        <v>65</v>
      </c>
      <c r="Y4">
        <v>6.0000000000000001E-3</v>
      </c>
      <c r="Z4">
        <v>2.9000000000000001E-2</v>
      </c>
      <c r="AA4" t="s">
        <v>65</v>
      </c>
      <c r="AB4">
        <v>4.2999999999999997E-2</v>
      </c>
      <c r="AC4" s="32">
        <f t="shared" ref="AC4:AC10" si="0">W4/Z4</f>
        <v>0.17241379310344826</v>
      </c>
    </row>
    <row r="5" spans="1:33" x14ac:dyDescent="0.4">
      <c r="A5" s="53"/>
      <c r="F5" s="53"/>
      <c r="K5" t="s">
        <v>74</v>
      </c>
      <c r="Q5" s="33">
        <v>0.03</v>
      </c>
      <c r="R5" t="s">
        <v>65</v>
      </c>
      <c r="S5">
        <v>7.0000000000000001E-3</v>
      </c>
      <c r="T5">
        <v>6.3E-2</v>
      </c>
      <c r="U5" t="s">
        <v>65</v>
      </c>
      <c r="V5">
        <v>1.4999999999999999E-2</v>
      </c>
      <c r="W5" s="33">
        <v>0.01</v>
      </c>
      <c r="X5" t="s">
        <v>65</v>
      </c>
      <c r="Y5">
        <v>8.9999999999999993E-3</v>
      </c>
      <c r="Z5">
        <v>2.8000000000000001E-2</v>
      </c>
      <c r="AA5" t="s">
        <v>65</v>
      </c>
      <c r="AB5">
        <v>2.3E-2</v>
      </c>
      <c r="AC5" s="32">
        <f t="shared" si="0"/>
        <v>0.35714285714285715</v>
      </c>
    </row>
    <row r="6" spans="1:33" x14ac:dyDescent="0.4">
      <c r="A6" s="53"/>
      <c r="F6" s="53"/>
      <c r="K6" t="s">
        <v>75</v>
      </c>
      <c r="Q6" s="33">
        <v>2.1999999999999999E-2</v>
      </c>
      <c r="R6" t="s">
        <v>65</v>
      </c>
      <c r="S6">
        <v>4.0000000000000001E-3</v>
      </c>
      <c r="T6">
        <v>9.4E-2</v>
      </c>
      <c r="U6" t="s">
        <v>65</v>
      </c>
      <c r="V6">
        <v>1.4999999999999999E-2</v>
      </c>
      <c r="W6">
        <v>2.5999999999999999E-2</v>
      </c>
      <c r="X6" t="s">
        <v>65</v>
      </c>
      <c r="Y6">
        <v>1.2E-2</v>
      </c>
      <c r="Z6">
        <v>3.5000000000000003E-2</v>
      </c>
      <c r="AA6" t="s">
        <v>65</v>
      </c>
      <c r="AB6">
        <v>1.2E-2</v>
      </c>
      <c r="AC6" s="32">
        <f t="shared" si="0"/>
        <v>0.74285714285714277</v>
      </c>
    </row>
    <row r="7" spans="1:33" x14ac:dyDescent="0.4">
      <c r="A7" s="53"/>
      <c r="F7" s="53"/>
      <c r="K7" t="s">
        <v>76</v>
      </c>
      <c r="Q7" s="33">
        <v>2.8000000000000001E-2</v>
      </c>
      <c r="R7" t="s">
        <v>65</v>
      </c>
      <c r="S7">
        <v>5.0000000000000001E-3</v>
      </c>
      <c r="T7">
        <v>0.13600000000000001</v>
      </c>
      <c r="U7" t="s">
        <v>65</v>
      </c>
      <c r="V7" s="33">
        <v>0.01</v>
      </c>
      <c r="W7">
        <v>1.2E-2</v>
      </c>
      <c r="X7" t="s">
        <v>65</v>
      </c>
      <c r="Y7">
        <v>4.0000000000000001E-3</v>
      </c>
      <c r="Z7">
        <v>1.9E-2</v>
      </c>
      <c r="AA7" t="s">
        <v>65</v>
      </c>
      <c r="AB7">
        <v>7.0000000000000001E-3</v>
      </c>
      <c r="AC7" s="32">
        <f t="shared" si="0"/>
        <v>0.63157894736842113</v>
      </c>
    </row>
    <row r="8" spans="1:33" x14ac:dyDescent="0.4">
      <c r="A8" s="53"/>
      <c r="F8" s="53"/>
      <c r="K8" t="s">
        <v>77</v>
      </c>
      <c r="Q8" s="33">
        <v>2.1999999999999999E-2</v>
      </c>
      <c r="R8" t="s">
        <v>65</v>
      </c>
      <c r="S8">
        <v>4.0000000000000001E-3</v>
      </c>
      <c r="T8">
        <v>0.13100000000000001</v>
      </c>
      <c r="U8" t="s">
        <v>65</v>
      </c>
      <c r="V8">
        <v>1.0999999999999999E-2</v>
      </c>
      <c r="W8" s="33">
        <v>0.01</v>
      </c>
      <c r="X8" t="s">
        <v>65</v>
      </c>
      <c r="Y8">
        <v>4.0000000000000001E-3</v>
      </c>
      <c r="Z8">
        <v>1.4999999999999999E-2</v>
      </c>
      <c r="AA8" t="s">
        <v>65</v>
      </c>
      <c r="AB8">
        <v>7.0000000000000001E-3</v>
      </c>
      <c r="AC8" s="32">
        <f t="shared" si="0"/>
        <v>0.66666666666666674</v>
      </c>
    </row>
    <row r="9" spans="1:33" x14ac:dyDescent="0.4">
      <c r="A9" s="53"/>
      <c r="F9" s="53"/>
      <c r="K9" t="s">
        <v>64</v>
      </c>
      <c r="Q9" s="33">
        <v>3.7999999999999999E-2</v>
      </c>
      <c r="R9" t="s">
        <v>65</v>
      </c>
      <c r="S9">
        <v>8.9999999999999993E-3</v>
      </c>
      <c r="T9">
        <v>0.182</v>
      </c>
      <c r="U9" t="s">
        <v>65</v>
      </c>
      <c r="V9">
        <v>3.7999999999999999E-2</v>
      </c>
      <c r="W9">
        <v>8.0000000000000002E-3</v>
      </c>
      <c r="X9" t="s">
        <v>65</v>
      </c>
      <c r="Y9">
        <v>4.0000000000000001E-3</v>
      </c>
      <c r="Z9">
        <v>1.4E-2</v>
      </c>
      <c r="AA9" t="s">
        <v>65</v>
      </c>
      <c r="AB9">
        <v>7.0000000000000001E-3</v>
      </c>
      <c r="AC9" s="32">
        <f t="shared" si="0"/>
        <v>0.5714285714285714</v>
      </c>
    </row>
    <row r="10" spans="1:33" x14ac:dyDescent="0.4">
      <c r="A10" s="53"/>
      <c r="F10" s="53"/>
      <c r="K10" t="s">
        <v>78</v>
      </c>
      <c r="Q10" s="33">
        <v>3.1E-2</v>
      </c>
      <c r="R10" t="s">
        <v>65</v>
      </c>
      <c r="S10" s="33">
        <v>0.01</v>
      </c>
      <c r="T10" s="33">
        <v>0.1</v>
      </c>
      <c r="U10" t="s">
        <v>65</v>
      </c>
      <c r="V10" s="33">
        <v>5.0999999999999997E-2</v>
      </c>
      <c r="W10" s="33">
        <v>2.5000000000000001E-2</v>
      </c>
      <c r="X10" t="s">
        <v>65</v>
      </c>
      <c r="Y10" s="33">
        <v>2.1000000000000001E-2</v>
      </c>
      <c r="Z10" s="33">
        <v>2.5999999999999999E-2</v>
      </c>
      <c r="AA10" t="s">
        <v>65</v>
      </c>
      <c r="AB10" s="33">
        <v>2.4E-2</v>
      </c>
      <c r="AC10" s="32">
        <f t="shared" si="0"/>
        <v>0.96153846153846168</v>
      </c>
    </row>
    <row r="11" spans="1:33" x14ac:dyDescent="0.4">
      <c r="A11" s="53"/>
      <c r="F11" s="53"/>
    </row>
    <row r="12" spans="1:33" x14ac:dyDescent="0.4">
      <c r="A12" s="53"/>
      <c r="F12" s="53"/>
    </row>
    <row r="13" spans="1:33" x14ac:dyDescent="0.4">
      <c r="A13" s="53"/>
      <c r="F13" s="53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0058-6784-41BB-9A90-5BEA814B67B2}">
  <dimension ref="A1:AG13"/>
  <sheetViews>
    <sheetView workbookViewId="0">
      <selection activeCell="I24" sqref="I24"/>
    </sheetView>
  </sheetViews>
  <sheetFormatPr defaultRowHeight="18.75" x14ac:dyDescent="0.4"/>
  <cols>
    <col min="1" max="1" width="13" customWidth="1"/>
    <col min="13" max="13" width="9.625" customWidth="1"/>
  </cols>
  <sheetData>
    <row r="1" spans="1:33" x14ac:dyDescent="0.4">
      <c r="A1" s="49" t="s">
        <v>37</v>
      </c>
      <c r="B1" s="49"/>
      <c r="C1" s="49"/>
      <c r="D1" s="49"/>
      <c r="E1" s="49"/>
      <c r="F1" s="50" t="s">
        <v>38</v>
      </c>
      <c r="G1" s="50"/>
      <c r="H1" s="50"/>
      <c r="I1" s="50"/>
      <c r="J1" s="51" t="s">
        <v>39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23"/>
      <c r="AB1" s="23"/>
      <c r="AC1" s="24"/>
      <c r="AD1" s="24"/>
      <c r="AE1" s="24"/>
      <c r="AF1" s="24"/>
    </row>
    <row r="2" spans="1:33" ht="38.25" thickBot="1" x14ac:dyDescent="0.45">
      <c r="A2" s="25" t="s">
        <v>40</v>
      </c>
      <c r="B2" s="26" t="s">
        <v>41</v>
      </c>
      <c r="C2" s="26" t="s">
        <v>42</v>
      </c>
      <c r="D2" s="26" t="s">
        <v>43</v>
      </c>
      <c r="E2" s="26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8" t="s">
        <v>49</v>
      </c>
      <c r="K2" s="29" t="s">
        <v>50</v>
      </c>
      <c r="L2" s="29"/>
      <c r="M2" s="29" t="s">
        <v>90</v>
      </c>
      <c r="N2" s="28" t="s">
        <v>53</v>
      </c>
      <c r="O2" s="28" t="s">
        <v>54</v>
      </c>
      <c r="P2" s="30" t="s">
        <v>55</v>
      </c>
      <c r="Q2" s="28" t="s">
        <v>56</v>
      </c>
      <c r="R2" s="28"/>
      <c r="S2" s="28" t="s">
        <v>57</v>
      </c>
      <c r="T2" s="28" t="s">
        <v>58</v>
      </c>
      <c r="U2" s="28"/>
      <c r="V2" s="28" t="s">
        <v>57</v>
      </c>
      <c r="W2" s="28" t="s">
        <v>59</v>
      </c>
      <c r="X2" s="28"/>
      <c r="Y2" s="28" t="s">
        <v>57</v>
      </c>
      <c r="Z2" s="28" t="s">
        <v>60</v>
      </c>
      <c r="AA2" s="28"/>
      <c r="AB2" s="28" t="s">
        <v>57</v>
      </c>
      <c r="AC2" s="31" t="s">
        <v>79</v>
      </c>
      <c r="AD2" s="31"/>
      <c r="AE2" s="28" t="s">
        <v>61</v>
      </c>
      <c r="AG2" s="23"/>
    </row>
    <row r="3" spans="1:33" x14ac:dyDescent="0.4">
      <c r="A3" s="52" t="s">
        <v>85</v>
      </c>
      <c r="B3" t="s">
        <v>86</v>
      </c>
      <c r="C3">
        <v>2014</v>
      </c>
      <c r="D3" t="s">
        <v>67</v>
      </c>
      <c r="E3" t="s">
        <v>82</v>
      </c>
      <c r="F3" s="52" t="s">
        <v>62</v>
      </c>
      <c r="G3">
        <v>5</v>
      </c>
      <c r="H3" t="s">
        <v>87</v>
      </c>
      <c r="I3" t="s">
        <v>88</v>
      </c>
      <c r="J3" t="s">
        <v>63</v>
      </c>
      <c r="K3" t="s">
        <v>73</v>
      </c>
      <c r="M3">
        <f>(M8+N8)/2</f>
        <v>1.69</v>
      </c>
      <c r="P3">
        <f>(P8+Q8)/2</f>
        <v>2.5499999999999998</v>
      </c>
    </row>
    <row r="4" spans="1:33" x14ac:dyDescent="0.4">
      <c r="A4" s="53"/>
      <c r="F4" s="53"/>
      <c r="K4" t="s">
        <v>72</v>
      </c>
      <c r="M4">
        <f t="shared" ref="M4:M6" si="0">(M9+N9)/2</f>
        <v>2.69</v>
      </c>
      <c r="P4">
        <f t="shared" ref="P4:P5" si="1">(P9+Q9)/2</f>
        <v>4.6500000000000004</v>
      </c>
    </row>
    <row r="5" spans="1:33" x14ac:dyDescent="0.4">
      <c r="A5" s="53"/>
      <c r="F5" s="53"/>
      <c r="K5" t="s">
        <v>89</v>
      </c>
      <c r="M5">
        <f t="shared" si="0"/>
        <v>2.81</v>
      </c>
      <c r="P5" s="36">
        <f t="shared" si="1"/>
        <v>4.875</v>
      </c>
    </row>
    <row r="6" spans="1:33" x14ac:dyDescent="0.4">
      <c r="A6" s="53"/>
      <c r="F6" s="53"/>
      <c r="K6" t="s">
        <v>64</v>
      </c>
      <c r="M6">
        <f t="shared" si="0"/>
        <v>0.48</v>
      </c>
    </row>
    <row r="7" spans="1:33" x14ac:dyDescent="0.4">
      <c r="A7" s="53"/>
      <c r="F7" s="53"/>
    </row>
    <row r="8" spans="1:33" x14ac:dyDescent="0.4">
      <c r="A8" s="53"/>
      <c r="F8" s="53"/>
      <c r="M8">
        <v>1.74</v>
      </c>
      <c r="N8">
        <v>1.64</v>
      </c>
      <c r="P8">
        <v>2.58</v>
      </c>
      <c r="Q8">
        <v>2.52</v>
      </c>
    </row>
    <row r="9" spans="1:33" x14ac:dyDescent="0.4">
      <c r="A9" s="53"/>
      <c r="F9" s="53"/>
      <c r="M9">
        <v>2.81</v>
      </c>
      <c r="N9">
        <v>2.57</v>
      </c>
      <c r="P9">
        <v>4.8099999999999996</v>
      </c>
      <c r="Q9">
        <v>4.49</v>
      </c>
    </row>
    <row r="10" spans="1:33" x14ac:dyDescent="0.4">
      <c r="A10" s="53"/>
      <c r="F10" s="53"/>
      <c r="M10">
        <v>2.95</v>
      </c>
      <c r="N10">
        <v>2.67</v>
      </c>
      <c r="P10">
        <v>5.09</v>
      </c>
      <c r="Q10">
        <v>4.66</v>
      </c>
    </row>
    <row r="11" spans="1:33" x14ac:dyDescent="0.4">
      <c r="A11" s="53"/>
      <c r="F11" s="53"/>
      <c r="M11">
        <v>0.49</v>
      </c>
      <c r="N11">
        <v>0.47</v>
      </c>
    </row>
    <row r="12" spans="1:33" x14ac:dyDescent="0.4">
      <c r="A12" s="53"/>
      <c r="F12" s="53"/>
    </row>
    <row r="13" spans="1:33" x14ac:dyDescent="0.4">
      <c r="A13" s="53"/>
      <c r="F13" s="53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EA95-EBDD-4020-AF6E-5AFD5DE0DA4B}">
  <dimension ref="B2:G31"/>
  <sheetViews>
    <sheetView workbookViewId="0">
      <selection activeCell="G28" sqref="G28"/>
    </sheetView>
  </sheetViews>
  <sheetFormatPr defaultRowHeight="18.75" x14ac:dyDescent="0.4"/>
  <cols>
    <col min="2" max="2" width="37.25" customWidth="1"/>
    <col min="3" max="3" width="21.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56933230</v>
      </c>
    </row>
    <row r="7" spans="2:3" ht="19.5" thickBot="1" x14ac:dyDescent="0.45">
      <c r="B7" s="5" t="s">
        <v>5</v>
      </c>
      <c r="C7" s="6" t="s">
        <v>32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528.6</v>
      </c>
    </row>
    <row r="11" spans="2:3" x14ac:dyDescent="0.4">
      <c r="B11" s="11" t="s">
        <v>8</v>
      </c>
      <c r="C11" s="12">
        <v>4.5</v>
      </c>
    </row>
    <row r="12" spans="2:3" x14ac:dyDescent="0.4">
      <c r="B12" s="11" t="s">
        <v>9</v>
      </c>
      <c r="C12" s="12">
        <v>0</v>
      </c>
    </row>
    <row r="13" spans="2:3" x14ac:dyDescent="0.4">
      <c r="B13" s="11" t="s">
        <v>10</v>
      </c>
      <c r="C13" s="12">
        <v>7</v>
      </c>
    </row>
    <row r="14" spans="2:3" x14ac:dyDescent="0.4">
      <c r="B14" s="11" t="s">
        <v>11</v>
      </c>
      <c r="C14" s="12">
        <v>9</v>
      </c>
    </row>
    <row r="15" spans="2:3" x14ac:dyDescent="0.4">
      <c r="B15" s="11" t="s">
        <v>12</v>
      </c>
      <c r="C15" s="13">
        <v>528.20383300000003</v>
      </c>
    </row>
    <row r="16" spans="2:3" x14ac:dyDescent="0.4">
      <c r="B16" s="14" t="s">
        <v>13</v>
      </c>
      <c r="C16" s="13">
        <v>528.20383300000003</v>
      </c>
    </row>
    <row r="17" spans="2:7" x14ac:dyDescent="0.4">
      <c r="B17" s="11" t="s">
        <v>14</v>
      </c>
      <c r="C17" s="13">
        <v>88.5</v>
      </c>
    </row>
    <row r="18" spans="2:7" x14ac:dyDescent="0.4">
      <c r="B18" s="11" t="s">
        <v>15</v>
      </c>
      <c r="C18" s="12">
        <v>39</v>
      </c>
    </row>
    <row r="19" spans="2:7" x14ac:dyDescent="0.4">
      <c r="B19" s="11" t="s">
        <v>16</v>
      </c>
      <c r="C19" s="12">
        <v>0</v>
      </c>
    </row>
    <row r="20" spans="2:7" x14ac:dyDescent="0.4">
      <c r="B20" s="11" t="s">
        <v>17</v>
      </c>
      <c r="C20" s="12">
        <v>949</v>
      </c>
    </row>
    <row r="21" spans="2:7" x14ac:dyDescent="0.4">
      <c r="B21" s="11" t="s">
        <v>18</v>
      </c>
      <c r="C21" s="12">
        <v>1</v>
      </c>
    </row>
    <row r="22" spans="2:7" x14ac:dyDescent="0.4">
      <c r="B22" s="14" t="s">
        <v>19</v>
      </c>
      <c r="C22" s="12">
        <v>0</v>
      </c>
    </row>
    <row r="23" spans="2:7" x14ac:dyDescent="0.4">
      <c r="B23" s="14" t="s">
        <v>20</v>
      </c>
      <c r="C23" s="12">
        <v>0</v>
      </c>
    </row>
    <row r="24" spans="2:7" x14ac:dyDescent="0.4">
      <c r="B24" s="14" t="s">
        <v>21</v>
      </c>
      <c r="C24" s="12">
        <v>0</v>
      </c>
    </row>
    <row r="25" spans="2:7" x14ac:dyDescent="0.4">
      <c r="B25" s="14" t="s">
        <v>22</v>
      </c>
      <c r="C25" s="12">
        <v>0</v>
      </c>
    </row>
    <row r="26" spans="2:7" x14ac:dyDescent="0.4">
      <c r="B26" s="14" t="s">
        <v>23</v>
      </c>
      <c r="C26" s="12">
        <v>1</v>
      </c>
    </row>
    <row r="27" spans="2:7" ht="19.5" thickBot="1" x14ac:dyDescent="0.45">
      <c r="B27" s="15" t="s">
        <v>24</v>
      </c>
      <c r="C27" s="16" t="s">
        <v>25</v>
      </c>
    </row>
    <row r="29" spans="2:7" ht="19.5" thickBot="1" x14ac:dyDescent="0.45">
      <c r="B29" t="s">
        <v>26</v>
      </c>
    </row>
    <row r="30" spans="2:7" ht="19.5" thickBot="1" x14ac:dyDescent="0.45">
      <c r="B30" s="1" t="s">
        <v>106</v>
      </c>
      <c r="C30" s="17" t="s">
        <v>28</v>
      </c>
      <c r="D30" s="17" t="s">
        <v>29</v>
      </c>
      <c r="E30" s="17" t="s">
        <v>30</v>
      </c>
      <c r="F30" s="17" t="s">
        <v>31</v>
      </c>
      <c r="G30" s="47" t="s">
        <v>116</v>
      </c>
    </row>
    <row r="31" spans="2:7" ht="20.25" thickTop="1" thickBot="1" x14ac:dyDescent="0.45">
      <c r="B31" s="18">
        <v>9.7000000000000003E-2</v>
      </c>
      <c r="C31" s="46" t="s">
        <v>113</v>
      </c>
      <c r="D31" s="19" t="s">
        <v>112</v>
      </c>
      <c r="E31" s="19"/>
      <c r="F31" s="19"/>
      <c r="G31" s="21" t="s">
        <v>114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2E8C-9B02-45C8-9BD2-44CC810600C8}">
  <dimension ref="B2:F32"/>
  <sheetViews>
    <sheetView workbookViewId="0">
      <selection activeCell="D21" sqref="D21"/>
    </sheetView>
  </sheetViews>
  <sheetFormatPr defaultRowHeight="18.75" x14ac:dyDescent="0.4"/>
  <cols>
    <col min="2" max="2" width="38.625" customWidth="1"/>
    <col min="3" max="3" width="32.5" customWidth="1"/>
    <col min="4" max="4" width="23.5" customWidth="1"/>
    <col min="5" max="5" width="19.625" customWidth="1"/>
    <col min="6" max="6" width="20.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53465484</v>
      </c>
    </row>
    <row r="7" spans="2:3" ht="19.5" thickBot="1" x14ac:dyDescent="0.45">
      <c r="B7" s="5" t="s">
        <v>5</v>
      </c>
      <c r="C7" s="6" t="s">
        <v>110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401.5</v>
      </c>
    </row>
    <row r="11" spans="2:3" x14ac:dyDescent="0.4">
      <c r="B11" s="11" t="s">
        <v>8</v>
      </c>
      <c r="C11" s="12">
        <v>3.9</v>
      </c>
    </row>
    <row r="12" spans="2:3" x14ac:dyDescent="0.4">
      <c r="B12" s="11" t="s">
        <v>9</v>
      </c>
      <c r="C12" s="12">
        <v>0</v>
      </c>
    </row>
    <row r="13" spans="2:3" x14ac:dyDescent="0.4">
      <c r="B13" s="11" t="s">
        <v>10</v>
      </c>
      <c r="C13" s="12">
        <v>5</v>
      </c>
    </row>
    <row r="14" spans="2:3" x14ac:dyDescent="0.4">
      <c r="B14" s="11" t="s">
        <v>11</v>
      </c>
      <c r="C14" s="12">
        <v>7</v>
      </c>
    </row>
    <row r="15" spans="2:3" x14ac:dyDescent="0.4">
      <c r="B15" s="11" t="s">
        <v>12</v>
      </c>
      <c r="C15" s="13">
        <v>401.18812400000002</v>
      </c>
    </row>
    <row r="16" spans="2:3" x14ac:dyDescent="0.4">
      <c r="B16" s="14" t="s">
        <v>13</v>
      </c>
      <c r="C16" s="13">
        <v>401.18812400000002</v>
      </c>
    </row>
    <row r="17" spans="2:6" x14ac:dyDescent="0.4">
      <c r="B17" s="11" t="s">
        <v>14</v>
      </c>
      <c r="C17" s="13">
        <v>52.8</v>
      </c>
    </row>
    <row r="18" spans="2:6" x14ac:dyDescent="0.4">
      <c r="B18" s="11" t="s">
        <v>15</v>
      </c>
      <c r="C18" s="12">
        <v>30</v>
      </c>
    </row>
    <row r="19" spans="2:6" x14ac:dyDescent="0.4">
      <c r="B19" s="11" t="s">
        <v>16</v>
      </c>
      <c r="C19" s="12">
        <v>0</v>
      </c>
    </row>
    <row r="20" spans="2:6" x14ac:dyDescent="0.4">
      <c r="B20" s="11" t="s">
        <v>17</v>
      </c>
      <c r="C20" s="12">
        <v>509</v>
      </c>
    </row>
    <row r="21" spans="2:6" x14ac:dyDescent="0.4">
      <c r="B21" s="11" t="s">
        <v>18</v>
      </c>
      <c r="C21" s="12">
        <v>1</v>
      </c>
    </row>
    <row r="22" spans="2:6" x14ac:dyDescent="0.4">
      <c r="B22" s="14" t="s">
        <v>19</v>
      </c>
      <c r="C22" s="12">
        <v>0</v>
      </c>
    </row>
    <row r="23" spans="2:6" x14ac:dyDescent="0.4">
      <c r="B23" s="14" t="s">
        <v>20</v>
      </c>
      <c r="C23" s="12">
        <v>0</v>
      </c>
    </row>
    <row r="24" spans="2:6" x14ac:dyDescent="0.4">
      <c r="B24" s="14" t="s">
        <v>21</v>
      </c>
      <c r="C24" s="12">
        <v>0</v>
      </c>
    </row>
    <row r="25" spans="2:6" x14ac:dyDescent="0.4">
      <c r="B25" s="14" t="s">
        <v>22</v>
      </c>
      <c r="C25" s="12">
        <v>0</v>
      </c>
    </row>
    <row r="26" spans="2:6" x14ac:dyDescent="0.4">
      <c r="B26" s="14" t="s">
        <v>23</v>
      </c>
      <c r="C26" s="12">
        <v>1</v>
      </c>
    </row>
    <row r="27" spans="2:6" ht="19.5" thickBot="1" x14ac:dyDescent="0.45">
      <c r="B27" s="15" t="s">
        <v>24</v>
      </c>
      <c r="C27" s="16" t="s">
        <v>25</v>
      </c>
    </row>
    <row r="29" spans="2:6" ht="19.5" thickBot="1" x14ac:dyDescent="0.45">
      <c r="B29" t="s">
        <v>26</v>
      </c>
      <c r="C29" t="s">
        <v>109</v>
      </c>
    </row>
    <row r="30" spans="2:6" ht="19.5" thickBot="1" x14ac:dyDescent="0.45">
      <c r="B30" s="1" t="s">
        <v>106</v>
      </c>
      <c r="C30" s="17" t="s">
        <v>28</v>
      </c>
      <c r="D30" s="17" t="s">
        <v>29</v>
      </c>
      <c r="E30" s="17" t="s">
        <v>30</v>
      </c>
      <c r="F30" s="2" t="s">
        <v>31</v>
      </c>
    </row>
    <row r="31" spans="2:6" ht="19.5" thickTop="1" x14ac:dyDescent="0.4">
      <c r="B31" s="3">
        <v>0.98</v>
      </c>
      <c r="C31" s="43" t="s">
        <v>34</v>
      </c>
      <c r="D31" s="44" t="s">
        <v>107</v>
      </c>
      <c r="E31" s="43">
        <v>1343127</v>
      </c>
      <c r="F31" s="45">
        <v>136934262</v>
      </c>
    </row>
    <row r="32" spans="2:6" ht="19.5" thickBot="1" x14ac:dyDescent="0.45">
      <c r="B32" s="5">
        <v>1.585</v>
      </c>
      <c r="C32" s="39" t="s">
        <v>34</v>
      </c>
      <c r="D32" s="40" t="s">
        <v>108</v>
      </c>
      <c r="E32" s="41">
        <v>628043</v>
      </c>
      <c r="F32" s="42">
        <v>136934262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CFB5-86EB-4F1B-8357-89AE255F5BD6}">
  <dimension ref="A1:AH13"/>
  <sheetViews>
    <sheetView workbookViewId="0">
      <selection activeCell="AE16" sqref="AE16"/>
    </sheetView>
  </sheetViews>
  <sheetFormatPr defaultRowHeight="18.75" x14ac:dyDescent="0.4"/>
  <cols>
    <col min="1" max="1" width="14" customWidth="1"/>
  </cols>
  <sheetData>
    <row r="1" spans="1:34" x14ac:dyDescent="0.4">
      <c r="A1" s="49" t="s">
        <v>37</v>
      </c>
      <c r="B1" s="49"/>
      <c r="C1" s="49"/>
      <c r="D1" s="49"/>
      <c r="E1" s="49"/>
      <c r="F1" s="50" t="s">
        <v>38</v>
      </c>
      <c r="G1" s="50"/>
      <c r="H1" s="50"/>
      <c r="I1" s="50"/>
      <c r="J1" s="51" t="s">
        <v>39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23"/>
      <c r="AC1" s="23"/>
      <c r="AD1" s="24"/>
      <c r="AE1" s="24"/>
      <c r="AF1" s="24"/>
      <c r="AG1" s="24"/>
    </row>
    <row r="2" spans="1:34" ht="38.25" thickBot="1" x14ac:dyDescent="0.45">
      <c r="A2" s="25" t="s">
        <v>40</v>
      </c>
      <c r="B2" s="26" t="s">
        <v>41</v>
      </c>
      <c r="C2" s="26" t="s">
        <v>42</v>
      </c>
      <c r="D2" s="26" t="s">
        <v>43</v>
      </c>
      <c r="E2" s="26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8" t="s">
        <v>49</v>
      </c>
      <c r="K2" s="29" t="s">
        <v>50</v>
      </c>
      <c r="L2" s="29" t="s">
        <v>90</v>
      </c>
      <c r="M2" s="29" t="s">
        <v>52</v>
      </c>
      <c r="N2" s="28" t="s">
        <v>53</v>
      </c>
      <c r="O2" s="28" t="s">
        <v>54</v>
      </c>
      <c r="P2" s="30" t="s">
        <v>55</v>
      </c>
      <c r="Q2" s="30" t="s">
        <v>52</v>
      </c>
      <c r="R2" s="28" t="s">
        <v>56</v>
      </c>
      <c r="S2" s="28"/>
      <c r="T2" s="28" t="s">
        <v>57</v>
      </c>
      <c r="U2" s="28" t="s">
        <v>58</v>
      </c>
      <c r="V2" s="28"/>
      <c r="W2" s="28" t="s">
        <v>57</v>
      </c>
      <c r="X2" s="28" t="s">
        <v>59</v>
      </c>
      <c r="Y2" s="28"/>
      <c r="Z2" s="28" t="s">
        <v>57</v>
      </c>
      <c r="AA2" s="28" t="s">
        <v>60</v>
      </c>
      <c r="AB2" s="28"/>
      <c r="AC2" s="28" t="s">
        <v>57</v>
      </c>
      <c r="AD2" s="31" t="s">
        <v>79</v>
      </c>
      <c r="AE2" s="31"/>
      <c r="AF2" s="28" t="s">
        <v>61</v>
      </c>
      <c r="AH2" s="23"/>
    </row>
    <row r="3" spans="1:34" x14ac:dyDescent="0.4">
      <c r="A3" s="52" t="s">
        <v>80</v>
      </c>
      <c r="B3" t="s">
        <v>81</v>
      </c>
      <c r="C3">
        <v>2014</v>
      </c>
      <c r="D3" t="s">
        <v>67</v>
      </c>
      <c r="E3" t="s">
        <v>82</v>
      </c>
      <c r="F3" s="52" t="s">
        <v>62</v>
      </c>
      <c r="G3">
        <v>2</v>
      </c>
      <c r="H3" t="s">
        <v>83</v>
      </c>
      <c r="I3" t="s">
        <v>84</v>
      </c>
      <c r="J3" t="s">
        <v>63</v>
      </c>
      <c r="K3" t="s">
        <v>111</v>
      </c>
      <c r="L3">
        <v>4.5</v>
      </c>
      <c r="M3">
        <v>0.8</v>
      </c>
      <c r="P3">
        <v>7</v>
      </c>
      <c r="Q3">
        <v>1.5</v>
      </c>
    </row>
    <row r="4" spans="1:34" x14ac:dyDescent="0.4">
      <c r="A4" s="53"/>
      <c r="F4" s="53"/>
    </row>
    <row r="5" spans="1:34" x14ac:dyDescent="0.4">
      <c r="A5" s="53"/>
      <c r="F5" s="53"/>
    </row>
    <row r="6" spans="1:34" x14ac:dyDescent="0.4">
      <c r="A6" s="53"/>
      <c r="F6" s="53"/>
    </row>
    <row r="7" spans="1:34" x14ac:dyDescent="0.4">
      <c r="A7" s="53"/>
      <c r="F7" s="53"/>
    </row>
    <row r="8" spans="1:34" x14ac:dyDescent="0.4">
      <c r="A8" s="53"/>
      <c r="F8" s="53"/>
    </row>
    <row r="9" spans="1:34" x14ac:dyDescent="0.4">
      <c r="A9" s="53"/>
      <c r="F9" s="53"/>
    </row>
    <row r="10" spans="1:34" x14ac:dyDescent="0.4">
      <c r="A10" s="53"/>
      <c r="F10" s="53"/>
    </row>
    <row r="11" spans="1:34" x14ac:dyDescent="0.4">
      <c r="A11" s="53"/>
      <c r="F11" s="53"/>
    </row>
    <row r="12" spans="1:34" x14ac:dyDescent="0.4">
      <c r="A12" s="53"/>
      <c r="F12" s="53"/>
    </row>
    <row r="13" spans="1:34" x14ac:dyDescent="0.4">
      <c r="A13" s="53"/>
      <c r="F13" s="53"/>
    </row>
  </sheetData>
  <mergeCells count="5"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7816-5C6A-413F-961A-C5099C2AEDDD}">
  <dimension ref="B2:G31"/>
  <sheetViews>
    <sheetView workbookViewId="0">
      <selection activeCell="E23" sqref="E23"/>
    </sheetView>
  </sheetViews>
  <sheetFormatPr defaultRowHeight="18.75" x14ac:dyDescent="0.4"/>
  <cols>
    <col min="2" max="2" width="34.125" customWidth="1"/>
    <col min="3" max="3" width="23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/>
    </row>
    <row r="7" spans="2:3" ht="19.5" thickBot="1" x14ac:dyDescent="0.45">
      <c r="B7" s="5" t="s">
        <v>5</v>
      </c>
      <c r="C7" s="6"/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/>
    </row>
    <row r="11" spans="2:3" x14ac:dyDescent="0.4">
      <c r="B11" s="11" t="s">
        <v>8</v>
      </c>
      <c r="C11" s="12"/>
    </row>
    <row r="12" spans="2:3" x14ac:dyDescent="0.4">
      <c r="B12" s="11" t="s">
        <v>9</v>
      </c>
      <c r="C12" s="12"/>
    </row>
    <row r="13" spans="2:3" x14ac:dyDescent="0.4">
      <c r="B13" s="11" t="s">
        <v>10</v>
      </c>
      <c r="C13" s="12"/>
    </row>
    <row r="14" spans="2:3" x14ac:dyDescent="0.4">
      <c r="B14" s="11" t="s">
        <v>11</v>
      </c>
      <c r="C14" s="12"/>
    </row>
    <row r="15" spans="2:3" x14ac:dyDescent="0.4">
      <c r="B15" s="11" t="s">
        <v>12</v>
      </c>
      <c r="C15" s="13"/>
    </row>
    <row r="16" spans="2:3" x14ac:dyDescent="0.4">
      <c r="B16" s="14" t="s">
        <v>13</v>
      </c>
      <c r="C16" s="13"/>
    </row>
    <row r="17" spans="2:7" x14ac:dyDescent="0.4">
      <c r="B17" s="11" t="s">
        <v>14</v>
      </c>
      <c r="C17" s="13"/>
    </row>
    <row r="18" spans="2:7" x14ac:dyDescent="0.4">
      <c r="B18" s="11" t="s">
        <v>15</v>
      </c>
      <c r="C18" s="12"/>
    </row>
    <row r="19" spans="2:7" x14ac:dyDescent="0.4">
      <c r="B19" s="11" t="s">
        <v>16</v>
      </c>
      <c r="C19" s="12"/>
    </row>
    <row r="20" spans="2:7" x14ac:dyDescent="0.4">
      <c r="B20" s="11" t="s">
        <v>17</v>
      </c>
      <c r="C20" s="12"/>
    </row>
    <row r="21" spans="2:7" x14ac:dyDescent="0.4">
      <c r="B21" s="11" t="s">
        <v>18</v>
      </c>
      <c r="C21" s="12"/>
    </row>
    <row r="22" spans="2:7" x14ac:dyDescent="0.4">
      <c r="B22" s="14" t="s">
        <v>19</v>
      </c>
      <c r="C22" s="12"/>
    </row>
    <row r="23" spans="2:7" x14ac:dyDescent="0.4">
      <c r="B23" s="14" t="s">
        <v>20</v>
      </c>
      <c r="C23" s="12"/>
    </row>
    <row r="24" spans="2:7" x14ac:dyDescent="0.4">
      <c r="B24" s="14" t="s">
        <v>21</v>
      </c>
      <c r="C24" s="12"/>
    </row>
    <row r="25" spans="2:7" x14ac:dyDescent="0.4">
      <c r="B25" s="14" t="s">
        <v>22</v>
      </c>
      <c r="C25" s="12"/>
    </row>
    <row r="26" spans="2:7" x14ac:dyDescent="0.4">
      <c r="B26" s="14" t="s">
        <v>23</v>
      </c>
      <c r="C26" s="12"/>
    </row>
    <row r="27" spans="2:7" ht="19.5" thickBot="1" x14ac:dyDescent="0.45">
      <c r="B27" s="15" t="s">
        <v>24</v>
      </c>
      <c r="C27" s="16"/>
    </row>
    <row r="29" spans="2:7" ht="19.5" thickBot="1" x14ac:dyDescent="0.45">
      <c r="B29" t="s">
        <v>26</v>
      </c>
    </row>
    <row r="30" spans="2:7" ht="19.5" thickBot="1" x14ac:dyDescent="0.45">
      <c r="B30" s="1" t="s">
        <v>106</v>
      </c>
      <c r="C30" s="17" t="s">
        <v>28</v>
      </c>
      <c r="D30" s="17" t="s">
        <v>29</v>
      </c>
      <c r="E30" s="17" t="s">
        <v>30</v>
      </c>
      <c r="F30" s="2" t="s">
        <v>31</v>
      </c>
      <c r="G30" s="38" t="s">
        <v>116</v>
      </c>
    </row>
    <row r="31" spans="2:7" ht="20.25" thickTop="1" thickBot="1" x14ac:dyDescent="0.45">
      <c r="B31" s="18">
        <v>2.9000000000000001E-2</v>
      </c>
      <c r="C31" s="19" t="s">
        <v>113</v>
      </c>
      <c r="D31" s="20" t="s">
        <v>112</v>
      </c>
      <c r="E31" s="19"/>
      <c r="G31" s="21" t="s">
        <v>114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7244-C441-47B5-BD5F-E05C6958FF7E}">
  <dimension ref="B2:F31"/>
  <sheetViews>
    <sheetView topLeftCell="C1" workbookViewId="0">
      <selection activeCell="E33" sqref="E33"/>
    </sheetView>
  </sheetViews>
  <sheetFormatPr defaultRowHeight="18.75" x14ac:dyDescent="0.4"/>
  <cols>
    <col min="2" max="2" width="34.25" customWidth="1"/>
    <col min="3" max="3" width="25.875" customWidth="1"/>
    <col min="4" max="4" width="25.5" customWidth="1"/>
    <col min="5" max="5" width="19.75" customWidth="1"/>
    <col min="6" max="6" width="18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118727099</v>
      </c>
    </row>
    <row r="7" spans="2:3" ht="19.5" thickBot="1" x14ac:dyDescent="0.45">
      <c r="B7" s="5" t="s">
        <v>5</v>
      </c>
      <c r="C7" s="6" t="s">
        <v>33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460.5</v>
      </c>
    </row>
    <row r="11" spans="2:3" x14ac:dyDescent="0.4">
      <c r="B11" s="11" t="s">
        <v>8</v>
      </c>
      <c r="C11" s="12">
        <v>3.6</v>
      </c>
    </row>
    <row r="12" spans="2:3" x14ac:dyDescent="0.4">
      <c r="B12" s="11" t="s">
        <v>9</v>
      </c>
      <c r="C12" s="12">
        <v>0</v>
      </c>
    </row>
    <row r="13" spans="2:3" x14ac:dyDescent="0.4">
      <c r="B13" s="11" t="s">
        <v>10</v>
      </c>
      <c r="C13" s="12">
        <v>8</v>
      </c>
    </row>
    <row r="14" spans="2:3" x14ac:dyDescent="0.4">
      <c r="B14" s="11" t="s">
        <v>11</v>
      </c>
      <c r="C14" s="12">
        <v>4</v>
      </c>
    </row>
    <row r="15" spans="2:3" x14ac:dyDescent="0.4">
      <c r="B15" s="11" t="s">
        <v>12</v>
      </c>
      <c r="C15" s="13">
        <v>460.24536929999999</v>
      </c>
    </row>
    <row r="16" spans="2:3" x14ac:dyDescent="0.4">
      <c r="B16" s="14" t="s">
        <v>13</v>
      </c>
      <c r="C16" s="13">
        <v>460.24536929999999</v>
      </c>
    </row>
    <row r="17" spans="2:6" x14ac:dyDescent="0.4">
      <c r="B17" s="11" t="s">
        <v>14</v>
      </c>
      <c r="C17" s="13">
        <v>71.7</v>
      </c>
    </row>
    <row r="18" spans="2:6" x14ac:dyDescent="0.4">
      <c r="B18" s="11" t="s">
        <v>15</v>
      </c>
      <c r="C18" s="12">
        <v>34</v>
      </c>
    </row>
    <row r="19" spans="2:6" x14ac:dyDescent="0.4">
      <c r="B19" s="11" t="s">
        <v>16</v>
      </c>
      <c r="C19" s="12">
        <v>0</v>
      </c>
    </row>
    <row r="20" spans="2:6" x14ac:dyDescent="0.4">
      <c r="B20" s="11" t="s">
        <v>17</v>
      </c>
      <c r="C20" s="12">
        <v>696</v>
      </c>
    </row>
    <row r="21" spans="2:6" x14ac:dyDescent="0.4">
      <c r="B21" s="11" t="s">
        <v>18</v>
      </c>
      <c r="C21" s="12">
        <v>1</v>
      </c>
    </row>
    <row r="22" spans="2:6" x14ac:dyDescent="0.4">
      <c r="B22" s="14" t="s">
        <v>19</v>
      </c>
      <c r="C22" s="12">
        <v>1</v>
      </c>
    </row>
    <row r="23" spans="2:6" x14ac:dyDescent="0.4">
      <c r="B23" s="14" t="s">
        <v>20</v>
      </c>
      <c r="C23" s="12">
        <v>0</v>
      </c>
    </row>
    <row r="24" spans="2:6" x14ac:dyDescent="0.4">
      <c r="B24" s="14" t="s">
        <v>21</v>
      </c>
      <c r="C24" s="12">
        <v>0</v>
      </c>
    </row>
    <row r="25" spans="2:6" x14ac:dyDescent="0.4">
      <c r="B25" s="14" t="s">
        <v>22</v>
      </c>
      <c r="C25" s="12">
        <v>0</v>
      </c>
    </row>
    <row r="26" spans="2:6" x14ac:dyDescent="0.4">
      <c r="B26" s="14" t="s">
        <v>23</v>
      </c>
      <c r="C26" s="12">
        <v>1</v>
      </c>
    </row>
    <row r="27" spans="2:6" ht="19.5" thickBot="1" x14ac:dyDescent="0.45">
      <c r="B27" s="15" t="s">
        <v>24</v>
      </c>
      <c r="C27" s="16" t="s">
        <v>25</v>
      </c>
    </row>
    <row r="29" spans="2:6" ht="19.5" thickBot="1" x14ac:dyDescent="0.45">
      <c r="B29" t="s">
        <v>26</v>
      </c>
    </row>
    <row r="30" spans="2:6" ht="19.5" thickBot="1" x14ac:dyDescent="0.45">
      <c r="B30" s="1" t="s">
        <v>106</v>
      </c>
      <c r="C30" s="17" t="s">
        <v>28</v>
      </c>
      <c r="D30" s="17" t="s">
        <v>29</v>
      </c>
      <c r="E30" s="17" t="s">
        <v>30</v>
      </c>
      <c r="F30" s="2" t="s">
        <v>31</v>
      </c>
    </row>
    <row r="31" spans="2:6" ht="20.25" thickTop="1" thickBot="1" x14ac:dyDescent="0.45">
      <c r="B31" s="18">
        <v>0.06</v>
      </c>
      <c r="C31" s="19" t="s">
        <v>34</v>
      </c>
      <c r="D31" s="22" t="s">
        <v>35</v>
      </c>
      <c r="E31" s="19">
        <v>1191635</v>
      </c>
      <c r="F31" s="21">
        <v>312379195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0620-2E40-47E4-859E-EC7036614998}">
  <dimension ref="A1:AG13"/>
  <sheetViews>
    <sheetView workbookViewId="0">
      <selection activeCell="G20" sqref="G20"/>
    </sheetView>
  </sheetViews>
  <sheetFormatPr defaultRowHeight="18.75" x14ac:dyDescent="0.4"/>
  <cols>
    <col min="1" max="1" width="12.75" customWidth="1"/>
  </cols>
  <sheetData>
    <row r="1" spans="1:33" x14ac:dyDescent="0.4">
      <c r="A1" s="49" t="s">
        <v>37</v>
      </c>
      <c r="B1" s="49"/>
      <c r="C1" s="49"/>
      <c r="D1" s="49"/>
      <c r="E1" s="49"/>
      <c r="F1" s="50" t="s">
        <v>38</v>
      </c>
      <c r="G1" s="50"/>
      <c r="H1" s="50"/>
      <c r="I1" s="50"/>
      <c r="J1" s="51" t="s">
        <v>39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35"/>
      <c r="AB1" s="35"/>
      <c r="AC1" s="24"/>
      <c r="AD1" s="24"/>
      <c r="AE1" s="24"/>
      <c r="AF1" s="24"/>
    </row>
    <row r="2" spans="1:33" ht="38.25" thickBot="1" x14ac:dyDescent="0.45">
      <c r="A2" s="25" t="s">
        <v>40</v>
      </c>
      <c r="B2" s="26" t="s">
        <v>41</v>
      </c>
      <c r="C2" s="26" t="s">
        <v>42</v>
      </c>
      <c r="D2" s="26" t="s">
        <v>43</v>
      </c>
      <c r="E2" s="26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8" t="s">
        <v>49</v>
      </c>
      <c r="K2" s="29" t="s">
        <v>50</v>
      </c>
      <c r="L2" s="29"/>
      <c r="M2" s="29" t="s">
        <v>90</v>
      </c>
      <c r="N2" s="28" t="s">
        <v>53</v>
      </c>
      <c r="O2" s="28" t="s">
        <v>54</v>
      </c>
      <c r="P2" s="30" t="s">
        <v>55</v>
      </c>
      <c r="Q2" s="28" t="s">
        <v>56</v>
      </c>
      <c r="R2" s="28"/>
      <c r="S2" s="28" t="s">
        <v>57</v>
      </c>
      <c r="T2" s="28" t="s">
        <v>58</v>
      </c>
      <c r="U2" s="28"/>
      <c r="V2" s="28" t="s">
        <v>57</v>
      </c>
      <c r="W2" s="28" t="s">
        <v>59</v>
      </c>
      <c r="X2" s="28"/>
      <c r="Y2" s="28" t="s">
        <v>57</v>
      </c>
      <c r="Z2" s="28" t="s">
        <v>60</v>
      </c>
      <c r="AA2" s="28"/>
      <c r="AB2" s="28" t="s">
        <v>57</v>
      </c>
      <c r="AC2" s="31" t="s">
        <v>79</v>
      </c>
      <c r="AD2" s="31"/>
      <c r="AE2" s="28" t="s">
        <v>61</v>
      </c>
      <c r="AG2" s="35"/>
    </row>
    <row r="3" spans="1:33" x14ac:dyDescent="0.4">
      <c r="A3" s="52" t="s">
        <v>103</v>
      </c>
      <c r="B3" t="s">
        <v>104</v>
      </c>
      <c r="C3">
        <v>2014</v>
      </c>
      <c r="D3" t="s">
        <v>67</v>
      </c>
      <c r="E3" t="s">
        <v>105</v>
      </c>
      <c r="F3" s="52" t="s">
        <v>62</v>
      </c>
    </row>
    <row r="4" spans="1:33" x14ac:dyDescent="0.4">
      <c r="A4" s="53"/>
      <c r="F4" s="53"/>
    </row>
    <row r="5" spans="1:33" x14ac:dyDescent="0.4">
      <c r="A5" s="53"/>
      <c r="F5" s="53"/>
    </row>
    <row r="6" spans="1:33" x14ac:dyDescent="0.4">
      <c r="A6" s="53"/>
      <c r="F6" s="53"/>
    </row>
    <row r="7" spans="1:33" x14ac:dyDescent="0.4">
      <c r="A7" s="53"/>
      <c r="F7" s="53"/>
    </row>
    <row r="8" spans="1:33" x14ac:dyDescent="0.4">
      <c r="A8" s="53"/>
      <c r="F8" s="53"/>
    </row>
    <row r="9" spans="1:33" x14ac:dyDescent="0.4">
      <c r="A9" s="53"/>
      <c r="F9" s="53"/>
    </row>
    <row r="10" spans="1:33" x14ac:dyDescent="0.4">
      <c r="A10" s="53"/>
      <c r="F10" s="53"/>
    </row>
    <row r="11" spans="1:33" x14ac:dyDescent="0.4">
      <c r="A11" s="53"/>
      <c r="F11" s="53"/>
    </row>
    <row r="12" spans="1:33" x14ac:dyDescent="0.4">
      <c r="A12" s="53"/>
      <c r="F12" s="53"/>
    </row>
    <row r="13" spans="1:33" x14ac:dyDescent="0.4">
      <c r="A13" s="53"/>
      <c r="F13" s="53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4394-572E-4B9C-BF27-B78F134CA048}">
  <dimension ref="B2:F31"/>
  <sheetViews>
    <sheetView workbookViewId="0">
      <selection activeCell="E25" sqref="E25"/>
    </sheetView>
  </sheetViews>
  <sheetFormatPr defaultRowHeight="18.75" x14ac:dyDescent="0.4"/>
  <cols>
    <col min="2" max="2" width="32.375" customWidth="1"/>
    <col min="3" max="3" width="28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57338723</v>
      </c>
    </row>
    <row r="7" spans="2:3" ht="19.5" thickBot="1" x14ac:dyDescent="0.45">
      <c r="B7" s="5" t="s">
        <v>5</v>
      </c>
      <c r="C7" s="6" t="s">
        <v>36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330.4</v>
      </c>
    </row>
    <row r="11" spans="2:3" x14ac:dyDescent="0.4">
      <c r="B11" s="11" t="s">
        <v>8</v>
      </c>
      <c r="C11" s="12">
        <v>3.6</v>
      </c>
    </row>
    <row r="12" spans="2:3" x14ac:dyDescent="0.4">
      <c r="B12" s="11" t="s">
        <v>9</v>
      </c>
      <c r="C12" s="12">
        <v>0</v>
      </c>
    </row>
    <row r="13" spans="2:3" x14ac:dyDescent="0.4">
      <c r="B13" s="11" t="s">
        <v>10</v>
      </c>
      <c r="C13" s="12">
        <v>3</v>
      </c>
    </row>
    <row r="14" spans="2:3" x14ac:dyDescent="0.4">
      <c r="B14" s="11" t="s">
        <v>11</v>
      </c>
      <c r="C14" s="12">
        <v>4</v>
      </c>
    </row>
    <row r="15" spans="2:3" x14ac:dyDescent="0.4">
      <c r="B15" s="11" t="s">
        <v>12</v>
      </c>
      <c r="C15" s="13">
        <v>330.1911283</v>
      </c>
    </row>
    <row r="16" spans="2:3" x14ac:dyDescent="0.4">
      <c r="B16" s="14" t="s">
        <v>13</v>
      </c>
      <c r="C16" s="13">
        <v>330.1911283</v>
      </c>
    </row>
    <row r="17" spans="2:6" x14ac:dyDescent="0.4">
      <c r="B17" s="11" t="s">
        <v>14</v>
      </c>
      <c r="C17" s="13">
        <v>48</v>
      </c>
    </row>
    <row r="18" spans="2:6" x14ac:dyDescent="0.4">
      <c r="B18" s="11" t="s">
        <v>15</v>
      </c>
      <c r="C18" s="12">
        <v>25</v>
      </c>
    </row>
    <row r="19" spans="2:6" x14ac:dyDescent="0.4">
      <c r="B19" s="11" t="s">
        <v>16</v>
      </c>
      <c r="C19" s="12">
        <v>0</v>
      </c>
    </row>
    <row r="20" spans="2:6" x14ac:dyDescent="0.4">
      <c r="B20" s="11" t="s">
        <v>17</v>
      </c>
      <c r="C20" s="12">
        <v>438</v>
      </c>
    </row>
    <row r="21" spans="2:6" x14ac:dyDescent="0.4">
      <c r="B21" s="11" t="s">
        <v>18</v>
      </c>
      <c r="C21" s="12">
        <v>1</v>
      </c>
    </row>
    <row r="22" spans="2:6" x14ac:dyDescent="0.4">
      <c r="B22" s="14" t="s">
        <v>19</v>
      </c>
      <c r="C22" s="12">
        <v>0</v>
      </c>
    </row>
    <row r="23" spans="2:6" x14ac:dyDescent="0.4">
      <c r="B23" s="14" t="s">
        <v>20</v>
      </c>
      <c r="C23" s="12">
        <v>0</v>
      </c>
    </row>
    <row r="24" spans="2:6" x14ac:dyDescent="0.4">
      <c r="B24" s="14" t="s">
        <v>21</v>
      </c>
      <c r="C24" s="12">
        <v>0</v>
      </c>
    </row>
    <row r="25" spans="2:6" x14ac:dyDescent="0.4">
      <c r="B25" s="14" t="s">
        <v>22</v>
      </c>
      <c r="C25" s="12">
        <v>0</v>
      </c>
    </row>
    <row r="26" spans="2:6" x14ac:dyDescent="0.4">
      <c r="B26" s="14" t="s">
        <v>23</v>
      </c>
      <c r="C26" s="12">
        <v>1</v>
      </c>
    </row>
    <row r="27" spans="2:6" ht="19.5" thickBot="1" x14ac:dyDescent="0.45">
      <c r="B27" s="15" t="s">
        <v>24</v>
      </c>
      <c r="C27" s="16" t="s">
        <v>25</v>
      </c>
    </row>
    <row r="29" spans="2:6" ht="19.5" thickBot="1" x14ac:dyDescent="0.45">
      <c r="B29" t="s">
        <v>26</v>
      </c>
    </row>
    <row r="30" spans="2:6" ht="19.5" thickBot="1" x14ac:dyDescent="0.45">
      <c r="B30" s="1" t="s">
        <v>27</v>
      </c>
      <c r="C30" s="17" t="s">
        <v>28</v>
      </c>
      <c r="D30" s="17" t="s">
        <v>29</v>
      </c>
      <c r="E30" s="17" t="s">
        <v>30</v>
      </c>
      <c r="F30" s="2" t="s">
        <v>31</v>
      </c>
    </row>
    <row r="31" spans="2:6" ht="20.25" thickTop="1" thickBot="1" x14ac:dyDescent="0.45">
      <c r="B31" s="18"/>
      <c r="C31" s="19"/>
      <c r="D31" s="20"/>
      <c r="E31" s="19"/>
      <c r="F31" s="2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0257-196B-4525-B8A2-8AA975B8A242}">
  <dimension ref="A1:AG17"/>
  <sheetViews>
    <sheetView workbookViewId="0">
      <selection activeCell="E27" sqref="E27"/>
    </sheetView>
  </sheetViews>
  <sheetFormatPr defaultRowHeight="18.75" x14ac:dyDescent="0.4"/>
  <cols>
    <col min="1" max="1" width="11.625" customWidth="1"/>
    <col min="16" max="16" width="10.875" customWidth="1"/>
  </cols>
  <sheetData>
    <row r="1" spans="1:33" x14ac:dyDescent="0.4">
      <c r="A1" s="49" t="s">
        <v>37</v>
      </c>
      <c r="B1" s="49"/>
      <c r="C1" s="49"/>
      <c r="D1" s="49"/>
      <c r="E1" s="49"/>
      <c r="F1" s="50" t="s">
        <v>38</v>
      </c>
      <c r="G1" s="50"/>
      <c r="H1" s="50"/>
      <c r="I1" s="50"/>
      <c r="J1" s="51" t="s">
        <v>39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35"/>
      <c r="AB1" s="35"/>
      <c r="AC1" s="24"/>
      <c r="AD1" s="24"/>
      <c r="AE1" s="24"/>
      <c r="AF1" s="24"/>
    </row>
    <row r="2" spans="1:33" ht="38.25" thickBot="1" x14ac:dyDescent="0.45">
      <c r="A2" s="25" t="s">
        <v>40</v>
      </c>
      <c r="B2" s="26" t="s">
        <v>41</v>
      </c>
      <c r="C2" s="26" t="s">
        <v>42</v>
      </c>
      <c r="D2" s="26" t="s">
        <v>43</v>
      </c>
      <c r="E2" s="26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8" t="s">
        <v>49</v>
      </c>
      <c r="K2" s="29" t="s">
        <v>50</v>
      </c>
      <c r="L2" s="29"/>
      <c r="M2" s="29" t="s">
        <v>90</v>
      </c>
      <c r="N2" s="28" t="s">
        <v>53</v>
      </c>
      <c r="O2" s="28" t="s">
        <v>54</v>
      </c>
      <c r="P2" s="30" t="s">
        <v>55</v>
      </c>
      <c r="Q2" s="28" t="s">
        <v>56</v>
      </c>
      <c r="R2" s="28"/>
      <c r="S2" s="28" t="s">
        <v>57</v>
      </c>
      <c r="T2" s="28" t="s">
        <v>58</v>
      </c>
      <c r="U2" s="28"/>
      <c r="V2" s="28" t="s">
        <v>57</v>
      </c>
      <c r="W2" s="28" t="s">
        <v>59</v>
      </c>
      <c r="X2" s="28"/>
      <c r="Y2" s="28" t="s">
        <v>57</v>
      </c>
      <c r="Z2" s="28" t="s">
        <v>60</v>
      </c>
      <c r="AA2" s="28"/>
      <c r="AB2" s="28" t="s">
        <v>57</v>
      </c>
      <c r="AC2" s="31" t="s">
        <v>79</v>
      </c>
      <c r="AD2" s="31"/>
      <c r="AE2" s="28" t="s">
        <v>61</v>
      </c>
      <c r="AG2" s="35"/>
    </row>
    <row r="3" spans="1:33" x14ac:dyDescent="0.4">
      <c r="A3" s="52" t="s">
        <v>91</v>
      </c>
      <c r="B3" t="s">
        <v>92</v>
      </c>
      <c r="C3">
        <v>2016</v>
      </c>
      <c r="D3" t="s">
        <v>93</v>
      </c>
      <c r="E3" t="s">
        <v>94</v>
      </c>
      <c r="F3" s="52" t="s">
        <v>62</v>
      </c>
      <c r="G3">
        <v>13</v>
      </c>
      <c r="H3" t="s">
        <v>95</v>
      </c>
      <c r="I3" t="s">
        <v>96</v>
      </c>
      <c r="J3" t="s">
        <v>97</v>
      </c>
      <c r="K3" t="s">
        <v>73</v>
      </c>
      <c r="M3" s="36">
        <f>(M11+N11)/2</f>
        <v>4.4950000000000001</v>
      </c>
      <c r="N3" s="33">
        <f>M3/2.34</f>
        <v>1.920940170940171</v>
      </c>
      <c r="P3" s="37">
        <f>N3-1</f>
        <v>0.920940170940171</v>
      </c>
    </row>
    <row r="4" spans="1:33" x14ac:dyDescent="0.4">
      <c r="A4" s="53"/>
      <c r="F4" s="53"/>
      <c r="J4" t="s">
        <v>102</v>
      </c>
      <c r="K4" t="s">
        <v>98</v>
      </c>
      <c r="M4" s="36">
        <f t="shared" ref="M4:M9" si="0">(M12+N12)/2</f>
        <v>5.585</v>
      </c>
      <c r="N4" s="33">
        <f t="shared" ref="N4:N9" si="1">M4/2.34</f>
        <v>2.3867521367521367</v>
      </c>
      <c r="P4" s="37">
        <f t="shared" ref="P4:P9" si="2">N4-1</f>
        <v>1.3867521367521367</v>
      </c>
    </row>
    <row r="5" spans="1:33" x14ac:dyDescent="0.4">
      <c r="A5" s="53"/>
      <c r="F5" s="53"/>
      <c r="K5" t="s">
        <v>64</v>
      </c>
      <c r="M5" s="36">
        <f t="shared" si="0"/>
        <v>2.34</v>
      </c>
      <c r="N5" s="33"/>
      <c r="P5" s="37"/>
    </row>
    <row r="6" spans="1:33" x14ac:dyDescent="0.4">
      <c r="A6" s="53"/>
      <c r="F6" s="53"/>
      <c r="K6" t="s">
        <v>99</v>
      </c>
      <c r="M6" s="36">
        <f t="shared" si="0"/>
        <v>1.915</v>
      </c>
      <c r="N6" s="33">
        <f t="shared" si="1"/>
        <v>0.81837606837606847</v>
      </c>
      <c r="P6" s="37">
        <f t="shared" si="2"/>
        <v>-0.18162393162393153</v>
      </c>
    </row>
    <row r="7" spans="1:33" x14ac:dyDescent="0.4">
      <c r="A7" s="53"/>
      <c r="F7" s="53"/>
      <c r="K7" t="s">
        <v>100</v>
      </c>
      <c r="M7" s="36">
        <f t="shared" si="0"/>
        <v>2.0099999999999998</v>
      </c>
      <c r="N7" s="33">
        <f t="shared" si="1"/>
        <v>0.85897435897435892</v>
      </c>
      <c r="P7" s="37">
        <f t="shared" si="2"/>
        <v>-0.14102564102564108</v>
      </c>
    </row>
    <row r="8" spans="1:33" x14ac:dyDescent="0.4">
      <c r="A8" s="53"/>
      <c r="F8" s="53"/>
      <c r="K8" t="s">
        <v>76</v>
      </c>
      <c r="M8" s="36">
        <f t="shared" si="0"/>
        <v>2.4500000000000002</v>
      </c>
      <c r="N8" s="33">
        <f t="shared" si="1"/>
        <v>1.0470085470085471</v>
      </c>
      <c r="P8" s="37">
        <f t="shared" si="2"/>
        <v>4.7008547008547064E-2</v>
      </c>
    </row>
    <row r="9" spans="1:33" x14ac:dyDescent="0.4">
      <c r="A9" s="53"/>
      <c r="F9" s="53"/>
      <c r="K9" t="s">
        <v>101</v>
      </c>
      <c r="M9" s="36">
        <f t="shared" si="0"/>
        <v>2.0699999999999998</v>
      </c>
      <c r="N9" s="33">
        <f t="shared" si="1"/>
        <v>0.88461538461538458</v>
      </c>
      <c r="P9" s="37">
        <f t="shared" si="2"/>
        <v>-0.11538461538461542</v>
      </c>
    </row>
    <row r="10" spans="1:33" x14ac:dyDescent="0.4">
      <c r="A10" s="53"/>
      <c r="F10" s="53"/>
    </row>
    <row r="11" spans="1:33" x14ac:dyDescent="0.4">
      <c r="A11" s="53"/>
      <c r="F11" s="53"/>
      <c r="M11">
        <v>4.4400000000000004</v>
      </c>
      <c r="N11">
        <v>4.55</v>
      </c>
    </row>
    <row r="12" spans="1:33" x14ac:dyDescent="0.4">
      <c r="A12" s="53"/>
      <c r="F12" s="53"/>
      <c r="M12">
        <v>5.52</v>
      </c>
      <c r="N12">
        <v>5.65</v>
      </c>
    </row>
    <row r="13" spans="1:33" x14ac:dyDescent="0.4">
      <c r="A13" s="53"/>
      <c r="F13" s="53"/>
      <c r="M13">
        <v>2.31</v>
      </c>
      <c r="N13">
        <v>2.37</v>
      </c>
    </row>
    <row r="14" spans="1:33" x14ac:dyDescent="0.4">
      <c r="M14">
        <v>1.9</v>
      </c>
      <c r="N14">
        <v>1.93</v>
      </c>
    </row>
    <row r="15" spans="1:33" x14ac:dyDescent="0.4">
      <c r="M15">
        <v>1.99</v>
      </c>
      <c r="N15">
        <v>2.0299999999999998</v>
      </c>
    </row>
    <row r="16" spans="1:33" x14ac:dyDescent="0.4">
      <c r="M16">
        <v>2.42</v>
      </c>
      <c r="N16">
        <v>2.48</v>
      </c>
    </row>
    <row r="17" spans="13:14" x14ac:dyDescent="0.4">
      <c r="M17">
        <v>2.0699999999999998</v>
      </c>
      <c r="N17">
        <v>2.0699999999999998</v>
      </c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E259-2043-4134-A1AF-A7F23E2FBCAE}">
  <dimension ref="A2:L16"/>
  <sheetViews>
    <sheetView workbookViewId="0">
      <selection activeCell="G20" sqref="G20"/>
    </sheetView>
  </sheetViews>
  <sheetFormatPr defaultRowHeight="18.75" x14ac:dyDescent="0.4"/>
  <cols>
    <col min="7" max="7" width="20.5" customWidth="1"/>
    <col min="8" max="8" width="22.125" customWidth="1"/>
  </cols>
  <sheetData>
    <row r="2" spans="1:12" ht="19.5" thickBot="1" x14ac:dyDescent="0.45"/>
    <row r="3" spans="1:12" ht="19.5" thickBot="1" x14ac:dyDescent="0.45">
      <c r="G3" s="1" t="s">
        <v>2</v>
      </c>
      <c r="H3" s="2" t="s">
        <v>3</v>
      </c>
    </row>
    <row r="4" spans="1:12" ht="19.5" thickTop="1" x14ac:dyDescent="0.4">
      <c r="G4" s="3" t="s">
        <v>4</v>
      </c>
      <c r="H4" s="4"/>
    </row>
    <row r="5" spans="1:12" ht="19.5" thickBot="1" x14ac:dyDescent="0.45">
      <c r="G5" s="5" t="s">
        <v>5</v>
      </c>
      <c r="H5" s="6" t="s">
        <v>117</v>
      </c>
    </row>
    <row r="7" spans="1:12" ht="19.5" thickBot="1" x14ac:dyDescent="0.45">
      <c r="G7" t="s">
        <v>26</v>
      </c>
    </row>
    <row r="8" spans="1:12" ht="19.5" thickBot="1" x14ac:dyDescent="0.45">
      <c r="G8" s="1" t="s">
        <v>106</v>
      </c>
      <c r="H8" s="17" t="s">
        <v>28</v>
      </c>
      <c r="I8" s="17" t="s">
        <v>29</v>
      </c>
      <c r="J8" s="17" t="s">
        <v>30</v>
      </c>
      <c r="K8" s="17" t="s">
        <v>31</v>
      </c>
      <c r="L8" s="47" t="s">
        <v>116</v>
      </c>
    </row>
    <row r="9" spans="1:12" ht="19.5" thickTop="1" x14ac:dyDescent="0.4">
      <c r="G9" s="3">
        <v>12.2</v>
      </c>
      <c r="H9" s="48" t="s">
        <v>113</v>
      </c>
      <c r="I9" s="43" t="s">
        <v>118</v>
      </c>
      <c r="J9" s="43"/>
      <c r="K9" s="43"/>
      <c r="L9" s="45" t="s">
        <v>115</v>
      </c>
    </row>
    <row r="10" spans="1:12" ht="19.5" thickBot="1" x14ac:dyDescent="0.45">
      <c r="G10" s="5">
        <v>4.7</v>
      </c>
      <c r="H10" s="39" t="s">
        <v>113</v>
      </c>
      <c r="I10" s="41" t="s">
        <v>119</v>
      </c>
      <c r="J10" s="41"/>
      <c r="K10" s="41"/>
      <c r="L10" s="42" t="s">
        <v>115</v>
      </c>
    </row>
    <row r="16" spans="1:12" x14ac:dyDescent="0.4">
      <c r="A16" t="s">
        <v>116</v>
      </c>
      <c r="B16" t="s">
        <v>115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18F_JNJ42259152(kinetic)</vt:lpstr>
      <vt:lpstr>18F_JNJ42259152(compound)</vt:lpstr>
      <vt:lpstr>18F_MNI-654(kinetic)</vt:lpstr>
      <vt:lpstr>18F-MNI-654(compound)</vt:lpstr>
      <vt:lpstr>11C_IMA-107(compound)</vt:lpstr>
      <vt:lpstr>11C_IMA-107(kinetic)</vt:lpstr>
      <vt:lpstr>11C-Lu AE92686(compound)</vt:lpstr>
      <vt:lpstr>11C_T-773(kinetic)</vt:lpstr>
      <vt:lpstr>11C_T-773(compound)</vt:lpstr>
      <vt:lpstr>18F_MNI-659(kinetic)</vt:lpstr>
      <vt:lpstr>18-MNI-659(compound)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2021-07-16T05:10:49Z</dcterms:created>
  <dcterms:modified xsi:type="dcterms:W3CDTF">2022-10-14T04:48:13Z</dcterms:modified>
</cp:coreProperties>
</file>