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Serotonin 4 receptor\"/>
    </mc:Choice>
  </mc:AlternateContent>
  <xr:revisionPtr revIDLastSave="0" documentId="8_{B50FB55A-FD24-4EFE-9FCC-87BAE90025F6}" xr6:coauthVersionLast="36" xr6:coauthVersionMax="36" xr10:uidLastSave="{00000000-0000-0000-0000-000000000000}"/>
  <bookViews>
    <workbookView xWindow="-90" yWindow="0" windowWidth="15000" windowHeight="17280" xr2:uid="{666BC7CE-D0A8-4F8C-A65E-5E37EDDADD61}"/>
  </bookViews>
  <sheets>
    <sheet name="11C_SB207145(kinetic)" sheetId="1" r:id="rId1"/>
    <sheet name="11C_SB207145(kinetic) (raw)" sheetId="3" r:id="rId2"/>
    <sheet name="11C_SB207145(compound)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1" i="1" l="1"/>
  <c r="AC21" i="1"/>
  <c r="AD21" i="1"/>
  <c r="AB28" i="1"/>
  <c r="AC28" i="1"/>
  <c r="AD28" i="1"/>
  <c r="AB30" i="1"/>
  <c r="AC30" i="1"/>
  <c r="AD30" i="1"/>
  <c r="AB23" i="1"/>
  <c r="AC23" i="1"/>
  <c r="AD23" i="1"/>
  <c r="AR18" i="1"/>
  <c r="AN18" i="1"/>
  <c r="AJ18" i="1"/>
  <c r="AK18" i="1"/>
  <c r="AL18" i="1"/>
  <c r="AJ4" i="1"/>
  <c r="AK4" i="1"/>
  <c r="AL4" i="1"/>
  <c r="AJ11" i="1"/>
  <c r="AK11" i="1"/>
  <c r="AL11" i="1"/>
  <c r="AJ13" i="1"/>
  <c r="AK13" i="1"/>
  <c r="AL13" i="1"/>
  <c r="AJ6" i="1"/>
  <c r="AK6" i="1"/>
  <c r="AL6" i="1"/>
  <c r="AF18" i="1"/>
  <c r="AG18" i="1"/>
  <c r="AH18" i="1"/>
  <c r="AF4" i="1"/>
  <c r="AG4" i="1"/>
  <c r="AH4" i="1"/>
  <c r="AF11" i="1"/>
  <c r="AG11" i="1"/>
  <c r="AH11" i="1"/>
  <c r="AF13" i="1"/>
  <c r="AG13" i="1"/>
  <c r="AH13" i="1"/>
  <c r="AF6" i="1"/>
  <c r="AG6" i="1"/>
  <c r="AH6" i="1"/>
  <c r="AB18" i="1"/>
  <c r="AC18" i="1"/>
  <c r="AD18" i="1"/>
  <c r="AB4" i="1"/>
  <c r="AC4" i="1"/>
  <c r="AD4" i="1"/>
  <c r="AB11" i="1"/>
  <c r="AC11" i="1"/>
  <c r="AD11" i="1"/>
  <c r="AB13" i="1"/>
  <c r="AC13" i="1"/>
  <c r="AD13" i="1"/>
  <c r="AB6" i="1"/>
  <c r="AC6" i="1"/>
  <c r="AD6" i="1"/>
  <c r="X18" i="1"/>
  <c r="Y18" i="1"/>
  <c r="Z18" i="1"/>
  <c r="X4" i="1"/>
  <c r="Y4" i="1"/>
  <c r="Z4" i="1"/>
  <c r="X11" i="1"/>
  <c r="Y11" i="1"/>
  <c r="Z11" i="1"/>
  <c r="X13" i="1"/>
  <c r="Y13" i="1"/>
  <c r="Z13" i="1"/>
  <c r="X6" i="1"/>
  <c r="Y6" i="1"/>
  <c r="Z6" i="1"/>
  <c r="T18" i="1"/>
  <c r="U18" i="1"/>
  <c r="V18" i="1"/>
  <c r="T4" i="1"/>
  <c r="U4" i="1"/>
  <c r="V4" i="1"/>
  <c r="T11" i="1"/>
  <c r="U11" i="1"/>
  <c r="V11" i="1"/>
  <c r="T13" i="1"/>
  <c r="U13" i="1"/>
  <c r="V13" i="1"/>
  <c r="P18" i="1"/>
  <c r="Q18" i="1"/>
  <c r="R18" i="1"/>
  <c r="P4" i="1"/>
  <c r="Q4" i="1"/>
  <c r="R4" i="1"/>
  <c r="P11" i="1"/>
  <c r="Q11" i="1"/>
  <c r="R11" i="1"/>
  <c r="P13" i="1"/>
  <c r="Q13" i="1"/>
  <c r="R13" i="1"/>
  <c r="P6" i="1"/>
  <c r="Q6" i="1"/>
  <c r="R6" i="1"/>
  <c r="T31" i="1" l="1"/>
  <c r="T21" i="1"/>
  <c r="T28" i="1"/>
  <c r="T30" i="1"/>
  <c r="P31" i="1"/>
  <c r="P21" i="1"/>
  <c r="P30" i="1"/>
  <c r="P28" i="1"/>
  <c r="P23" i="1"/>
  <c r="AN4" i="1" l="1"/>
  <c r="AN13" i="1"/>
  <c r="AR4" i="1"/>
  <c r="AR6" i="1"/>
  <c r="AR13" i="1"/>
  <c r="AN11" i="1"/>
  <c r="AR11" i="1"/>
  <c r="AN6" i="1"/>
</calcChain>
</file>

<file path=xl/sharedStrings.xml><?xml version="1.0" encoding="utf-8"?>
<sst xmlns="http://schemas.openxmlformats.org/spreadsheetml/2006/main" count="214" uniqueCount="113">
  <si>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</si>
  <si>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</si>
  <si>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</si>
  <si>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</si>
  <si>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</si>
  <si>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</si>
  <si>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</si>
  <si>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</si>
  <si>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</si>
  <si>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</si>
  <si>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</si>
  <si>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</si>
  <si>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</si>
  <si>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</si>
  <si>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</si>
  <si>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</si>
  <si>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</si>
  <si>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</si>
  <si>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</si>
  <si>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</si>
  <si>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</si>
  <si>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</si>
  <si>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K1/k2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</si>
  <si>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</si>
  <si>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</si>
  <si>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</si>
  <si>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</si>
  <si>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</si>
  <si>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</si>
  <si>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</si>
  <si>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</si>
  <si>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</si>
  <si>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</si>
  <si>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</si>
  <si>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</si>
  <si>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</si>
  <si>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</si>
  <si>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</si>
  <si>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</si>
  <si>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</si>
  <si>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</si>
  <si>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</si>
  <si>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</si>
  <si>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</si>
  <si>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[11C]SB207145</t>
    <phoneticPr fontId="1"/>
  </si>
  <si>
    <t>Lisbeth Marner et al.</t>
    <phoneticPr fontId="1"/>
  </si>
  <si>
    <t>JNM</t>
    <phoneticPr fontId="1"/>
  </si>
  <si>
    <t>50,900-908</t>
    <phoneticPr fontId="1"/>
  </si>
  <si>
    <t>3/3(F/M)</t>
    <phoneticPr fontId="1"/>
  </si>
  <si>
    <t>21-44</t>
    <phoneticPr fontId="1"/>
  </si>
  <si>
    <t>2TC</t>
    <phoneticPr fontId="1"/>
  </si>
  <si>
    <t>SRTM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</si>
  <si>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</si>
  <si>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</si>
  <si>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</si>
  <si>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</si>
  <si>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</si>
  <si>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</si>
  <si>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C16H21ClN2O4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</si>
  <si>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</si>
  <si>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</si>
  <si>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</si>
  <si>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</si>
  <si>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</si>
  <si>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</si>
  <si>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</si>
  <si>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</si>
  <si>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</si>
  <si>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</si>
  <si>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</si>
  <si>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</si>
  <si>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</si>
  <si>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</si>
  <si>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</si>
  <si>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</si>
  <si>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</si>
  <si>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</si>
  <si>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</si>
  <si>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</si>
  <si>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</si>
  <si>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</si>
  <si>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</si>
  <si>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</si>
  <si>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</si>
  <si>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</si>
  <si>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Human 5-HT4 receptor (5-Hydroxytryptamine receptors)</t>
  </si>
  <si>
    <t>Kd</t>
    <phoneticPr fontId="1"/>
  </si>
  <si>
    <t>pig,n=8,Striatum</t>
    <phoneticPr fontId="1"/>
  </si>
  <si>
    <t xml:space="preserve"> 10.1038/jcbfm.2008.110</t>
    <phoneticPr fontId="1"/>
  </si>
  <si>
    <t>pig,n=8,Hippocampus</t>
    <phoneticPr fontId="1"/>
  </si>
  <si>
    <t>pig,n=8,Mesencephalon</t>
    <phoneticPr fontId="1"/>
  </si>
  <si>
    <t>pig,n=8,Cortex</t>
    <phoneticPr fontId="1"/>
  </si>
  <si>
    <t>pig,n=8,Frontal cx</t>
    <phoneticPr fontId="1"/>
  </si>
  <si>
    <t>Midbrain</t>
    <phoneticPr fontId="1"/>
  </si>
  <si>
    <t>Pons</t>
    <phoneticPr fontId="1"/>
  </si>
  <si>
    <t>human,n=7,striatum and neocortex</t>
    <phoneticPr fontId="1"/>
  </si>
  <si>
    <t>10.1016/j.nucmedbio.2011.04.006</t>
    <phoneticPr fontId="1"/>
  </si>
  <si>
    <t>DOI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</si>
  <si>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C]SB207145</t>
    </r>
    <phoneticPr fontId="1"/>
  </si>
  <si>
    <t>serotonin 4 receptor</t>
    <phoneticPr fontId="1"/>
  </si>
  <si>
    <t>50(6):900-8.</t>
  </si>
  <si>
    <t>2TCM</t>
    <phoneticPr fontId="1"/>
  </si>
  <si>
    <t>Striatum</t>
    <phoneticPr fontId="1"/>
  </si>
  <si>
    <t>Hippocumpus</t>
    <phoneticPr fontId="1"/>
  </si>
  <si>
    <t>Sup. Fr. Cx</t>
    <phoneticPr fontId="1"/>
  </si>
  <si>
    <t>PAR</t>
    <phoneticPr fontId="1"/>
  </si>
  <si>
    <t>CER</t>
    <phoneticPr fontId="1"/>
  </si>
  <si>
    <t>k1/k2</t>
    <phoneticPr fontId="1"/>
  </si>
  <si>
    <t>SUVR</t>
    <phoneticPr fontId="1"/>
  </si>
  <si>
    <t>DVR</t>
    <phoneticPr fontId="1"/>
  </si>
  <si>
    <t>s.d.</t>
    <phoneticPr fontId="1"/>
  </si>
  <si>
    <t>mean</t>
    <phoneticPr fontId="1"/>
  </si>
  <si>
    <t>striatum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</si>
</sst>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00"/>
    <numFmt numFmtId="181" formatCode="0.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3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5" xfId="0" applyBorder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7" xfId="0" applyBorder="1">
      <alignment vertical="center"/>
    </xf>
    <xf numFmtId="0" fontId="4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17" xfId="0" applyFont="1" applyBorder="1">
      <alignment vertical="center"/>
    </xf>
    <xf numFmtId="0" fontId="4" fillId="0" borderId="13" xfId="0" applyFont="1" applyBorder="1">
      <alignment vertical="center"/>
    </xf>
    <xf numFmtId="0" fontId="0" fillId="0" borderId="14" xfId="0" applyBorder="1" applyAlignment="1">
      <alignment horizontal="center" vertical="top"/>
    </xf>
    <xf numFmtId="0" fontId="0" fillId="0" borderId="19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2" xfId="0" applyBorder="1">
      <alignment vertical="center"/>
    </xf>
    <xf numFmtId="0" fontId="0" fillId="0" borderId="3" xfId="0" applyBorder="1">
      <alignment vertical="center"/>
    </xf>
    <xf numFmtId="0" fontId="0" fillId="0" borderId="2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14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0" fontId="0" fillId="0" borderId="8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left" vertical="center"/>
    </xf>
    <xf numFmtId="180" fontId="0" fillId="0" borderId="0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NS-PET%20database\serotonin\5-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Cimbi-36(compound)"/>
      <sheetName val="11C_MDL 100907(compound)"/>
      <sheetName val="18F_altanserin(compound)"/>
      <sheetName val="11C_WAY 100635(compound)"/>
      <sheetName val="11C_SB207145(compound)"/>
      <sheetName val="11C_HTP(compound)"/>
      <sheetName val="18F_MH.MZ(compound)"/>
      <sheetName val="11C_AZ10419369(compound)"/>
      <sheetName val="11C_GSK215083(kinetic)"/>
      <sheetName val="11C_GSK215083(compound)"/>
      <sheetName val="11C_CUMI-101(compound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35"/>
  <sheetViews>
    <sheetView tabSelected="1" workbookViewId="0">
      <selection activeCell="E8" sqref="E8"/>
    </sheetView>
  </sheetViews>
  <sheetFormatPr defaultRowHeight="18.75" x14ac:dyDescent="0.4"/>
  <cols>
    <col min="1" max="1" width="14.25" customWidth="1"/>
    <col min="12" max="12" width="12.5" customWidth="1"/>
    <col min="13" max="13" width="9.625" customWidth="1"/>
    <col min="14" max="14" width="10.5" customWidth="1"/>
    <col min="16" max="16" width="0" hidden="1" customWidth="1"/>
    <col min="17" max="17" width="2.875" hidden="1" customWidth="1"/>
    <col min="18" max="20" width="0" hidden="1" customWidth="1"/>
    <col min="21" max="21" width="2.75" hidden="1" customWidth="1"/>
    <col min="22" max="24" width="0" hidden="1" customWidth="1"/>
    <col min="25" max="25" width="2.75" hidden="1" customWidth="1"/>
    <col min="26" max="26" width="0" hidden="1" customWidth="1"/>
    <col min="29" max="29" width="2.625" customWidth="1"/>
    <col min="33" max="33" width="3.25" customWidth="1"/>
    <col min="37" max="37" width="2.75" customWidth="1"/>
    <col min="41" max="41" width="3" customWidth="1"/>
    <col min="44" max="44" width="10" bestFit="1" customWidth="1"/>
    <col min="45" max="45" width="2.875" customWidth="1"/>
  </cols>
  <sheetData>
    <row r="1" spans="1:47" x14ac:dyDescent="0.4">
      <c r="A1" s="56" t="s">
        <v>0</v>
      </c>
      <c r="B1" s="56"/>
      <c r="C1" s="56"/>
      <c r="D1" s="56"/>
      <c r="E1" s="56"/>
      <c r="F1" s="56"/>
      <c r="G1" s="57" t="s">
        <v>1</v>
      </c>
      <c r="H1" s="57"/>
      <c r="I1" s="57"/>
      <c r="J1" s="57"/>
      <c r="K1" s="58" t="s">
        <v>2</v>
      </c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22</v>
      </c>
      <c r="AO2" s="6"/>
      <c r="AP2" s="6"/>
      <c r="AQ2" s="6"/>
      <c r="AR2" s="8" t="s">
        <v>21</v>
      </c>
      <c r="AS2" s="8"/>
      <c r="AT2" s="8"/>
      <c r="AU2" s="1"/>
    </row>
    <row r="3" spans="1:47" x14ac:dyDescent="0.4">
      <c r="A3" s="60" t="s">
        <v>98</v>
      </c>
      <c r="B3" s="12" t="s">
        <v>99</v>
      </c>
      <c r="C3" t="s">
        <v>45</v>
      </c>
      <c r="D3">
        <v>2009</v>
      </c>
      <c r="E3" t="s">
        <v>46</v>
      </c>
      <c r="F3" s="66" t="s">
        <v>100</v>
      </c>
      <c r="G3" s="60" t="s">
        <v>23</v>
      </c>
      <c r="H3">
        <v>6</v>
      </c>
      <c r="I3" t="s">
        <v>48</v>
      </c>
      <c r="J3" t="s">
        <v>49</v>
      </c>
      <c r="K3" t="s">
        <v>101</v>
      </c>
      <c r="L3" s="52" t="s">
        <v>24</v>
      </c>
      <c r="M3" s="52"/>
      <c r="N3" s="52" t="s">
        <v>24</v>
      </c>
      <c r="O3" s="52"/>
      <c r="P3" s="13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</row>
    <row r="4" spans="1:47" x14ac:dyDescent="0.4">
      <c r="A4" s="54"/>
      <c r="B4" s="12"/>
      <c r="C4" s="12"/>
      <c r="D4" s="12"/>
      <c r="E4" s="12"/>
      <c r="F4" s="12"/>
      <c r="G4" s="54"/>
      <c r="H4" s="12"/>
      <c r="I4" s="12"/>
      <c r="J4" s="12"/>
      <c r="K4" s="12"/>
      <c r="L4" s="55"/>
      <c r="M4" s="55"/>
      <c r="N4" s="55" t="s">
        <v>29</v>
      </c>
      <c r="O4" s="55"/>
      <c r="P4" s="16">
        <f>'11C_SB207145(kinetic) (raw)'!O6</f>
        <v>17.3</v>
      </c>
      <c r="Q4" s="16" t="str">
        <f>'11C_SB207145(kinetic) (raw)'!P6</f>
        <v>±</v>
      </c>
      <c r="R4" s="16">
        <f>'11C_SB207145(kinetic) (raw)'!Q6</f>
        <v>5.01</v>
      </c>
      <c r="S4" s="12"/>
      <c r="T4" s="48">
        <f>'11C_SB207145(kinetic) (raw)'!S6</f>
        <v>0.82</v>
      </c>
      <c r="U4" s="16" t="str">
        <f>'11C_SB207145(kinetic) (raw)'!T6</f>
        <v>±</v>
      </c>
      <c r="V4" s="16">
        <f>'11C_SB207145(kinetic) (raw)'!U6</f>
        <v>0.19</v>
      </c>
      <c r="W4" s="12"/>
      <c r="X4" s="47">
        <f>'11C_SB207145(kinetic) (raw)'!W6</f>
        <v>0.23</v>
      </c>
      <c r="Y4" s="47" t="str">
        <f>'11C_SB207145(kinetic) (raw)'!X6</f>
        <v>±</v>
      </c>
      <c r="Z4" s="47">
        <f>'11C_SB207145(kinetic) (raw)'!Y6</f>
        <v>7.0000000000000007E-2</v>
      </c>
      <c r="AA4" s="12"/>
      <c r="AB4" s="77">
        <f>'11C_SB207145(kinetic) (raw)'!Z6</f>
        <v>0.11</v>
      </c>
      <c r="AC4" s="47" t="str">
        <f>'11C_SB207145(kinetic) (raw)'!AA6</f>
        <v>±</v>
      </c>
      <c r="AD4" s="47">
        <f>'11C_SB207145(kinetic) (raw)'!AB6</f>
        <v>3.2000000000000001E-2</v>
      </c>
      <c r="AE4" s="12"/>
      <c r="AF4" s="47">
        <f>'11C_SB207145(kinetic) (raw)'!AC6</f>
        <v>0.17799999999999999</v>
      </c>
      <c r="AG4" s="47" t="str">
        <f>'11C_SB207145(kinetic) (raw)'!AD6</f>
        <v>±</v>
      </c>
      <c r="AH4" s="47">
        <f>'11C_SB207145(kinetic) (raw)'!AE6</f>
        <v>5.8000000000000003E-2</v>
      </c>
      <c r="AI4" s="12"/>
      <c r="AJ4" s="47">
        <f>'11C_SB207145(kinetic) (raw)'!AF6</f>
        <v>2.5999999999999999E-2</v>
      </c>
      <c r="AK4" s="47" t="str">
        <f>'11C_SB207145(kinetic) (raw)'!AG6</f>
        <v>±</v>
      </c>
      <c r="AL4" s="47">
        <f>'11C_SB207145(kinetic) (raw)'!AH6</f>
        <v>8.0000000000000002E-3</v>
      </c>
      <c r="AM4" s="12"/>
      <c r="AN4" s="45">
        <f>X4/AB4</f>
        <v>2.0909090909090908</v>
      </c>
      <c r="AO4" s="12"/>
      <c r="AP4" s="12"/>
      <c r="AQ4" s="12"/>
      <c r="AR4" s="13">
        <f>AF4/AJ4</f>
        <v>6.8461538461538458</v>
      </c>
      <c r="AS4" s="12"/>
      <c r="AT4" s="12"/>
      <c r="AU4" s="12"/>
    </row>
    <row r="5" spans="1:47" ht="19.5" thickBot="1" x14ac:dyDescent="0.45">
      <c r="A5" s="54"/>
      <c r="B5" s="12"/>
      <c r="C5" s="12"/>
      <c r="D5" s="12"/>
      <c r="E5" s="12"/>
      <c r="F5" s="12"/>
      <c r="G5" s="54"/>
      <c r="H5" s="12"/>
      <c r="I5" s="12"/>
      <c r="J5" s="12"/>
      <c r="K5" s="12"/>
      <c r="L5" s="55"/>
      <c r="M5" s="55"/>
      <c r="N5" s="55" t="s">
        <v>32</v>
      </c>
      <c r="O5" s="55"/>
      <c r="P5" s="10"/>
      <c r="Q5" s="12"/>
      <c r="R5" s="12"/>
      <c r="S5" s="12"/>
      <c r="T5" s="10"/>
      <c r="U5" s="12"/>
      <c r="V5" s="12"/>
      <c r="W5" s="12"/>
      <c r="X5" s="10"/>
      <c r="Y5" s="12"/>
      <c r="Z5" s="12"/>
      <c r="AA5" s="12"/>
      <c r="AB5" s="45"/>
      <c r="AC5" s="12"/>
      <c r="AD5" s="12"/>
      <c r="AE5" s="12"/>
      <c r="AF5" s="45"/>
      <c r="AG5" s="12"/>
      <c r="AH5" s="12"/>
      <c r="AI5" s="12"/>
      <c r="AJ5" s="47"/>
      <c r="AK5" s="12"/>
      <c r="AL5" s="12"/>
      <c r="AM5" s="12"/>
      <c r="AN5" s="45"/>
      <c r="AO5" s="12"/>
      <c r="AP5" s="12"/>
      <c r="AQ5" s="12"/>
      <c r="AR5" s="13"/>
      <c r="AS5" s="12"/>
      <c r="AT5" s="12"/>
      <c r="AU5" s="12"/>
    </row>
    <row r="6" spans="1:47" x14ac:dyDescent="0.4">
      <c r="A6" s="54"/>
      <c r="B6" s="12"/>
      <c r="C6" s="12"/>
      <c r="D6" s="12"/>
      <c r="E6" s="12"/>
      <c r="F6" s="12"/>
      <c r="G6" s="54"/>
      <c r="H6" s="12"/>
      <c r="I6" s="12"/>
      <c r="J6" s="12"/>
      <c r="K6" s="12"/>
      <c r="L6" s="55" t="s">
        <v>35</v>
      </c>
      <c r="M6" s="55"/>
      <c r="N6" s="55" t="s">
        <v>28</v>
      </c>
      <c r="O6" s="55"/>
      <c r="P6" s="16">
        <f>'11C_SB207145(kinetic) (raw)'!O3</f>
        <v>9.5</v>
      </c>
      <c r="Q6" s="16" t="str">
        <f>'11C_SB207145(kinetic) (raw)'!P3</f>
        <v>±</v>
      </c>
      <c r="R6" s="16">
        <f>'11C_SB207145(kinetic) (raw)'!Q3</f>
        <v>2.58</v>
      </c>
      <c r="S6" s="12"/>
      <c r="T6" s="10"/>
      <c r="U6" s="12"/>
      <c r="V6" s="12"/>
      <c r="W6" s="12"/>
      <c r="X6" s="50">
        <f>'11C_SB207145(kinetic) (raw)'!W3</f>
        <v>0.24</v>
      </c>
      <c r="Y6" s="50" t="str">
        <f>'11C_SB207145(kinetic) (raw)'!X3</f>
        <v>±</v>
      </c>
      <c r="Z6" s="50">
        <f>'11C_SB207145(kinetic) (raw)'!Y3</f>
        <v>0.08</v>
      </c>
      <c r="AA6" s="12"/>
      <c r="AB6" s="47">
        <f>'11C_SB207145(kinetic) (raw)'!Z3</f>
        <v>5.6000000000000001E-2</v>
      </c>
      <c r="AC6" s="47" t="str">
        <f>'11C_SB207145(kinetic) (raw)'!AA3</f>
        <v>±</v>
      </c>
      <c r="AD6" s="47">
        <f>'11C_SB207145(kinetic) (raw)'!AB3</f>
        <v>8.9999999999999993E-3</v>
      </c>
      <c r="AE6" s="12"/>
      <c r="AF6" s="47">
        <f>'11C_SB207145(kinetic) (raw)'!AC3</f>
        <v>2.1000000000000001E-2</v>
      </c>
      <c r="AG6" s="47" t="str">
        <f>'11C_SB207145(kinetic) (raw)'!AD3</f>
        <v>±</v>
      </c>
      <c r="AH6" s="47">
        <f>'11C_SB207145(kinetic) (raw)'!AE3</f>
        <v>6.0000000000000001E-3</v>
      </c>
      <c r="AI6" s="12"/>
      <c r="AJ6" s="47">
        <f>'11C_SB207145(kinetic) (raw)'!AF3</f>
        <v>1.7999999999999999E-2</v>
      </c>
      <c r="AK6" s="47" t="str">
        <f>'11C_SB207145(kinetic) (raw)'!AG3</f>
        <v>±</v>
      </c>
      <c r="AL6" s="47">
        <f>'11C_SB207145(kinetic) (raw)'!AH3</f>
        <v>3.0000000000000001E-3</v>
      </c>
      <c r="AM6" s="12"/>
      <c r="AN6" s="45">
        <f t="shared" ref="AN6:AN14" si="0">X6/AB6</f>
        <v>4.2857142857142856</v>
      </c>
      <c r="AO6" s="12"/>
      <c r="AP6" s="12"/>
      <c r="AQ6" s="12"/>
      <c r="AR6" s="13">
        <f t="shared" ref="AR6:AR14" si="1">AF6/AJ6</f>
        <v>1.1666666666666667</v>
      </c>
      <c r="AS6" s="12"/>
      <c r="AT6" s="12"/>
      <c r="AU6" s="12"/>
    </row>
    <row r="7" spans="1:47" x14ac:dyDescent="0.4">
      <c r="A7" s="54"/>
      <c r="B7" s="12"/>
      <c r="C7" s="12"/>
      <c r="D7" s="12"/>
      <c r="E7" s="12"/>
      <c r="F7" s="12"/>
      <c r="G7" s="54"/>
      <c r="H7" s="12"/>
      <c r="I7" s="12"/>
      <c r="J7" s="12"/>
      <c r="K7" s="12"/>
      <c r="L7" s="55"/>
      <c r="M7" s="55"/>
      <c r="N7" s="51" t="s">
        <v>36</v>
      </c>
      <c r="O7" s="41" t="s">
        <v>93</v>
      </c>
      <c r="P7" s="38"/>
      <c r="Q7" s="12"/>
      <c r="R7" s="12"/>
      <c r="S7" s="12"/>
      <c r="T7" s="39"/>
      <c r="U7" s="12"/>
      <c r="V7" s="12"/>
      <c r="W7" s="12"/>
      <c r="X7" s="39"/>
      <c r="Y7" s="12"/>
      <c r="Z7" s="12"/>
      <c r="AA7" s="12"/>
      <c r="AB7" s="45"/>
      <c r="AC7" s="12"/>
      <c r="AD7" s="12"/>
      <c r="AE7" s="12"/>
      <c r="AF7" s="45"/>
      <c r="AG7" s="12"/>
      <c r="AH7" s="12"/>
      <c r="AI7" s="12"/>
      <c r="AJ7" s="47"/>
      <c r="AK7" s="12"/>
      <c r="AL7" s="12"/>
      <c r="AM7" s="12"/>
      <c r="AN7" s="45"/>
      <c r="AO7" s="12"/>
      <c r="AP7" s="12"/>
      <c r="AQ7" s="12"/>
      <c r="AR7" s="38"/>
      <c r="AS7" s="12"/>
      <c r="AT7" s="12"/>
      <c r="AU7" s="12"/>
    </row>
    <row r="8" spans="1:47" x14ac:dyDescent="0.4">
      <c r="A8" s="54"/>
      <c r="B8" s="12"/>
      <c r="C8" s="12"/>
      <c r="D8" s="12"/>
      <c r="E8" s="12"/>
      <c r="F8" s="12"/>
      <c r="G8" s="54"/>
      <c r="H8" s="12"/>
      <c r="I8" s="12"/>
      <c r="J8" s="12"/>
      <c r="K8" s="12"/>
      <c r="L8" s="55"/>
      <c r="M8" s="55"/>
      <c r="N8" s="52"/>
      <c r="O8" s="41" t="s">
        <v>94</v>
      </c>
      <c r="P8" s="10"/>
      <c r="Q8" s="12"/>
      <c r="R8" s="12"/>
      <c r="S8" s="12"/>
      <c r="T8" s="10"/>
      <c r="U8" s="12"/>
      <c r="V8" s="12"/>
      <c r="W8" s="12"/>
      <c r="X8" s="10"/>
      <c r="Y8" s="12"/>
      <c r="Z8" s="12"/>
      <c r="AA8" s="12"/>
      <c r="AB8" s="45"/>
      <c r="AC8" s="12"/>
      <c r="AD8" s="12"/>
      <c r="AE8" s="12"/>
      <c r="AF8" s="45"/>
      <c r="AG8" s="12"/>
      <c r="AH8" s="12"/>
      <c r="AI8" s="12"/>
      <c r="AJ8" s="47"/>
      <c r="AK8" s="12"/>
      <c r="AL8" s="12"/>
      <c r="AM8" s="12"/>
      <c r="AN8" s="45"/>
      <c r="AO8" s="12"/>
      <c r="AP8" s="12"/>
      <c r="AQ8" s="12"/>
      <c r="AR8" s="13"/>
      <c r="AS8" s="12"/>
      <c r="AT8" s="12"/>
      <c r="AU8" s="12"/>
    </row>
    <row r="9" spans="1:47" ht="19.5" customHeight="1" x14ac:dyDescent="0.4">
      <c r="A9" s="54"/>
      <c r="B9" s="12"/>
      <c r="C9" s="12"/>
      <c r="D9" s="12"/>
      <c r="E9" s="12"/>
      <c r="F9" s="12"/>
      <c r="G9" s="54"/>
      <c r="H9" s="12"/>
      <c r="I9" s="12"/>
      <c r="J9" s="12"/>
      <c r="K9" s="12"/>
      <c r="L9" s="59" t="s">
        <v>37</v>
      </c>
      <c r="M9" s="59"/>
      <c r="N9" s="55" t="s">
        <v>34</v>
      </c>
      <c r="O9" s="55"/>
      <c r="P9" s="13"/>
      <c r="Q9" s="12"/>
      <c r="R9" s="10"/>
      <c r="S9" s="12"/>
      <c r="T9" s="10"/>
      <c r="U9" s="12"/>
      <c r="V9" s="12"/>
      <c r="W9" s="12"/>
      <c r="X9" s="10"/>
      <c r="Y9" s="12"/>
      <c r="Z9" s="12"/>
      <c r="AA9" s="12"/>
      <c r="AB9" s="45"/>
      <c r="AC9" s="12"/>
      <c r="AD9" s="12"/>
      <c r="AE9" s="12"/>
      <c r="AF9" s="45"/>
      <c r="AG9" s="12"/>
      <c r="AH9" s="12"/>
      <c r="AI9" s="12"/>
      <c r="AJ9" s="47"/>
      <c r="AK9" s="12"/>
      <c r="AL9" s="12"/>
      <c r="AM9" s="12"/>
      <c r="AN9" s="45"/>
      <c r="AO9" s="12"/>
      <c r="AP9" s="12"/>
      <c r="AQ9" s="12"/>
      <c r="AR9" s="13"/>
      <c r="AS9" s="12"/>
      <c r="AT9" s="12"/>
      <c r="AU9" s="12"/>
    </row>
    <row r="10" spans="1:47" x14ac:dyDescent="0.4">
      <c r="A10" s="54"/>
      <c r="B10" s="12"/>
      <c r="C10" s="12"/>
      <c r="D10" s="12"/>
      <c r="E10" s="12"/>
      <c r="F10" s="12"/>
      <c r="G10" s="54"/>
      <c r="H10" s="12"/>
      <c r="I10" s="12"/>
      <c r="J10" s="12"/>
      <c r="K10" s="12"/>
      <c r="L10" s="59"/>
      <c r="M10" s="59"/>
      <c r="N10" s="55" t="s">
        <v>33</v>
      </c>
      <c r="O10" s="55"/>
      <c r="P10" s="13"/>
      <c r="Q10" s="12"/>
      <c r="R10" s="10"/>
      <c r="S10" s="12"/>
      <c r="T10" s="10"/>
      <c r="U10" s="12"/>
      <c r="V10" s="12"/>
      <c r="W10" s="12"/>
      <c r="X10" s="10"/>
      <c r="Y10" s="12"/>
      <c r="Z10" s="12"/>
      <c r="AA10" s="12"/>
      <c r="AB10" s="45"/>
      <c r="AC10" s="12"/>
      <c r="AD10" s="12"/>
      <c r="AE10" s="12"/>
      <c r="AF10" s="45"/>
      <c r="AG10" s="12"/>
      <c r="AH10" s="12"/>
      <c r="AI10" s="12"/>
      <c r="AJ10" s="47"/>
      <c r="AK10" s="12"/>
      <c r="AL10" s="12"/>
      <c r="AM10" s="12"/>
      <c r="AN10" s="45"/>
      <c r="AO10" s="12"/>
      <c r="AP10" s="12"/>
      <c r="AQ10" s="12"/>
      <c r="AR10" s="13"/>
      <c r="AS10" s="12"/>
      <c r="AT10" s="12"/>
      <c r="AU10" s="12"/>
    </row>
    <row r="11" spans="1:47" x14ac:dyDescent="0.4">
      <c r="A11" s="54"/>
      <c r="B11" s="12"/>
      <c r="C11" s="12"/>
      <c r="D11" s="12"/>
      <c r="E11" s="12"/>
      <c r="F11" s="12"/>
      <c r="G11" s="54"/>
      <c r="H11" s="12"/>
      <c r="I11" s="12"/>
      <c r="J11" s="12"/>
      <c r="K11" s="12"/>
      <c r="L11" s="55" t="s">
        <v>25</v>
      </c>
      <c r="M11" s="55"/>
      <c r="N11" s="55" t="s">
        <v>25</v>
      </c>
      <c r="O11" s="55"/>
      <c r="P11" s="16">
        <f>'11C_SB207145(kinetic) (raw)'!O5</f>
        <v>11.7</v>
      </c>
      <c r="Q11" s="16" t="str">
        <f>'11C_SB207145(kinetic) (raw)'!P5</f>
        <v>±</v>
      </c>
      <c r="R11" s="16">
        <f>'11C_SB207145(kinetic) (raw)'!Q5</f>
        <v>3.32</v>
      </c>
      <c r="S11" s="12"/>
      <c r="T11" s="48">
        <f>'11C_SB207145(kinetic) (raw)'!S5</f>
        <v>0.23</v>
      </c>
      <c r="U11" s="16" t="str">
        <f>'11C_SB207145(kinetic) (raw)'!T5</f>
        <v>±</v>
      </c>
      <c r="V11" s="16">
        <f>'11C_SB207145(kinetic) (raw)'!U5</f>
        <v>0.08</v>
      </c>
      <c r="W11" s="12"/>
      <c r="X11" s="47">
        <f>'11C_SB207145(kinetic) (raw)'!W5</f>
        <v>0.22</v>
      </c>
      <c r="Y11" s="47" t="str">
        <f>'11C_SB207145(kinetic) (raw)'!X5</f>
        <v>±</v>
      </c>
      <c r="Z11" s="47">
        <f>'11C_SB207145(kinetic) (raw)'!Y5</f>
        <v>0.08</v>
      </c>
      <c r="AA11" s="12"/>
      <c r="AB11" s="47">
        <f>'11C_SB207145(kinetic) (raw)'!Z5</f>
        <v>5.7000000000000002E-2</v>
      </c>
      <c r="AC11" s="47" t="str">
        <f>'11C_SB207145(kinetic) (raw)'!AA5</f>
        <v>±</v>
      </c>
      <c r="AD11" s="47">
        <f>'11C_SB207145(kinetic) (raw)'!AB5</f>
        <v>2.1000000000000001E-2</v>
      </c>
      <c r="AE11" s="12"/>
      <c r="AF11" s="47">
        <f>'11C_SB207145(kinetic) (raw)'!AC5</f>
        <v>0.108</v>
      </c>
      <c r="AG11" s="47" t="str">
        <f>'11C_SB207145(kinetic) (raw)'!AD5</f>
        <v>±</v>
      </c>
      <c r="AH11" s="47">
        <f>'11C_SB207145(kinetic) (raw)'!AE5</f>
        <v>8.3000000000000004E-2</v>
      </c>
      <c r="AI11" s="12"/>
      <c r="AJ11" s="77">
        <f>'11C_SB207145(kinetic) (raw)'!AF5</f>
        <v>0.05</v>
      </c>
      <c r="AK11" s="47" t="str">
        <f>'11C_SB207145(kinetic) (raw)'!AG5</f>
        <v>±</v>
      </c>
      <c r="AL11" s="47">
        <f>'11C_SB207145(kinetic) (raw)'!AH5</f>
        <v>2.3E-2</v>
      </c>
      <c r="AM11" s="12"/>
      <c r="AN11" s="45">
        <f t="shared" si="0"/>
        <v>3.8596491228070176</v>
      </c>
      <c r="AO11" s="12"/>
      <c r="AP11" s="12"/>
      <c r="AQ11" s="12"/>
      <c r="AR11" s="13">
        <f t="shared" si="1"/>
        <v>2.1599999999999997</v>
      </c>
      <c r="AS11" s="12"/>
      <c r="AT11" s="12"/>
      <c r="AU11" s="12"/>
    </row>
    <row r="12" spans="1:47" x14ac:dyDescent="0.4">
      <c r="A12" s="54"/>
      <c r="B12" s="12"/>
      <c r="C12" s="12"/>
      <c r="D12" s="12"/>
      <c r="E12" s="12"/>
      <c r="F12" s="12"/>
      <c r="G12" s="54"/>
      <c r="H12" s="12"/>
      <c r="I12" s="12"/>
      <c r="J12" s="12"/>
      <c r="K12" s="12"/>
      <c r="L12" s="55" t="s">
        <v>26</v>
      </c>
      <c r="M12" s="55"/>
      <c r="N12" s="55" t="s">
        <v>26</v>
      </c>
      <c r="O12" s="55"/>
      <c r="P12" s="10"/>
      <c r="Q12" s="12"/>
      <c r="R12" s="10"/>
      <c r="S12" s="12"/>
      <c r="T12" s="13"/>
      <c r="U12" s="12"/>
      <c r="V12" s="12"/>
      <c r="W12" s="12"/>
      <c r="X12" s="10"/>
      <c r="Y12" s="12"/>
      <c r="Z12" s="12"/>
      <c r="AA12" s="12"/>
      <c r="AB12" s="45"/>
      <c r="AC12" s="12"/>
      <c r="AD12" s="12"/>
      <c r="AE12" s="12"/>
      <c r="AF12" s="45"/>
      <c r="AG12" s="12"/>
      <c r="AH12" s="12"/>
      <c r="AI12" s="12"/>
      <c r="AJ12" s="47"/>
      <c r="AK12" s="12"/>
      <c r="AL12" s="12"/>
      <c r="AM12" s="12"/>
      <c r="AN12" s="45"/>
      <c r="AO12" s="12"/>
      <c r="AP12" s="12"/>
      <c r="AQ12" s="12"/>
      <c r="AR12" s="13"/>
      <c r="AS12" s="12"/>
      <c r="AT12" s="12"/>
      <c r="AU12" s="12"/>
    </row>
    <row r="13" spans="1:47" x14ac:dyDescent="0.4">
      <c r="A13" s="54"/>
      <c r="B13" s="12"/>
      <c r="C13" s="12"/>
      <c r="D13" s="12"/>
      <c r="E13" s="12"/>
      <c r="F13" s="12"/>
      <c r="G13" s="54"/>
      <c r="H13" s="12"/>
      <c r="I13" s="12"/>
      <c r="J13" s="12"/>
      <c r="K13" s="12"/>
      <c r="L13" s="55" t="s">
        <v>27</v>
      </c>
      <c r="M13" s="55"/>
      <c r="N13" s="55" t="s">
        <v>27</v>
      </c>
      <c r="O13" s="55"/>
      <c r="P13" s="16">
        <f>'11C_SB207145(kinetic) (raw)'!O4</f>
        <v>12.3</v>
      </c>
      <c r="Q13" s="16" t="str">
        <f>'11C_SB207145(kinetic) (raw)'!P4</f>
        <v>±</v>
      </c>
      <c r="R13" s="16">
        <f>'11C_SB207145(kinetic) (raw)'!Q4</f>
        <v>3.42</v>
      </c>
      <c r="S13" s="12"/>
      <c r="T13" s="16">
        <f>'11C_SB207145(kinetic) (raw)'!S4</f>
        <v>0.3</v>
      </c>
      <c r="U13" s="16" t="str">
        <f>'11C_SB207145(kinetic) (raw)'!T4</f>
        <v>±</v>
      </c>
      <c r="V13" s="16">
        <f>'11C_SB207145(kinetic) (raw)'!U4</f>
        <v>0.08</v>
      </c>
      <c r="W13" s="12"/>
      <c r="X13" s="10">
        <f>'11C_SB207145(kinetic) (raw)'!W4</f>
        <v>0.23</v>
      </c>
      <c r="Y13" s="12" t="str">
        <f>'11C_SB207145(kinetic) (raw)'!X4</f>
        <v>±</v>
      </c>
      <c r="Z13" s="12">
        <f>'11C_SB207145(kinetic) (raw)'!Y4</f>
        <v>0.08</v>
      </c>
      <c r="AA13" s="12"/>
      <c r="AB13" s="47">
        <f>'11C_SB207145(kinetic) (raw)'!Z4</f>
        <v>5.3999999999999999E-2</v>
      </c>
      <c r="AC13" s="47" t="str">
        <f>'11C_SB207145(kinetic) (raw)'!AA4</f>
        <v>±</v>
      </c>
      <c r="AD13" s="47">
        <f>'11C_SB207145(kinetic) (raw)'!AB4</f>
        <v>1.9E-2</v>
      </c>
      <c r="AE13" s="12"/>
      <c r="AF13" s="47">
        <f>'11C_SB207145(kinetic) (raw)'!AC4</f>
        <v>9.9000000000000005E-2</v>
      </c>
      <c r="AG13" s="47" t="str">
        <f>'11C_SB207145(kinetic) (raw)'!AD4</f>
        <v>±</v>
      </c>
      <c r="AH13" s="47">
        <f>'11C_SB207145(kinetic) (raw)'!AE4</f>
        <v>7.9000000000000001E-2</v>
      </c>
      <c r="AI13" s="12"/>
      <c r="AJ13" s="77">
        <f>'11C_SB207145(kinetic) (raw)'!AF4</f>
        <v>0.05</v>
      </c>
      <c r="AK13" s="47" t="str">
        <f>'11C_SB207145(kinetic) (raw)'!AG4</f>
        <v>±</v>
      </c>
      <c r="AL13" s="47">
        <f>'11C_SB207145(kinetic) (raw)'!AH4</f>
        <v>2.3E-2</v>
      </c>
      <c r="AM13" s="12"/>
      <c r="AN13" s="45">
        <f t="shared" si="0"/>
        <v>4.2592592592592595</v>
      </c>
      <c r="AO13" s="12"/>
      <c r="AP13" s="12"/>
      <c r="AQ13" s="12"/>
      <c r="AR13" s="13">
        <f t="shared" si="1"/>
        <v>1.98</v>
      </c>
      <c r="AS13" s="12"/>
      <c r="AT13" s="12"/>
      <c r="AU13" s="12"/>
    </row>
    <row r="14" spans="1:47" x14ac:dyDescent="0.4">
      <c r="A14" s="54"/>
      <c r="B14" s="12"/>
      <c r="C14" s="12"/>
      <c r="D14" s="12"/>
      <c r="E14" s="12"/>
      <c r="F14" s="12"/>
      <c r="G14" s="54"/>
      <c r="H14" s="12"/>
      <c r="I14" s="12"/>
      <c r="J14" s="12"/>
      <c r="K14" s="12"/>
      <c r="L14" s="55" t="s">
        <v>38</v>
      </c>
      <c r="M14" s="55"/>
      <c r="N14" s="55" t="s">
        <v>39</v>
      </c>
      <c r="O14" s="55"/>
      <c r="P14" s="63"/>
      <c r="Q14" s="12"/>
      <c r="R14" s="10"/>
      <c r="S14" s="12"/>
      <c r="T14" s="54"/>
      <c r="U14" s="12"/>
      <c r="V14" s="12"/>
      <c r="W14" s="12"/>
      <c r="X14" s="54"/>
      <c r="Y14" s="12"/>
      <c r="Z14" s="12"/>
      <c r="AA14" s="12"/>
      <c r="AB14" s="53"/>
      <c r="AC14" s="12"/>
      <c r="AD14" s="12"/>
      <c r="AE14" s="12"/>
      <c r="AF14" s="53"/>
      <c r="AG14" s="12"/>
      <c r="AH14" s="12"/>
      <c r="AI14" s="12"/>
      <c r="AJ14" s="54"/>
      <c r="AK14" s="12"/>
      <c r="AL14" s="12"/>
      <c r="AM14" s="12"/>
      <c r="AN14" s="53"/>
      <c r="AO14" s="12"/>
      <c r="AP14" s="12"/>
      <c r="AQ14" s="12"/>
      <c r="AR14" s="53"/>
      <c r="AS14" s="12"/>
      <c r="AT14" s="12"/>
      <c r="AU14" s="12"/>
    </row>
    <row r="15" spans="1:47" x14ac:dyDescent="0.4">
      <c r="A15" s="54"/>
      <c r="B15" s="12"/>
      <c r="C15" s="12"/>
      <c r="D15" s="12"/>
      <c r="E15" s="12"/>
      <c r="F15" s="12"/>
      <c r="G15" s="54"/>
      <c r="H15" s="12"/>
      <c r="I15" s="12"/>
      <c r="J15" s="12"/>
      <c r="K15" s="12"/>
      <c r="L15" s="55"/>
      <c r="M15" s="55"/>
      <c r="N15" s="55" t="s">
        <v>31</v>
      </c>
      <c r="O15" s="55"/>
      <c r="P15" s="63"/>
      <c r="Q15" s="12"/>
      <c r="R15" s="10"/>
      <c r="S15" s="12"/>
      <c r="T15" s="54"/>
      <c r="U15" s="12"/>
      <c r="V15" s="12"/>
      <c r="W15" s="12"/>
      <c r="X15" s="54"/>
      <c r="Y15" s="12"/>
      <c r="Z15" s="12"/>
      <c r="AA15" s="12"/>
      <c r="AB15" s="53"/>
      <c r="AC15" s="12"/>
      <c r="AD15" s="12"/>
      <c r="AE15" s="12"/>
      <c r="AF15" s="53"/>
      <c r="AG15" s="12"/>
      <c r="AH15" s="12"/>
      <c r="AI15" s="12"/>
      <c r="AJ15" s="54"/>
      <c r="AK15" s="12"/>
      <c r="AL15" s="12"/>
      <c r="AM15" s="12"/>
      <c r="AN15" s="53"/>
      <c r="AO15" s="12"/>
      <c r="AP15" s="12"/>
      <c r="AQ15" s="12"/>
      <c r="AR15" s="53"/>
      <c r="AS15" s="12"/>
      <c r="AT15" s="12"/>
      <c r="AU15" s="12"/>
    </row>
    <row r="16" spans="1:47" x14ac:dyDescent="0.4">
      <c r="A16" s="54"/>
      <c r="B16" s="12"/>
      <c r="C16" s="12"/>
      <c r="D16" s="12"/>
      <c r="E16" s="12"/>
      <c r="F16" s="12"/>
      <c r="G16" s="54"/>
      <c r="H16" s="12"/>
      <c r="I16" s="12"/>
      <c r="J16" s="12"/>
      <c r="K16" s="12"/>
      <c r="L16" s="55"/>
      <c r="M16" s="55"/>
      <c r="N16" s="55" t="s">
        <v>30</v>
      </c>
      <c r="O16" s="55"/>
      <c r="P16" s="10"/>
      <c r="Q16" s="12"/>
      <c r="R16" s="10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</row>
    <row r="17" spans="1:47" x14ac:dyDescent="0.4">
      <c r="A17" s="54"/>
      <c r="B17" s="12"/>
      <c r="C17" s="12"/>
      <c r="D17" s="12"/>
      <c r="E17" s="12"/>
      <c r="F17" s="12"/>
      <c r="G17" s="54"/>
      <c r="H17" s="12"/>
      <c r="I17" s="12"/>
      <c r="J17" s="12"/>
      <c r="K17" s="12"/>
      <c r="L17" s="55"/>
      <c r="M17" s="55"/>
      <c r="N17" s="55" t="s">
        <v>40</v>
      </c>
      <c r="O17" s="55"/>
      <c r="P17" s="10"/>
      <c r="Q17" s="12"/>
      <c r="R17" s="10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1:47" x14ac:dyDescent="0.4">
      <c r="A18" s="54"/>
      <c r="B18" s="14"/>
      <c r="C18" s="14"/>
      <c r="D18" s="14"/>
      <c r="E18" s="14"/>
      <c r="F18" s="14"/>
      <c r="G18" s="54"/>
      <c r="H18" s="14"/>
      <c r="I18" s="14"/>
      <c r="J18" s="14"/>
      <c r="K18" s="14"/>
      <c r="L18" s="61" t="s">
        <v>42</v>
      </c>
      <c r="M18" s="62"/>
      <c r="N18" s="61" t="s">
        <v>102</v>
      </c>
      <c r="O18" s="62"/>
      <c r="P18" s="16">
        <f>'11C_SB207145(kinetic) (raw)'!O7</f>
        <v>41.4</v>
      </c>
      <c r="Q18" s="16" t="str">
        <f>'11C_SB207145(kinetic) (raw)'!P7</f>
        <v>±</v>
      </c>
      <c r="R18" s="71">
        <f>'11C_SB207145(kinetic) (raw)'!Q7</f>
        <v>12</v>
      </c>
      <c r="S18" s="14"/>
      <c r="T18" s="48">
        <f>'11C_SB207145(kinetic) (raw)'!S7</f>
        <v>3.38</v>
      </c>
      <c r="U18" s="16" t="str">
        <f>'11C_SB207145(kinetic) (raw)'!T7</f>
        <v>±</v>
      </c>
      <c r="V18" s="16">
        <f>'11C_SB207145(kinetic) (raw)'!U7</f>
        <v>0.72</v>
      </c>
      <c r="W18" s="14"/>
      <c r="X18" s="47">
        <f>'11C_SB207145(kinetic) (raw)'!W7</f>
        <v>0.27</v>
      </c>
      <c r="Y18" s="47" t="str">
        <f>'11C_SB207145(kinetic) (raw)'!X7</f>
        <v>±</v>
      </c>
      <c r="Z18" s="70">
        <f>'11C_SB207145(kinetic) (raw)'!Y7</f>
        <v>0.09</v>
      </c>
      <c r="AA18" s="14"/>
      <c r="AB18" s="46">
        <f>'11C_SB207145(kinetic) (raw)'!Z7</f>
        <v>6.6000000000000003E-2</v>
      </c>
      <c r="AC18" s="47" t="str">
        <f>'11C_SB207145(kinetic) (raw)'!AA7</f>
        <v>±</v>
      </c>
      <c r="AD18" s="70">
        <f>'11C_SB207145(kinetic) (raw)'!AB7</f>
        <v>3.2000000000000001E-2</v>
      </c>
      <c r="AE18" s="14"/>
      <c r="AF18" s="46">
        <f>'11C_SB207145(kinetic) (raw)'!AC7</f>
        <v>0.36399999999999999</v>
      </c>
      <c r="AG18" s="47" t="str">
        <f>'11C_SB207145(kinetic) (raw)'!AD7</f>
        <v>±</v>
      </c>
      <c r="AH18" s="70">
        <f>'11C_SB207145(kinetic) (raw)'!AE7</f>
        <v>0.13300000000000001</v>
      </c>
      <c r="AI18" s="14"/>
      <c r="AJ18" s="69">
        <f>'11C_SB207145(kinetic) (raw)'!AF7</f>
        <v>0.06</v>
      </c>
      <c r="AK18" s="48" t="str">
        <f>'11C_SB207145(kinetic) (raw)'!AG7</f>
        <v>±</v>
      </c>
      <c r="AL18" s="48">
        <f>'11C_SB207145(kinetic) (raw)'!AH7</f>
        <v>6.3E-2</v>
      </c>
      <c r="AM18" s="14"/>
      <c r="AN18" s="45">
        <f t="shared" ref="AN18" si="2">X18/AB18</f>
        <v>4.0909090909090908</v>
      </c>
      <c r="AO18" s="14"/>
      <c r="AP18" s="14"/>
      <c r="AQ18" s="14"/>
      <c r="AR18" s="45">
        <f t="shared" ref="AR18" si="3">AF18/AJ18</f>
        <v>6.0666666666666664</v>
      </c>
      <c r="AS18" s="14"/>
      <c r="AT18" s="14"/>
      <c r="AU18" s="14"/>
    </row>
    <row r="19" spans="1:47" x14ac:dyDescent="0.4">
      <c r="A19" s="11"/>
      <c r="G19" s="11"/>
    </row>
    <row r="20" spans="1:47" x14ac:dyDescent="0.4">
      <c r="A20" s="11"/>
      <c r="G20" s="11"/>
      <c r="K20" t="s">
        <v>51</v>
      </c>
      <c r="L20" s="52" t="s">
        <v>24</v>
      </c>
      <c r="M20" s="52"/>
      <c r="N20" s="52" t="s">
        <v>24</v>
      </c>
      <c r="O20" s="52"/>
      <c r="P20" s="15"/>
    </row>
    <row r="21" spans="1:47" x14ac:dyDescent="0.4">
      <c r="A21" s="11"/>
      <c r="G21" s="11"/>
      <c r="L21" s="55"/>
      <c r="M21" s="55"/>
      <c r="N21" s="55" t="s">
        <v>29</v>
      </c>
      <c r="O21" s="55"/>
      <c r="P21" s="16" t="e">
        <f>#REF!</f>
        <v>#REF!</v>
      </c>
      <c r="T21" s="16" t="e">
        <f>#REF!</f>
        <v>#REF!</v>
      </c>
      <c r="AB21" s="68">
        <f>'11C_SB207145(kinetic) (raw)'!Z12</f>
        <v>3.6999999999999998E-2</v>
      </c>
      <c r="AC21" s="47" t="str">
        <f>'11C_SB207145(kinetic) (raw)'!AA12</f>
        <v>±</v>
      </c>
      <c r="AD21" s="68">
        <f>'11C_SB207145(kinetic) (raw)'!AB12</f>
        <v>5.0000000000000001E-3</v>
      </c>
    </row>
    <row r="22" spans="1:47" x14ac:dyDescent="0.4">
      <c r="A22" s="11"/>
      <c r="G22" s="11"/>
      <c r="L22" s="55"/>
      <c r="M22" s="55"/>
      <c r="N22" s="55" t="s">
        <v>32</v>
      </c>
      <c r="O22" s="55"/>
      <c r="P22" s="15"/>
      <c r="T22" s="15"/>
      <c r="AB22" s="15"/>
      <c r="AC22" s="12"/>
    </row>
    <row r="23" spans="1:47" x14ac:dyDescent="0.4">
      <c r="A23" s="11"/>
      <c r="G23" s="11"/>
      <c r="L23" s="55" t="s">
        <v>35</v>
      </c>
      <c r="M23" s="55"/>
      <c r="N23" s="55" t="s">
        <v>28</v>
      </c>
      <c r="O23" s="55"/>
      <c r="P23" s="15" t="e">
        <f>#REF!</f>
        <v>#REF!</v>
      </c>
      <c r="T23" s="15"/>
      <c r="AB23" s="68">
        <f>'11C_SB207145(kinetic) (raw)'!Z9</f>
        <v>1.6E-2</v>
      </c>
      <c r="AC23" s="47" t="str">
        <f>'11C_SB207145(kinetic) (raw)'!AA9</f>
        <v>±</v>
      </c>
      <c r="AD23" s="68">
        <f>'11C_SB207145(kinetic) (raw)'!AB9</f>
        <v>1.2E-2</v>
      </c>
    </row>
    <row r="24" spans="1:47" x14ac:dyDescent="0.4">
      <c r="A24" s="11"/>
      <c r="G24" s="11"/>
      <c r="L24" s="55"/>
      <c r="M24" s="55"/>
      <c r="N24" s="51" t="s">
        <v>36</v>
      </c>
      <c r="O24" s="41" t="s">
        <v>93</v>
      </c>
      <c r="P24" s="40"/>
      <c r="T24" s="40"/>
      <c r="AB24" s="40"/>
    </row>
    <row r="25" spans="1:47" x14ac:dyDescent="0.4">
      <c r="A25" s="11"/>
      <c r="G25" s="11"/>
      <c r="L25" s="55"/>
      <c r="M25" s="55"/>
      <c r="N25" s="52"/>
      <c r="O25" s="41" t="s">
        <v>94</v>
      </c>
      <c r="P25" s="15"/>
      <c r="T25" s="15"/>
      <c r="AB25" s="15"/>
    </row>
    <row r="26" spans="1:47" ht="18.75" customHeight="1" x14ac:dyDescent="0.4">
      <c r="A26" s="11"/>
      <c r="G26" s="11"/>
      <c r="L26" s="59" t="s">
        <v>37</v>
      </c>
      <c r="M26" s="59"/>
      <c r="N26" s="55" t="s">
        <v>34</v>
      </c>
      <c r="O26" s="55"/>
      <c r="P26" s="15"/>
      <c r="T26" s="15"/>
      <c r="AB26" s="15"/>
      <c r="AG26" s="12"/>
    </row>
    <row r="27" spans="1:47" x14ac:dyDescent="0.4">
      <c r="A27" s="11"/>
      <c r="G27" s="11"/>
      <c r="L27" s="59"/>
      <c r="M27" s="59"/>
      <c r="N27" s="55" t="s">
        <v>33</v>
      </c>
      <c r="O27" s="55"/>
      <c r="P27" s="15"/>
      <c r="T27" s="15"/>
      <c r="AB27" s="15"/>
    </row>
    <row r="28" spans="1:47" x14ac:dyDescent="0.4">
      <c r="A28" s="11"/>
      <c r="G28" s="11"/>
      <c r="L28" s="55" t="s">
        <v>25</v>
      </c>
      <c r="M28" s="55"/>
      <c r="N28" s="55" t="s">
        <v>25</v>
      </c>
      <c r="O28" s="55"/>
      <c r="P28" s="16" t="e">
        <f>#REF!</f>
        <v>#REF!</v>
      </c>
      <c r="T28" s="16" t="e">
        <f>#REF!</f>
        <v>#REF!</v>
      </c>
      <c r="AB28" s="68">
        <f>'11C_SB207145(kinetic) (raw)'!Z11</f>
        <v>6.7000000000000004E-2</v>
      </c>
      <c r="AC28" s="47" t="str">
        <f>'11C_SB207145(kinetic) (raw)'!AA11</f>
        <v>±</v>
      </c>
      <c r="AD28" s="68">
        <f>'11C_SB207145(kinetic) (raw)'!AB11</f>
        <v>8.0000000000000002E-3</v>
      </c>
    </row>
    <row r="29" spans="1:47" x14ac:dyDescent="0.4">
      <c r="A29" s="11"/>
      <c r="G29" s="11"/>
      <c r="L29" s="55" t="s">
        <v>26</v>
      </c>
      <c r="M29" s="55"/>
      <c r="N29" s="55" t="s">
        <v>26</v>
      </c>
      <c r="O29" s="55"/>
      <c r="P29" s="15"/>
      <c r="T29" s="15"/>
      <c r="AB29" s="15"/>
    </row>
    <row r="30" spans="1:47" x14ac:dyDescent="0.4">
      <c r="A30" s="11"/>
      <c r="G30" s="11"/>
      <c r="L30" s="55" t="s">
        <v>27</v>
      </c>
      <c r="M30" s="55"/>
      <c r="N30" s="55" t="s">
        <v>27</v>
      </c>
      <c r="O30" s="55"/>
      <c r="P30" s="15" t="e">
        <f>#REF!</f>
        <v>#REF!</v>
      </c>
      <c r="T30" s="15" t="e">
        <f>#REF!</f>
        <v>#REF!</v>
      </c>
      <c r="AB30" s="68">
        <f>'11C_SB207145(kinetic) (raw)'!Z10</f>
        <v>6.9000000000000006E-2</v>
      </c>
      <c r="AC30" s="47" t="str">
        <f>'11C_SB207145(kinetic) (raw)'!AA10</f>
        <v>±</v>
      </c>
      <c r="AD30" s="68">
        <f>'11C_SB207145(kinetic) (raw)'!AB10</f>
        <v>1.0999999999999999E-2</v>
      </c>
    </row>
    <row r="31" spans="1:47" x14ac:dyDescent="0.4">
      <c r="A31" s="11"/>
      <c r="G31" s="11"/>
      <c r="L31" s="55" t="s">
        <v>38</v>
      </c>
      <c r="M31" s="55"/>
      <c r="N31" s="55" t="s">
        <v>39</v>
      </c>
      <c r="O31" s="55"/>
      <c r="P31" s="63" t="e">
        <f>#REF!</f>
        <v>#REF!</v>
      </c>
      <c r="T31" s="64" t="e">
        <f>#REF!</f>
        <v>#REF!</v>
      </c>
      <c r="AB31" s="15"/>
    </row>
    <row r="32" spans="1:47" x14ac:dyDescent="0.4">
      <c r="A32" s="11"/>
      <c r="G32" s="11"/>
      <c r="L32" s="55"/>
      <c r="M32" s="55"/>
      <c r="N32" s="55" t="s">
        <v>31</v>
      </c>
      <c r="O32" s="55"/>
      <c r="P32" s="63"/>
      <c r="T32" s="64"/>
    </row>
    <row r="33" spans="1:30" x14ac:dyDescent="0.4">
      <c r="A33" s="11"/>
      <c r="G33" s="11"/>
      <c r="L33" s="55"/>
      <c r="M33" s="55"/>
      <c r="N33" s="55" t="s">
        <v>30</v>
      </c>
      <c r="O33" s="55"/>
    </row>
    <row r="34" spans="1:30" x14ac:dyDescent="0.4">
      <c r="A34" s="11"/>
      <c r="G34" s="11"/>
      <c r="L34" s="55"/>
      <c r="M34" s="55"/>
      <c r="N34" s="55" t="s">
        <v>40</v>
      </c>
      <c r="O34" s="55"/>
    </row>
    <row r="35" spans="1:30" x14ac:dyDescent="0.4">
      <c r="A35" s="11"/>
      <c r="G35" s="11"/>
      <c r="L35" s="61" t="s">
        <v>42</v>
      </c>
      <c r="M35" s="62"/>
      <c r="N35" s="61" t="s">
        <v>112</v>
      </c>
      <c r="O35" s="62"/>
      <c r="AB35" s="68">
        <v>5.3999999999999999E-2</v>
      </c>
      <c r="AC35" s="47" t="s">
        <v>41</v>
      </c>
      <c r="AD35" s="68">
        <v>4.0000000000000001E-3</v>
      </c>
    </row>
  </sheetData>
  <mergeCells count="61">
    <mergeCell ref="AN14:AN15"/>
    <mergeCell ref="AR14:AR15"/>
    <mergeCell ref="L35:M35"/>
    <mergeCell ref="N35:O35"/>
    <mergeCell ref="P14:P15"/>
    <mergeCell ref="P31:P32"/>
    <mergeCell ref="T14:T15"/>
    <mergeCell ref="T31:T32"/>
    <mergeCell ref="L31:M34"/>
    <mergeCell ref="N31:O31"/>
    <mergeCell ref="N32:O32"/>
    <mergeCell ref="N33:O33"/>
    <mergeCell ref="N34:O34"/>
    <mergeCell ref="L28:M28"/>
    <mergeCell ref="N28:O28"/>
    <mergeCell ref="L29:M29"/>
    <mergeCell ref="N29:O29"/>
    <mergeCell ref="L30:M30"/>
    <mergeCell ref="N30:O30"/>
    <mergeCell ref="L23:M25"/>
    <mergeCell ref="N23:O23"/>
    <mergeCell ref="L26:M27"/>
    <mergeCell ref="N26:O26"/>
    <mergeCell ref="N27:O27"/>
    <mergeCell ref="N24:N25"/>
    <mergeCell ref="L20:M22"/>
    <mergeCell ref="N20:O20"/>
    <mergeCell ref="N21:O21"/>
    <mergeCell ref="N22:O22"/>
    <mergeCell ref="X14:X15"/>
    <mergeCell ref="N15:O15"/>
    <mergeCell ref="L18:M18"/>
    <mergeCell ref="N18:O18"/>
    <mergeCell ref="N5:O5"/>
    <mergeCell ref="L9:M10"/>
    <mergeCell ref="L3:M5"/>
    <mergeCell ref="L6:M8"/>
    <mergeCell ref="N6:O6"/>
    <mergeCell ref="A1:F1"/>
    <mergeCell ref="G1:J1"/>
    <mergeCell ref="K1:AJ1"/>
    <mergeCell ref="N3:O3"/>
    <mergeCell ref="N4:O4"/>
    <mergeCell ref="A3:A18"/>
    <mergeCell ref="G3:G18"/>
    <mergeCell ref="N16:O16"/>
    <mergeCell ref="N17:O17"/>
    <mergeCell ref="N7:N8"/>
    <mergeCell ref="AB14:AB15"/>
    <mergeCell ref="AF14:AF15"/>
    <mergeCell ref="AJ14:AJ15"/>
    <mergeCell ref="L11:M11"/>
    <mergeCell ref="N11:O11"/>
    <mergeCell ref="L14:M17"/>
    <mergeCell ref="L12:M12"/>
    <mergeCell ref="N12:O12"/>
    <mergeCell ref="L13:M13"/>
    <mergeCell ref="N13:O13"/>
    <mergeCell ref="N14:O14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9C92-7142-4DAA-ABA8-8E6571EDEFE6}">
  <dimension ref="A1:AM16"/>
  <sheetViews>
    <sheetView topLeftCell="H1" workbookViewId="0">
      <selection activeCell="J21" sqref="J21"/>
    </sheetView>
  </sheetViews>
  <sheetFormatPr defaultRowHeight="18.75" x14ac:dyDescent="0.4"/>
  <cols>
    <col min="1" max="1" width="13.375" customWidth="1"/>
    <col min="5" max="5" width="10.125" customWidth="1"/>
    <col min="14" max="15" width="0" hidden="1" customWidth="1"/>
    <col min="16" max="16" width="3.125" hidden="1" customWidth="1"/>
    <col min="17" max="17" width="10" hidden="1" customWidth="1"/>
    <col min="18" max="19" width="0" hidden="1" customWidth="1"/>
    <col min="20" max="20" width="2.5" hidden="1" customWidth="1"/>
    <col min="21" max="23" width="0" hidden="1" customWidth="1"/>
    <col min="24" max="24" width="2.875" hidden="1" customWidth="1"/>
    <col min="25" max="25" width="0" hidden="1" customWidth="1"/>
    <col min="27" max="27" width="3.375" customWidth="1"/>
    <col min="30" max="30" width="3" customWidth="1"/>
    <col min="33" max="33" width="2.875" customWidth="1"/>
  </cols>
  <sheetData>
    <row r="1" spans="1:39" x14ac:dyDescent="0.4">
      <c r="A1" s="56" t="s">
        <v>0</v>
      </c>
      <c r="B1" s="56"/>
      <c r="C1" s="56"/>
      <c r="D1" s="56"/>
      <c r="E1" s="56"/>
      <c r="F1" s="57" t="s">
        <v>1</v>
      </c>
      <c r="G1" s="57"/>
      <c r="H1" s="57"/>
      <c r="I1" s="57"/>
      <c r="J1" s="58" t="s">
        <v>2</v>
      </c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49"/>
      <c r="AH1" s="49"/>
      <c r="AI1" s="2"/>
      <c r="AJ1" s="2"/>
      <c r="AK1" s="2"/>
    </row>
    <row r="2" spans="1:39" ht="38.25" thickBot="1" x14ac:dyDescent="0.4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76" t="s">
        <v>13</v>
      </c>
      <c r="L2" s="76" t="s">
        <v>111</v>
      </c>
      <c r="M2" s="76" t="s">
        <v>110</v>
      </c>
      <c r="N2" s="6" t="s">
        <v>109</v>
      </c>
      <c r="O2" s="6" t="s">
        <v>14</v>
      </c>
      <c r="P2" s="6"/>
      <c r="Q2" s="6"/>
      <c r="R2" s="6" t="s">
        <v>108</v>
      </c>
      <c r="S2" s="7" t="s">
        <v>15</v>
      </c>
      <c r="T2" s="7"/>
      <c r="U2" s="7"/>
      <c r="V2" s="7"/>
      <c r="W2" s="6" t="s">
        <v>16</v>
      </c>
      <c r="X2" s="6"/>
      <c r="Y2" s="6"/>
      <c r="Z2" s="6" t="s">
        <v>18</v>
      </c>
      <c r="AA2" s="6"/>
      <c r="AB2" s="6"/>
      <c r="AC2" s="6" t="s">
        <v>19</v>
      </c>
      <c r="AD2" s="6"/>
      <c r="AE2" s="6"/>
      <c r="AF2" s="6" t="s">
        <v>20</v>
      </c>
      <c r="AG2" s="6"/>
      <c r="AH2" s="6"/>
      <c r="AI2" s="8" t="s">
        <v>21</v>
      </c>
      <c r="AJ2" s="8"/>
      <c r="AK2" s="8"/>
      <c r="AL2" s="75" t="s">
        <v>107</v>
      </c>
      <c r="AM2" s="49"/>
    </row>
    <row r="3" spans="1:39" x14ac:dyDescent="0.4">
      <c r="A3" s="60" t="s">
        <v>44</v>
      </c>
      <c r="B3" t="s">
        <v>45</v>
      </c>
      <c r="C3">
        <v>2009</v>
      </c>
      <c r="D3" t="s">
        <v>46</v>
      </c>
      <c r="E3" t="s">
        <v>47</v>
      </c>
      <c r="F3" s="60" t="s">
        <v>23</v>
      </c>
      <c r="G3">
        <v>6</v>
      </c>
      <c r="H3" t="s">
        <v>48</v>
      </c>
      <c r="I3" t="s">
        <v>49</v>
      </c>
      <c r="J3" t="s">
        <v>50</v>
      </c>
      <c r="K3" t="s">
        <v>106</v>
      </c>
      <c r="O3" s="16">
        <v>9.5</v>
      </c>
      <c r="P3" s="16" t="s">
        <v>41</v>
      </c>
      <c r="Q3" s="16">
        <v>2.58</v>
      </c>
      <c r="T3" s="16"/>
      <c r="W3" s="50">
        <v>0.24</v>
      </c>
      <c r="X3" s="50" t="s">
        <v>41</v>
      </c>
      <c r="Y3" s="73">
        <v>0.08</v>
      </c>
      <c r="Z3" s="74">
        <v>5.6000000000000001E-2</v>
      </c>
      <c r="AA3" s="50" t="s">
        <v>41</v>
      </c>
      <c r="AB3" s="73">
        <v>8.9999999999999993E-3</v>
      </c>
      <c r="AC3" s="74">
        <v>2.1000000000000001E-2</v>
      </c>
      <c r="AD3" s="50" t="s">
        <v>41</v>
      </c>
      <c r="AE3" s="73">
        <v>6.0000000000000001E-3</v>
      </c>
      <c r="AF3" s="48">
        <v>1.7999999999999999E-2</v>
      </c>
      <c r="AG3" s="48" t="s">
        <v>41</v>
      </c>
      <c r="AH3" s="48">
        <v>3.0000000000000001E-3</v>
      </c>
    </row>
    <row r="4" spans="1:39" x14ac:dyDescent="0.4">
      <c r="A4" s="64"/>
      <c r="F4" s="64"/>
      <c r="K4" t="s">
        <v>105</v>
      </c>
      <c r="O4" s="16">
        <v>12.3</v>
      </c>
      <c r="P4" s="16" t="s">
        <v>41</v>
      </c>
      <c r="Q4" s="16">
        <v>3.42</v>
      </c>
      <c r="S4" s="16">
        <v>0.3</v>
      </c>
      <c r="T4" s="16" t="s">
        <v>41</v>
      </c>
      <c r="U4" s="16">
        <v>0.08</v>
      </c>
      <c r="W4" s="47">
        <v>0.23</v>
      </c>
      <c r="X4" s="47" t="s">
        <v>41</v>
      </c>
      <c r="Y4" s="70">
        <v>0.08</v>
      </c>
      <c r="Z4" s="46">
        <v>5.3999999999999999E-2</v>
      </c>
      <c r="AA4" s="47" t="s">
        <v>41</v>
      </c>
      <c r="AB4" s="70">
        <v>1.9E-2</v>
      </c>
      <c r="AC4" s="46">
        <v>9.9000000000000005E-2</v>
      </c>
      <c r="AD4" s="47" t="s">
        <v>41</v>
      </c>
      <c r="AE4" s="70">
        <v>7.9000000000000001E-2</v>
      </c>
      <c r="AF4" s="69">
        <v>0.05</v>
      </c>
      <c r="AG4" s="48" t="s">
        <v>41</v>
      </c>
      <c r="AH4" s="48">
        <v>2.3E-2</v>
      </c>
    </row>
    <row r="5" spans="1:39" x14ac:dyDescent="0.4">
      <c r="A5" s="64"/>
      <c r="F5" s="64"/>
      <c r="K5" t="s">
        <v>104</v>
      </c>
      <c r="O5" s="16">
        <v>11.7</v>
      </c>
      <c r="P5" s="16" t="s">
        <v>41</v>
      </c>
      <c r="Q5" s="16">
        <v>3.32</v>
      </c>
      <c r="S5" s="48">
        <v>0.23</v>
      </c>
      <c r="T5" s="16" t="s">
        <v>41</v>
      </c>
      <c r="U5" s="16">
        <v>0.08</v>
      </c>
      <c r="W5" s="47">
        <v>0.22</v>
      </c>
      <c r="X5" s="47" t="s">
        <v>41</v>
      </c>
      <c r="Y5" s="70">
        <v>0.08</v>
      </c>
      <c r="Z5" s="46">
        <v>5.7000000000000002E-2</v>
      </c>
      <c r="AA5" s="47" t="s">
        <v>41</v>
      </c>
      <c r="AB5" s="70">
        <v>2.1000000000000001E-2</v>
      </c>
      <c r="AC5" s="46">
        <v>0.108</v>
      </c>
      <c r="AD5" s="47" t="s">
        <v>41</v>
      </c>
      <c r="AE5" s="70">
        <v>8.3000000000000004E-2</v>
      </c>
      <c r="AF5" s="69">
        <v>0.05</v>
      </c>
      <c r="AG5" s="48" t="s">
        <v>41</v>
      </c>
      <c r="AH5" s="48">
        <v>2.3E-2</v>
      </c>
    </row>
    <row r="6" spans="1:39" x14ac:dyDescent="0.4">
      <c r="A6" s="64"/>
      <c r="F6" s="64"/>
      <c r="K6" t="s">
        <v>103</v>
      </c>
      <c r="O6" s="16">
        <v>17.3</v>
      </c>
      <c r="P6" s="16" t="s">
        <v>41</v>
      </c>
      <c r="Q6" s="16">
        <v>5.01</v>
      </c>
      <c r="S6" s="48">
        <v>0.82</v>
      </c>
      <c r="T6" s="16" t="s">
        <v>41</v>
      </c>
      <c r="U6" s="16">
        <v>0.19</v>
      </c>
      <c r="W6" s="47">
        <v>0.23</v>
      </c>
      <c r="X6" s="47" t="s">
        <v>41</v>
      </c>
      <c r="Y6" s="70">
        <v>7.0000000000000007E-2</v>
      </c>
      <c r="Z6" s="72">
        <v>0.11</v>
      </c>
      <c r="AA6" s="47" t="s">
        <v>41</v>
      </c>
      <c r="AB6" s="70">
        <v>3.2000000000000001E-2</v>
      </c>
      <c r="AC6" s="46">
        <v>0.17799999999999999</v>
      </c>
      <c r="AD6" s="47" t="s">
        <v>41</v>
      </c>
      <c r="AE6" s="70">
        <v>5.8000000000000003E-2</v>
      </c>
      <c r="AF6" s="48">
        <v>2.5999999999999999E-2</v>
      </c>
      <c r="AG6" s="48" t="s">
        <v>41</v>
      </c>
      <c r="AH6" s="48">
        <v>8.0000000000000002E-3</v>
      </c>
    </row>
    <row r="7" spans="1:39" x14ac:dyDescent="0.4">
      <c r="A7" s="64"/>
      <c r="F7" s="64"/>
      <c r="K7" t="s">
        <v>102</v>
      </c>
      <c r="O7" s="16">
        <v>41.4</v>
      </c>
      <c r="P7" s="16" t="s">
        <v>41</v>
      </c>
      <c r="Q7" s="71">
        <v>12</v>
      </c>
      <c r="S7" s="48">
        <v>3.38</v>
      </c>
      <c r="T7" s="16" t="s">
        <v>41</v>
      </c>
      <c r="U7" s="16">
        <v>0.72</v>
      </c>
      <c r="W7" s="47">
        <v>0.27</v>
      </c>
      <c r="X7" s="47" t="s">
        <v>41</v>
      </c>
      <c r="Y7" s="70">
        <v>0.09</v>
      </c>
      <c r="Z7" s="46">
        <v>6.6000000000000003E-2</v>
      </c>
      <c r="AA7" s="47" t="s">
        <v>41</v>
      </c>
      <c r="AB7" s="70">
        <v>3.2000000000000001E-2</v>
      </c>
      <c r="AC7" s="46">
        <v>0.36399999999999999</v>
      </c>
      <c r="AD7" s="47" t="s">
        <v>41</v>
      </c>
      <c r="AE7" s="70">
        <v>0.13300000000000001</v>
      </c>
      <c r="AF7" s="69">
        <v>0.06</v>
      </c>
      <c r="AG7" s="48" t="s">
        <v>41</v>
      </c>
      <c r="AH7" s="48">
        <v>6.3E-2</v>
      </c>
    </row>
    <row r="8" spans="1:39" ht="19.5" thickBot="1" x14ac:dyDescent="0.45">
      <c r="A8" s="64"/>
      <c r="F8" s="64"/>
    </row>
    <row r="9" spans="1:39" x14ac:dyDescent="0.4">
      <c r="A9" s="64"/>
      <c r="F9" s="64"/>
      <c r="J9" t="s">
        <v>51</v>
      </c>
      <c r="K9" t="s">
        <v>106</v>
      </c>
      <c r="Z9" s="68">
        <v>1.6E-2</v>
      </c>
      <c r="AA9" s="50" t="s">
        <v>41</v>
      </c>
      <c r="AB9" s="68">
        <v>1.2E-2</v>
      </c>
    </row>
    <row r="10" spans="1:39" x14ac:dyDescent="0.4">
      <c r="A10" s="64"/>
      <c r="F10" s="64"/>
      <c r="K10" t="s">
        <v>105</v>
      </c>
      <c r="S10" s="48">
        <v>0.36</v>
      </c>
      <c r="U10" s="16">
        <v>0.06</v>
      </c>
      <c r="Z10" s="68">
        <v>6.9000000000000006E-2</v>
      </c>
      <c r="AA10" s="47" t="s">
        <v>41</v>
      </c>
      <c r="AB10" s="68">
        <v>1.0999999999999999E-2</v>
      </c>
    </row>
    <row r="11" spans="1:39" x14ac:dyDescent="0.4">
      <c r="A11" s="64"/>
      <c r="F11" s="64"/>
      <c r="K11" t="s">
        <v>104</v>
      </c>
      <c r="S11" s="16">
        <v>0.3</v>
      </c>
      <c r="U11" s="16">
        <v>7.0000000000000007E-2</v>
      </c>
      <c r="Z11" s="68">
        <v>6.7000000000000004E-2</v>
      </c>
      <c r="AA11" s="47" t="s">
        <v>41</v>
      </c>
      <c r="AB11" s="68">
        <v>8.0000000000000002E-3</v>
      </c>
    </row>
    <row r="12" spans="1:39" x14ac:dyDescent="0.4">
      <c r="A12" s="64"/>
      <c r="F12" s="64"/>
      <c r="K12" t="s">
        <v>103</v>
      </c>
      <c r="S12" s="16">
        <v>0.7</v>
      </c>
      <c r="U12" s="16">
        <v>0.13</v>
      </c>
      <c r="Z12" s="68">
        <v>3.6999999999999998E-2</v>
      </c>
      <c r="AA12" s="47" t="s">
        <v>41</v>
      </c>
      <c r="AB12" s="68">
        <v>5.0000000000000001E-3</v>
      </c>
    </row>
    <row r="13" spans="1:39" x14ac:dyDescent="0.4">
      <c r="A13" s="64"/>
      <c r="F13" s="64"/>
      <c r="K13" t="s">
        <v>102</v>
      </c>
      <c r="S13" s="48">
        <v>2.21</v>
      </c>
      <c r="U13" s="16">
        <v>0.21</v>
      </c>
      <c r="Z13" s="68">
        <v>5.3999999999999999E-2</v>
      </c>
      <c r="AA13" s="47" t="s">
        <v>41</v>
      </c>
      <c r="AB13" s="68">
        <v>4.0000000000000001E-3</v>
      </c>
    </row>
    <row r="16" spans="1:39" x14ac:dyDescent="0.4">
      <c r="R16" s="67"/>
    </row>
  </sheetData>
  <mergeCells count="5">
    <mergeCell ref="A1:E1"/>
    <mergeCell ref="F1:I1"/>
    <mergeCell ref="J1:AF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0BCA-40F7-47E8-A09E-117476329F43}">
  <dimension ref="B2:G39"/>
  <sheetViews>
    <sheetView workbookViewId="0">
      <selection activeCell="G33" sqref="G33"/>
    </sheetView>
  </sheetViews>
  <sheetFormatPr defaultRowHeight="18.75" x14ac:dyDescent="0.4"/>
  <cols>
    <col min="2" max="2" width="30.875" customWidth="1"/>
    <col min="3" max="3" width="22.625" customWidth="1"/>
    <col min="4" max="4" width="47.625" customWidth="1"/>
    <col min="5" max="5" width="20" customWidth="1"/>
    <col min="6" max="6" width="19.75" customWidth="1"/>
    <col min="7" max="7" width="29.125" customWidth="1"/>
  </cols>
  <sheetData>
    <row r="2" spans="2:3" x14ac:dyDescent="0.4">
      <c r="B2" t="s">
        <v>52</v>
      </c>
    </row>
    <row r="4" spans="2:3" ht="19.5" thickBot="1" x14ac:dyDescent="0.45">
      <c r="B4" t="s">
        <v>53</v>
      </c>
    </row>
    <row r="5" spans="2:3" ht="19.5" thickBot="1" x14ac:dyDescent="0.45">
      <c r="B5" s="17" t="s">
        <v>54</v>
      </c>
      <c r="C5" s="18" t="s">
        <v>55</v>
      </c>
    </row>
    <row r="6" spans="2:3" ht="19.5" thickTop="1" x14ac:dyDescent="0.4">
      <c r="B6" s="19" t="s">
        <v>56</v>
      </c>
      <c r="C6" s="20">
        <v>73755034</v>
      </c>
    </row>
    <row r="7" spans="2:3" ht="19.5" thickBot="1" x14ac:dyDescent="0.45">
      <c r="B7" s="21" t="s">
        <v>57</v>
      </c>
      <c r="C7" s="22" t="s">
        <v>58</v>
      </c>
    </row>
    <row r="10" spans="2:3" ht="19.5" thickBot="1" x14ac:dyDescent="0.45">
      <c r="B10" s="23" t="s">
        <v>59</v>
      </c>
    </row>
    <row r="11" spans="2:3" x14ac:dyDescent="0.4">
      <c r="B11" s="24" t="s">
        <v>60</v>
      </c>
      <c r="C11" s="25">
        <v>339.8</v>
      </c>
    </row>
    <row r="12" spans="2:3" x14ac:dyDescent="0.4">
      <c r="B12" s="26" t="s">
        <v>61</v>
      </c>
      <c r="C12" s="27">
        <v>2.2000000000000002</v>
      </c>
    </row>
    <row r="13" spans="2:3" x14ac:dyDescent="0.4">
      <c r="B13" s="26" t="s">
        <v>62</v>
      </c>
      <c r="C13" s="28">
        <v>1</v>
      </c>
    </row>
    <row r="14" spans="2:3" x14ac:dyDescent="0.4">
      <c r="B14" s="26" t="s">
        <v>63</v>
      </c>
      <c r="C14" s="28">
        <v>6</v>
      </c>
    </row>
    <row r="15" spans="2:3" x14ac:dyDescent="0.4">
      <c r="B15" s="26" t="s">
        <v>64</v>
      </c>
      <c r="C15" s="28">
        <v>4</v>
      </c>
    </row>
    <row r="16" spans="2:3" x14ac:dyDescent="0.4">
      <c r="B16" s="26" t="s">
        <v>65</v>
      </c>
      <c r="C16" s="27">
        <v>339.1304174</v>
      </c>
    </row>
    <row r="17" spans="2:7" x14ac:dyDescent="0.4">
      <c r="B17" s="29" t="s">
        <v>66</v>
      </c>
      <c r="C17" s="27">
        <v>339.1304174</v>
      </c>
    </row>
    <row r="18" spans="2:7" x14ac:dyDescent="0.4">
      <c r="B18" s="26" t="s">
        <v>67</v>
      </c>
      <c r="C18" s="27">
        <v>74</v>
      </c>
    </row>
    <row r="19" spans="2:7" x14ac:dyDescent="0.4">
      <c r="B19" s="26" t="s">
        <v>68</v>
      </c>
      <c r="C19" s="28">
        <v>23</v>
      </c>
    </row>
    <row r="20" spans="2:7" x14ac:dyDescent="0.4">
      <c r="B20" s="26" t="s">
        <v>69</v>
      </c>
      <c r="C20" s="28">
        <v>0</v>
      </c>
    </row>
    <row r="21" spans="2:7" x14ac:dyDescent="0.4">
      <c r="B21" s="26" t="s">
        <v>70</v>
      </c>
      <c r="C21" s="28">
        <v>417</v>
      </c>
    </row>
    <row r="22" spans="2:7" x14ac:dyDescent="0.4">
      <c r="B22" s="26" t="s">
        <v>71</v>
      </c>
      <c r="C22" s="28">
        <v>1</v>
      </c>
    </row>
    <row r="23" spans="2:7" x14ac:dyDescent="0.4">
      <c r="B23" s="29" t="s">
        <v>72</v>
      </c>
      <c r="C23" s="28">
        <v>0</v>
      </c>
    </row>
    <row r="24" spans="2:7" x14ac:dyDescent="0.4">
      <c r="B24" s="29" t="s">
        <v>73</v>
      </c>
      <c r="C24" s="28">
        <v>0</v>
      </c>
    </row>
    <row r="25" spans="2:7" x14ac:dyDescent="0.4">
      <c r="B25" s="29" t="s">
        <v>74</v>
      </c>
      <c r="C25" s="28">
        <v>0</v>
      </c>
    </row>
    <row r="26" spans="2:7" x14ac:dyDescent="0.4">
      <c r="B26" s="29" t="s">
        <v>75</v>
      </c>
      <c r="C26" s="28">
        <v>0</v>
      </c>
    </row>
    <row r="27" spans="2:7" x14ac:dyDescent="0.4">
      <c r="B27" s="29" t="s">
        <v>76</v>
      </c>
      <c r="C27" s="28">
        <v>1</v>
      </c>
    </row>
    <row r="28" spans="2:7" ht="19.5" thickBot="1" x14ac:dyDescent="0.45">
      <c r="B28" s="30" t="s">
        <v>77</v>
      </c>
      <c r="C28" s="31" t="s">
        <v>78</v>
      </c>
    </row>
    <row r="31" spans="2:7" ht="19.5" thickBot="1" x14ac:dyDescent="0.45">
      <c r="B31" t="s">
        <v>79</v>
      </c>
    </row>
    <row r="32" spans="2:7" ht="19.5" thickBot="1" x14ac:dyDescent="0.45">
      <c r="B32" s="17" t="s">
        <v>80</v>
      </c>
      <c r="C32" s="32" t="s">
        <v>81</v>
      </c>
      <c r="D32" s="32" t="s">
        <v>82</v>
      </c>
      <c r="E32" s="32" t="s">
        <v>83</v>
      </c>
      <c r="F32" s="32" t="s">
        <v>84</v>
      </c>
      <c r="G32" s="18" t="s">
        <v>97</v>
      </c>
    </row>
    <row r="33" spans="2:7" ht="19.5" thickTop="1" x14ac:dyDescent="0.4">
      <c r="B33" s="19"/>
      <c r="C33" s="33"/>
      <c r="D33" s="34" t="s">
        <v>85</v>
      </c>
      <c r="E33" s="33">
        <v>1346953</v>
      </c>
      <c r="F33" s="33">
        <v>178100293</v>
      </c>
      <c r="G33" s="35"/>
    </row>
    <row r="34" spans="2:7" x14ac:dyDescent="0.4">
      <c r="B34" s="26">
        <v>0.39</v>
      </c>
      <c r="C34" s="36" t="s">
        <v>86</v>
      </c>
      <c r="D34" s="36" t="s">
        <v>87</v>
      </c>
      <c r="E34" s="36"/>
      <c r="F34" s="36"/>
      <c r="G34" s="65" t="s">
        <v>88</v>
      </c>
    </row>
    <row r="35" spans="2:7" x14ac:dyDescent="0.4">
      <c r="B35" s="26">
        <v>0.45</v>
      </c>
      <c r="C35" s="36" t="s">
        <v>86</v>
      </c>
      <c r="D35" s="36" t="s">
        <v>89</v>
      </c>
      <c r="E35" s="36"/>
      <c r="F35" s="36"/>
      <c r="G35" s="65"/>
    </row>
    <row r="36" spans="2:7" x14ac:dyDescent="0.4">
      <c r="B36" s="26">
        <v>0.68</v>
      </c>
      <c r="C36" s="36" t="s">
        <v>86</v>
      </c>
      <c r="D36" s="36" t="s">
        <v>90</v>
      </c>
      <c r="E36" s="36"/>
      <c r="F36" s="36"/>
      <c r="G36" s="65"/>
    </row>
    <row r="37" spans="2:7" x14ac:dyDescent="0.4">
      <c r="B37" s="26">
        <v>0.71</v>
      </c>
      <c r="C37" s="36" t="s">
        <v>86</v>
      </c>
      <c r="D37" s="36" t="s">
        <v>91</v>
      </c>
      <c r="E37" s="36"/>
      <c r="F37" s="36"/>
      <c r="G37" s="65"/>
    </row>
    <row r="38" spans="2:7" x14ac:dyDescent="0.4">
      <c r="B38" s="26">
        <v>0.35</v>
      </c>
      <c r="C38" s="36" t="s">
        <v>86</v>
      </c>
      <c r="D38" s="36" t="s">
        <v>92</v>
      </c>
      <c r="E38" s="36"/>
      <c r="F38" s="36"/>
      <c r="G38" s="65"/>
    </row>
    <row r="39" spans="2:7" ht="19.5" thickBot="1" x14ac:dyDescent="0.45">
      <c r="B39" s="42">
        <v>2.8</v>
      </c>
      <c r="C39" s="43" t="s">
        <v>86</v>
      </c>
      <c r="D39" s="43" t="s">
        <v>95</v>
      </c>
      <c r="E39" s="37"/>
      <c r="F39" s="37"/>
      <c r="G39" s="44" t="s">
        <v>96</v>
      </c>
    </row>
  </sheetData>
  <mergeCells count="1">
    <mergeCell ref="G34:G3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11C_SB207145(kinetic)</vt:lpstr>
      <vt:lpstr>11C_SB207145(kinetic) (raw)</vt:lpstr>
      <vt:lpstr>11C_SB207145(compound)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2023-08-01T08:34:40Z</dcterms:modified>
</cp:coreProperties>
</file>