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transporter\"/>
    </mc:Choice>
  </mc:AlternateContent>
  <xr:revisionPtr revIDLastSave="0" documentId="8_{754FBB00-357C-4E03-BFE6-46DC8FB3ED6C}" xr6:coauthVersionLast="36" xr6:coauthVersionMax="36" xr10:uidLastSave="{00000000-0000-0000-0000-000000000000}"/>
  <bookViews>
    <workbookView xWindow="1560" yWindow="720" windowWidth="15000" windowHeight="17280" xr2:uid="{666BC7CE-D0A8-4F8C-A65E-5E37EDDADD61}"/>
  </bookViews>
  <sheets>
    <sheet name="11C_McN(+)-5652(kinetic)" sheetId="1" r:id="rId1"/>
    <sheet name="11C_McN(+)-5652(kinetic)(raw)" sheetId="3" r:id="rId2"/>
    <sheet name="11C_McN(+)-5652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P3" i="1"/>
  <c r="P6" i="1"/>
  <c r="P11" i="1"/>
  <c r="P12" i="1"/>
  <c r="P13" i="1"/>
  <c r="P8" i="1"/>
  <c r="P15" i="1"/>
  <c r="P16" i="1"/>
  <c r="P14" i="1"/>
  <c r="V4" i="3"/>
  <c r="V5" i="3"/>
  <c r="V6" i="3"/>
  <c r="V7" i="3"/>
  <c r="V8" i="3"/>
  <c r="V9" i="3"/>
  <c r="V10" i="3"/>
  <c r="V11" i="3"/>
  <c r="V12" i="3"/>
  <c r="V3" i="3"/>
</calcChain>
</file>

<file path=xl/sharedStrings.xml><?xml version="1.0" encoding="utf-8"?>
<sst xmlns="http://schemas.openxmlformats.org/spreadsheetml/2006/main" count="239" uniqueCount="122">
  <si>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</si>
  <si>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</si>
  <si>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</si>
  <si>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</si>
  <si>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</si>
  <si>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</si>
  <si>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</si>
  <si>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</si>
  <si>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</si>
  <si>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</si>
  <si>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</si>
  <si>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</si>
  <si>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</si>
  <si>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</si>
  <si>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</si>
  <si>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</si>
  <si>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</si>
  <si>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</si>
  <si>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</si>
  <si>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</si>
  <si>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</si>
  <si>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</si>
  <si>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</si>
  <si>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</si>
  <si>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</si>
  <si>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</si>
  <si>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</si>
  <si>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</si>
  <si>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</si>
  <si>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</si>
  <si>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</si>
  <si>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</si>
  <si>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</si>
  <si>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</si>
  <si>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</si>
  <si>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</si>
  <si>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</si>
  <si>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</si>
  <si>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</si>
  <si>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</si>
  <si>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</si>
  <si>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</si>
  <si>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</si>
  <si>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</si>
  <si>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Pons</t>
    <phoneticPr fontId="1"/>
  </si>
  <si>
    <t>Whie matter</t>
    <phoneticPr fontId="1"/>
  </si>
  <si>
    <t>Alfred Buck et al.</t>
    <phoneticPr fontId="1"/>
  </si>
  <si>
    <t>JCBFM</t>
    <phoneticPr fontId="1"/>
  </si>
  <si>
    <t>20,253-262</t>
    <phoneticPr fontId="1"/>
  </si>
  <si>
    <t>Zsolt Szabo et al.</t>
    <phoneticPr fontId="1"/>
  </si>
  <si>
    <t>19,967-981</t>
    <phoneticPr fontId="1"/>
  </si>
  <si>
    <t>6/2(F/M)</t>
    <phoneticPr fontId="1"/>
  </si>
  <si>
    <t>mean25,22-30</t>
    <phoneticPr fontId="1"/>
  </si>
  <si>
    <t>2TCM</t>
    <phoneticPr fontId="1"/>
  </si>
  <si>
    <t>5/3(F/M)</t>
    <phoneticPr fontId="1"/>
  </si>
  <si>
    <t>28±7</t>
    <phoneticPr fontId="1"/>
  </si>
  <si>
    <t>1TCM</t>
    <phoneticPr fontId="1"/>
  </si>
  <si>
    <t>Midbrain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</si>
  <si>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</si>
  <si>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</si>
  <si>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</si>
  <si>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</si>
  <si>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</si>
  <si>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</si>
  <si>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C19H21NS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</si>
  <si>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</si>
  <si>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</si>
  <si>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</si>
  <si>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</si>
  <si>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</si>
  <si>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</si>
  <si>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</si>
  <si>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</si>
  <si>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</si>
  <si>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</si>
  <si>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</si>
  <si>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</si>
  <si>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</si>
  <si>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</si>
  <si>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</si>
  <si>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</si>
  <si>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</si>
  <si>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</si>
  <si>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</si>
  <si>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</si>
  <si>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</si>
  <si>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</si>
  <si>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</si>
  <si>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</si>
  <si>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</si>
  <si>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</si>
  <si>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</si>
  <si>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Selectivity for norepinephrine transporter</t>
    <phoneticPr fontId="1"/>
  </si>
  <si>
    <t>serotonin transporter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</si>
  <si>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C]McN(+)-5652</t>
    </r>
    <phoneticPr fontId="1"/>
  </si>
  <si>
    <t>CER</t>
    <phoneticPr fontId="1"/>
  </si>
  <si>
    <t>OCC</t>
    <phoneticPr fontId="1"/>
  </si>
  <si>
    <t>PAR</t>
    <phoneticPr fontId="1"/>
  </si>
  <si>
    <t xml:space="preserve">Frontal </t>
    <phoneticPr fontId="1"/>
  </si>
  <si>
    <t>Cingulate</t>
    <phoneticPr fontId="1"/>
  </si>
  <si>
    <t>Temporal</t>
    <phoneticPr fontId="1"/>
  </si>
  <si>
    <t>PONs</t>
    <phoneticPr fontId="1"/>
  </si>
  <si>
    <t>CAU</t>
    <phoneticPr fontId="1"/>
  </si>
  <si>
    <t>PUT</t>
    <phoneticPr fontId="1"/>
  </si>
  <si>
    <t>THA</t>
    <phoneticPr fontId="1"/>
  </si>
  <si>
    <t>Hypocammpus</t>
    <phoneticPr fontId="1"/>
  </si>
  <si>
    <t>White Matter</t>
    <phoneticPr fontId="1"/>
  </si>
  <si>
    <t>Temp-Lat</t>
    <phoneticPr fontId="1"/>
  </si>
  <si>
    <t>Temp-Med</t>
    <phoneticPr fontId="1"/>
  </si>
  <si>
    <t>[11C]McN-5652</t>
    <phoneticPr fontId="1"/>
  </si>
  <si>
    <t>備考</t>
    <rPh sb="0" eb="2">
      <t>ビコウ</t>
    </rPh>
    <phoneticPr fontId="1"/>
  </si>
  <si>
    <t>k1/k2</t>
    <phoneticPr fontId="1"/>
  </si>
  <si>
    <t>E</t>
    <phoneticPr fontId="1"/>
  </si>
  <si>
    <t>D</t>
    <phoneticPr fontId="1"/>
  </si>
  <si>
    <t>C</t>
    <phoneticPr fontId="1"/>
  </si>
  <si>
    <t>Vt計算
B</t>
    <phoneticPr fontId="1"/>
  </si>
  <si>
    <t>%COV</t>
    <phoneticPr fontId="1"/>
  </si>
  <si>
    <t>BPND(k3/k4)</t>
    <phoneticPr fontId="1"/>
  </si>
  <si>
    <t>SUVR</t>
    <phoneticPr fontId="1"/>
  </si>
  <si>
    <t>DVR</t>
    <phoneticPr fontId="1"/>
  </si>
  <si>
    <t>20(2):253-62.</t>
  </si>
  <si>
    <t>19(9):967-81.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</si>
</sst>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2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6" xfId="0" applyBorder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4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 applyAlignment="1">
      <alignment horizontal="center" vertical="top"/>
    </xf>
    <xf numFmtId="0" fontId="0" fillId="0" borderId="20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21" xfId="0" applyBorder="1">
      <alignment vertical="center"/>
    </xf>
    <xf numFmtId="0" fontId="4" fillId="0" borderId="21" xfId="0" applyFont="1" applyBorder="1">
      <alignment vertical="center"/>
    </xf>
    <xf numFmtId="0" fontId="0" fillId="0" borderId="1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X37"/>
  <sheetViews>
    <sheetView tabSelected="1" workbookViewId="0">
      <selection activeCell="I15" sqref="I15"/>
    </sheetView>
  </sheetViews>
  <sheetFormatPr defaultRowHeight="18.75" x14ac:dyDescent="0.4"/>
  <cols>
    <col min="1" max="1" width="18.375" customWidth="1"/>
    <col min="12" max="12" width="16" customWidth="1"/>
    <col min="13" max="13" width="11" customWidth="1"/>
    <col min="16" max="16" width="9" customWidth="1"/>
    <col min="17" max="17" width="2.875" customWidth="1"/>
    <col min="18" max="20" width="9" customWidth="1"/>
    <col min="21" max="21" width="2.75" customWidth="1"/>
    <col min="22" max="24" width="9" customWidth="1"/>
    <col min="25" max="25" width="2.75" customWidth="1"/>
    <col min="26" max="28" width="9" customWidth="1"/>
    <col min="29" max="29" width="2.625" customWidth="1"/>
    <col min="30" max="32" width="9" customWidth="1"/>
    <col min="33" max="33" width="3.25" customWidth="1"/>
    <col min="34" max="35" width="9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2" t="s">
        <v>0</v>
      </c>
      <c r="B1" s="52"/>
      <c r="C1" s="52"/>
      <c r="D1" s="52"/>
      <c r="E1" s="52"/>
      <c r="F1" s="52"/>
      <c r="G1" s="53" t="s">
        <v>1</v>
      </c>
      <c r="H1" s="53"/>
      <c r="I1" s="53"/>
      <c r="J1" s="53"/>
      <c r="K1" s="54" t="s">
        <v>2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7" t="s">
        <v>94</v>
      </c>
      <c r="B3" s="11" t="s">
        <v>93</v>
      </c>
      <c r="C3" t="s">
        <v>46</v>
      </c>
      <c r="D3">
        <v>2000</v>
      </c>
      <c r="E3" t="s">
        <v>47</v>
      </c>
      <c r="F3" s="68" t="s">
        <v>120</v>
      </c>
      <c r="G3" s="57" t="s">
        <v>22</v>
      </c>
      <c r="H3">
        <v>8</v>
      </c>
      <c r="I3" t="s">
        <v>51</v>
      </c>
      <c r="J3" t="s">
        <v>52</v>
      </c>
      <c r="K3" t="s">
        <v>53</v>
      </c>
      <c r="L3" s="55" t="s">
        <v>23</v>
      </c>
      <c r="M3" s="55"/>
      <c r="N3" s="55" t="s">
        <v>23</v>
      </c>
      <c r="O3" s="55"/>
      <c r="P3" s="12">
        <f>AVERAGE('11C_McN(+)-5652(kinetic)(raw)'!V7,'11C_McN(+)-5652(kinetic)(raw)'!V9)</f>
        <v>15.782499999999999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44">
        <f>AVERAGE('11C_McN(+)-5652(kinetic)(raw)'!O7,'11C_McN(+)-5652(kinetic)(raw)'!O9)</f>
        <v>1.3199999999999998</v>
      </c>
      <c r="AS3" s="44" t="s">
        <v>40</v>
      </c>
      <c r="AT3" s="44"/>
      <c r="AU3" s="11"/>
    </row>
    <row r="4" spans="1:47" x14ac:dyDescent="0.4">
      <c r="A4" s="58"/>
      <c r="B4" s="11"/>
      <c r="C4" s="11"/>
      <c r="D4" s="11"/>
      <c r="E4" s="11"/>
      <c r="F4" s="11"/>
      <c r="G4" s="58"/>
      <c r="H4" s="11"/>
      <c r="I4" s="11"/>
      <c r="J4" s="11"/>
      <c r="K4" s="11"/>
      <c r="L4" s="50"/>
      <c r="M4" s="50"/>
      <c r="N4" s="50" t="s">
        <v>28</v>
      </c>
      <c r="O4" s="50"/>
      <c r="P4" s="16"/>
      <c r="Q4" s="11"/>
      <c r="R4" s="13"/>
      <c r="S4" s="11"/>
      <c r="T4" s="11"/>
      <c r="U4" s="11"/>
      <c r="V4" s="11"/>
      <c r="W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O4" s="11"/>
      <c r="AP4" s="11"/>
      <c r="AQ4" s="11"/>
      <c r="AR4" s="44"/>
      <c r="AS4" s="44"/>
      <c r="AT4" s="12"/>
      <c r="AU4" s="11"/>
    </row>
    <row r="5" spans="1:47" x14ac:dyDescent="0.4">
      <c r="A5" s="58"/>
      <c r="B5" s="11"/>
      <c r="C5" s="11"/>
      <c r="D5" s="11"/>
      <c r="E5" s="11"/>
      <c r="F5" s="11"/>
      <c r="G5" s="58"/>
      <c r="H5" s="11"/>
      <c r="I5" s="11"/>
      <c r="J5" s="11"/>
      <c r="K5" s="11"/>
      <c r="L5" s="50"/>
      <c r="M5" s="50"/>
      <c r="N5" s="50" t="s">
        <v>31</v>
      </c>
      <c r="O5" s="50"/>
      <c r="P5" s="16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44"/>
      <c r="AS5" s="44"/>
      <c r="AT5" s="44"/>
      <c r="AU5" s="11"/>
    </row>
    <row r="6" spans="1:47" x14ac:dyDescent="0.4">
      <c r="A6" s="58"/>
      <c r="B6" s="11"/>
      <c r="C6" s="11"/>
      <c r="D6" s="11"/>
      <c r="E6" s="11"/>
      <c r="F6" s="11"/>
      <c r="G6" s="58"/>
      <c r="H6" s="11"/>
      <c r="I6" s="11"/>
      <c r="J6" s="11"/>
      <c r="K6" s="11"/>
      <c r="L6" s="50" t="s">
        <v>34</v>
      </c>
      <c r="M6" s="50"/>
      <c r="N6" s="50" t="s">
        <v>27</v>
      </c>
      <c r="O6" s="50"/>
      <c r="P6" s="67">
        <f>'11C_McN(+)-5652(kinetic)(raw)'!$V$12</f>
        <v>12.654999999999999</v>
      </c>
      <c r="Q6" s="11"/>
      <c r="R6" s="11"/>
      <c r="S6" s="11"/>
      <c r="T6" s="11"/>
      <c r="U6" s="11"/>
      <c r="V6" s="11"/>
      <c r="W6" s="11"/>
      <c r="X6" s="11"/>
      <c r="Y6" s="11"/>
      <c r="Z6" s="13"/>
      <c r="AA6" s="11"/>
      <c r="AB6" s="11"/>
      <c r="AC6" s="11"/>
      <c r="AD6" s="11"/>
      <c r="AE6" s="11"/>
      <c r="AF6" s="13"/>
      <c r="AG6" s="11"/>
      <c r="AH6" s="13"/>
      <c r="AI6" s="11"/>
      <c r="AJ6" s="11"/>
      <c r="AK6" s="11"/>
      <c r="AL6" s="11"/>
      <c r="AM6" s="11"/>
      <c r="AO6" s="11"/>
      <c r="AP6" s="11"/>
      <c r="AQ6" s="11"/>
      <c r="AR6" s="67">
        <v>1.1000000000000001</v>
      </c>
      <c r="AS6" s="64" t="s">
        <v>40</v>
      </c>
      <c r="AT6" s="64">
        <v>37.700000000000003</v>
      </c>
      <c r="AU6" s="11"/>
    </row>
    <row r="7" spans="1:47" x14ac:dyDescent="0.4">
      <c r="A7" s="58"/>
      <c r="B7" s="11"/>
      <c r="C7" s="11"/>
      <c r="D7" s="11"/>
      <c r="E7" s="11"/>
      <c r="F7" s="11"/>
      <c r="G7" s="58"/>
      <c r="H7" s="11"/>
      <c r="I7" s="11"/>
      <c r="J7" s="11"/>
      <c r="K7" s="11"/>
      <c r="L7" s="50"/>
      <c r="M7" s="50"/>
      <c r="N7" s="56" t="s">
        <v>35</v>
      </c>
      <c r="O7" s="43" t="s">
        <v>57</v>
      </c>
      <c r="P7" s="16"/>
      <c r="Q7" s="11"/>
      <c r="R7" s="11"/>
      <c r="S7" s="11"/>
      <c r="T7" s="11"/>
      <c r="U7" s="11"/>
      <c r="V7" s="11"/>
      <c r="W7" s="11"/>
      <c r="X7" s="11"/>
      <c r="Y7" s="11"/>
      <c r="Z7" s="13"/>
      <c r="AA7" s="11"/>
      <c r="AB7" s="11"/>
      <c r="AC7" s="11"/>
      <c r="AD7" s="11"/>
      <c r="AE7" s="11"/>
      <c r="AF7" s="13"/>
      <c r="AG7" s="11"/>
      <c r="AH7" s="13"/>
      <c r="AI7" s="11"/>
      <c r="AJ7" s="11"/>
      <c r="AK7" s="11"/>
      <c r="AL7" s="11"/>
      <c r="AM7" s="11"/>
      <c r="AO7" s="11"/>
      <c r="AP7" s="11"/>
      <c r="AQ7" s="11"/>
      <c r="AR7" s="64">
        <v>1.56</v>
      </c>
      <c r="AS7" s="64" t="s">
        <v>40</v>
      </c>
      <c r="AT7" s="64">
        <v>18.8</v>
      </c>
      <c r="AU7" s="11"/>
    </row>
    <row r="8" spans="1:47" x14ac:dyDescent="0.4">
      <c r="A8" s="58"/>
      <c r="B8" s="11"/>
      <c r="C8" s="11"/>
      <c r="D8" s="11"/>
      <c r="E8" s="11"/>
      <c r="F8" s="11"/>
      <c r="G8" s="58"/>
      <c r="H8" s="11"/>
      <c r="I8" s="11"/>
      <c r="J8" s="11"/>
      <c r="K8" s="11"/>
      <c r="L8" s="50"/>
      <c r="M8" s="50"/>
      <c r="N8" s="55"/>
      <c r="O8" s="43" t="s">
        <v>44</v>
      </c>
      <c r="P8" s="67">
        <f>'11C_McN(+)-5652(kinetic)(raw)'!$V$6</f>
        <v>19.287500000000001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44"/>
      <c r="AS8" s="44"/>
      <c r="AT8" s="44"/>
      <c r="AU8" s="11"/>
    </row>
    <row r="9" spans="1:47" ht="19.5" customHeight="1" x14ac:dyDescent="0.4">
      <c r="A9" s="58"/>
      <c r="B9" s="11"/>
      <c r="C9" s="11"/>
      <c r="D9" s="11"/>
      <c r="E9" s="11"/>
      <c r="F9" s="11"/>
      <c r="G9" s="58"/>
      <c r="H9" s="11"/>
      <c r="I9" s="11"/>
      <c r="J9" s="11"/>
      <c r="K9" s="11"/>
      <c r="L9" s="51" t="s">
        <v>36</v>
      </c>
      <c r="M9" s="51"/>
      <c r="N9" s="50" t="s">
        <v>33</v>
      </c>
      <c r="O9" s="50"/>
      <c r="P9" s="16"/>
      <c r="Q9" s="11"/>
      <c r="R9" s="10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44"/>
      <c r="AS9" s="44"/>
      <c r="AT9" s="44"/>
      <c r="AU9" s="11"/>
    </row>
    <row r="10" spans="1:47" x14ac:dyDescent="0.4">
      <c r="A10" s="58"/>
      <c r="B10" s="11"/>
      <c r="C10" s="11"/>
      <c r="D10" s="11"/>
      <c r="E10" s="11"/>
      <c r="F10" s="11"/>
      <c r="G10" s="58"/>
      <c r="H10" s="11"/>
      <c r="I10" s="11"/>
      <c r="J10" s="11"/>
      <c r="K10" s="11"/>
      <c r="L10" s="51"/>
      <c r="M10" s="51"/>
      <c r="N10" s="50" t="s">
        <v>32</v>
      </c>
      <c r="O10" s="50"/>
      <c r="P10" s="16"/>
      <c r="Q10" s="11"/>
      <c r="R10" s="10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44"/>
      <c r="AS10" s="44"/>
      <c r="AT10" s="44"/>
      <c r="AU10" s="11"/>
    </row>
    <row r="11" spans="1:47" x14ac:dyDescent="0.4">
      <c r="A11" s="58"/>
      <c r="B11" s="11"/>
      <c r="C11" s="11"/>
      <c r="D11" s="11"/>
      <c r="E11" s="11"/>
      <c r="F11" s="11"/>
      <c r="G11" s="58"/>
      <c r="H11" s="11"/>
      <c r="I11" s="11"/>
      <c r="J11" s="11"/>
      <c r="K11" s="11"/>
      <c r="L11" s="50" t="s">
        <v>24</v>
      </c>
      <c r="M11" s="50"/>
      <c r="N11" s="50" t="s">
        <v>24</v>
      </c>
      <c r="O11" s="50"/>
      <c r="P11" s="67">
        <f>'11C_McN(+)-5652(kinetic)(raw)'!$V$11</f>
        <v>13.595000000000001</v>
      </c>
      <c r="Q11" s="11"/>
      <c r="R11" s="10"/>
      <c r="S11" s="11"/>
      <c r="T11" s="11"/>
      <c r="U11" s="11"/>
      <c r="V11" s="11"/>
      <c r="W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O11" s="11"/>
      <c r="AP11" s="11"/>
      <c r="AQ11" s="11"/>
      <c r="AR11" s="64">
        <v>1.0900000000000001</v>
      </c>
      <c r="AS11" s="64" t="s">
        <v>40</v>
      </c>
      <c r="AT11" s="64">
        <v>40.6</v>
      </c>
      <c r="AU11" s="11"/>
    </row>
    <row r="12" spans="1:47" x14ac:dyDescent="0.4">
      <c r="A12" s="58"/>
      <c r="B12" s="11"/>
      <c r="C12" s="11"/>
      <c r="D12" s="11"/>
      <c r="E12" s="11"/>
      <c r="F12" s="11"/>
      <c r="G12" s="58"/>
      <c r="H12" s="11"/>
      <c r="I12" s="11"/>
      <c r="J12" s="11"/>
      <c r="K12" s="11"/>
      <c r="L12" s="50" t="s">
        <v>25</v>
      </c>
      <c r="M12" s="50"/>
      <c r="N12" s="50" t="s">
        <v>25</v>
      </c>
      <c r="O12" s="50"/>
      <c r="P12" s="67">
        <f>'11C_McN(+)-5652(kinetic)(raw)'!$V$10</f>
        <v>15.7225</v>
      </c>
      <c r="Q12" s="11"/>
      <c r="R12" s="10"/>
      <c r="S12" s="11"/>
      <c r="T12" s="13"/>
      <c r="U12" s="11"/>
      <c r="V12" s="11"/>
      <c r="W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O12" s="11"/>
      <c r="AP12" s="11"/>
      <c r="AQ12" s="11"/>
      <c r="AR12" s="64">
        <v>1.43</v>
      </c>
      <c r="AS12" s="64" t="s">
        <v>40</v>
      </c>
      <c r="AT12" s="64">
        <v>28.8</v>
      </c>
      <c r="AU12" s="11"/>
    </row>
    <row r="13" spans="1:47" x14ac:dyDescent="0.4">
      <c r="A13" s="58"/>
      <c r="B13" s="11"/>
      <c r="C13" s="11"/>
      <c r="D13" s="11"/>
      <c r="E13" s="11"/>
      <c r="F13" s="11"/>
      <c r="G13" s="58"/>
      <c r="H13" s="11"/>
      <c r="I13" s="11"/>
      <c r="J13" s="11"/>
      <c r="K13" s="11"/>
      <c r="L13" s="50" t="s">
        <v>26</v>
      </c>
      <c r="M13" s="50"/>
      <c r="N13" s="50" t="s">
        <v>26</v>
      </c>
      <c r="O13" s="50"/>
      <c r="P13" s="67">
        <f>'11C_McN(+)-5652(kinetic)(raw)'!$V$8</f>
        <v>13.8</v>
      </c>
      <c r="Q13" s="11"/>
      <c r="R13" s="10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64">
        <v>1.1299999999999999</v>
      </c>
      <c r="AS13" s="64" t="s">
        <v>40</v>
      </c>
      <c r="AT13" s="64">
        <v>23.9</v>
      </c>
      <c r="AU13" s="11"/>
    </row>
    <row r="14" spans="1:47" x14ac:dyDescent="0.4">
      <c r="A14" s="58"/>
      <c r="B14" s="11"/>
      <c r="C14" s="11"/>
      <c r="D14" s="11"/>
      <c r="E14" s="11"/>
      <c r="F14" s="11"/>
      <c r="G14" s="58"/>
      <c r="H14" s="11"/>
      <c r="I14" s="11"/>
      <c r="J14" s="11"/>
      <c r="K14" s="11"/>
      <c r="L14" s="50" t="s">
        <v>37</v>
      </c>
      <c r="M14" s="50"/>
      <c r="N14" s="50" t="s">
        <v>38</v>
      </c>
      <c r="O14" s="50"/>
      <c r="P14" s="67">
        <f>'11C_McN(+)-5652(kinetic)(raw)'!$V$3</f>
        <v>23.004999999999999</v>
      </c>
      <c r="Q14" s="11"/>
      <c r="R14" s="10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64">
        <v>2.17</v>
      </c>
      <c r="AS14" s="64" t="s">
        <v>40</v>
      </c>
      <c r="AT14" s="64">
        <v>20.2</v>
      </c>
      <c r="AU14" s="11"/>
    </row>
    <row r="15" spans="1:47" x14ac:dyDescent="0.4">
      <c r="A15" s="58"/>
      <c r="B15" s="11"/>
      <c r="C15" s="11"/>
      <c r="D15" s="11"/>
      <c r="E15" s="11"/>
      <c r="F15" s="11"/>
      <c r="G15" s="58"/>
      <c r="H15" s="11"/>
      <c r="I15" s="11"/>
      <c r="J15" s="11"/>
      <c r="K15" s="11"/>
      <c r="L15" s="50"/>
      <c r="M15" s="50"/>
      <c r="N15" s="50" t="s">
        <v>30</v>
      </c>
      <c r="O15" s="50"/>
      <c r="P15" s="67">
        <f>'11C_McN(+)-5652(kinetic)(raw)'!$V$5</f>
        <v>24.577500000000001</v>
      </c>
      <c r="Q15" s="11"/>
      <c r="R15" s="10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64">
        <v>2.44</v>
      </c>
      <c r="AS15" s="64" t="s">
        <v>40</v>
      </c>
      <c r="AT15" s="64">
        <v>21.6</v>
      </c>
      <c r="AU15" s="11"/>
    </row>
    <row r="16" spans="1:47" x14ac:dyDescent="0.4">
      <c r="A16" s="58"/>
      <c r="B16" s="11"/>
      <c r="C16" s="11"/>
      <c r="D16" s="11"/>
      <c r="E16" s="11"/>
      <c r="F16" s="11"/>
      <c r="G16" s="58"/>
      <c r="H16" s="11"/>
      <c r="I16" s="11"/>
      <c r="J16" s="11"/>
      <c r="K16" s="11"/>
      <c r="L16" s="50"/>
      <c r="M16" s="50"/>
      <c r="N16" s="50" t="s">
        <v>29</v>
      </c>
      <c r="O16" s="50"/>
      <c r="P16" s="67">
        <f>'11C_McN(+)-5652(kinetic)(raw)'!$V$4</f>
        <v>23.900000000000002</v>
      </c>
      <c r="Q16" s="11"/>
      <c r="R16" s="10"/>
      <c r="S16" s="11"/>
      <c r="T16" s="11"/>
      <c r="U16" s="11"/>
      <c r="V16" s="11"/>
      <c r="W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O16" s="11"/>
      <c r="AP16" s="11"/>
      <c r="AQ16" s="11"/>
      <c r="AR16" s="64">
        <v>2.42</v>
      </c>
      <c r="AS16" s="64" t="s">
        <v>40</v>
      </c>
      <c r="AT16" s="64">
        <v>17.8</v>
      </c>
      <c r="AU16" s="11"/>
    </row>
    <row r="17" spans="1:50" x14ac:dyDescent="0.4">
      <c r="A17" s="58"/>
      <c r="B17" s="11"/>
      <c r="C17" s="11"/>
      <c r="D17" s="11"/>
      <c r="E17" s="11"/>
      <c r="F17" s="11"/>
      <c r="G17" s="58"/>
      <c r="H17" s="11"/>
      <c r="I17" s="11"/>
      <c r="J17" s="11"/>
      <c r="K17" s="11"/>
      <c r="L17" s="50"/>
      <c r="M17" s="50"/>
      <c r="N17" s="50" t="s">
        <v>39</v>
      </c>
      <c r="O17" s="50"/>
      <c r="P17" s="16"/>
      <c r="Q17" s="11"/>
      <c r="R17" s="10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0" x14ac:dyDescent="0.4">
      <c r="A18" s="58"/>
      <c r="B18" s="11"/>
      <c r="C18" s="11"/>
      <c r="D18" s="11"/>
      <c r="E18" s="11"/>
      <c r="F18" s="11"/>
      <c r="G18" s="58"/>
      <c r="H18" s="11"/>
      <c r="I18" s="11"/>
      <c r="J18" s="11"/>
      <c r="K18" s="11"/>
      <c r="L18" s="50" t="s">
        <v>41</v>
      </c>
      <c r="M18" s="50"/>
      <c r="N18" s="50" t="s">
        <v>44</v>
      </c>
      <c r="O18" s="50"/>
      <c r="Q18" s="11"/>
      <c r="R18" s="17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U18" s="11"/>
      <c r="AV18" s="11"/>
      <c r="AW18" s="11"/>
      <c r="AX18" s="11"/>
    </row>
    <row r="19" spans="1:50" x14ac:dyDescent="0.4">
      <c r="A19" s="58"/>
      <c r="B19" s="14"/>
      <c r="C19" s="14"/>
      <c r="D19" s="14"/>
      <c r="E19" s="14"/>
      <c r="F19" s="14"/>
      <c r="G19" s="58"/>
      <c r="H19" s="14"/>
      <c r="I19" s="14"/>
      <c r="J19" s="14"/>
      <c r="K19" s="18"/>
      <c r="L19" s="50"/>
      <c r="M19" s="50"/>
      <c r="N19" s="50" t="s">
        <v>45</v>
      </c>
      <c r="O19" s="50"/>
      <c r="P19" s="19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1"/>
      <c r="AX19" s="11"/>
    </row>
    <row r="20" spans="1:50" x14ac:dyDescent="0.4">
      <c r="A20" s="58"/>
      <c r="C20" s="15" t="s">
        <v>49</v>
      </c>
      <c r="D20" s="15">
        <v>1999</v>
      </c>
      <c r="E20" s="15" t="s">
        <v>47</v>
      </c>
      <c r="F20" s="68" t="s">
        <v>121</v>
      </c>
      <c r="G20" s="58"/>
    </row>
    <row r="21" spans="1:50" x14ac:dyDescent="0.4">
      <c r="A21" s="58"/>
      <c r="G21" s="58"/>
      <c r="H21" s="15">
        <v>8</v>
      </c>
      <c r="I21" s="15" t="s">
        <v>54</v>
      </c>
      <c r="J21" s="15" t="s">
        <v>55</v>
      </c>
      <c r="K21" s="15" t="s">
        <v>56</v>
      </c>
      <c r="L21" s="50" t="s">
        <v>23</v>
      </c>
      <c r="M21" s="50"/>
      <c r="N21" s="50" t="s">
        <v>23</v>
      </c>
      <c r="O21" s="50"/>
      <c r="P21" s="67">
        <v>14.9</v>
      </c>
      <c r="Q21" s="64" t="s">
        <v>40</v>
      </c>
      <c r="R21" s="64">
        <v>1.78</v>
      </c>
    </row>
    <row r="22" spans="1:50" x14ac:dyDescent="0.4">
      <c r="A22" s="58"/>
      <c r="G22" s="58"/>
      <c r="L22" s="50"/>
      <c r="M22" s="50"/>
      <c r="N22" s="50" t="s">
        <v>28</v>
      </c>
      <c r="O22" s="50"/>
      <c r="P22" s="44">
        <v>15.29</v>
      </c>
      <c r="Q22" s="44" t="s">
        <v>40</v>
      </c>
      <c r="R22" s="44">
        <v>2.34</v>
      </c>
    </row>
    <row r="23" spans="1:50" x14ac:dyDescent="0.4">
      <c r="A23" s="58"/>
      <c r="G23" s="58"/>
      <c r="L23" s="50"/>
      <c r="M23" s="50"/>
      <c r="N23" s="50" t="s">
        <v>31</v>
      </c>
      <c r="O23" s="50"/>
      <c r="P23" s="64"/>
      <c r="Q23" s="64"/>
      <c r="R23" s="64"/>
    </row>
    <row r="24" spans="1:50" x14ac:dyDescent="0.4">
      <c r="A24" s="58"/>
      <c r="G24" s="58"/>
      <c r="L24" s="50" t="s">
        <v>34</v>
      </c>
      <c r="M24" s="50"/>
      <c r="N24" s="50" t="s">
        <v>27</v>
      </c>
      <c r="O24" s="50"/>
      <c r="P24" s="64">
        <v>13.65</v>
      </c>
      <c r="Q24" s="64" t="s">
        <v>40</v>
      </c>
      <c r="R24" s="67">
        <v>1.8</v>
      </c>
    </row>
    <row r="25" spans="1:50" x14ac:dyDescent="0.4">
      <c r="A25" s="58"/>
      <c r="G25" s="58"/>
      <c r="L25" s="50"/>
      <c r="M25" s="50"/>
      <c r="N25" s="56" t="s">
        <v>35</v>
      </c>
      <c r="O25" s="43" t="s">
        <v>57</v>
      </c>
      <c r="P25" s="64">
        <v>14.47</v>
      </c>
      <c r="Q25" s="64" t="s">
        <v>40</v>
      </c>
      <c r="R25" s="64">
        <v>3.07</v>
      </c>
    </row>
    <row r="26" spans="1:50" x14ac:dyDescent="0.4">
      <c r="A26" s="58"/>
      <c r="G26" s="58"/>
      <c r="L26" s="50"/>
      <c r="M26" s="50"/>
      <c r="N26" s="55"/>
      <c r="O26" s="43" t="s">
        <v>44</v>
      </c>
      <c r="P26" s="64">
        <v>13.86</v>
      </c>
      <c r="Q26" s="64" t="s">
        <v>40</v>
      </c>
      <c r="R26" s="64">
        <v>1.46</v>
      </c>
    </row>
    <row r="27" spans="1:50" ht="18.75" customHeight="1" x14ac:dyDescent="0.4">
      <c r="A27" s="58"/>
      <c r="G27" s="58"/>
      <c r="L27" s="51" t="s">
        <v>36</v>
      </c>
      <c r="M27" s="51"/>
      <c r="N27" s="50" t="s">
        <v>33</v>
      </c>
      <c r="O27" s="50"/>
      <c r="P27" s="64"/>
      <c r="Q27" s="64"/>
      <c r="R27" s="64"/>
    </row>
    <row r="28" spans="1:50" x14ac:dyDescent="0.4">
      <c r="A28" s="58"/>
      <c r="G28" s="58"/>
      <c r="L28" s="51"/>
      <c r="M28" s="51"/>
      <c r="N28" s="50" t="s">
        <v>32</v>
      </c>
      <c r="O28" s="50"/>
      <c r="P28" s="67">
        <v>13.63</v>
      </c>
      <c r="Q28" s="64" t="s">
        <v>40</v>
      </c>
      <c r="R28" s="64">
        <v>1.72</v>
      </c>
    </row>
    <row r="29" spans="1:50" x14ac:dyDescent="0.4">
      <c r="A29" s="58"/>
      <c r="G29" s="58"/>
      <c r="L29" s="50" t="s">
        <v>24</v>
      </c>
      <c r="M29" s="50"/>
      <c r="N29" s="50" t="s">
        <v>24</v>
      </c>
      <c r="O29" s="50"/>
      <c r="P29" s="67">
        <v>14.2</v>
      </c>
      <c r="Q29" s="64" t="s">
        <v>40</v>
      </c>
      <c r="R29" s="64">
        <v>1.69</v>
      </c>
    </row>
    <row r="30" spans="1:50" x14ac:dyDescent="0.4">
      <c r="A30" s="58"/>
      <c r="G30" s="58"/>
      <c r="L30" s="50" t="s">
        <v>25</v>
      </c>
      <c r="M30" s="50"/>
      <c r="N30" s="50" t="s">
        <v>25</v>
      </c>
      <c r="O30" s="50"/>
      <c r="P30" s="64">
        <v>13.73</v>
      </c>
      <c r="Q30" s="64" t="s">
        <v>40</v>
      </c>
      <c r="R30" s="67">
        <v>2</v>
      </c>
    </row>
    <row r="31" spans="1:50" x14ac:dyDescent="0.4">
      <c r="A31" s="58"/>
      <c r="G31" s="58"/>
      <c r="L31" s="50" t="s">
        <v>26</v>
      </c>
      <c r="M31" s="50"/>
      <c r="N31" s="50" t="s">
        <v>26</v>
      </c>
      <c r="O31" s="50"/>
      <c r="P31" s="64">
        <v>14.24</v>
      </c>
      <c r="Q31" s="64" t="s">
        <v>40</v>
      </c>
      <c r="R31" s="64">
        <v>1.81</v>
      </c>
    </row>
    <row r="32" spans="1:50" x14ac:dyDescent="0.4">
      <c r="A32" s="58"/>
      <c r="G32" s="58"/>
      <c r="L32" s="50" t="s">
        <v>37</v>
      </c>
      <c r="M32" s="50"/>
      <c r="N32" s="50" t="s">
        <v>38</v>
      </c>
      <c r="O32" s="50"/>
      <c r="P32" s="64">
        <v>15.87</v>
      </c>
      <c r="Q32" s="64" t="s">
        <v>40</v>
      </c>
      <c r="R32" s="64">
        <v>2.81</v>
      </c>
    </row>
    <row r="33" spans="1:18" x14ac:dyDescent="0.4">
      <c r="A33" s="58"/>
      <c r="G33" s="58"/>
      <c r="L33" s="50"/>
      <c r="M33" s="50"/>
      <c r="N33" s="50" t="s">
        <v>30</v>
      </c>
      <c r="O33" s="50"/>
      <c r="P33" s="64">
        <v>16.79</v>
      </c>
      <c r="Q33" s="64" t="s">
        <v>40</v>
      </c>
      <c r="R33" s="64">
        <v>2.09</v>
      </c>
    </row>
    <row r="34" spans="1:18" x14ac:dyDescent="0.4">
      <c r="A34" s="58"/>
      <c r="G34" s="58"/>
      <c r="L34" s="50"/>
      <c r="M34" s="50"/>
      <c r="N34" s="50" t="s">
        <v>29</v>
      </c>
      <c r="O34" s="50"/>
      <c r="P34" s="64">
        <v>17.34</v>
      </c>
      <c r="Q34" s="64" t="s">
        <v>40</v>
      </c>
      <c r="R34" s="64">
        <v>2.59</v>
      </c>
    </row>
    <row r="35" spans="1:18" x14ac:dyDescent="0.4">
      <c r="A35" s="58"/>
      <c r="G35" s="58"/>
      <c r="L35" s="50"/>
      <c r="M35" s="50"/>
      <c r="N35" s="50" t="s">
        <v>39</v>
      </c>
      <c r="O35" s="50"/>
    </row>
    <row r="36" spans="1:18" x14ac:dyDescent="0.4">
      <c r="A36" s="58"/>
      <c r="G36" s="58"/>
      <c r="L36" s="46" t="s">
        <v>41</v>
      </c>
      <c r="M36" s="47"/>
      <c r="N36" s="50"/>
      <c r="O36" s="50"/>
    </row>
    <row r="37" spans="1:18" x14ac:dyDescent="0.4">
      <c r="A37" s="58"/>
      <c r="G37" s="58"/>
      <c r="L37" s="48"/>
      <c r="M37" s="49"/>
      <c r="N37" s="50"/>
      <c r="O37" s="50"/>
    </row>
  </sheetData>
  <mergeCells count="53">
    <mergeCell ref="N36:O36"/>
    <mergeCell ref="N37:O37"/>
    <mergeCell ref="A3:A37"/>
    <mergeCell ref="G3:G37"/>
    <mergeCell ref="L32:M35"/>
    <mergeCell ref="N32:O32"/>
    <mergeCell ref="N33:O33"/>
    <mergeCell ref="N34:O34"/>
    <mergeCell ref="N35:O35"/>
    <mergeCell ref="L29:M29"/>
    <mergeCell ref="N29:O29"/>
    <mergeCell ref="L30:M30"/>
    <mergeCell ref="N30:O30"/>
    <mergeCell ref="L31:M31"/>
    <mergeCell ref="L24:M26"/>
    <mergeCell ref="N24:O24"/>
    <mergeCell ref="N28:O28"/>
    <mergeCell ref="N25:N26"/>
    <mergeCell ref="N21:O21"/>
    <mergeCell ref="N22:O22"/>
    <mergeCell ref="N23:O23"/>
    <mergeCell ref="N18:O18"/>
    <mergeCell ref="N31:O31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L27:M28"/>
    <mergeCell ref="N27:O27"/>
    <mergeCell ref="L36:M37"/>
    <mergeCell ref="N16:O16"/>
    <mergeCell ref="N17:O17"/>
    <mergeCell ref="N9:O9"/>
    <mergeCell ref="N10:O10"/>
    <mergeCell ref="L9:M10"/>
    <mergeCell ref="L14:M17"/>
    <mergeCell ref="L12:M12"/>
    <mergeCell ref="N12:O12"/>
    <mergeCell ref="L13:M13"/>
    <mergeCell ref="N13:O13"/>
    <mergeCell ref="N14:O14"/>
    <mergeCell ref="N15:O15"/>
    <mergeCell ref="N19:O19"/>
    <mergeCell ref="L18:M19"/>
    <mergeCell ref="L21:M2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1B6D-C7EF-482B-8EA9-322A2481EE77}">
  <dimension ref="A1:AP29"/>
  <sheetViews>
    <sheetView topLeftCell="G1" workbookViewId="0">
      <selection activeCell="V12" sqref="V12"/>
    </sheetView>
  </sheetViews>
  <sheetFormatPr defaultRowHeight="18.75" x14ac:dyDescent="0.4"/>
  <cols>
    <col min="1" max="1" width="14.375" customWidth="1"/>
    <col min="10" max="10" width="12.875" customWidth="1"/>
    <col min="16" max="16" width="2.875" customWidth="1"/>
    <col min="23" max="23" width="2.625" customWidth="1"/>
  </cols>
  <sheetData>
    <row r="1" spans="1:42" x14ac:dyDescent="0.4">
      <c r="A1" s="52" t="s">
        <v>0</v>
      </c>
      <c r="B1" s="52"/>
      <c r="C1" s="52"/>
      <c r="D1" s="52"/>
      <c r="E1" s="52"/>
      <c r="F1" s="52"/>
      <c r="G1" s="53" t="s">
        <v>1</v>
      </c>
      <c r="H1" s="53"/>
      <c r="I1" s="53"/>
      <c r="J1" s="53"/>
      <c r="K1" s="54" t="s">
        <v>2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45"/>
      <c r="AK1" s="45"/>
      <c r="AL1" s="2"/>
      <c r="AM1" s="2"/>
      <c r="AN1" s="2"/>
    </row>
    <row r="2" spans="1:42" ht="38.25" thickBot="1" x14ac:dyDescent="0.45">
      <c r="A2" s="3" t="s">
        <v>3</v>
      </c>
      <c r="B2" s="3"/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6" t="s">
        <v>13</v>
      </c>
      <c r="M2" s="6" t="s">
        <v>119</v>
      </c>
      <c r="N2" s="6" t="s">
        <v>118</v>
      </c>
      <c r="O2" s="7" t="s">
        <v>117</v>
      </c>
      <c r="P2" s="7"/>
      <c r="Q2" s="7" t="s">
        <v>116</v>
      </c>
      <c r="R2" s="7" t="s">
        <v>115</v>
      </c>
      <c r="S2" s="7" t="s">
        <v>114</v>
      </c>
      <c r="T2" s="7" t="s">
        <v>113</v>
      </c>
      <c r="U2" s="7" t="s">
        <v>112</v>
      </c>
      <c r="V2" s="7" t="s">
        <v>14</v>
      </c>
      <c r="W2" s="7"/>
      <c r="X2" s="7" t="s">
        <v>17</v>
      </c>
      <c r="Y2" s="7"/>
      <c r="Z2" s="6" t="s">
        <v>16</v>
      </c>
      <c r="AA2" s="6"/>
      <c r="AB2" s="7" t="s">
        <v>17</v>
      </c>
      <c r="AC2" s="6" t="s">
        <v>18</v>
      </c>
      <c r="AD2" s="6"/>
      <c r="AE2" s="7" t="s">
        <v>17</v>
      </c>
      <c r="AF2" s="6" t="s">
        <v>19</v>
      </c>
      <c r="AG2" s="6"/>
      <c r="AH2" s="6"/>
      <c r="AI2" s="6" t="s">
        <v>20</v>
      </c>
      <c r="AJ2" s="6"/>
      <c r="AK2" s="6"/>
      <c r="AL2" s="8" t="s">
        <v>21</v>
      </c>
      <c r="AM2" s="8"/>
      <c r="AN2" s="8"/>
      <c r="AO2" s="65" t="s">
        <v>111</v>
      </c>
      <c r="AP2" s="45" t="s">
        <v>110</v>
      </c>
    </row>
    <row r="3" spans="1:42" x14ac:dyDescent="0.4">
      <c r="A3" s="57" t="s">
        <v>109</v>
      </c>
      <c r="B3" s="44"/>
      <c r="C3" t="s">
        <v>46</v>
      </c>
      <c r="D3">
        <v>2000</v>
      </c>
      <c r="E3" t="s">
        <v>47</v>
      </c>
      <c r="F3" t="s">
        <v>48</v>
      </c>
      <c r="G3" s="57" t="s">
        <v>22</v>
      </c>
      <c r="H3">
        <v>8</v>
      </c>
      <c r="I3" t="s">
        <v>51</v>
      </c>
      <c r="J3" t="s">
        <v>52</v>
      </c>
      <c r="K3" t="s">
        <v>53</v>
      </c>
      <c r="L3" t="s">
        <v>102</v>
      </c>
      <c r="O3">
        <v>2.17</v>
      </c>
      <c r="P3" t="s">
        <v>40</v>
      </c>
      <c r="Q3">
        <v>20.2</v>
      </c>
      <c r="R3">
        <v>24.22</v>
      </c>
      <c r="S3" s="20">
        <v>23</v>
      </c>
      <c r="T3">
        <v>23.06</v>
      </c>
      <c r="U3">
        <v>21.74</v>
      </c>
      <c r="V3" s="20">
        <f>AVERAGE(R3,S3,T3,U3)</f>
        <v>23.004999999999999</v>
      </c>
    </row>
    <row r="4" spans="1:42" x14ac:dyDescent="0.4">
      <c r="A4" s="58"/>
      <c r="B4" s="64"/>
      <c r="G4" s="63"/>
      <c r="L4" t="s">
        <v>104</v>
      </c>
      <c r="O4">
        <v>2.42</v>
      </c>
      <c r="P4" t="s">
        <v>40</v>
      </c>
      <c r="Q4">
        <v>17.8</v>
      </c>
      <c r="R4">
        <v>24.16</v>
      </c>
      <c r="S4">
        <v>23.93</v>
      </c>
      <c r="T4">
        <v>24.37</v>
      </c>
      <c r="U4">
        <v>23.14</v>
      </c>
      <c r="V4" s="20">
        <f t="shared" ref="V4:V12" si="0">AVERAGE(R4,S4,T4,U4)</f>
        <v>23.900000000000002</v>
      </c>
    </row>
    <row r="5" spans="1:42" x14ac:dyDescent="0.4">
      <c r="A5" s="58"/>
      <c r="B5" s="64"/>
      <c r="G5" s="63"/>
      <c r="L5" t="s">
        <v>103</v>
      </c>
      <c r="O5">
        <v>2.44</v>
      </c>
      <c r="P5" t="s">
        <v>40</v>
      </c>
      <c r="Q5">
        <v>21.6</v>
      </c>
      <c r="R5">
        <v>24.83</v>
      </c>
      <c r="S5">
        <v>24.18</v>
      </c>
      <c r="T5">
        <v>24.95</v>
      </c>
      <c r="U5">
        <v>24.35</v>
      </c>
      <c r="V5" s="20">
        <f t="shared" si="0"/>
        <v>24.577500000000001</v>
      </c>
    </row>
    <row r="6" spans="1:42" x14ac:dyDescent="0.4">
      <c r="A6" s="58"/>
      <c r="B6" s="64"/>
      <c r="G6" s="63"/>
      <c r="L6" t="s">
        <v>44</v>
      </c>
      <c r="O6">
        <v>1.56</v>
      </c>
      <c r="P6" t="s">
        <v>40</v>
      </c>
      <c r="Q6">
        <v>18.8</v>
      </c>
      <c r="R6">
        <v>19.55</v>
      </c>
      <c r="S6">
        <v>19.25</v>
      </c>
      <c r="T6">
        <v>19.350000000000001</v>
      </c>
      <c r="U6" s="20">
        <v>19</v>
      </c>
      <c r="V6" s="20">
        <f t="shared" si="0"/>
        <v>19.287500000000001</v>
      </c>
    </row>
    <row r="7" spans="1:42" x14ac:dyDescent="0.4">
      <c r="A7" s="58"/>
      <c r="B7" s="64"/>
      <c r="G7" s="63"/>
      <c r="L7" t="s">
        <v>108</v>
      </c>
      <c r="O7">
        <v>1.38</v>
      </c>
      <c r="P7" t="s">
        <v>40</v>
      </c>
      <c r="Q7">
        <v>22.8</v>
      </c>
      <c r="R7">
        <v>17.59</v>
      </c>
      <c r="S7">
        <v>17.47</v>
      </c>
      <c r="T7">
        <v>16.88</v>
      </c>
      <c r="U7" s="20">
        <v>16.100000000000001</v>
      </c>
      <c r="V7" s="20">
        <f t="shared" si="0"/>
        <v>17.009999999999998</v>
      </c>
    </row>
    <row r="8" spans="1:42" x14ac:dyDescent="0.4">
      <c r="A8" s="58"/>
      <c r="B8" s="64"/>
      <c r="G8" s="63"/>
      <c r="L8" t="s">
        <v>97</v>
      </c>
      <c r="O8">
        <v>1.1299999999999999</v>
      </c>
      <c r="P8" t="s">
        <v>40</v>
      </c>
      <c r="Q8">
        <v>23.9</v>
      </c>
      <c r="R8">
        <v>13.98</v>
      </c>
      <c r="S8">
        <v>13.63</v>
      </c>
      <c r="T8">
        <v>13.78</v>
      </c>
      <c r="U8">
        <v>13.81</v>
      </c>
      <c r="V8" s="20">
        <f t="shared" si="0"/>
        <v>13.8</v>
      </c>
    </row>
    <row r="9" spans="1:42" x14ac:dyDescent="0.4">
      <c r="A9" s="58"/>
      <c r="B9" s="64"/>
      <c r="G9" s="63"/>
      <c r="L9" t="s">
        <v>107</v>
      </c>
      <c r="O9">
        <v>1.26</v>
      </c>
      <c r="P9" t="s">
        <v>40</v>
      </c>
      <c r="Q9">
        <v>27.4</v>
      </c>
      <c r="R9">
        <v>14.79</v>
      </c>
      <c r="S9">
        <v>14.22</v>
      </c>
      <c r="T9">
        <v>14.76</v>
      </c>
      <c r="U9">
        <v>14.45</v>
      </c>
      <c r="V9" s="20">
        <f t="shared" si="0"/>
        <v>14.555</v>
      </c>
    </row>
    <row r="10" spans="1:42" x14ac:dyDescent="0.4">
      <c r="A10" s="58"/>
      <c r="B10" s="64"/>
      <c r="G10" s="63"/>
      <c r="L10" t="s">
        <v>96</v>
      </c>
      <c r="O10">
        <v>1.43</v>
      </c>
      <c r="P10" t="s">
        <v>40</v>
      </c>
      <c r="Q10">
        <v>28.8</v>
      </c>
      <c r="R10">
        <v>16.77</v>
      </c>
      <c r="S10">
        <v>14.93</v>
      </c>
      <c r="T10">
        <v>15.86</v>
      </c>
      <c r="U10">
        <v>15.33</v>
      </c>
      <c r="V10" s="20">
        <f t="shared" si="0"/>
        <v>15.7225</v>
      </c>
    </row>
    <row r="11" spans="1:42" x14ac:dyDescent="0.4">
      <c r="A11" s="58"/>
      <c r="B11" s="64"/>
      <c r="G11" s="63"/>
      <c r="L11" t="s">
        <v>98</v>
      </c>
      <c r="O11">
        <v>1.0900000000000001</v>
      </c>
      <c r="P11" t="s">
        <v>40</v>
      </c>
      <c r="Q11">
        <v>40.6</v>
      </c>
      <c r="R11">
        <v>13.31</v>
      </c>
      <c r="S11">
        <v>13.44</v>
      </c>
      <c r="T11">
        <v>13.96</v>
      </c>
      <c r="U11">
        <v>13.67</v>
      </c>
      <c r="V11" s="20">
        <f t="shared" si="0"/>
        <v>13.595000000000001</v>
      </c>
    </row>
    <row r="12" spans="1:42" x14ac:dyDescent="0.4">
      <c r="A12" s="58"/>
      <c r="B12" s="64"/>
      <c r="G12" s="63"/>
      <c r="L12" t="s">
        <v>95</v>
      </c>
      <c r="O12" s="20">
        <v>1.1000000000000001</v>
      </c>
      <c r="P12" t="s">
        <v>40</v>
      </c>
      <c r="Q12">
        <v>37.700000000000003</v>
      </c>
      <c r="R12">
        <v>12.35</v>
      </c>
      <c r="S12">
        <v>12.39</v>
      </c>
      <c r="T12">
        <v>12.84</v>
      </c>
      <c r="U12">
        <v>13.04</v>
      </c>
      <c r="V12" s="20">
        <f t="shared" si="0"/>
        <v>12.654999999999999</v>
      </c>
    </row>
    <row r="13" spans="1:42" x14ac:dyDescent="0.4">
      <c r="A13" s="58"/>
      <c r="B13" s="64"/>
      <c r="G13" s="63"/>
      <c r="L13" t="s">
        <v>106</v>
      </c>
    </row>
    <row r="14" spans="1:42" x14ac:dyDescent="0.4">
      <c r="A14" s="58"/>
      <c r="B14" s="15"/>
      <c r="C14" s="15" t="s">
        <v>49</v>
      </c>
      <c r="D14" s="15">
        <v>1999</v>
      </c>
      <c r="E14" s="15" t="s">
        <v>47</v>
      </c>
      <c r="F14" s="15" t="s">
        <v>50</v>
      </c>
      <c r="G14" s="62" t="s">
        <v>22</v>
      </c>
      <c r="H14" s="15">
        <v>8</v>
      </c>
      <c r="I14" s="15" t="s">
        <v>54</v>
      </c>
      <c r="J14" s="15" t="s">
        <v>55</v>
      </c>
      <c r="K14" s="15" t="s">
        <v>56</v>
      </c>
      <c r="L14" s="15" t="s">
        <v>105</v>
      </c>
      <c r="M14" s="15"/>
      <c r="N14" s="15"/>
      <c r="O14" s="15"/>
      <c r="P14" s="15"/>
      <c r="Q14" s="15"/>
      <c r="R14" s="15"/>
      <c r="S14" s="15"/>
      <c r="T14" s="15"/>
      <c r="U14" s="15"/>
      <c r="V14" s="15">
        <v>15.29</v>
      </c>
      <c r="W14" s="15" t="s">
        <v>40</v>
      </c>
      <c r="X14" s="15">
        <v>2.34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42" x14ac:dyDescent="0.4">
      <c r="A15" s="58"/>
      <c r="B15" s="11"/>
      <c r="C15" s="11"/>
      <c r="D15" s="11"/>
      <c r="E15" s="11"/>
      <c r="F15" s="11"/>
      <c r="G15" s="58"/>
      <c r="H15" s="11"/>
      <c r="I15" s="11"/>
      <c r="J15" s="11"/>
      <c r="K15" s="11"/>
      <c r="L15" s="60" t="s">
        <v>57</v>
      </c>
      <c r="M15" s="11"/>
      <c r="N15" s="11"/>
      <c r="O15" s="11"/>
      <c r="P15" s="11"/>
      <c r="Q15" s="11"/>
      <c r="R15" s="11"/>
      <c r="S15" s="11"/>
      <c r="T15" s="11"/>
      <c r="U15" s="11"/>
      <c r="V15" s="11">
        <v>14.47</v>
      </c>
      <c r="W15" s="11" t="s">
        <v>40</v>
      </c>
      <c r="X15" s="11">
        <v>3.07</v>
      </c>
      <c r="Y15" s="11"/>
      <c r="Z15" s="11"/>
      <c r="AA15" s="11"/>
      <c r="AB15" s="11"/>
      <c r="AC15" s="11"/>
      <c r="AD15" s="11"/>
      <c r="AE15" s="11"/>
      <c r="AF15" s="11"/>
      <c r="AG15" s="11"/>
    </row>
    <row r="16" spans="1:42" x14ac:dyDescent="0.4">
      <c r="A16" s="58"/>
      <c r="B16" s="11"/>
      <c r="C16" s="11"/>
      <c r="D16" s="11"/>
      <c r="E16" s="11"/>
      <c r="F16" s="11"/>
      <c r="G16" s="58"/>
      <c r="H16" s="11"/>
      <c r="I16" s="11"/>
      <c r="J16" s="11"/>
      <c r="K16" s="11"/>
      <c r="L16" s="60" t="s">
        <v>104</v>
      </c>
      <c r="M16" s="11"/>
      <c r="N16" s="11"/>
      <c r="O16" s="11"/>
      <c r="P16" s="11"/>
      <c r="Q16" s="11"/>
      <c r="R16" s="11"/>
      <c r="S16" s="11"/>
      <c r="T16" s="11"/>
      <c r="U16" s="11"/>
      <c r="V16" s="11">
        <v>17.34</v>
      </c>
      <c r="W16" s="11" t="s">
        <v>40</v>
      </c>
      <c r="X16" s="11">
        <v>2.59</v>
      </c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x14ac:dyDescent="0.4">
      <c r="A17" s="58"/>
      <c r="B17" s="11"/>
      <c r="C17" s="11"/>
      <c r="D17" s="11"/>
      <c r="E17" s="11"/>
      <c r="F17" s="11"/>
      <c r="G17" s="58"/>
      <c r="H17" s="11"/>
      <c r="I17" s="11"/>
      <c r="J17" s="11"/>
      <c r="K17" s="11"/>
      <c r="L17" s="60" t="s">
        <v>103</v>
      </c>
      <c r="M17" s="11"/>
      <c r="N17" s="11"/>
      <c r="O17" s="11"/>
      <c r="P17" s="11"/>
      <c r="Q17" s="11"/>
      <c r="R17" s="11"/>
      <c r="S17" s="11"/>
      <c r="T17" s="11"/>
      <c r="U17" s="11"/>
      <c r="V17" s="60">
        <v>16.79</v>
      </c>
      <c r="W17" s="11" t="s">
        <v>40</v>
      </c>
      <c r="X17" s="60">
        <v>2.09</v>
      </c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4">
      <c r="A18" s="58"/>
      <c r="B18" s="11"/>
      <c r="C18" s="11"/>
      <c r="D18" s="11"/>
      <c r="E18" s="11"/>
      <c r="F18" s="11"/>
      <c r="G18" s="58"/>
      <c r="H18" s="11"/>
      <c r="I18" s="11"/>
      <c r="J18" s="11"/>
      <c r="K18" s="11"/>
      <c r="L18" s="60" t="s">
        <v>102</v>
      </c>
      <c r="M18" s="11"/>
      <c r="N18" s="11"/>
      <c r="O18" s="11"/>
      <c r="P18" s="11"/>
      <c r="Q18" s="11"/>
      <c r="R18" s="11"/>
      <c r="S18" s="11"/>
      <c r="T18" s="11"/>
      <c r="U18" s="11"/>
      <c r="V18" s="60">
        <v>15.87</v>
      </c>
      <c r="W18" s="11" t="s">
        <v>40</v>
      </c>
      <c r="X18" s="60">
        <v>2.81</v>
      </c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x14ac:dyDescent="0.4">
      <c r="A19" s="58"/>
      <c r="G19" s="58"/>
      <c r="L19" s="60" t="s">
        <v>101</v>
      </c>
      <c r="V19" s="60">
        <v>13.86</v>
      </c>
      <c r="W19" s="11" t="s">
        <v>40</v>
      </c>
      <c r="X19" s="60">
        <v>1.46</v>
      </c>
    </row>
    <row r="20" spans="1:33" x14ac:dyDescent="0.4">
      <c r="A20" s="58"/>
      <c r="G20" s="58"/>
      <c r="L20" s="60" t="s">
        <v>100</v>
      </c>
      <c r="V20" s="59">
        <v>14.9</v>
      </c>
      <c r="W20" s="11" t="s">
        <v>40</v>
      </c>
      <c r="X20" s="60">
        <v>1.78</v>
      </c>
    </row>
    <row r="21" spans="1:33" x14ac:dyDescent="0.4">
      <c r="A21" s="58"/>
      <c r="G21" s="58"/>
      <c r="L21" s="60" t="s">
        <v>99</v>
      </c>
      <c r="V21" s="59">
        <v>13.63</v>
      </c>
      <c r="W21" s="11" t="s">
        <v>40</v>
      </c>
      <c r="X21" s="60">
        <v>1.72</v>
      </c>
    </row>
    <row r="22" spans="1:33" x14ac:dyDescent="0.4">
      <c r="A22" s="58"/>
      <c r="G22" s="58"/>
      <c r="L22" s="60" t="s">
        <v>98</v>
      </c>
      <c r="V22" s="59">
        <v>14.2</v>
      </c>
      <c r="W22" s="11" t="s">
        <v>40</v>
      </c>
      <c r="X22" s="60">
        <v>1.69</v>
      </c>
    </row>
    <row r="23" spans="1:33" x14ac:dyDescent="0.4">
      <c r="A23" s="58"/>
      <c r="G23" s="58"/>
      <c r="L23" s="60" t="s">
        <v>97</v>
      </c>
      <c r="V23" s="60">
        <v>14.24</v>
      </c>
      <c r="W23" s="11" t="s">
        <v>40</v>
      </c>
      <c r="X23" s="60">
        <v>1.81</v>
      </c>
    </row>
    <row r="24" spans="1:33" x14ac:dyDescent="0.4">
      <c r="A24" s="58"/>
      <c r="G24" s="58"/>
      <c r="L24" s="60" t="s">
        <v>96</v>
      </c>
      <c r="V24" s="60">
        <v>13.73</v>
      </c>
      <c r="W24" s="11" t="s">
        <v>40</v>
      </c>
      <c r="X24" s="59">
        <v>2</v>
      </c>
    </row>
    <row r="25" spans="1:33" x14ac:dyDescent="0.4">
      <c r="A25" s="58"/>
      <c r="G25" s="61"/>
      <c r="L25" s="60" t="s">
        <v>95</v>
      </c>
      <c r="V25" s="60">
        <v>13.65</v>
      </c>
      <c r="W25" s="11" t="s">
        <v>40</v>
      </c>
      <c r="X25" s="59">
        <v>1.8</v>
      </c>
    </row>
    <row r="26" spans="1:33" x14ac:dyDescent="0.4">
      <c r="A26" s="58"/>
      <c r="B26" s="15"/>
    </row>
    <row r="27" spans="1:33" x14ac:dyDescent="0.4">
      <c r="A27" s="58"/>
      <c r="B27" s="11"/>
    </row>
    <row r="28" spans="1:33" x14ac:dyDescent="0.4">
      <c r="A28" s="58"/>
      <c r="B28" s="11"/>
    </row>
    <row r="29" spans="1:33" x14ac:dyDescent="0.4">
      <c r="A29" s="58"/>
      <c r="B29" s="11"/>
    </row>
  </sheetData>
  <mergeCells count="6">
    <mergeCell ref="A1:F1"/>
    <mergeCell ref="G1:J1"/>
    <mergeCell ref="K1:AI1"/>
    <mergeCell ref="G3:G13"/>
    <mergeCell ref="A3:A29"/>
    <mergeCell ref="G14:G2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F6D8-05A2-42E5-8C5B-970FDAEF76B2}">
  <dimension ref="B2:F33"/>
  <sheetViews>
    <sheetView workbookViewId="0">
      <selection activeCell="F23" sqref="F23"/>
    </sheetView>
  </sheetViews>
  <sheetFormatPr defaultRowHeight="18.75" x14ac:dyDescent="0.4"/>
  <cols>
    <col min="2" max="2" width="32.875" customWidth="1"/>
    <col min="3" max="3" width="18.75" customWidth="1"/>
    <col min="4" max="4" width="21.375" customWidth="1"/>
    <col min="5" max="5" width="15.75" customWidth="1"/>
    <col min="6" max="6" width="10.5" bestFit="1" customWidth="1"/>
  </cols>
  <sheetData>
    <row r="2" spans="2:3" x14ac:dyDescent="0.4">
      <c r="B2" t="s">
        <v>58</v>
      </c>
    </row>
    <row r="4" spans="2:3" ht="19.5" thickBot="1" x14ac:dyDescent="0.45">
      <c r="B4" t="s">
        <v>59</v>
      </c>
    </row>
    <row r="5" spans="2:3" ht="19.5" thickBot="1" x14ac:dyDescent="0.45">
      <c r="B5" s="21" t="s">
        <v>60</v>
      </c>
      <c r="C5" s="22" t="s">
        <v>61</v>
      </c>
    </row>
    <row r="6" spans="2:3" ht="19.5" thickTop="1" x14ac:dyDescent="0.4">
      <c r="B6" s="23" t="s">
        <v>62</v>
      </c>
      <c r="C6" s="24">
        <v>449842</v>
      </c>
    </row>
    <row r="7" spans="2:3" ht="19.5" thickBot="1" x14ac:dyDescent="0.45">
      <c r="B7" s="25" t="s">
        <v>63</v>
      </c>
      <c r="C7" s="26" t="s">
        <v>64</v>
      </c>
    </row>
    <row r="10" spans="2:3" ht="19.5" thickBot="1" x14ac:dyDescent="0.45">
      <c r="B10" s="27" t="s">
        <v>65</v>
      </c>
    </row>
    <row r="11" spans="2:3" x14ac:dyDescent="0.4">
      <c r="B11" s="28" t="s">
        <v>66</v>
      </c>
      <c r="C11" s="29">
        <v>294.39999999999998</v>
      </c>
    </row>
    <row r="12" spans="2:3" x14ac:dyDescent="0.4">
      <c r="B12" s="30" t="s">
        <v>67</v>
      </c>
      <c r="C12" s="31">
        <v>4.3</v>
      </c>
    </row>
    <row r="13" spans="2:3" x14ac:dyDescent="0.4">
      <c r="B13" s="30" t="s">
        <v>68</v>
      </c>
      <c r="C13" s="32">
        <v>0</v>
      </c>
    </row>
    <row r="14" spans="2:3" x14ac:dyDescent="0.4">
      <c r="B14" s="30" t="s">
        <v>69</v>
      </c>
      <c r="C14" s="32">
        <v>2</v>
      </c>
    </row>
    <row r="15" spans="2:3" x14ac:dyDescent="0.4">
      <c r="B15" s="30" t="s">
        <v>70</v>
      </c>
      <c r="C15" s="32">
        <v>2</v>
      </c>
    </row>
    <row r="16" spans="2:3" x14ac:dyDescent="0.4">
      <c r="B16" s="30" t="s">
        <v>71</v>
      </c>
      <c r="C16" s="31">
        <v>294.1509034</v>
      </c>
    </row>
    <row r="17" spans="2:6" x14ac:dyDescent="0.4">
      <c r="B17" s="33" t="s">
        <v>72</v>
      </c>
      <c r="C17" s="31">
        <v>294.1509034</v>
      </c>
    </row>
    <row r="18" spans="2:6" x14ac:dyDescent="0.4">
      <c r="B18" s="30" t="s">
        <v>73</v>
      </c>
      <c r="C18" s="31">
        <v>28.5</v>
      </c>
    </row>
    <row r="19" spans="2:6" x14ac:dyDescent="0.4">
      <c r="B19" s="30" t="s">
        <v>74</v>
      </c>
      <c r="C19" s="32">
        <v>21</v>
      </c>
    </row>
    <row r="20" spans="2:6" x14ac:dyDescent="0.4">
      <c r="B20" s="30" t="s">
        <v>75</v>
      </c>
      <c r="C20" s="32">
        <v>0</v>
      </c>
    </row>
    <row r="21" spans="2:6" x14ac:dyDescent="0.4">
      <c r="B21" s="30" t="s">
        <v>76</v>
      </c>
      <c r="C21" s="32">
        <v>350</v>
      </c>
    </row>
    <row r="22" spans="2:6" x14ac:dyDescent="0.4">
      <c r="B22" s="30" t="s">
        <v>77</v>
      </c>
      <c r="C22" s="32">
        <v>1</v>
      </c>
    </row>
    <row r="23" spans="2:6" x14ac:dyDescent="0.4">
      <c r="B23" s="33" t="s">
        <v>78</v>
      </c>
      <c r="C23" s="32">
        <v>2</v>
      </c>
    </row>
    <row r="24" spans="2:6" x14ac:dyDescent="0.4">
      <c r="B24" s="33" t="s">
        <v>79</v>
      </c>
      <c r="C24" s="32">
        <v>0</v>
      </c>
    </row>
    <row r="25" spans="2:6" x14ac:dyDescent="0.4">
      <c r="B25" s="33" t="s">
        <v>80</v>
      </c>
      <c r="C25" s="32">
        <v>0</v>
      </c>
    </row>
    <row r="26" spans="2:6" x14ac:dyDescent="0.4">
      <c r="B26" s="33" t="s">
        <v>81</v>
      </c>
      <c r="C26" s="32">
        <v>0</v>
      </c>
    </row>
    <row r="27" spans="2:6" x14ac:dyDescent="0.4">
      <c r="B27" s="33" t="s">
        <v>82</v>
      </c>
      <c r="C27" s="32">
        <v>1</v>
      </c>
    </row>
    <row r="28" spans="2:6" ht="19.5" thickBot="1" x14ac:dyDescent="0.45">
      <c r="B28" s="34" t="s">
        <v>83</v>
      </c>
      <c r="C28" s="35" t="s">
        <v>84</v>
      </c>
    </row>
    <row r="30" spans="2:6" ht="19.5" thickBot="1" x14ac:dyDescent="0.45">
      <c r="B30" t="s">
        <v>85</v>
      </c>
    </row>
    <row r="31" spans="2:6" ht="19.5" thickBot="1" x14ac:dyDescent="0.45">
      <c r="B31" s="21" t="s">
        <v>86</v>
      </c>
      <c r="C31" s="36" t="s">
        <v>87</v>
      </c>
      <c r="D31" s="36" t="s">
        <v>88</v>
      </c>
      <c r="E31" s="36" t="s">
        <v>89</v>
      </c>
      <c r="F31" s="22" t="s">
        <v>90</v>
      </c>
    </row>
    <row r="32" spans="2:6" ht="19.5" thickTop="1" x14ac:dyDescent="0.4">
      <c r="B32" s="23">
        <v>1.82</v>
      </c>
      <c r="C32" s="37" t="s">
        <v>91</v>
      </c>
      <c r="D32" s="38" t="s">
        <v>92</v>
      </c>
      <c r="E32" s="37">
        <v>145380</v>
      </c>
      <c r="F32" s="39">
        <v>163333472</v>
      </c>
    </row>
    <row r="33" spans="2:6" ht="19.5" thickBot="1" x14ac:dyDescent="0.45">
      <c r="B33" s="25"/>
      <c r="C33" s="40"/>
      <c r="D33" s="41"/>
      <c r="E33" s="40"/>
      <c r="F33" s="4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11C_McN(+)-5652(kinetic)</vt:lpstr>
      <vt:lpstr>11C_McN(+)-5652(kinetic)(raw)</vt:lpstr>
      <vt:lpstr>11C_McN(+)-5652(compound)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2023-08-02T03:04:57Z</dcterms:modified>
</cp:coreProperties>
</file>