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transporter\"/>
    </mc:Choice>
  </mc:AlternateContent>
  <xr:revisionPtr revIDLastSave="0" documentId="8_{EABE6EAA-794E-47CC-BAAB-6818BC682B22}" xr6:coauthVersionLast="36" xr6:coauthVersionMax="36" xr10:uidLastSave="{00000000-0000-0000-0000-000000000000}"/>
  <bookViews>
    <workbookView xWindow="330" yWindow="0" windowWidth="14115" windowHeight="17295" xr2:uid="{666BC7CE-D0A8-4F8C-A65E-5E37EDDADD61}"/>
  </bookViews>
  <sheets>
    <sheet name="18F_McN-5652(kinetic)" sheetId="1" r:id="rId1"/>
    <sheet name="18F_McN-5652(kinetic)(raw)" sheetId="3" r:id="rId2"/>
    <sheet name="18F_McN-5652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" l="1"/>
  <c r="AB21" i="1"/>
  <c r="AB16" i="1"/>
  <c r="AB15" i="1"/>
  <c r="AB14" i="1"/>
  <c r="AB11" i="1"/>
  <c r="AB10" i="1"/>
  <c r="AB9" i="1"/>
  <c r="AB8" i="1"/>
  <c r="AB7" i="1"/>
  <c r="AB6" i="1"/>
  <c r="AB5" i="1"/>
  <c r="AB4" i="1"/>
  <c r="P21" i="1"/>
  <c r="P18" i="1"/>
  <c r="P16" i="1"/>
  <c r="P15" i="1"/>
  <c r="P14" i="1"/>
  <c r="P11" i="1"/>
  <c r="P10" i="1"/>
  <c r="P9" i="1"/>
  <c r="P8" i="1"/>
  <c r="P7" i="1"/>
  <c r="P6" i="1"/>
  <c r="P5" i="1"/>
  <c r="P4" i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3" i="3"/>
</calcChain>
</file>

<file path=xl/sharedStrings.xml><?xml version="1.0" encoding="utf-8"?>
<sst xmlns="http://schemas.openxmlformats.org/spreadsheetml/2006/main" count="169" uniqueCount="107">
  <si>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</si>
  <si>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</si>
  <si>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</si>
  <si>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</si>
  <si>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</si>
  <si>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</si>
  <si>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</si>
  <si>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</si>
  <si>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</si>
  <si>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</si>
  <si>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</si>
  <si>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</si>
  <si>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</si>
  <si>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</si>
  <si>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</si>
  <si>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</si>
  <si>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</si>
  <si>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</si>
  <si>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</si>
  <si>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</si>
  <si>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</si>
  <si>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</si>
  <si>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</si>
  <si>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</si>
  <si>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</si>
  <si>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</si>
  <si>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</si>
  <si>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</si>
  <si>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</si>
  <si>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</si>
  <si>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</si>
  <si>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</si>
  <si>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</si>
  <si>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</si>
  <si>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</si>
  <si>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</si>
  <si>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</si>
  <si>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</si>
  <si>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</si>
  <si>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</si>
  <si>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</si>
  <si>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</si>
  <si>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</si>
  <si>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</si>
  <si>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[18F]McN-5652</t>
    <phoneticPr fontId="1"/>
  </si>
  <si>
    <t>Swen Hesse et al.</t>
    <phoneticPr fontId="1"/>
  </si>
  <si>
    <t>EJNMMI</t>
    <phoneticPr fontId="1"/>
  </si>
  <si>
    <t>39,1001-1011</t>
    <phoneticPr fontId="1"/>
  </si>
  <si>
    <t>2/3(F/M)</t>
    <phoneticPr fontId="1"/>
  </si>
  <si>
    <t>39±10</t>
    <phoneticPr fontId="1"/>
  </si>
  <si>
    <t>2tCM</t>
    <phoneticPr fontId="1"/>
  </si>
  <si>
    <t>SUVR</t>
    <phoneticPr fontId="1"/>
  </si>
  <si>
    <t>Nucleus accumbens</t>
    <phoneticPr fontId="1"/>
  </si>
  <si>
    <t>Pons</t>
    <phoneticPr fontId="1"/>
  </si>
  <si>
    <t>Raphe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</si>
  <si>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</si>
  <si>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</si>
  <si>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</si>
  <si>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</si>
  <si>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</si>
  <si>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</si>
  <si>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C19H20FNS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</si>
  <si>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</si>
  <si>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</si>
  <si>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</si>
  <si>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</si>
  <si>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</si>
  <si>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</si>
  <si>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</si>
  <si>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</si>
  <si>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</si>
  <si>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</si>
  <si>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</si>
  <si>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</si>
  <si>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</si>
  <si>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</si>
  <si>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</si>
  <si>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</si>
  <si>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</si>
  <si>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</si>
  <si>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</si>
  <si>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</si>
  <si>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</si>
  <si>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</si>
  <si>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</si>
  <si>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</si>
  <si>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</si>
  <si>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</si>
  <si>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(https://pubchem.ncbi.nlm.nih.gov/compound/6336338)</t>
    <phoneticPr fontId="1"/>
  </si>
  <si>
    <t>Ki</t>
    <phoneticPr fontId="1"/>
  </si>
  <si>
    <t>In vitro binding affinity against Serotonin transpConcentration inhibiting 5-HT reuptake in rat brain synaptosomes.orter (SERT) from LLC-PK1 cell membranes.</t>
    <phoneticPr fontId="1"/>
  </si>
  <si>
    <t>Concentration inhibiting 5-HT reuptake in rat brain synaptosomes.</t>
  </si>
  <si>
    <t>Midbrain</t>
    <phoneticPr fontId="1"/>
  </si>
  <si>
    <t xml:space="preserve">Raphe 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</si>
  <si>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F]McN-5652</t>
    </r>
    <phoneticPr fontId="1"/>
  </si>
  <si>
    <t>serotonin transporter</t>
    <phoneticPr fontId="1"/>
  </si>
  <si>
    <t>39(6):1001-11.</t>
  </si>
  <si>
    <t>CER</t>
    <phoneticPr fontId="1"/>
  </si>
  <si>
    <t>Raphe region</t>
    <phoneticPr fontId="1"/>
  </si>
  <si>
    <t>THA</t>
    <phoneticPr fontId="1"/>
  </si>
  <si>
    <t>CAU</t>
    <phoneticPr fontId="1"/>
  </si>
  <si>
    <t>Anterior cingulae cx</t>
    <phoneticPr fontId="1"/>
  </si>
  <si>
    <t>Dorsolateral prefrontal cx</t>
    <phoneticPr fontId="1"/>
  </si>
  <si>
    <t>Frontal</t>
    <phoneticPr fontId="1"/>
  </si>
  <si>
    <t>備考</t>
    <rPh sb="0" eb="2">
      <t>ビコウ</t>
    </rPh>
    <phoneticPr fontId="1"/>
  </si>
  <si>
    <t>k1/k2</t>
    <phoneticPr fontId="1"/>
  </si>
  <si>
    <t>DVR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</si>
</sst>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2" xfId="0" applyBorder="1">
      <alignment vertical="center"/>
    </xf>
    <xf numFmtId="0" fontId="4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 applyAlignment="1">
      <alignment horizontal="center" vertical="top"/>
    </xf>
    <xf numFmtId="0" fontId="0" fillId="0" borderId="16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0" fillId="0" borderId="11" xfId="0" applyBorder="1">
      <alignment vertical="center"/>
    </xf>
    <xf numFmtId="0" fontId="4" fillId="0" borderId="4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2" fontId="0" fillId="0" borderId="5" xfId="0" applyNumberFormat="1" applyBorder="1">
      <alignment vertical="center"/>
    </xf>
    <xf numFmtId="0" fontId="0" fillId="0" borderId="5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34"/>
  <sheetViews>
    <sheetView tabSelected="1" workbookViewId="0">
      <selection activeCell="AF15" sqref="AF15"/>
    </sheetView>
  </sheetViews>
  <sheetFormatPr defaultRowHeight="18.75" x14ac:dyDescent="0.4"/>
  <cols>
    <col min="1" max="1" width="14.25" customWidth="1"/>
    <col min="6" max="6" width="11.625" customWidth="1"/>
    <col min="12" max="12" width="16.125" customWidth="1"/>
    <col min="13" max="13" width="15.12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0" t="s">
        <v>0</v>
      </c>
      <c r="B1" s="50"/>
      <c r="C1" s="50"/>
      <c r="D1" s="50"/>
      <c r="E1" s="50"/>
      <c r="F1" s="50"/>
      <c r="G1" s="51" t="s">
        <v>1</v>
      </c>
      <c r="H1" s="51"/>
      <c r="I1" s="51"/>
      <c r="J1" s="51"/>
      <c r="K1" s="52" t="s">
        <v>2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51</v>
      </c>
      <c r="U2" s="6"/>
      <c r="V2" s="6"/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54" t="s">
        <v>94</v>
      </c>
      <c r="B3" s="12" t="s">
        <v>95</v>
      </c>
      <c r="C3" s="15" t="s">
        <v>45</v>
      </c>
      <c r="D3" s="15">
        <v>2012</v>
      </c>
      <c r="E3" s="15" t="s">
        <v>46</v>
      </c>
      <c r="F3" s="57" t="s">
        <v>96</v>
      </c>
      <c r="G3" s="54" t="s">
        <v>22</v>
      </c>
      <c r="H3" s="15">
        <v>5</v>
      </c>
      <c r="I3" s="15" t="s">
        <v>48</v>
      </c>
      <c r="J3" s="15" t="s">
        <v>49</v>
      </c>
      <c r="K3" s="15" t="s">
        <v>50</v>
      </c>
      <c r="L3" s="53" t="s">
        <v>23</v>
      </c>
      <c r="M3" s="53"/>
      <c r="N3" s="53" t="s">
        <v>23</v>
      </c>
      <c r="O3" s="53"/>
      <c r="P3" s="13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4">
      <c r="A4" s="55"/>
      <c r="B4" s="12"/>
      <c r="C4" s="12"/>
      <c r="D4" s="12"/>
      <c r="E4" s="12"/>
      <c r="F4" s="12"/>
      <c r="G4" s="55"/>
      <c r="H4" s="12"/>
      <c r="I4" s="12"/>
      <c r="J4" s="12"/>
      <c r="K4" s="12"/>
      <c r="L4" s="48"/>
      <c r="M4" s="48"/>
      <c r="N4" s="48" t="s">
        <v>28</v>
      </c>
      <c r="O4" s="48"/>
      <c r="P4" s="13">
        <f>'18F_McN-5652(kinetic)(raw)'!$X$9</f>
        <v>8.484</v>
      </c>
      <c r="Q4" s="12"/>
      <c r="R4" s="14"/>
      <c r="S4" s="14"/>
      <c r="T4" s="19">
        <v>1.1499999999999999</v>
      </c>
      <c r="U4" s="19" t="s">
        <v>40</v>
      </c>
      <c r="V4" s="19">
        <v>2.2999999999999998</v>
      </c>
      <c r="W4" s="12"/>
      <c r="X4" s="12"/>
      <c r="Y4" s="12"/>
      <c r="Z4" s="12"/>
      <c r="AA4" s="12"/>
      <c r="AB4" s="14">
        <f>'18F_McN-5652(kinetic)(raw)'!$AE$9</f>
        <v>0.188</v>
      </c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S4" s="12"/>
      <c r="AT4" s="12"/>
      <c r="AU4" s="12"/>
      <c r="AV4" s="12"/>
      <c r="AW4" s="12"/>
      <c r="AX4" s="14"/>
      <c r="AY4" s="12"/>
    </row>
    <row r="5" spans="1:51" x14ac:dyDescent="0.4">
      <c r="A5" s="55"/>
      <c r="B5" s="12"/>
      <c r="C5" s="12"/>
      <c r="D5" s="12"/>
      <c r="E5" s="12"/>
      <c r="F5" s="12"/>
      <c r="G5" s="55"/>
      <c r="H5" s="12"/>
      <c r="I5" s="12"/>
      <c r="J5" s="12"/>
      <c r="K5" s="12"/>
      <c r="L5" s="48"/>
      <c r="M5" s="48"/>
      <c r="N5" s="48" t="s">
        <v>31</v>
      </c>
      <c r="O5" s="48"/>
      <c r="P5" s="13">
        <f>'18F_McN-5652(kinetic)(raw)'!$X$8</f>
        <v>10.484</v>
      </c>
      <c r="Q5" s="12"/>
      <c r="R5" s="12"/>
      <c r="S5" s="12"/>
      <c r="T5" s="19">
        <v>1.21</v>
      </c>
      <c r="U5" s="19" t="s">
        <v>40</v>
      </c>
      <c r="V5" s="19">
        <v>5.2</v>
      </c>
      <c r="W5" s="12"/>
      <c r="X5" s="12"/>
      <c r="Y5" s="12"/>
      <c r="Z5" s="12"/>
      <c r="AA5" s="12"/>
      <c r="AB5" s="14">
        <f>'18F_McN-5652(kinetic)(raw)'!$AE$8</f>
        <v>0.18</v>
      </c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pans="1:51" x14ac:dyDescent="0.4">
      <c r="A6" s="55"/>
      <c r="B6" s="12"/>
      <c r="C6" s="12"/>
      <c r="D6" s="12"/>
      <c r="E6" s="12"/>
      <c r="F6" s="12"/>
      <c r="G6" s="55"/>
      <c r="H6" s="12"/>
      <c r="I6" s="12"/>
      <c r="J6" s="12"/>
      <c r="K6" s="12"/>
      <c r="L6" s="48" t="s">
        <v>34</v>
      </c>
      <c r="M6" s="48"/>
      <c r="N6" s="48" t="s">
        <v>27</v>
      </c>
      <c r="O6" s="48"/>
      <c r="P6" s="13">
        <f>'18F_McN-5652(kinetic)(raw)'!$X$16</f>
        <v>7.5100000000000007</v>
      </c>
      <c r="Q6" s="12"/>
      <c r="R6" s="12"/>
      <c r="S6" s="12"/>
      <c r="T6" s="47"/>
      <c r="U6" s="47"/>
      <c r="V6" s="47"/>
      <c r="W6" s="12"/>
      <c r="X6" s="12"/>
      <c r="Y6" s="12"/>
      <c r="Z6" s="12"/>
      <c r="AA6" s="12"/>
      <c r="AB6" s="14">
        <f>'18F_McN-5652(kinetic)(raw)'!$AE$16</f>
        <v>0.27799999999999997</v>
      </c>
      <c r="AC6" s="12"/>
      <c r="AD6" s="14"/>
      <c r="AE6" s="12"/>
      <c r="AF6" s="12"/>
      <c r="AG6" s="12"/>
      <c r="AH6" s="12"/>
      <c r="AI6" s="12"/>
      <c r="AJ6" s="14"/>
      <c r="AK6" s="12"/>
      <c r="AL6" s="14"/>
      <c r="AM6" s="12"/>
      <c r="AN6" s="12"/>
      <c r="AO6" s="12"/>
      <c r="AP6" s="12"/>
      <c r="AQ6" s="12"/>
      <c r="AS6" s="12"/>
      <c r="AT6" s="12"/>
      <c r="AU6" s="12"/>
      <c r="AV6" s="14"/>
      <c r="AW6" s="12"/>
      <c r="AX6" s="14"/>
      <c r="AY6" s="12"/>
    </row>
    <row r="7" spans="1:51" x14ac:dyDescent="0.4">
      <c r="A7" s="55"/>
      <c r="B7" s="12"/>
      <c r="C7" s="12"/>
      <c r="D7" s="12"/>
      <c r="E7" s="12"/>
      <c r="F7" s="12"/>
      <c r="G7" s="55"/>
      <c r="H7" s="12"/>
      <c r="I7" s="12"/>
      <c r="J7" s="12"/>
      <c r="K7" s="12"/>
      <c r="L7" s="48"/>
      <c r="M7" s="48"/>
      <c r="N7" s="56" t="s">
        <v>35</v>
      </c>
      <c r="O7" s="44" t="s">
        <v>92</v>
      </c>
      <c r="P7" s="13">
        <f>'18F_McN-5652(kinetic)(raw)'!$X$13</f>
        <v>11.764000000000001</v>
      </c>
      <c r="Q7" s="12"/>
      <c r="R7" s="12"/>
      <c r="S7" s="12"/>
      <c r="T7" s="47"/>
      <c r="U7" s="47"/>
      <c r="V7" s="47"/>
      <c r="W7" s="12"/>
      <c r="X7" s="12"/>
      <c r="Y7" s="12"/>
      <c r="Z7" s="12"/>
      <c r="AA7" s="12"/>
      <c r="AB7" s="14">
        <f>'18F_McN-5652(kinetic)(raw)'!$AE$13</f>
        <v>0.16800000000000001</v>
      </c>
      <c r="AC7" s="12"/>
      <c r="AD7" s="14"/>
      <c r="AE7" s="12"/>
      <c r="AF7" s="12"/>
      <c r="AG7" s="12"/>
      <c r="AH7" s="12"/>
      <c r="AI7" s="12"/>
      <c r="AJ7" s="14"/>
      <c r="AK7" s="12"/>
      <c r="AL7" s="14"/>
      <c r="AM7" s="12"/>
      <c r="AN7" s="12"/>
      <c r="AO7" s="12"/>
      <c r="AP7" s="12"/>
      <c r="AQ7" s="12"/>
      <c r="AS7" s="12"/>
      <c r="AT7" s="12"/>
      <c r="AU7" s="12"/>
      <c r="AV7" s="14"/>
      <c r="AW7" s="12"/>
      <c r="AX7" s="14"/>
      <c r="AY7" s="12"/>
    </row>
    <row r="8" spans="1:51" x14ac:dyDescent="0.4">
      <c r="A8" s="55"/>
      <c r="B8" s="12"/>
      <c r="C8" s="12"/>
      <c r="D8" s="12"/>
      <c r="E8" s="12"/>
      <c r="F8" s="12"/>
      <c r="G8" s="55"/>
      <c r="H8" s="12"/>
      <c r="I8" s="12"/>
      <c r="J8" s="12"/>
      <c r="K8" s="12"/>
      <c r="L8" s="48"/>
      <c r="M8" s="48"/>
      <c r="N8" s="53"/>
      <c r="O8" s="44" t="s">
        <v>53</v>
      </c>
      <c r="P8" s="13">
        <f>'18F_McN-5652(kinetic)(raw)'!$X$14</f>
        <v>8.6720000000000006</v>
      </c>
      <c r="Q8" s="12"/>
      <c r="R8" s="12"/>
      <c r="S8" s="12"/>
      <c r="T8" s="47"/>
      <c r="U8" s="47"/>
      <c r="V8" s="47"/>
      <c r="W8" s="12"/>
      <c r="X8" s="12"/>
      <c r="Y8" s="12"/>
      <c r="Z8" s="12"/>
      <c r="AA8" s="12"/>
      <c r="AB8" s="14">
        <f>'18F_McN-5652(kinetic)(raw)'!$AE$14</f>
        <v>0.186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customHeight="1" x14ac:dyDescent="0.4">
      <c r="A9" s="55"/>
      <c r="B9" s="12"/>
      <c r="C9" s="12"/>
      <c r="D9" s="12"/>
      <c r="E9" s="12"/>
      <c r="F9" s="12"/>
      <c r="G9" s="55"/>
      <c r="H9" s="12"/>
      <c r="I9" s="12"/>
      <c r="J9" s="12"/>
      <c r="K9" s="12"/>
      <c r="L9" s="49" t="s">
        <v>36</v>
      </c>
      <c r="M9" s="49"/>
      <c r="N9" s="48" t="s">
        <v>33</v>
      </c>
      <c r="O9" s="48"/>
      <c r="P9" s="13">
        <f>'18F_McN-5652(kinetic)(raw)'!$X$6</f>
        <v>8.9920000000000009</v>
      </c>
      <c r="Q9" s="12"/>
      <c r="R9" s="10"/>
      <c r="S9" s="16"/>
      <c r="T9" s="21">
        <v>1.1000000000000001</v>
      </c>
      <c r="U9" s="19" t="s">
        <v>40</v>
      </c>
      <c r="V9" s="19">
        <v>1.6</v>
      </c>
      <c r="W9" s="12"/>
      <c r="X9" s="12"/>
      <c r="Y9" s="12"/>
      <c r="Z9" s="12"/>
      <c r="AA9" s="12"/>
      <c r="AB9" s="14">
        <f>'18F_McN-5652(kinetic)(raw)'!$AE$6</f>
        <v>0.26400000000000001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4">
      <c r="A10" s="55"/>
      <c r="B10" s="12"/>
      <c r="C10" s="12"/>
      <c r="D10" s="12"/>
      <c r="E10" s="12"/>
      <c r="F10" s="12"/>
      <c r="G10" s="55"/>
      <c r="H10" s="12"/>
      <c r="I10" s="12"/>
      <c r="J10" s="12"/>
      <c r="K10" s="12"/>
      <c r="L10" s="49"/>
      <c r="M10" s="49"/>
      <c r="N10" s="48" t="s">
        <v>32</v>
      </c>
      <c r="O10" s="48"/>
      <c r="P10" s="13">
        <f>'18F_McN-5652(kinetic)(raw)'!$X$5</f>
        <v>8.1960000000000015</v>
      </c>
      <c r="Q10" s="12"/>
      <c r="R10" s="10"/>
      <c r="S10" s="16"/>
      <c r="T10" s="47">
        <v>1.07</v>
      </c>
      <c r="U10" s="47" t="s">
        <v>40</v>
      </c>
      <c r="V10" s="47">
        <v>1.3</v>
      </c>
      <c r="W10" s="12"/>
      <c r="X10" s="12"/>
      <c r="Y10" s="12"/>
      <c r="Z10" s="12"/>
      <c r="AA10" s="12"/>
      <c r="AB10" s="14">
        <f>'18F_McN-5652(kinetic)(raw)'!$AE$5</f>
        <v>0.25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4">
      <c r="A11" s="55"/>
      <c r="B11" s="12"/>
      <c r="C11" s="12"/>
      <c r="D11" s="12"/>
      <c r="E11" s="12"/>
      <c r="F11" s="12"/>
      <c r="G11" s="55"/>
      <c r="H11" s="12"/>
      <c r="I11" s="12"/>
      <c r="J11" s="12"/>
      <c r="K11" s="12"/>
      <c r="L11" s="48" t="s">
        <v>24</v>
      </c>
      <c r="M11" s="48"/>
      <c r="N11" s="48" t="s">
        <v>24</v>
      </c>
      <c r="O11" s="48"/>
      <c r="P11" s="13">
        <f>AVERAGE('18F_McN-5652(kinetic)(raw)'!X3,'18F_McN-5652(kinetic)(raw)'!X4)</f>
        <v>7.7349999999999994</v>
      </c>
      <c r="Q11" s="12"/>
      <c r="R11" s="10"/>
      <c r="S11" s="16"/>
      <c r="T11" s="47">
        <v>1.02</v>
      </c>
      <c r="U11" s="47" t="s">
        <v>40</v>
      </c>
      <c r="V11" s="47">
        <v>0.4</v>
      </c>
      <c r="W11" s="12"/>
      <c r="X11" s="12"/>
      <c r="Y11" s="12"/>
      <c r="Z11" s="12"/>
      <c r="AA11" s="12"/>
      <c r="AB11" s="17">
        <f>AVERAGE('18F_McN-5652(kinetic)(raw)'!AE3,'18F_McN-5652(kinetic)(raw)'!AE4)</f>
        <v>0.24399999999999999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S11" s="12"/>
      <c r="AT11" s="12"/>
      <c r="AU11" s="12"/>
      <c r="AV11" s="12"/>
      <c r="AW11" s="12"/>
      <c r="AX11" s="12"/>
      <c r="AY11" s="12"/>
    </row>
    <row r="12" spans="1:51" x14ac:dyDescent="0.4">
      <c r="A12" s="55"/>
      <c r="B12" s="12"/>
      <c r="C12" s="12"/>
      <c r="D12" s="12"/>
      <c r="E12" s="12"/>
      <c r="F12" s="12"/>
      <c r="G12" s="55"/>
      <c r="H12" s="12"/>
      <c r="I12" s="12"/>
      <c r="J12" s="12"/>
      <c r="K12" s="12"/>
      <c r="L12" s="48" t="s">
        <v>25</v>
      </c>
      <c r="M12" s="48"/>
      <c r="N12" s="48" t="s">
        <v>25</v>
      </c>
      <c r="O12" s="48"/>
      <c r="P12" s="13"/>
      <c r="Q12" s="12"/>
      <c r="R12" s="10"/>
      <c r="S12" s="16"/>
      <c r="T12" s="47"/>
      <c r="U12" s="47"/>
      <c r="V12" s="47"/>
      <c r="W12" s="12"/>
      <c r="X12" s="14"/>
      <c r="Y12" s="12"/>
      <c r="Z12" s="12"/>
      <c r="AA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S12" s="12"/>
      <c r="AT12" s="12"/>
      <c r="AU12" s="12"/>
      <c r="AV12" s="12"/>
      <c r="AW12" s="12"/>
      <c r="AX12" s="12"/>
      <c r="AY12" s="12"/>
    </row>
    <row r="13" spans="1:51" x14ac:dyDescent="0.4">
      <c r="A13" s="55"/>
      <c r="B13" s="12"/>
      <c r="C13" s="12"/>
      <c r="D13" s="12"/>
      <c r="E13" s="12"/>
      <c r="F13" s="12"/>
      <c r="G13" s="55"/>
      <c r="H13" s="12"/>
      <c r="I13" s="12"/>
      <c r="J13" s="12"/>
      <c r="K13" s="12"/>
      <c r="L13" s="48" t="s">
        <v>26</v>
      </c>
      <c r="M13" s="48"/>
      <c r="N13" s="48" t="s">
        <v>26</v>
      </c>
      <c r="O13" s="48"/>
      <c r="P13" s="13"/>
      <c r="Q13" s="12"/>
      <c r="R13" s="10"/>
      <c r="S13" s="16"/>
      <c r="T13" s="47"/>
      <c r="U13" s="47"/>
      <c r="V13" s="47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4">
      <c r="A14" s="55"/>
      <c r="B14" s="12"/>
      <c r="C14" s="12"/>
      <c r="D14" s="12"/>
      <c r="E14" s="12"/>
      <c r="F14" s="12"/>
      <c r="G14" s="55"/>
      <c r="H14" s="12"/>
      <c r="I14" s="12"/>
      <c r="J14" s="12"/>
      <c r="K14" s="12"/>
      <c r="L14" s="48" t="s">
        <v>37</v>
      </c>
      <c r="M14" s="48"/>
      <c r="N14" s="48" t="s">
        <v>38</v>
      </c>
      <c r="O14" s="48"/>
      <c r="P14" s="13">
        <f>'18F_McN-5652(kinetic)(raw)'!$X$10</f>
        <v>10.867999999999999</v>
      </c>
      <c r="Q14" s="12"/>
      <c r="R14" s="10"/>
      <c r="S14" s="16"/>
      <c r="T14" s="19">
        <v>1.31</v>
      </c>
      <c r="U14" s="19" t="s">
        <v>40</v>
      </c>
      <c r="V14" s="19">
        <v>3.4</v>
      </c>
      <c r="W14" s="12"/>
      <c r="X14" s="12"/>
      <c r="Y14" s="12"/>
      <c r="Z14" s="12"/>
      <c r="AA14" s="12"/>
      <c r="AB14" s="14">
        <f>'18F_McN-5652(kinetic)(raw)'!$AE$10</f>
        <v>0.25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4">
      <c r="A15" s="55"/>
      <c r="B15" s="12"/>
      <c r="C15" s="12"/>
      <c r="D15" s="12"/>
      <c r="E15" s="12"/>
      <c r="F15" s="12"/>
      <c r="G15" s="55"/>
      <c r="H15" s="12"/>
      <c r="I15" s="12"/>
      <c r="J15" s="12"/>
      <c r="K15" s="12"/>
      <c r="L15" s="48"/>
      <c r="M15" s="48"/>
      <c r="N15" s="48" t="s">
        <v>30</v>
      </c>
      <c r="O15" s="48"/>
      <c r="P15" s="13">
        <f>'18F_McN-5652(kinetic)(raw)'!$X$11</f>
        <v>12.501999999999999</v>
      </c>
      <c r="Q15" s="12"/>
      <c r="R15" s="10"/>
      <c r="S15" s="16"/>
      <c r="T15" s="19">
        <v>1.37</v>
      </c>
      <c r="U15" s="19" t="s">
        <v>40</v>
      </c>
      <c r="V15" s="19">
        <v>3.6</v>
      </c>
      <c r="W15" s="12"/>
      <c r="X15" s="12"/>
      <c r="Y15" s="12"/>
      <c r="Z15" s="12"/>
      <c r="AA15" s="12"/>
      <c r="AB15" s="14">
        <f>'18F_McN-5652(kinetic)(raw)'!$AE$11</f>
        <v>0.28399999999999997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4">
      <c r="A16" s="55"/>
      <c r="B16" s="12"/>
      <c r="C16" s="12"/>
      <c r="D16" s="12"/>
      <c r="E16" s="12"/>
      <c r="F16" s="12"/>
      <c r="G16" s="55"/>
      <c r="H16" s="12"/>
      <c r="I16" s="12"/>
      <c r="J16" s="12"/>
      <c r="K16" s="12"/>
      <c r="L16" s="48"/>
      <c r="M16" s="48"/>
      <c r="N16" s="48" t="s">
        <v>29</v>
      </c>
      <c r="O16" s="48"/>
      <c r="P16" s="13">
        <f>'18F_McN-5652(kinetic)(raw)'!$X$12</f>
        <v>11.715999999999999</v>
      </c>
      <c r="Q16" s="12"/>
      <c r="R16" s="10"/>
      <c r="S16" s="16"/>
      <c r="T16" s="19">
        <v>1.35</v>
      </c>
      <c r="U16" s="19" t="s">
        <v>40</v>
      </c>
      <c r="V16" s="63">
        <v>3</v>
      </c>
      <c r="W16" s="12"/>
      <c r="X16" s="12"/>
      <c r="Y16" s="12"/>
      <c r="Z16" s="12"/>
      <c r="AA16" s="12"/>
      <c r="AB16" s="14">
        <f>'18F_McN-5652(kinetic)(raw)'!$AE$12</f>
        <v>0.28799999999999998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2"/>
      <c r="AT16" s="12"/>
      <c r="AU16" s="12"/>
      <c r="AV16" s="14"/>
      <c r="AW16" s="12"/>
      <c r="AX16" s="12"/>
      <c r="AY16" s="12"/>
    </row>
    <row r="17" spans="1:51" x14ac:dyDescent="0.4">
      <c r="A17" s="55"/>
      <c r="B17" s="12"/>
      <c r="C17" s="12"/>
      <c r="D17" s="12"/>
      <c r="E17" s="12"/>
      <c r="F17" s="12"/>
      <c r="G17" s="55"/>
      <c r="H17" s="12"/>
      <c r="I17" s="12"/>
      <c r="J17" s="12"/>
      <c r="K17" s="12"/>
      <c r="L17" s="48"/>
      <c r="M17" s="48"/>
      <c r="N17" s="48" t="s">
        <v>39</v>
      </c>
      <c r="O17" s="48"/>
      <c r="P17" s="13"/>
      <c r="Q17" s="12"/>
      <c r="R17" s="16"/>
      <c r="S17" s="16"/>
      <c r="T17" s="16"/>
      <c r="U17" s="12"/>
      <c r="V17" s="16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4">
      <c r="A18" s="55"/>
      <c r="B18" s="12"/>
      <c r="C18" s="12"/>
      <c r="D18" s="12"/>
      <c r="E18" s="12"/>
      <c r="F18" s="12"/>
      <c r="G18" s="55"/>
      <c r="H18" s="12"/>
      <c r="I18" s="12"/>
      <c r="J18" s="12"/>
      <c r="K18" s="12"/>
      <c r="L18" s="48"/>
      <c r="M18" s="48"/>
      <c r="N18" s="20" t="s">
        <v>52</v>
      </c>
      <c r="O18" s="20"/>
      <c r="P18" s="13">
        <f>'18F_McN-5652(kinetic)(raw)'!$X$7</f>
        <v>12.273999999999999</v>
      </c>
      <c r="Q18" s="12"/>
      <c r="R18" s="16"/>
      <c r="S18" s="16"/>
      <c r="T18" s="16"/>
      <c r="U18" s="12"/>
      <c r="V18" s="16"/>
      <c r="W18" s="12"/>
      <c r="X18" s="12"/>
      <c r="Y18" s="12"/>
      <c r="Z18" s="12"/>
      <c r="AA18" s="12"/>
      <c r="AB18" s="14">
        <f>'18F_McN-5652(kinetic)(raw)'!$AE$7</f>
        <v>0.26200000000000001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x14ac:dyDescent="0.4">
      <c r="A19" s="11"/>
      <c r="G19" s="11"/>
      <c r="H19" s="12"/>
      <c r="I19" s="12"/>
      <c r="J19" s="12"/>
      <c r="K19" s="12"/>
      <c r="L19" s="48" t="s">
        <v>41</v>
      </c>
      <c r="M19" s="45"/>
      <c r="N19" s="48"/>
      <c r="O19" s="48"/>
      <c r="P19" s="19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4">
      <c r="A20" s="11"/>
      <c r="G20" s="11"/>
      <c r="L20" s="48"/>
      <c r="M20" s="45"/>
      <c r="N20" s="48"/>
      <c r="O20" s="48"/>
      <c r="P20" s="19"/>
      <c r="Q20" s="12"/>
      <c r="AC20" s="12"/>
    </row>
    <row r="21" spans="1:51" x14ac:dyDescent="0.4">
      <c r="A21" s="11"/>
      <c r="G21" s="11"/>
      <c r="L21" s="48"/>
      <c r="M21" s="44" t="s">
        <v>54</v>
      </c>
      <c r="N21" s="48" t="s">
        <v>93</v>
      </c>
      <c r="O21" s="48"/>
      <c r="P21" s="13">
        <f>'18F_McN-5652(kinetic)(raw)'!$X$15</f>
        <v>20.125999999999998</v>
      </c>
      <c r="Q21" s="12"/>
      <c r="AB21" s="14">
        <f>'18F_McN-5652(kinetic)(raw)'!$AE$15</f>
        <v>0.23599999999999999</v>
      </c>
    </row>
    <row r="22" spans="1:51" x14ac:dyDescent="0.4">
      <c r="A22" s="11"/>
      <c r="G22" s="11"/>
      <c r="P22" s="19"/>
      <c r="AC22" s="12"/>
    </row>
    <row r="23" spans="1:51" x14ac:dyDescent="0.4">
      <c r="A23" s="11"/>
      <c r="G23" s="11"/>
    </row>
    <row r="24" spans="1:51" x14ac:dyDescent="0.4">
      <c r="A24" s="11"/>
      <c r="G24" s="11"/>
    </row>
    <row r="25" spans="1:51" x14ac:dyDescent="0.4">
      <c r="A25" s="11"/>
      <c r="G25" s="11"/>
    </row>
    <row r="26" spans="1:51" x14ac:dyDescent="0.4">
      <c r="A26" s="11"/>
      <c r="G26" s="11"/>
    </row>
    <row r="27" spans="1:51" x14ac:dyDescent="0.4">
      <c r="A27" s="11"/>
      <c r="G27" s="11"/>
    </row>
    <row r="28" spans="1:51" x14ac:dyDescent="0.4">
      <c r="A28" s="11"/>
      <c r="G28" s="11"/>
    </row>
    <row r="29" spans="1:51" x14ac:dyDescent="0.4">
      <c r="A29" s="11"/>
      <c r="G29" s="11"/>
    </row>
    <row r="30" spans="1:51" x14ac:dyDescent="0.4">
      <c r="A30" s="11"/>
      <c r="G30" s="11"/>
    </row>
    <row r="31" spans="1:51" x14ac:dyDescent="0.4">
      <c r="A31" s="11"/>
      <c r="G31" s="11"/>
    </row>
    <row r="32" spans="1:51" x14ac:dyDescent="0.4">
      <c r="A32" s="11"/>
      <c r="G32" s="11"/>
    </row>
    <row r="33" spans="1:7" x14ac:dyDescent="0.4">
      <c r="A33" s="11"/>
      <c r="G33" s="11"/>
    </row>
    <row r="34" spans="1:7" x14ac:dyDescent="0.4">
      <c r="A34" s="11"/>
      <c r="G34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A3:A18"/>
    <mergeCell ref="G3:G18"/>
    <mergeCell ref="N16:O16"/>
    <mergeCell ref="N17:O17"/>
    <mergeCell ref="N7:N8"/>
    <mergeCell ref="N9:O9"/>
    <mergeCell ref="N10:O10"/>
    <mergeCell ref="L9:M10"/>
    <mergeCell ref="N19:O19"/>
    <mergeCell ref="L12:M12"/>
    <mergeCell ref="N12:O12"/>
    <mergeCell ref="L13:M13"/>
    <mergeCell ref="N13:O13"/>
    <mergeCell ref="N14:O14"/>
    <mergeCell ref="N15:O15"/>
    <mergeCell ref="L14:M18"/>
    <mergeCell ref="L19:L21"/>
    <mergeCell ref="N20:O20"/>
    <mergeCell ref="N21:O2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0FDE-59D2-43CE-B738-351BCEE12265}">
  <dimension ref="A1:AQ16"/>
  <sheetViews>
    <sheetView topLeftCell="J1" workbookViewId="0">
      <selection activeCell="AE7" sqref="AE7"/>
    </sheetView>
  </sheetViews>
  <sheetFormatPr defaultRowHeight="18.75" x14ac:dyDescent="0.4"/>
  <cols>
    <col min="1" max="1" width="18.5" customWidth="1"/>
    <col min="15" max="15" width="2.5" customWidth="1"/>
  </cols>
  <sheetData>
    <row r="1" spans="1:43" x14ac:dyDescent="0.4">
      <c r="A1" s="50" t="s">
        <v>0</v>
      </c>
      <c r="B1" s="50"/>
      <c r="C1" s="50"/>
      <c r="D1" s="50"/>
      <c r="E1" s="50"/>
      <c r="F1" s="50"/>
      <c r="G1" s="51" t="s">
        <v>1</v>
      </c>
      <c r="H1" s="51"/>
      <c r="I1" s="51"/>
      <c r="J1" s="51"/>
      <c r="K1" s="52" t="s">
        <v>2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46"/>
      <c r="AL1" s="46"/>
      <c r="AM1" s="2"/>
      <c r="AN1" s="2"/>
      <c r="AO1" s="2"/>
    </row>
    <row r="2" spans="1:43" ht="19.5" thickBot="1" x14ac:dyDescent="0.45">
      <c r="A2" s="3" t="s">
        <v>3</v>
      </c>
      <c r="B2" s="3"/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2" t="s">
        <v>13</v>
      </c>
      <c r="M2" s="6" t="s">
        <v>106</v>
      </c>
      <c r="N2" s="6" t="s">
        <v>51</v>
      </c>
      <c r="O2" s="6"/>
      <c r="P2" s="7"/>
      <c r="Q2" s="7"/>
      <c r="R2" s="7" t="s">
        <v>17</v>
      </c>
      <c r="S2" s="7">
        <v>1</v>
      </c>
      <c r="T2" s="7">
        <v>2</v>
      </c>
      <c r="U2" s="7">
        <v>3</v>
      </c>
      <c r="V2" s="7">
        <v>4</v>
      </c>
      <c r="W2" s="7">
        <v>5</v>
      </c>
      <c r="X2" s="7" t="s">
        <v>14</v>
      </c>
      <c r="Y2" s="7" t="s">
        <v>17</v>
      </c>
      <c r="Z2" s="7">
        <v>1</v>
      </c>
      <c r="AA2" s="6">
        <v>2</v>
      </c>
      <c r="AB2" s="6">
        <v>3</v>
      </c>
      <c r="AC2" s="7">
        <v>4</v>
      </c>
      <c r="AD2" s="6">
        <v>5</v>
      </c>
      <c r="AE2" s="6" t="s">
        <v>16</v>
      </c>
      <c r="AF2" s="7" t="s">
        <v>17</v>
      </c>
      <c r="AG2" s="6" t="s">
        <v>19</v>
      </c>
      <c r="AH2" s="6"/>
      <c r="AI2" s="6"/>
      <c r="AJ2" s="6" t="s">
        <v>20</v>
      </c>
      <c r="AK2" s="6"/>
      <c r="AL2" s="6"/>
      <c r="AM2" s="8" t="s">
        <v>21</v>
      </c>
      <c r="AN2" s="8"/>
      <c r="AO2" s="8"/>
      <c r="AP2" s="61" t="s">
        <v>105</v>
      </c>
      <c r="AQ2" s="46" t="s">
        <v>104</v>
      </c>
    </row>
    <row r="3" spans="1:43" x14ac:dyDescent="0.4">
      <c r="A3" s="54" t="s">
        <v>44</v>
      </c>
      <c r="C3" s="15" t="s">
        <v>45</v>
      </c>
      <c r="D3" s="15">
        <v>2012</v>
      </c>
      <c r="E3" s="15" t="s">
        <v>46</v>
      </c>
      <c r="F3" s="15" t="s">
        <v>47</v>
      </c>
      <c r="G3" s="54" t="s">
        <v>22</v>
      </c>
      <c r="H3" s="15">
        <v>5</v>
      </c>
      <c r="I3" s="15" t="s">
        <v>48</v>
      </c>
      <c r="J3" s="15" t="s">
        <v>49</v>
      </c>
      <c r="K3" s="60" t="s">
        <v>50</v>
      </c>
      <c r="L3" s="60" t="s">
        <v>103</v>
      </c>
      <c r="M3" s="15"/>
      <c r="N3" s="15">
        <v>1.02</v>
      </c>
      <c r="O3" t="s">
        <v>40</v>
      </c>
      <c r="P3" s="15">
        <v>0.4</v>
      </c>
      <c r="Q3" s="15"/>
      <c r="R3" s="15"/>
      <c r="S3" s="59">
        <v>6.67</v>
      </c>
      <c r="T3" s="59">
        <v>7.67</v>
      </c>
      <c r="U3" s="59">
        <v>6.66</v>
      </c>
      <c r="V3" s="59">
        <v>7.99</v>
      </c>
      <c r="W3" s="14">
        <v>9.65</v>
      </c>
      <c r="X3" s="14">
        <f>AVERAGE(S3,T3,U3,V3,W3)</f>
        <v>7.7279999999999998</v>
      </c>
      <c r="Y3" s="14"/>
      <c r="Z3" s="14">
        <v>0.28000000000000003</v>
      </c>
      <c r="AA3" s="14">
        <v>0.24</v>
      </c>
      <c r="AB3" s="14">
        <v>0.27</v>
      </c>
      <c r="AC3" s="14">
        <v>0.2</v>
      </c>
      <c r="AD3" s="14">
        <v>0.2</v>
      </c>
      <c r="AE3" s="14">
        <f>AVERAGE(Z3,AA3,AB3,AC3,AD3)</f>
        <v>0.23799999999999999</v>
      </c>
      <c r="AF3" s="15"/>
    </row>
    <row r="4" spans="1:43" x14ac:dyDescent="0.4">
      <c r="A4" s="58"/>
      <c r="G4" s="55"/>
      <c r="K4" s="12"/>
      <c r="L4" s="12" t="s">
        <v>102</v>
      </c>
      <c r="M4" s="12"/>
      <c r="N4" s="12"/>
      <c r="O4" t="s">
        <v>40</v>
      </c>
      <c r="P4" s="12"/>
      <c r="Q4" s="12"/>
      <c r="R4" s="12"/>
      <c r="S4" s="14">
        <v>6.65</v>
      </c>
      <c r="T4" s="14">
        <v>7.63</v>
      </c>
      <c r="U4" s="14">
        <v>6.9</v>
      </c>
      <c r="V4" s="14">
        <v>8.11</v>
      </c>
      <c r="W4" s="14">
        <v>9.42</v>
      </c>
      <c r="X4" s="14">
        <f t="shared" ref="X4:X16" si="0">AVERAGE(S4,T4,U4,V4,W4)</f>
        <v>7.742</v>
      </c>
      <c r="Y4" s="14"/>
      <c r="Z4" s="14">
        <v>0.32</v>
      </c>
      <c r="AA4" s="14">
        <v>0.26</v>
      </c>
      <c r="AB4" s="14">
        <v>0.28000000000000003</v>
      </c>
      <c r="AC4" s="14">
        <v>0.21</v>
      </c>
      <c r="AD4" s="14">
        <v>0.18</v>
      </c>
      <c r="AE4" s="14">
        <f t="shared" ref="AE4:AE16" si="1">AVERAGE(Z4,AA4,AB4,AC4,AD4)</f>
        <v>0.25</v>
      </c>
      <c r="AF4" s="12"/>
    </row>
    <row r="5" spans="1:43" x14ac:dyDescent="0.4">
      <c r="A5" s="58"/>
      <c r="G5" s="55"/>
      <c r="K5" s="12"/>
      <c r="L5" s="12" t="s">
        <v>101</v>
      </c>
      <c r="M5" s="12"/>
      <c r="N5" s="12">
        <v>1.07</v>
      </c>
      <c r="O5" t="s">
        <v>40</v>
      </c>
      <c r="P5" s="12">
        <v>1.3</v>
      </c>
      <c r="Q5" s="12"/>
      <c r="R5" s="12"/>
      <c r="S5" s="14">
        <v>6.92</v>
      </c>
      <c r="T5" s="14">
        <v>7.6</v>
      </c>
      <c r="U5" s="14">
        <v>7.11</v>
      </c>
      <c r="V5" s="14">
        <v>8.4</v>
      </c>
      <c r="W5" s="14">
        <v>10.95</v>
      </c>
      <c r="X5" s="14">
        <f t="shared" si="0"/>
        <v>8.1960000000000015</v>
      </c>
      <c r="Y5" s="14"/>
      <c r="Z5" s="14">
        <v>0.34</v>
      </c>
      <c r="AA5" s="14">
        <v>0.24</v>
      </c>
      <c r="AB5" s="14">
        <v>0.26</v>
      </c>
      <c r="AC5" s="14">
        <v>0.2</v>
      </c>
      <c r="AD5" s="14">
        <v>0.21</v>
      </c>
      <c r="AE5" s="14">
        <f t="shared" si="1"/>
        <v>0.25</v>
      </c>
      <c r="AF5" s="12"/>
    </row>
    <row r="6" spans="1:43" x14ac:dyDescent="0.4">
      <c r="A6" s="58"/>
      <c r="G6" s="55"/>
      <c r="K6" s="12"/>
      <c r="L6" s="12" t="s">
        <v>33</v>
      </c>
      <c r="M6" s="12"/>
      <c r="N6" s="14">
        <v>1.1000000000000001</v>
      </c>
      <c r="O6" t="s">
        <v>40</v>
      </c>
      <c r="P6" s="12">
        <v>1.6</v>
      </c>
      <c r="Q6" s="12"/>
      <c r="R6" s="12"/>
      <c r="S6" s="14">
        <v>7.76</v>
      </c>
      <c r="T6" s="14">
        <v>8.3800000000000008</v>
      </c>
      <c r="U6" s="14">
        <v>7.27</v>
      </c>
      <c r="V6" s="14">
        <v>9.65</v>
      </c>
      <c r="W6" s="14">
        <v>11.9</v>
      </c>
      <c r="X6" s="14">
        <f t="shared" si="0"/>
        <v>8.9920000000000009</v>
      </c>
      <c r="Y6" s="14"/>
      <c r="Z6" s="14">
        <v>0.37</v>
      </c>
      <c r="AA6" s="14">
        <v>0.25</v>
      </c>
      <c r="AB6" s="14">
        <v>0.27</v>
      </c>
      <c r="AC6" s="14">
        <v>0.23</v>
      </c>
      <c r="AD6" s="14">
        <v>0.2</v>
      </c>
      <c r="AE6" s="14">
        <f t="shared" si="1"/>
        <v>0.26400000000000001</v>
      </c>
      <c r="AF6" s="12"/>
    </row>
    <row r="7" spans="1:43" x14ac:dyDescent="0.4">
      <c r="A7" s="58"/>
      <c r="G7" s="55"/>
      <c r="K7" s="12"/>
      <c r="L7" s="12" t="s">
        <v>52</v>
      </c>
      <c r="M7" s="12"/>
      <c r="N7" s="12">
        <v>1.32</v>
      </c>
      <c r="O7" t="s">
        <v>40</v>
      </c>
      <c r="P7" s="12">
        <v>3.7</v>
      </c>
      <c r="Q7" s="12"/>
      <c r="R7" s="12"/>
      <c r="S7" s="14">
        <v>9.2100000000000009</v>
      </c>
      <c r="T7" s="14">
        <v>12.82</v>
      </c>
      <c r="U7" s="14">
        <v>9.7899999999999991</v>
      </c>
      <c r="V7" s="14">
        <v>13.45</v>
      </c>
      <c r="W7" s="14">
        <v>16.100000000000001</v>
      </c>
      <c r="X7" s="14">
        <f t="shared" si="0"/>
        <v>12.273999999999999</v>
      </c>
      <c r="Y7" s="14"/>
      <c r="Z7" s="14">
        <v>0.31</v>
      </c>
      <c r="AA7" s="14">
        <v>0.31</v>
      </c>
      <c r="AB7" s="14">
        <v>0.25</v>
      </c>
      <c r="AC7" s="14">
        <v>0.2</v>
      </c>
      <c r="AD7" s="14">
        <v>0.24</v>
      </c>
      <c r="AE7" s="14">
        <f t="shared" si="1"/>
        <v>0.26200000000000001</v>
      </c>
      <c r="AF7" s="12"/>
    </row>
    <row r="8" spans="1:43" x14ac:dyDescent="0.4">
      <c r="A8" s="58"/>
      <c r="G8" s="55"/>
      <c r="K8" s="12"/>
      <c r="L8" s="12" t="s">
        <v>31</v>
      </c>
      <c r="M8" s="12"/>
      <c r="N8" s="12">
        <v>1.21</v>
      </c>
      <c r="O8" t="s">
        <v>40</v>
      </c>
      <c r="P8" s="12">
        <v>5.2</v>
      </c>
      <c r="Q8" s="12"/>
      <c r="R8" s="12"/>
      <c r="S8" s="14">
        <v>7.46</v>
      </c>
      <c r="T8" s="14">
        <v>10.58</v>
      </c>
      <c r="U8" s="14">
        <v>8.73</v>
      </c>
      <c r="V8" s="14">
        <v>10.79</v>
      </c>
      <c r="W8" s="14">
        <v>14.86</v>
      </c>
      <c r="X8" s="14">
        <f t="shared" si="0"/>
        <v>10.484</v>
      </c>
      <c r="Y8" s="14"/>
      <c r="Z8" s="14">
        <v>0.18</v>
      </c>
      <c r="AA8" s="14">
        <v>0.18</v>
      </c>
      <c r="AB8" s="14">
        <v>0.21</v>
      </c>
      <c r="AC8" s="14">
        <v>0.18</v>
      </c>
      <c r="AD8" s="14">
        <v>0.15</v>
      </c>
      <c r="AE8" s="14">
        <f t="shared" si="1"/>
        <v>0.18</v>
      </c>
      <c r="AF8" s="12"/>
    </row>
    <row r="9" spans="1:43" x14ac:dyDescent="0.4">
      <c r="A9" s="58"/>
      <c r="G9" s="55"/>
      <c r="K9" s="12"/>
      <c r="L9" s="12" t="s">
        <v>28</v>
      </c>
      <c r="M9" s="12"/>
      <c r="N9" s="12">
        <v>1.1499999999999999</v>
      </c>
      <c r="O9" t="s">
        <v>40</v>
      </c>
      <c r="P9" s="12">
        <v>2.2999999999999998</v>
      </c>
      <c r="Q9" s="12"/>
      <c r="R9" s="12"/>
      <c r="S9" s="14">
        <v>6.5</v>
      </c>
      <c r="T9" s="14">
        <v>7.76</v>
      </c>
      <c r="U9" s="14">
        <v>7.82</v>
      </c>
      <c r="V9" s="14">
        <v>8.41</v>
      </c>
      <c r="W9" s="14">
        <v>11.93</v>
      </c>
      <c r="X9" s="14">
        <f t="shared" si="0"/>
        <v>8.484</v>
      </c>
      <c r="Y9" s="14"/>
      <c r="Z9" s="14">
        <v>0.2</v>
      </c>
      <c r="AA9" s="14">
        <v>0.19</v>
      </c>
      <c r="AB9" s="14">
        <v>0.21</v>
      </c>
      <c r="AC9" s="14">
        <v>0.16</v>
      </c>
      <c r="AD9" s="14">
        <v>0.18</v>
      </c>
      <c r="AE9" s="14">
        <f t="shared" si="1"/>
        <v>0.188</v>
      </c>
      <c r="AF9" s="12"/>
    </row>
    <row r="10" spans="1:43" x14ac:dyDescent="0.4">
      <c r="A10" s="58"/>
      <c r="G10" s="55"/>
      <c r="L10" t="s">
        <v>100</v>
      </c>
      <c r="N10">
        <v>1.31</v>
      </c>
      <c r="O10" t="s">
        <v>40</v>
      </c>
      <c r="P10">
        <v>3.4</v>
      </c>
      <c r="S10" s="14">
        <v>8.7899999999999991</v>
      </c>
      <c r="T10" s="14">
        <v>9.82</v>
      </c>
      <c r="U10" s="14">
        <v>9.19</v>
      </c>
      <c r="V10" s="14">
        <v>11.67</v>
      </c>
      <c r="W10" s="14">
        <v>14.87</v>
      </c>
      <c r="X10" s="14">
        <f t="shared" si="0"/>
        <v>10.867999999999999</v>
      </c>
      <c r="Y10" s="14"/>
      <c r="Z10" s="14">
        <v>0.33</v>
      </c>
      <c r="AA10" s="14">
        <v>0.24</v>
      </c>
      <c r="AB10" s="14">
        <v>0.26</v>
      </c>
      <c r="AC10" s="14">
        <v>0.21</v>
      </c>
      <c r="AD10" s="14">
        <v>0.21</v>
      </c>
      <c r="AE10" s="14">
        <f t="shared" si="1"/>
        <v>0.25</v>
      </c>
      <c r="AF10" s="12"/>
      <c r="AG10" s="12"/>
    </row>
    <row r="11" spans="1:43" x14ac:dyDescent="0.4">
      <c r="A11" s="58"/>
      <c r="G11" s="55"/>
      <c r="L11" t="s">
        <v>30</v>
      </c>
      <c r="N11">
        <v>1.37</v>
      </c>
      <c r="O11" t="s">
        <v>40</v>
      </c>
      <c r="P11">
        <v>3.6</v>
      </c>
      <c r="S11" s="14">
        <v>9.39</v>
      </c>
      <c r="T11" s="14">
        <v>11.66</v>
      </c>
      <c r="U11" s="14">
        <v>10.78</v>
      </c>
      <c r="V11" s="14">
        <v>13.21</v>
      </c>
      <c r="W11" s="14">
        <v>17.47</v>
      </c>
      <c r="X11" s="14">
        <f t="shared" si="0"/>
        <v>12.501999999999999</v>
      </c>
      <c r="Y11" s="14"/>
      <c r="Z11" s="14">
        <v>0.36</v>
      </c>
      <c r="AA11" s="14">
        <v>0.28000000000000003</v>
      </c>
      <c r="AB11" s="14">
        <v>0.28999999999999998</v>
      </c>
      <c r="AC11" s="14">
        <v>0.25</v>
      </c>
      <c r="AD11" s="14">
        <v>0.24</v>
      </c>
      <c r="AE11" s="14">
        <f t="shared" si="1"/>
        <v>0.28399999999999997</v>
      </c>
      <c r="AF11" s="12"/>
    </row>
    <row r="12" spans="1:43" x14ac:dyDescent="0.4">
      <c r="A12" s="58"/>
      <c r="G12" s="55"/>
      <c r="L12" t="s">
        <v>99</v>
      </c>
      <c r="N12">
        <v>1.35</v>
      </c>
      <c r="O12" t="s">
        <v>40</v>
      </c>
      <c r="P12" s="18">
        <v>3</v>
      </c>
      <c r="S12" s="14">
        <v>8.85</v>
      </c>
      <c r="T12" s="14">
        <v>10.94</v>
      </c>
      <c r="U12" s="14">
        <v>10.36</v>
      </c>
      <c r="V12" s="14">
        <v>12.03</v>
      </c>
      <c r="W12" s="14">
        <v>16.399999999999999</v>
      </c>
      <c r="X12" s="14">
        <f t="shared" si="0"/>
        <v>11.715999999999999</v>
      </c>
      <c r="Y12" s="14"/>
      <c r="Z12" s="14">
        <v>0.36</v>
      </c>
      <c r="AA12" s="14">
        <v>0.27</v>
      </c>
      <c r="AB12" s="14">
        <v>0.33</v>
      </c>
      <c r="AC12" s="14">
        <v>0.27</v>
      </c>
      <c r="AD12" s="14">
        <v>0.21</v>
      </c>
      <c r="AE12" s="14">
        <f t="shared" si="1"/>
        <v>0.28799999999999998</v>
      </c>
      <c r="AF12" s="12"/>
    </row>
    <row r="13" spans="1:43" x14ac:dyDescent="0.4">
      <c r="A13" s="58"/>
      <c r="G13" s="19"/>
      <c r="L13" t="s">
        <v>92</v>
      </c>
      <c r="O13" t="s">
        <v>40</v>
      </c>
      <c r="S13" s="14">
        <v>9.17</v>
      </c>
      <c r="T13" s="14">
        <v>12.14</v>
      </c>
      <c r="U13" s="14">
        <v>9.48</v>
      </c>
      <c r="V13" s="14">
        <v>10.86</v>
      </c>
      <c r="W13" s="14">
        <v>17.170000000000002</v>
      </c>
      <c r="X13" s="14">
        <f t="shared" si="0"/>
        <v>11.764000000000001</v>
      </c>
      <c r="Y13" s="14"/>
      <c r="Z13" s="14">
        <v>0.2</v>
      </c>
      <c r="AA13" s="14">
        <v>0.17</v>
      </c>
      <c r="AB13" s="14">
        <v>0.2</v>
      </c>
      <c r="AC13" s="14">
        <v>0.14000000000000001</v>
      </c>
      <c r="AD13" s="14">
        <v>0.13</v>
      </c>
      <c r="AE13" s="14">
        <f t="shared" si="1"/>
        <v>0.16800000000000001</v>
      </c>
      <c r="AF13" s="12"/>
    </row>
    <row r="14" spans="1:43" x14ac:dyDescent="0.4">
      <c r="A14" s="58"/>
      <c r="L14" t="s">
        <v>53</v>
      </c>
      <c r="O14" t="s">
        <v>40</v>
      </c>
      <c r="S14" s="14">
        <v>7.48</v>
      </c>
      <c r="T14" s="14">
        <v>8.61</v>
      </c>
      <c r="U14" s="14">
        <v>6.69</v>
      </c>
      <c r="V14" s="14">
        <v>8.9600000000000009</v>
      </c>
      <c r="W14" s="14">
        <v>11.62</v>
      </c>
      <c r="X14" s="14">
        <f t="shared" si="0"/>
        <v>8.6720000000000006</v>
      </c>
      <c r="Y14" s="14"/>
      <c r="Z14" s="14">
        <v>0.2</v>
      </c>
      <c r="AA14" s="14">
        <v>0.2</v>
      </c>
      <c r="AB14" s="14">
        <v>0.24</v>
      </c>
      <c r="AC14" s="14">
        <v>0.14000000000000001</v>
      </c>
      <c r="AD14" s="14">
        <v>0.15</v>
      </c>
      <c r="AE14" s="14">
        <f t="shared" si="1"/>
        <v>0.186</v>
      </c>
      <c r="AF14" s="12"/>
    </row>
    <row r="15" spans="1:43" x14ac:dyDescent="0.4">
      <c r="A15" s="58"/>
      <c r="L15" t="s">
        <v>98</v>
      </c>
      <c r="N15">
        <v>1.57</v>
      </c>
      <c r="O15" t="s">
        <v>40</v>
      </c>
      <c r="P15">
        <v>2.6</v>
      </c>
      <c r="S15" s="14">
        <v>13.05</v>
      </c>
      <c r="T15" s="14">
        <v>10.1</v>
      </c>
      <c r="U15" s="14">
        <v>12.38</v>
      </c>
      <c r="V15" s="14">
        <v>16.84</v>
      </c>
      <c r="W15" s="14">
        <v>48.26</v>
      </c>
      <c r="X15" s="14">
        <f t="shared" si="0"/>
        <v>20.125999999999998</v>
      </c>
      <c r="Y15" s="14"/>
      <c r="Z15" s="14">
        <v>0.31</v>
      </c>
      <c r="AA15" s="14">
        <v>0.23</v>
      </c>
      <c r="AB15" s="14">
        <v>0.26</v>
      </c>
      <c r="AC15" s="14">
        <v>0.21</v>
      </c>
      <c r="AD15" s="14">
        <v>0.17</v>
      </c>
      <c r="AE15" s="14">
        <f t="shared" si="1"/>
        <v>0.23599999999999999</v>
      </c>
      <c r="AF15" s="12"/>
    </row>
    <row r="16" spans="1:43" x14ac:dyDescent="0.4">
      <c r="A16" s="58"/>
      <c r="L16" t="s">
        <v>97</v>
      </c>
      <c r="S16" s="14">
        <v>6.47</v>
      </c>
      <c r="T16" s="14">
        <v>6.74</v>
      </c>
      <c r="U16" s="14">
        <v>6.66</v>
      </c>
      <c r="V16" s="14">
        <v>7.96</v>
      </c>
      <c r="W16" s="14">
        <v>9.7200000000000006</v>
      </c>
      <c r="X16" s="14">
        <f t="shared" si="0"/>
        <v>7.5100000000000007</v>
      </c>
      <c r="Y16" s="14"/>
      <c r="Z16" s="14">
        <v>0.34</v>
      </c>
      <c r="AA16" s="14">
        <v>0.31</v>
      </c>
      <c r="AB16" s="14">
        <v>0.3</v>
      </c>
      <c r="AC16" s="14">
        <v>0.24</v>
      </c>
      <c r="AD16" s="14">
        <v>0.2</v>
      </c>
      <c r="AE16" s="14">
        <f t="shared" si="1"/>
        <v>0.27799999999999997</v>
      </c>
      <c r="AF16" s="12"/>
    </row>
  </sheetData>
  <mergeCells count="5">
    <mergeCell ref="G3:G12"/>
    <mergeCell ref="A1:F1"/>
    <mergeCell ref="G1:J1"/>
    <mergeCell ref="K1:AJ1"/>
    <mergeCell ref="A3:A1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B7E6-083B-498D-97BB-D249AD994411}">
  <dimension ref="B2:F33"/>
  <sheetViews>
    <sheetView workbookViewId="0">
      <selection activeCell="E10" sqref="E10"/>
    </sheetView>
  </sheetViews>
  <sheetFormatPr defaultRowHeight="18.75" x14ac:dyDescent="0.4"/>
  <cols>
    <col min="2" max="2" width="37.625" customWidth="1"/>
    <col min="3" max="3" width="27.625" customWidth="1"/>
    <col min="6" max="6" width="17.375" customWidth="1"/>
  </cols>
  <sheetData>
    <row r="2" spans="2:3" x14ac:dyDescent="0.4">
      <c r="B2" t="s">
        <v>55</v>
      </c>
    </row>
    <row r="4" spans="2:3" ht="19.5" thickBot="1" x14ac:dyDescent="0.45">
      <c r="B4" t="s">
        <v>56</v>
      </c>
    </row>
    <row r="5" spans="2:3" ht="19.5" thickBot="1" x14ac:dyDescent="0.45">
      <c r="B5" s="22" t="s">
        <v>57</v>
      </c>
      <c r="C5" s="23" t="s">
        <v>58</v>
      </c>
    </row>
    <row r="6" spans="2:3" ht="19.5" thickTop="1" x14ac:dyDescent="0.4">
      <c r="B6" s="24" t="s">
        <v>59</v>
      </c>
      <c r="C6" s="25">
        <v>6518167</v>
      </c>
    </row>
    <row r="7" spans="2:3" ht="19.5" thickBot="1" x14ac:dyDescent="0.45">
      <c r="B7" s="26" t="s">
        <v>60</v>
      </c>
      <c r="C7" s="27" t="s">
        <v>61</v>
      </c>
    </row>
    <row r="10" spans="2:3" ht="19.5" thickBot="1" x14ac:dyDescent="0.45">
      <c r="B10" s="28" t="s">
        <v>62</v>
      </c>
    </row>
    <row r="11" spans="2:3" x14ac:dyDescent="0.4">
      <c r="B11" s="29" t="s">
        <v>63</v>
      </c>
      <c r="C11" s="30">
        <v>312.39999999999998</v>
      </c>
    </row>
    <row r="12" spans="2:3" x14ac:dyDescent="0.4">
      <c r="B12" s="31" t="s">
        <v>64</v>
      </c>
      <c r="C12" s="32">
        <v>4.7</v>
      </c>
    </row>
    <row r="13" spans="2:3" x14ac:dyDescent="0.4">
      <c r="B13" s="31" t="s">
        <v>65</v>
      </c>
      <c r="C13" s="33">
        <v>0</v>
      </c>
    </row>
    <row r="14" spans="2:3" x14ac:dyDescent="0.4">
      <c r="B14" s="31" t="s">
        <v>66</v>
      </c>
      <c r="C14" s="33">
        <v>3</v>
      </c>
    </row>
    <row r="15" spans="2:3" x14ac:dyDescent="0.4">
      <c r="B15" s="31" t="s">
        <v>67</v>
      </c>
      <c r="C15" s="33">
        <v>3</v>
      </c>
    </row>
    <row r="16" spans="2:3" x14ac:dyDescent="0.4">
      <c r="B16" s="31" t="s">
        <v>68</v>
      </c>
      <c r="C16" s="32">
        <v>312.13258300000001</v>
      </c>
    </row>
    <row r="17" spans="2:6" x14ac:dyDescent="0.4">
      <c r="B17" s="34" t="s">
        <v>69</v>
      </c>
      <c r="C17" s="32">
        <v>312.13258300000001</v>
      </c>
    </row>
    <row r="18" spans="2:6" x14ac:dyDescent="0.4">
      <c r="B18" s="31" t="s">
        <v>70</v>
      </c>
      <c r="C18" s="32">
        <v>28.5</v>
      </c>
    </row>
    <row r="19" spans="2:6" x14ac:dyDescent="0.4">
      <c r="B19" s="31" t="s">
        <v>71</v>
      </c>
      <c r="C19" s="33">
        <v>22</v>
      </c>
    </row>
    <row r="20" spans="2:6" x14ac:dyDescent="0.4">
      <c r="B20" s="31" t="s">
        <v>72</v>
      </c>
      <c r="C20" s="33">
        <v>0</v>
      </c>
    </row>
    <row r="21" spans="2:6" x14ac:dyDescent="0.4">
      <c r="B21" s="31" t="s">
        <v>73</v>
      </c>
      <c r="C21" s="33">
        <v>368</v>
      </c>
    </row>
    <row r="22" spans="2:6" x14ac:dyDescent="0.4">
      <c r="B22" s="31" t="s">
        <v>74</v>
      </c>
      <c r="C22" s="33">
        <v>1</v>
      </c>
    </row>
    <row r="23" spans="2:6" x14ac:dyDescent="0.4">
      <c r="B23" s="34" t="s">
        <v>75</v>
      </c>
      <c r="C23" s="33">
        <v>0</v>
      </c>
    </row>
    <row r="24" spans="2:6" x14ac:dyDescent="0.4">
      <c r="B24" s="34" t="s">
        <v>76</v>
      </c>
      <c r="C24" s="33">
        <v>2</v>
      </c>
    </row>
    <row r="25" spans="2:6" x14ac:dyDescent="0.4">
      <c r="B25" s="34" t="s">
        <v>77</v>
      </c>
      <c r="C25" s="33">
        <v>0</v>
      </c>
    </row>
    <row r="26" spans="2:6" x14ac:dyDescent="0.4">
      <c r="B26" s="34" t="s">
        <v>78</v>
      </c>
      <c r="C26" s="33">
        <v>0</v>
      </c>
    </row>
    <row r="27" spans="2:6" x14ac:dyDescent="0.4">
      <c r="B27" s="34" t="s">
        <v>79</v>
      </c>
      <c r="C27" s="33">
        <v>1</v>
      </c>
    </row>
    <row r="28" spans="2:6" ht="19.5" thickBot="1" x14ac:dyDescent="0.45">
      <c r="B28" s="35" t="s">
        <v>80</v>
      </c>
      <c r="C28" s="36" t="s">
        <v>81</v>
      </c>
    </row>
    <row r="30" spans="2:6" ht="19.5" thickBot="1" x14ac:dyDescent="0.45">
      <c r="B30" t="s">
        <v>82</v>
      </c>
      <c r="C30" t="s">
        <v>88</v>
      </c>
    </row>
    <row r="31" spans="2:6" ht="19.5" thickBot="1" x14ac:dyDescent="0.45">
      <c r="B31" s="22" t="s">
        <v>83</v>
      </c>
      <c r="C31" s="37" t="s">
        <v>84</v>
      </c>
      <c r="D31" s="37" t="s">
        <v>85</v>
      </c>
      <c r="E31" s="37" t="s">
        <v>86</v>
      </c>
      <c r="F31" s="23" t="s">
        <v>87</v>
      </c>
    </row>
    <row r="32" spans="2:6" ht="19.5" thickTop="1" x14ac:dyDescent="0.4">
      <c r="B32" s="24">
        <v>0.01</v>
      </c>
      <c r="C32" s="38" t="s">
        <v>89</v>
      </c>
      <c r="D32" s="43" t="s">
        <v>90</v>
      </c>
      <c r="E32" s="38">
        <v>204218</v>
      </c>
      <c r="F32" s="39">
        <v>103455266</v>
      </c>
    </row>
    <row r="33" spans="2:6" ht="19.5" thickBot="1" x14ac:dyDescent="0.45">
      <c r="B33" s="26">
        <v>0.4</v>
      </c>
      <c r="C33" s="40" t="s">
        <v>89</v>
      </c>
      <c r="D33" s="41" t="s">
        <v>91</v>
      </c>
      <c r="E33" s="40">
        <v>187168</v>
      </c>
      <c r="F33" s="42">
        <v>103455266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18F_McN-5652(kinetic)</vt:lpstr>
      <vt:lpstr>18F_McN-5652(kinetic)(raw)</vt:lpstr>
      <vt:lpstr>18F_McN-5652(compound)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2023-08-02T03:13:02Z</dcterms:modified>
</cp:coreProperties>
</file>