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me\WORKSPACES\reverse-engineering\evaluation\"/>
    </mc:Choice>
  </mc:AlternateContent>
  <xr:revisionPtr revIDLastSave="0" documentId="13_ncr:1_{115A3BC1-0D61-4E97-ACD6-C6857D339930}" xr6:coauthVersionLast="47" xr6:coauthVersionMax="47" xr10:uidLastSave="{00000000-0000-0000-0000-000000000000}"/>
  <bookViews>
    <workbookView xWindow="-108" yWindow="-108" windowWidth="23256" windowHeight="12456" xr2:uid="{306A26B2-3BE7-4C40-B84F-457526F25D94}"/>
  </bookViews>
  <sheets>
    <sheet name="cinema-microservice data" sheetId="12" r:id="rId1"/>
    <sheet name="cinema-microservice analysis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2" l="1"/>
  <c r="G6" i="12"/>
  <c r="G7" i="12"/>
  <c r="G9" i="12"/>
  <c r="G10" i="12"/>
  <c r="G11" i="12"/>
  <c r="G13" i="12"/>
  <c r="G14" i="12"/>
  <c r="G15" i="12"/>
  <c r="G17" i="12"/>
  <c r="G18" i="12"/>
  <c r="G20" i="12"/>
  <c r="G21" i="12"/>
  <c r="G4" i="12"/>
  <c r="W5" i="12"/>
  <c r="W6" i="12"/>
  <c r="W7" i="12"/>
  <c r="W8" i="12"/>
  <c r="W9" i="12"/>
  <c r="W11" i="12"/>
  <c r="W12" i="12"/>
  <c r="W13" i="12"/>
  <c r="W14" i="12"/>
  <c r="W15" i="12"/>
  <c r="W16" i="12"/>
  <c r="W18" i="12"/>
  <c r="W19" i="12"/>
  <c r="W20" i="12"/>
  <c r="W21" i="12"/>
  <c r="W23" i="12"/>
  <c r="W24" i="12"/>
  <c r="W25" i="12"/>
  <c r="W26" i="12"/>
  <c r="W4" i="12"/>
  <c r="F8" i="13"/>
  <c r="F9" i="13" s="1"/>
  <c r="G8" i="13"/>
  <c r="G9" i="13" s="1"/>
  <c r="E8" i="13"/>
  <c r="E9" i="13" s="1"/>
  <c r="D3" i="13"/>
  <c r="D4" i="13" s="1"/>
  <c r="D8" i="13" l="1"/>
  <c r="D9" i="13" s="1"/>
  <c r="C8" i="13"/>
  <c r="C9" i="13" s="1"/>
  <c r="B8" i="13"/>
  <c r="B9" i="13" s="1"/>
  <c r="I3" i="13"/>
  <c r="I4" i="13" s="1"/>
  <c r="H3" i="13"/>
  <c r="H4" i="13" s="1"/>
  <c r="G3" i="13"/>
  <c r="G4" i="13" s="1"/>
  <c r="F3" i="13"/>
  <c r="F4" i="13" s="1"/>
  <c r="E3" i="13"/>
  <c r="E4" i="13" s="1"/>
  <c r="C3" i="13"/>
  <c r="C4" i="13" s="1"/>
  <c r="B3" i="13"/>
  <c r="B4" i="13" s="1"/>
  <c r="F20" i="13" l="1"/>
  <c r="F21" i="13" s="1"/>
  <c r="E20" i="13"/>
  <c r="E21" i="13" s="1"/>
  <c r="G20" i="13"/>
  <c r="G21" i="13" s="1"/>
  <c r="D20" i="13"/>
  <c r="D21" i="13" s="1"/>
  <c r="C20" i="13"/>
  <c r="C21" i="13" s="1"/>
  <c r="B20" i="13"/>
  <c r="B21" i="13" s="1"/>
  <c r="H15" i="13"/>
  <c r="H16" i="13" s="1"/>
  <c r="E15" i="13"/>
  <c r="E16" i="13" s="1"/>
  <c r="G15" i="13"/>
  <c r="G16" i="13" s="1"/>
  <c r="F15" i="13"/>
  <c r="F16" i="13" s="1"/>
  <c r="B15" i="13"/>
  <c r="B16" i="13" s="1"/>
  <c r="D15" i="13"/>
  <c r="D16" i="13" s="1"/>
  <c r="C15" i="13"/>
  <c r="C16" i="13" s="1"/>
  <c r="I15" i="13"/>
  <c r="I16" i="13" s="1"/>
</calcChain>
</file>

<file path=xl/sharedStrings.xml><?xml version="1.0" encoding="utf-8"?>
<sst xmlns="http://schemas.openxmlformats.org/spreadsheetml/2006/main" count="218" uniqueCount="106">
  <si>
    <t>link</t>
  </si>
  <si>
    <t>line</t>
  </si>
  <si>
    <t>microservice</t>
  </si>
  <si>
    <t>API Express</t>
  </si>
  <si>
    <t>DB Mongo</t>
  </si>
  <si>
    <t>|</t>
  </si>
  <si>
    <t>operation</t>
  </si>
  <si>
    <t>parts</t>
  </si>
  <si>
    <t>score</t>
  </si>
  <si>
    <t>E1</t>
  </si>
  <si>
    <t>E2</t>
  </si>
  <si>
    <t>E3</t>
  </si>
  <si>
    <t>E4</t>
  </si>
  <si>
    <t>E5</t>
  </si>
  <si>
    <t>E6</t>
  </si>
  <si>
    <t>E7</t>
  </si>
  <si>
    <t>E8</t>
  </si>
  <si>
    <t>M1</t>
  </si>
  <si>
    <t>M2</t>
  </si>
  <si>
    <t>M3</t>
  </si>
  <si>
    <t>M4</t>
  </si>
  <si>
    <t>M5</t>
  </si>
  <si>
    <t>M6</t>
  </si>
  <si>
    <t>Occurrences</t>
  </si>
  <si>
    <t>Heuristics</t>
  </si>
  <si>
    <t>Scores</t>
  </si>
  <si>
    <t>Concepts</t>
  </si>
  <si>
    <t>concepts (annotators pooling)</t>
  </si>
  <si>
    <t>Frequency</t>
  </si>
  <si>
    <t>API Express Heuristics Frequency</t>
  </si>
  <si>
    <t>DB Mongo Heuristics Frequency</t>
  </si>
  <si>
    <t>API Express Score Frequency</t>
  </si>
  <si>
    <t>DB Mongo Score Frequency</t>
  </si>
  <si>
    <t>query</t>
  </si>
  <si>
    <t>post</t>
  </si>
  <si>
    <t>get</t>
  </si>
  <si>
    <t>Occurrences (&gt;=)</t>
  </si>
  <si>
    <t>booking-service</t>
  </si>
  <si>
    <t>https://github.com/crizstian/cinema-microservice/blob/master/booking-service/src/api/booking.js</t>
  </si>
  <si>
    <t>https://github.com/crizstian/cinema-microservice/blob/master/booking-service/src/repository/repository.js</t>
  </si>
  <si>
    <t>payload</t>
  </si>
  <si>
    <t>booking'</t>
  </si>
  <si>
    <t>tickets'</t>
  </si>
  <si>
    <t>https://github.com/crizstian/cinema-microservice/blob/master/booking-service/src/services/payment.service.js</t>
  </si>
  <si>
    <t>/payment/makePurchase'</t>
  </si>
  <si>
    <t>https://github.com/crizstian/cinema-microservice/blob/master/booking-service/src/services/notification.service.js</t>
  </si>
  <si>
    <t>/notification/sendEmail</t>
  </si>
  <si>
    <t>cinema-catalog-service</t>
  </si>
  <si>
    <t>https://github.com/crizstian/cinema-microservice/blob/master/cinema-catalog-service/src/api/cinema-catalog.js</t>
  </si>
  <si>
    <t>https://github.com/crizstian/cinema-microservice/blob/master/cinema-catalog-service/src/repository/repository.js</t>
  </si>
  <si>
    <t>cinemas'</t>
  </si>
  <si>
    <t>[match, project, ...unwind, ...group]</t>
  </si>
  <si>
    <t>movies-service</t>
  </si>
  <si>
    <t>https://github.com/crizstian/cinema-microservice/blob/master/movies-service/src/api/movies.js</t>
  </si>
  <si>
    <t>/booking'</t>
  </si>
  <si>
    <t>/movies'</t>
  </si>
  <si>
    <t>/booking/verify/:orderId'</t>
  </si>
  <si>
    <t>/notification/sendEmail'</t>
  </si>
  <si>
    <t>/cinemas'</t>
  </si>
  <si>
    <t>/cinemas/:cinemaId'</t>
  </si>
  <si>
    <t>/cinemas/:cityId/:movieId'</t>
  </si>
  <si>
    <t>/movies/premieres'</t>
  </si>
  <si>
    <t>/movies/:id'</t>
  </si>
  <si>
    <t>https://github.com/crizstian/cinema-microservice/blob/master/movies-service/src/repository/repository.js</t>
  </si>
  <si>
    <t>movies'</t>
  </si>
  <si>
    <t>{}</t>
  </si>
  <si>
    <t>{ id : id }</t>
  </si>
  <si>
    <t>https://github.com/crizstian/cinema-microservice/blob/master/notification-service/src/api/notification.js</t>
  </si>
  <si>
    <t>/notification/sendSMS</t>
  </si>
  <si>
    <t>notification-service</t>
  </si>
  <si>
    <t>payment-service</t>
  </si>
  <si>
    <t>https://github.com/crizstian/cinema-microservice/blob/master/payment-service/src/api/payment.js</t>
  </si>
  <si>
    <t>/payment/getPurchaseById/:id'</t>
  </si>
  <si>
    <t>https://github.com/crizstian/cinema-microservice/blob/master/payment-service/src/repository/repository.js</t>
  </si>
  <si>
    <t>paid</t>
  </si>
  <si>
    <t>payments'</t>
  </si>
  <si>
    <t>{'charge.id': paymentId}</t>
  </si>
  <si>
    <t xml:space="preserve">https://github.com/crizstian/cinema-microservice/blob/master/payment-service/src/api/payment.js </t>
  </si>
  <si>
    <t>booking</t>
  </si>
  <si>
    <t>notification</t>
  </si>
  <si>
    <t>payment</t>
  </si>
  <si>
    <t>cinema</t>
  </si>
  <si>
    <t>movie</t>
  </si>
  <si>
    <t>movie, premiere</t>
  </si>
  <si>
    <t>ticket</t>
  </si>
  <si>
    <t>premiere</t>
  </si>
  <si>
    <t>booking, verify</t>
  </si>
  <si>
    <t>notification, send email</t>
  </si>
  <si>
    <t>notification, send sms</t>
  </si>
  <si>
    <t>payment, make purchase</t>
  </si>
  <si>
    <t>make purchase</t>
  </si>
  <si>
    <t>send email</t>
  </si>
  <si>
    <t>verify</t>
  </si>
  <si>
    <t>send sms</t>
  </si>
  <si>
    <t>collection('booking').insertOne</t>
  </si>
  <si>
    <t>db.collection</t>
  </si>
  <si>
    <t>collection('tickets').insertOne</t>
  </si>
  <si>
    <t>collection('booking').findOne</t>
  </si>
  <si>
    <t>collection('cinemas').find</t>
  </si>
  <si>
    <t>collection('cinemas').findOne</t>
  </si>
  <si>
    <t>collection('cinemas').aggregate</t>
  </si>
  <si>
    <t>collection.find</t>
  </si>
  <si>
    <t>collection.findOne</t>
  </si>
  <si>
    <t>collection('payments').insertOne</t>
  </si>
  <si>
    <t>collection('payments').findOne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</si>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</sst>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/>
    <xf numFmtId="0" fontId="3" fillId="3" borderId="0" xfId="0" applyFont="1" applyFill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3" fillId="3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2"/>
    <xf numFmtId="0" fontId="8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9" fillId="0" borderId="0" xfId="2" applyAlignment="1">
      <alignment horizontal="left"/>
    </xf>
    <xf numFmtId="0" fontId="0" fillId="2" borderId="0" xfId="0" applyFill="1" applyAlignment="1">
      <alignment horizontal="center" vertical="center"/>
    </xf>
    <xf numFmtId="0" fontId="9" fillId="2" borderId="0" xfId="2" applyFill="1"/>
    <xf numFmtId="0" fontId="0" fillId="2" borderId="0" xfId="0" quotePrefix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3">
    <cellStyle name="Lien hypertexte" xfId="2" builtinId="8"/>
    <cellStyle name="Normal" xfId="0" builtinId="0"/>
    <cellStyle name="Pourcentage" xfId="1" builtinId="5"/>
  </cellStyles>
  <dxfs count="30">
    <dxf>
      <font>
        <strike val="0"/>
        <outline val="0"/>
        <shadow val="0"/>
        <u val="none"/>
        <vertAlign val="baseline"/>
        <sz val="11"/>
        <color theme="3" tint="9.9978637043366805E-2"/>
        <name val="Aptos Narrow"/>
        <family val="2"/>
        <scheme val="minor"/>
      </font>
      <fill>
        <patternFill>
          <fgColor indexed="64"/>
          <bgColor theme="3" tint="9.9978637043366805E-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9.9978637043366805E-2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FB2C5-4C52-49B7-8668-DCC8AFED8A62}" name="Tableau1" displayName="Tableau1" ref="B2:Q173" totalsRowShown="0" headerRowDxfId="29">
  <autoFilter ref="B2:Q173" xr:uid="{937FB2C5-4C52-49B7-8668-DCC8AFED8A62}"/>
  <tableColumns count="16">
    <tableColumn id="4" xr3:uid="{E8F787F0-AA53-4474-8312-4CCDD5B99AD6}" name="microservice" dataDxfId="28"/>
    <tableColumn id="1" xr3:uid="{67401E7C-608B-4925-BBDC-ECF3F83B9A43}" name="link" dataDxfId="27"/>
    <tableColumn id="2" xr3:uid="{B83E87C0-841B-49A1-BB2E-C826F2A3A1AF}" name="line" dataDxfId="26"/>
    <tableColumn id="6" xr3:uid="{EC6A52AC-0F8F-46A7-94D5-BE5F9648713E}" name="operation" dataDxfId="25"/>
    <tableColumn id="7" xr3:uid="{C980B045-8E6E-405C-8149-1369D81FA7BD}" name="sample" dataDxfId="24"/>
    <tableColumn id="17" xr3:uid="{59BD103A-6366-44ED-A905-3B41170604D1}" name="score" dataDxfId="23"/>
    <tableColumn id="16" xr3:uid="{2D4339DE-5852-470F-923F-F4AC8EAD5BDE}" name="E1" dataDxfId="22"/>
    <tableColumn id="15" xr3:uid="{F7A67696-E8A5-4BA9-B0E9-3742BAD94E0E}" name="E2" dataDxfId="21"/>
    <tableColumn id="14" xr3:uid="{E077594B-00A9-4230-B5E7-601F6C4EA821}" name="E3" dataDxfId="20"/>
    <tableColumn id="13" xr3:uid="{0480499B-3EEF-4C72-A88F-A4DDBC63CC6F}" name="E4" dataDxfId="19"/>
    <tableColumn id="12" xr3:uid="{D0E60AB5-FD9C-4D42-8EAD-FC45F80B5F72}" name="E5" dataDxfId="18"/>
    <tableColumn id="11" xr3:uid="{898809B7-BE56-4C34-AD75-AC5BAFDBA277}" name="E6" dataDxfId="17"/>
    <tableColumn id="10" xr3:uid="{1DA56A87-584F-4B96-9040-B1B84D30271D}" name="E7" dataDxfId="16"/>
    <tableColumn id="9" xr3:uid="{132A91A1-E3CD-4436-9E5C-440644BF2A9A}" name="E8" dataDxfId="15"/>
    <tableColumn id="19" xr3:uid="{64FEF33B-7109-4A2B-BC1D-2A253FBE1785}" name="concepts (annotators pooling)"/>
    <tableColumn id="5" xr3:uid="{E15BD63F-779C-4D12-AA5E-59FFA793BAE4}" name="|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810CE9-6212-4049-8B23-A55DA4F60FC3}" name="Tableau2" displayName="Tableau2" ref="R2:AE121" totalsRowShown="0" headerRowDxfId="13">
  <autoFilter ref="R2:AE121" xr:uid="{BE810CE9-6212-4049-8B23-A55DA4F60FC3}"/>
  <tableColumns count="14">
    <tableColumn id="1" xr3:uid="{10A843BB-255F-44B3-A4AA-2DCA8E0F8094}" name="microservice" dataDxfId="12"/>
    <tableColumn id="2" xr3:uid="{1793D7F1-8F52-4333-BAAC-C64F5BEEE065}" name="link" dataDxfId="11"/>
    <tableColumn id="3" xr3:uid="{231B7BF9-BE5A-4163-9A33-EBA834756FD6}" name="line" dataDxfId="10"/>
    <tableColumn id="8" xr3:uid="{FE52A56F-605B-46F9-A069-75469EE96206}" name="operation" dataDxfId="9"/>
    <tableColumn id="7" xr3:uid="{0DF29E59-2993-465B-9716-E0A65EA3A41C}" name="parts" dataDxfId="8"/>
    <tableColumn id="9" xr3:uid="{3ED1A6BF-9F0B-4F52-A776-8BF05D241B5D}" name="score" dataDxfId="7"/>
    <tableColumn id="10" xr3:uid="{2D2E28E6-0890-4A56-A02E-6A1D593AF4E3}" name="M1" dataDxfId="6"/>
    <tableColumn id="11" xr3:uid="{96AA2E3F-CAA6-432E-B09D-BE8E53EB0ECB}" name="M2" dataDxfId="5"/>
    <tableColumn id="12" xr3:uid="{4DEDF3CD-29C8-407B-8166-C6BDE8A948DB}" name="M3" dataDxfId="4"/>
    <tableColumn id="13" xr3:uid="{F3253C62-AF4A-44B9-9FC0-B7B2611FFDE8}" name="M4" dataDxfId="3"/>
    <tableColumn id="14" xr3:uid="{59201DE8-1330-4B8A-B687-6F23B8BCF967}" name="M5" dataDxfId="2"/>
    <tableColumn id="15" xr3:uid="{9777EAC6-923F-49B1-91B6-B343FD07B9F1}" name="M6" dataDxfId="1"/>
    <tableColumn id="17" xr3:uid="{7422B991-7A13-4F8F-B92B-7C1577326309}" name="concepts (annotators pooling)"/>
    <tableColumn id="5" xr3:uid="{7C4EC24C-9FF3-4A0F-BAFC-C51B3735F5E6}" name="|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crizstian/cinema-microservice/blob/master/booking-service/src/repository/repository.js" TargetMode="External"/><Relationship Id="rId18" Type="http://schemas.openxmlformats.org/officeDocument/2006/relationships/hyperlink" Target="https://github.com/crizstian/cinema-microservice/blob/master/cinema-catalog-service/src/repository/repository.js" TargetMode="External"/><Relationship Id="rId26" Type="http://schemas.openxmlformats.org/officeDocument/2006/relationships/hyperlink" Target="https://github.com/crizstian/cinema-microservice/blob/master/notification-service/src/api/notification.js" TargetMode="External"/><Relationship Id="rId3" Type="http://schemas.openxmlformats.org/officeDocument/2006/relationships/hyperlink" Target="https://github.com/crizstian/cinema-microservice/blob/master/booking-service/src/services/payment.service.js" TargetMode="External"/><Relationship Id="rId21" Type="http://schemas.openxmlformats.org/officeDocument/2006/relationships/hyperlink" Target="https://github.com/crizstian/cinema-microservice/blob/master/movies-service/src/api/movies.js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github.com/crizstian/cinema-microservice/blob/master/booking-service/src/api/booking.js" TargetMode="External"/><Relationship Id="rId12" Type="http://schemas.openxmlformats.org/officeDocument/2006/relationships/hyperlink" Target="https://github.com/crizstian/cinema-microservice/blob/master/booking-service/src/repository/repository.js" TargetMode="External"/><Relationship Id="rId17" Type="http://schemas.openxmlformats.org/officeDocument/2006/relationships/hyperlink" Target="https://github.com/crizstian/cinema-microservice/blob/master/cinema-catalog-service/src/repository/repository.js" TargetMode="External"/><Relationship Id="rId25" Type="http://schemas.openxmlformats.org/officeDocument/2006/relationships/hyperlink" Target="https://github.com/crizstian/cinema-microservice/blob/master/movies-service/src/repository/repository.js" TargetMode="External"/><Relationship Id="rId33" Type="http://schemas.openxmlformats.org/officeDocument/2006/relationships/hyperlink" Target="https://github.com/crizstian/cinema-microservice/blob/master/payment-service/src/repository/repository.js" TargetMode="External"/><Relationship Id="rId2" Type="http://schemas.openxmlformats.org/officeDocument/2006/relationships/hyperlink" Target="https://github.com/crizstian/cinema-microservice/blob/master/booking-service/src/repository/repository.js" TargetMode="External"/><Relationship Id="rId16" Type="http://schemas.openxmlformats.org/officeDocument/2006/relationships/hyperlink" Target="https://github.com/crizstian/cinema-microservice/blob/master/cinema-catalog-service/src/repository/repository.js" TargetMode="External"/><Relationship Id="rId20" Type="http://schemas.openxmlformats.org/officeDocument/2006/relationships/hyperlink" Target="https://github.com/crizstian/cinema-microservice/blob/master/movies-service/src/api/movies.js" TargetMode="External"/><Relationship Id="rId29" Type="http://schemas.openxmlformats.org/officeDocument/2006/relationships/hyperlink" Target="https://github.com/crizstian/cinema-microservice/blob/master/payment-service/src/api/payment.js" TargetMode="External"/><Relationship Id="rId1" Type="http://schemas.openxmlformats.org/officeDocument/2006/relationships/hyperlink" Target="https://github.com/crizstian/cinema-microservice/blob/master/booking-service/src/api/booking.js" TargetMode="External"/><Relationship Id="rId6" Type="http://schemas.openxmlformats.org/officeDocument/2006/relationships/hyperlink" Target="https://github.com/crizstian/cinema-microservice/blob/master/cinema-catalog-service/src/api/cinema-catalog.js" TargetMode="External"/><Relationship Id="rId11" Type="http://schemas.openxmlformats.org/officeDocument/2006/relationships/hyperlink" Target="https://github.com/crizstian/cinema-microservice/blob/master/booking-service/src/repository/repository.js" TargetMode="External"/><Relationship Id="rId24" Type="http://schemas.openxmlformats.org/officeDocument/2006/relationships/hyperlink" Target="https://github.com/crizstian/cinema-microservice/blob/master/movies-service/src/repository/repository.js" TargetMode="External"/><Relationship Id="rId32" Type="http://schemas.openxmlformats.org/officeDocument/2006/relationships/hyperlink" Target="https://github.com/crizstian/cinema-microservice/blob/master/payment-service/src/repository/repository.js" TargetMode="External"/><Relationship Id="rId5" Type="http://schemas.openxmlformats.org/officeDocument/2006/relationships/hyperlink" Target="https://github.com/crizstian/cinema-microservice/blob/master/cinema-catalog-service/src/api/cinema-catalog.js" TargetMode="External"/><Relationship Id="rId15" Type="http://schemas.openxmlformats.org/officeDocument/2006/relationships/hyperlink" Target="https://github.com/crizstian/cinema-microservice/blob/master/cinema-catalog-service/src/repository/repository.js" TargetMode="External"/><Relationship Id="rId23" Type="http://schemas.openxmlformats.org/officeDocument/2006/relationships/hyperlink" Target="https://github.com/crizstian/cinema-microservice/blob/master/movies-service/src/repository/repository.js" TargetMode="External"/><Relationship Id="rId28" Type="http://schemas.openxmlformats.org/officeDocument/2006/relationships/hyperlink" Target="https://github.com/crizstian/cinema-microservice/blob/master/payment-service/src/api/payment.js" TargetMode="External"/><Relationship Id="rId36" Type="http://schemas.openxmlformats.org/officeDocument/2006/relationships/table" Target="../tables/table2.xml"/><Relationship Id="rId10" Type="http://schemas.openxmlformats.org/officeDocument/2006/relationships/hyperlink" Target="https://github.com/crizstian/cinema-microservice/blob/master/booking-service/src/repository/repository.js" TargetMode="External"/><Relationship Id="rId19" Type="http://schemas.openxmlformats.org/officeDocument/2006/relationships/hyperlink" Target="https://github.com/crizstian/cinema-microservice/blob/master/movies-service/src/api/movies.js" TargetMode="External"/><Relationship Id="rId31" Type="http://schemas.openxmlformats.org/officeDocument/2006/relationships/hyperlink" Target="https://github.com/crizstian/cinema-microservice/blob/master/payment-service/src/repository/repository.js" TargetMode="External"/><Relationship Id="rId4" Type="http://schemas.openxmlformats.org/officeDocument/2006/relationships/hyperlink" Target="https://github.com/crizstian/cinema-microservice/blob/master/booking-service/src/services/notification.service.js" TargetMode="External"/><Relationship Id="rId9" Type="http://schemas.openxmlformats.org/officeDocument/2006/relationships/hyperlink" Target="https://github.com/crizstian/cinema-microservice/blob/master/booking-service/src/repository/repository.js" TargetMode="External"/><Relationship Id="rId14" Type="http://schemas.openxmlformats.org/officeDocument/2006/relationships/hyperlink" Target="https://github.com/crizstian/cinema-microservice/blob/master/cinema-catalog-service/src/repository/repository.js" TargetMode="External"/><Relationship Id="rId22" Type="http://schemas.openxmlformats.org/officeDocument/2006/relationships/hyperlink" Target="https://github.com/crizstian/cinema-microservice/blob/master/movies-service/src/repository/repository.js" TargetMode="External"/><Relationship Id="rId27" Type="http://schemas.openxmlformats.org/officeDocument/2006/relationships/hyperlink" Target="https://github.com/crizstian/cinema-microservice/blob/master/notification-service/src/api/notification.js" TargetMode="External"/><Relationship Id="rId30" Type="http://schemas.openxmlformats.org/officeDocument/2006/relationships/hyperlink" Target="https://github.com/crizstian/cinema-microservice/blob/master/payment-service/src/repository/repository.js" TargetMode="External"/><Relationship Id="rId35" Type="http://schemas.openxmlformats.org/officeDocument/2006/relationships/table" Target="../tables/table1.xml"/><Relationship Id="rId8" Type="http://schemas.openxmlformats.org/officeDocument/2006/relationships/hyperlink" Target="https://github.com/crizstian/cinema-microservice/blob/master/cinema-catalog-service/src/repository/repository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2540-E92C-4965-9A62-08C293B0E3AE}">
  <dimension ref="A1:AE34"/>
  <sheetViews>
    <sheetView tabSelected="1" zoomScale="70" zoomScaleNormal="70" workbookViewId="0">
      <selection activeCell="B2" sqref="B2"/>
    </sheetView>
  </sheetViews>
  <sheetFormatPr baseColWidth="10" defaultRowHeight="14.4" x14ac:dyDescent="0.3"/>
  <cols>
    <col min="1" max="1" width="2.88671875" customWidth="1"/>
    <col min="2" max="2" width="31.109375" bestFit="1" customWidth="1"/>
    <col min="3" max="3" width="101.88671875" bestFit="1" customWidth="1"/>
    <col min="4" max="4" width="9.33203125" bestFit="1" customWidth="1"/>
    <col min="5" max="5" width="14" bestFit="1" customWidth="1"/>
    <col min="6" max="6" width="55.33203125" bestFit="1" customWidth="1"/>
    <col min="7" max="7" width="14.109375" customWidth="1"/>
    <col min="8" max="8" width="10.44140625" customWidth="1"/>
    <col min="9" max="10" width="10.77734375" customWidth="1"/>
    <col min="11" max="15" width="10.77734375" bestFit="1" customWidth="1"/>
    <col min="16" max="16" width="41.77734375" bestFit="1" customWidth="1"/>
    <col min="17" max="17" width="2.88671875" customWidth="1"/>
    <col min="18" max="18" width="20.77734375" bestFit="1" customWidth="1"/>
    <col min="19" max="19" width="88.21875" bestFit="1" customWidth="1"/>
    <col min="20" max="20" width="8.77734375" bestFit="1" customWidth="1"/>
    <col min="21" max="21" width="14" bestFit="1" customWidth="1"/>
    <col min="22" max="22" width="112.44140625" bestFit="1" customWidth="1"/>
    <col min="23" max="23" width="15" bestFit="1" customWidth="1"/>
    <col min="24" max="24" width="10.77734375" bestFit="1" customWidth="1"/>
    <col min="25" max="29" width="11.21875" bestFit="1" customWidth="1"/>
    <col min="30" max="30" width="63.88671875" bestFit="1" customWidth="1"/>
    <col min="31" max="31" width="3.77734375" customWidth="1"/>
  </cols>
  <sheetData>
    <row r="1" spans="1:31" x14ac:dyDescent="0.3">
      <c r="A1" s="8"/>
      <c r="B1" s="29" t="s">
        <v>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8"/>
      <c r="R1" s="29" t="s">
        <v>4</v>
      </c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11"/>
    </row>
    <row r="2" spans="1:31" x14ac:dyDescent="0.3">
      <c r="A2" s="9" t="s">
        <v>5</v>
      </c>
      <c r="B2" s="7" t="s">
        <v>2</v>
      </c>
      <c r="C2" s="7" t="s">
        <v>0</v>
      </c>
      <c r="D2" s="7" t="s">
        <v>1</v>
      </c>
      <c r="E2" s="7" t="s">
        <v>6</v>
      </c>
      <c r="F2" s="7" t="s">
        <v>105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27</v>
      </c>
      <c r="Q2" s="9" t="s">
        <v>5</v>
      </c>
      <c r="R2" s="7" t="s">
        <v>2</v>
      </c>
      <c r="S2" s="7" t="s">
        <v>0</v>
      </c>
      <c r="T2" s="7" t="s">
        <v>1</v>
      </c>
      <c r="U2" s="7" t="s">
        <v>6</v>
      </c>
      <c r="V2" s="16" t="s">
        <v>7</v>
      </c>
      <c r="W2" s="7" t="s">
        <v>8</v>
      </c>
      <c r="X2" s="7" t="s">
        <v>17</v>
      </c>
      <c r="Y2" s="7" t="s">
        <v>18</v>
      </c>
      <c r="Z2" s="7" t="s">
        <v>19</v>
      </c>
      <c r="AA2" s="7" t="s">
        <v>20</v>
      </c>
      <c r="AB2" s="7" t="s">
        <v>21</v>
      </c>
      <c r="AC2" s="7" t="s">
        <v>22</v>
      </c>
      <c r="AD2" s="7" t="s">
        <v>27</v>
      </c>
      <c r="AE2" s="9" t="s">
        <v>5</v>
      </c>
    </row>
    <row r="3" spans="1:31" x14ac:dyDescent="0.3">
      <c r="A3" s="8"/>
      <c r="B3" s="6" t="s">
        <v>37</v>
      </c>
      <c r="C3" s="1"/>
      <c r="D3" s="4"/>
      <c r="E3" s="12"/>
      <c r="F3" s="12"/>
      <c r="G3" s="12"/>
      <c r="H3" s="4"/>
      <c r="I3" s="4"/>
      <c r="J3" s="4"/>
      <c r="K3" s="4"/>
      <c r="L3" s="4"/>
      <c r="M3" s="4"/>
      <c r="N3" s="4"/>
      <c r="O3" s="4"/>
      <c r="P3" s="1"/>
      <c r="Q3" s="8"/>
      <c r="R3" s="6" t="s">
        <v>37</v>
      </c>
      <c r="S3" s="2"/>
      <c r="T3" s="5"/>
      <c r="U3" s="14"/>
      <c r="V3" s="14"/>
      <c r="W3" s="5"/>
      <c r="X3" s="5"/>
      <c r="Y3" s="5"/>
      <c r="Z3" s="5"/>
      <c r="AA3" s="5"/>
      <c r="AB3" s="5"/>
      <c r="AC3" s="5"/>
      <c r="AD3" s="2"/>
      <c r="AE3" s="8"/>
    </row>
    <row r="4" spans="1:31" x14ac:dyDescent="0.3">
      <c r="A4" s="8"/>
      <c r="B4" s="3"/>
      <c r="C4" s="22" t="s">
        <v>38</v>
      </c>
      <c r="D4" s="10">
        <v>5</v>
      </c>
      <c r="E4" s="13" t="s">
        <v>34</v>
      </c>
      <c r="F4" s="15" t="s">
        <v>54</v>
      </c>
      <c r="G4" s="18">
        <f>SUM(Tableau1[[#This Row],[E1]:[E8]])</f>
        <v>5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/>
      <c r="N4" s="18"/>
      <c r="O4" s="18"/>
      <c r="P4" t="s">
        <v>78</v>
      </c>
      <c r="Q4" s="8"/>
      <c r="R4" s="3"/>
      <c r="S4" s="22" t="s">
        <v>39</v>
      </c>
      <c r="T4" s="10">
        <v>23</v>
      </c>
      <c r="U4" s="13" t="s">
        <v>94</v>
      </c>
      <c r="V4" s="15" t="s">
        <v>40</v>
      </c>
      <c r="W4" s="18">
        <f>SUM(Tableau2[[#This Row],[M1]:[M6]])</f>
        <v>2</v>
      </c>
      <c r="X4" s="18">
        <v>1</v>
      </c>
      <c r="Y4" s="18"/>
      <c r="Z4" s="18">
        <v>1</v>
      </c>
      <c r="AA4" s="18"/>
      <c r="AB4" s="18"/>
      <c r="AC4" s="18"/>
      <c r="AE4" s="8"/>
    </row>
    <row r="5" spans="1:31" ht="14.4" customHeight="1" x14ac:dyDescent="0.3">
      <c r="A5" s="8"/>
      <c r="B5" s="3"/>
      <c r="C5" s="22" t="s">
        <v>38</v>
      </c>
      <c r="D5" s="10">
        <v>56</v>
      </c>
      <c r="E5" s="13" t="s">
        <v>35</v>
      </c>
      <c r="F5" s="15" t="s">
        <v>56</v>
      </c>
      <c r="G5" s="18">
        <f>SUM(Tableau1[[#This Row],[E1]:[E8]])</f>
        <v>5</v>
      </c>
      <c r="H5" s="18">
        <v>1</v>
      </c>
      <c r="I5" s="18">
        <v>1</v>
      </c>
      <c r="J5" s="18">
        <v>1</v>
      </c>
      <c r="K5" s="18">
        <v>1</v>
      </c>
      <c r="L5" s="18">
        <v>1</v>
      </c>
      <c r="M5" s="18"/>
      <c r="N5" s="18"/>
      <c r="O5" s="18"/>
      <c r="P5" t="s">
        <v>86</v>
      </c>
      <c r="Q5" s="8"/>
      <c r="R5" s="3"/>
      <c r="S5" s="22" t="s">
        <v>39</v>
      </c>
      <c r="T5" s="10">
        <v>23</v>
      </c>
      <c r="U5" s="13" t="s">
        <v>95</v>
      </c>
      <c r="V5" s="24" t="s">
        <v>41</v>
      </c>
      <c r="W5" s="18">
        <f>SUM(Tableau2[[#This Row],[M1]:[M6]])</f>
        <v>3</v>
      </c>
      <c r="X5" s="18">
        <v>1</v>
      </c>
      <c r="Y5" s="18">
        <v>1</v>
      </c>
      <c r="Z5" s="18">
        <v>1</v>
      </c>
      <c r="AA5" s="18"/>
      <c r="AB5" s="18"/>
      <c r="AC5" s="18"/>
      <c r="AD5" t="s">
        <v>78</v>
      </c>
      <c r="AE5" s="8"/>
    </row>
    <row r="6" spans="1:31" x14ac:dyDescent="0.3">
      <c r="A6" s="8"/>
      <c r="B6" s="3"/>
      <c r="C6" s="22" t="s">
        <v>43</v>
      </c>
      <c r="D6" s="10">
        <v>7</v>
      </c>
      <c r="E6" s="13" t="s">
        <v>34</v>
      </c>
      <c r="F6" s="15" t="s">
        <v>44</v>
      </c>
      <c r="G6" s="18">
        <f>SUM(Tableau1[[#This Row],[E1]:[E8]])</f>
        <v>3</v>
      </c>
      <c r="H6" s="18">
        <v>1</v>
      </c>
      <c r="I6" s="18">
        <v>1</v>
      </c>
      <c r="J6" s="18">
        <v>1</v>
      </c>
      <c r="K6" s="18"/>
      <c r="L6" s="18"/>
      <c r="M6" s="18"/>
      <c r="N6" s="18"/>
      <c r="O6" s="18"/>
      <c r="P6" t="s">
        <v>89</v>
      </c>
      <c r="Q6" s="8"/>
      <c r="R6" s="3"/>
      <c r="S6" s="22" t="s">
        <v>39</v>
      </c>
      <c r="T6" s="10">
        <v>35</v>
      </c>
      <c r="U6" s="13" t="s">
        <v>96</v>
      </c>
      <c r="V6" s="15" t="s">
        <v>40</v>
      </c>
      <c r="W6" s="18">
        <f>SUM(Tableau2[[#This Row],[M1]:[M6]])</f>
        <v>2</v>
      </c>
      <c r="X6" s="18">
        <v>1</v>
      </c>
      <c r="Y6" s="18"/>
      <c r="Z6" s="18">
        <v>1</v>
      </c>
      <c r="AA6" s="18"/>
      <c r="AB6" s="18"/>
      <c r="AC6" s="18"/>
      <c r="AE6" s="8"/>
    </row>
    <row r="7" spans="1:31" x14ac:dyDescent="0.3">
      <c r="A7" s="8"/>
      <c r="B7" s="3"/>
      <c r="C7" s="22" t="s">
        <v>45</v>
      </c>
      <c r="D7" s="10">
        <v>7</v>
      </c>
      <c r="E7" s="13" t="s">
        <v>34</v>
      </c>
      <c r="F7" s="15" t="s">
        <v>57</v>
      </c>
      <c r="G7" s="18">
        <f>SUM(Tableau1[[#This Row],[E1]:[E8]])</f>
        <v>3</v>
      </c>
      <c r="H7" s="18">
        <v>1</v>
      </c>
      <c r="I7" s="18">
        <v>1</v>
      </c>
      <c r="J7" s="18">
        <v>1</v>
      </c>
      <c r="K7" s="18"/>
      <c r="L7" s="18"/>
      <c r="M7" s="18"/>
      <c r="N7" s="18"/>
      <c r="O7" s="18"/>
      <c r="P7" t="s">
        <v>87</v>
      </c>
      <c r="Q7" s="8"/>
      <c r="R7" s="3"/>
      <c r="S7" s="22" t="s">
        <v>39</v>
      </c>
      <c r="T7" s="10">
        <v>35</v>
      </c>
      <c r="U7" s="13" t="s">
        <v>95</v>
      </c>
      <c r="V7" s="24" t="s">
        <v>42</v>
      </c>
      <c r="W7" s="18">
        <f>SUM(Tableau2[[#This Row],[M1]:[M6]])</f>
        <v>3</v>
      </c>
      <c r="X7" s="18">
        <v>1</v>
      </c>
      <c r="Y7" s="18">
        <v>1</v>
      </c>
      <c r="Z7" s="18">
        <v>1</v>
      </c>
      <c r="AA7" s="18"/>
      <c r="AB7" s="18"/>
      <c r="AC7" s="18"/>
      <c r="AD7" t="s">
        <v>84</v>
      </c>
      <c r="AE7" s="8"/>
    </row>
    <row r="8" spans="1:31" x14ac:dyDescent="0.3">
      <c r="A8" s="8"/>
      <c r="B8" s="6" t="s">
        <v>47</v>
      </c>
      <c r="C8" s="27"/>
      <c r="D8" s="5"/>
      <c r="E8" s="14"/>
      <c r="F8" s="28"/>
      <c r="G8" s="14"/>
      <c r="H8" s="5"/>
      <c r="I8" s="5"/>
      <c r="J8" s="5"/>
      <c r="K8" s="5"/>
      <c r="L8" s="5"/>
      <c r="M8" s="5"/>
      <c r="N8" s="5"/>
      <c r="O8" s="5"/>
      <c r="P8" s="2"/>
      <c r="Q8" s="8"/>
      <c r="R8" s="3"/>
      <c r="S8" s="22" t="s">
        <v>39</v>
      </c>
      <c r="T8" s="10">
        <v>54</v>
      </c>
      <c r="U8" s="13" t="s">
        <v>97</v>
      </c>
      <c r="V8" s="15" t="s">
        <v>33</v>
      </c>
      <c r="W8" s="18">
        <f>SUM(Tableau2[[#This Row],[M1]:[M6]])</f>
        <v>2</v>
      </c>
      <c r="X8" s="18">
        <v>1</v>
      </c>
      <c r="Y8" s="18"/>
      <c r="Z8" s="18">
        <v>1</v>
      </c>
      <c r="AA8" s="18"/>
      <c r="AB8" s="18"/>
      <c r="AC8" s="18"/>
      <c r="AE8" s="8"/>
    </row>
    <row r="9" spans="1:31" x14ac:dyDescent="0.3">
      <c r="A9" s="8"/>
      <c r="B9" s="3"/>
      <c r="C9" s="22" t="s">
        <v>48</v>
      </c>
      <c r="D9" s="10">
        <v>7</v>
      </c>
      <c r="E9" s="13" t="s">
        <v>35</v>
      </c>
      <c r="F9" s="13" t="s">
        <v>58</v>
      </c>
      <c r="G9" s="18">
        <f>SUM(Tableau1[[#This Row],[E1]:[E8]])</f>
        <v>5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  <c r="M9" s="18"/>
      <c r="N9" s="18"/>
      <c r="O9" s="18"/>
      <c r="P9" t="s">
        <v>81</v>
      </c>
      <c r="Q9" s="8"/>
      <c r="R9" s="3"/>
      <c r="S9" s="22" t="s">
        <v>39</v>
      </c>
      <c r="T9" s="10">
        <v>54</v>
      </c>
      <c r="U9" s="13" t="s">
        <v>95</v>
      </c>
      <c r="V9" s="24" t="s">
        <v>41</v>
      </c>
      <c r="W9" s="18">
        <f>SUM(Tableau2[[#This Row],[M1]:[M6]])</f>
        <v>3</v>
      </c>
      <c r="X9" s="18">
        <v>1</v>
      </c>
      <c r="Y9" s="18">
        <v>1</v>
      </c>
      <c r="Z9" s="18">
        <v>1</v>
      </c>
      <c r="AA9" s="18"/>
      <c r="AB9" s="18"/>
      <c r="AC9" s="18"/>
      <c r="AD9" t="s">
        <v>78</v>
      </c>
      <c r="AE9" s="8"/>
    </row>
    <row r="10" spans="1:31" x14ac:dyDescent="0.3">
      <c r="A10" s="8"/>
      <c r="B10" s="3"/>
      <c r="C10" s="22" t="s">
        <v>48</v>
      </c>
      <c r="D10" s="10">
        <v>15</v>
      </c>
      <c r="E10" s="13" t="s">
        <v>35</v>
      </c>
      <c r="F10" s="13" t="s">
        <v>59</v>
      </c>
      <c r="G10" s="18">
        <f>SUM(Tableau1[[#This Row],[E1]:[E8]])</f>
        <v>5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/>
      <c r="N10" s="18"/>
      <c r="O10" s="18"/>
      <c r="P10" t="s">
        <v>81</v>
      </c>
      <c r="Q10" s="8"/>
      <c r="R10" s="6" t="s">
        <v>47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8"/>
    </row>
    <row r="11" spans="1:31" x14ac:dyDescent="0.3">
      <c r="A11" s="8"/>
      <c r="B11" s="3"/>
      <c r="C11" s="22" t="s">
        <v>48</v>
      </c>
      <c r="D11" s="10">
        <v>23</v>
      </c>
      <c r="E11" s="13" t="s">
        <v>35</v>
      </c>
      <c r="F11" s="13" t="s">
        <v>60</v>
      </c>
      <c r="G11" s="18">
        <f>SUM(Tableau1[[#This Row],[E1]:[E8]])</f>
        <v>5</v>
      </c>
      <c r="H11" s="18">
        <v>1</v>
      </c>
      <c r="I11" s="18">
        <v>1</v>
      </c>
      <c r="J11" s="18">
        <v>1</v>
      </c>
      <c r="K11" s="18">
        <v>1</v>
      </c>
      <c r="L11" s="18">
        <v>1</v>
      </c>
      <c r="M11" s="18"/>
      <c r="N11" s="18"/>
      <c r="O11" s="18"/>
      <c r="P11" t="s">
        <v>81</v>
      </c>
      <c r="Q11" s="8"/>
      <c r="R11" s="3"/>
      <c r="S11" s="22" t="s">
        <v>49</v>
      </c>
      <c r="T11" s="10">
        <v>11</v>
      </c>
      <c r="U11" s="13" t="s">
        <v>98</v>
      </c>
      <c r="V11" s="13" t="s">
        <v>33</v>
      </c>
      <c r="W11" s="18">
        <f>SUM(Tableau2[[#This Row],[M1]:[M6]])</f>
        <v>2</v>
      </c>
      <c r="X11" s="18">
        <v>1</v>
      </c>
      <c r="Y11" s="18"/>
      <c r="Z11" s="18">
        <v>1</v>
      </c>
      <c r="AA11" s="18"/>
      <c r="AB11" s="18"/>
      <c r="AC11" s="18"/>
      <c r="AE11" s="8"/>
    </row>
    <row r="12" spans="1:31" x14ac:dyDescent="0.3">
      <c r="A12" s="8"/>
      <c r="B12" s="6" t="s">
        <v>52</v>
      </c>
      <c r="C12" s="27"/>
      <c r="D12" s="5"/>
      <c r="E12" s="14"/>
      <c r="F12" s="14"/>
      <c r="G12" s="14"/>
      <c r="H12" s="5"/>
      <c r="I12" s="5"/>
      <c r="J12" s="5"/>
      <c r="K12" s="5"/>
      <c r="L12" s="5"/>
      <c r="M12" s="5"/>
      <c r="N12" s="5"/>
      <c r="O12" s="5"/>
      <c r="P12" s="2"/>
      <c r="Q12" s="8"/>
      <c r="R12" s="3"/>
      <c r="S12" s="22" t="s">
        <v>49</v>
      </c>
      <c r="T12" s="10">
        <v>11</v>
      </c>
      <c r="U12" s="13" t="s">
        <v>95</v>
      </c>
      <c r="V12" s="15" t="s">
        <v>50</v>
      </c>
      <c r="W12" s="18">
        <f>SUM(Tableau2[[#This Row],[M1]:[M6]])</f>
        <v>3</v>
      </c>
      <c r="X12" s="18">
        <v>1</v>
      </c>
      <c r="Y12" s="18">
        <v>1</v>
      </c>
      <c r="Z12" s="18">
        <v>1</v>
      </c>
      <c r="AA12" s="18"/>
      <c r="AB12" s="18"/>
      <c r="AC12" s="18"/>
      <c r="AD12" t="s">
        <v>81</v>
      </c>
      <c r="AE12" s="8"/>
    </row>
    <row r="13" spans="1:31" x14ac:dyDescent="0.3">
      <c r="A13" s="8"/>
      <c r="B13" s="3"/>
      <c r="C13" s="22" t="s">
        <v>53</v>
      </c>
      <c r="D13" s="10">
        <v>7</v>
      </c>
      <c r="E13" s="13" t="s">
        <v>35</v>
      </c>
      <c r="F13" s="15" t="s">
        <v>55</v>
      </c>
      <c r="G13" s="18">
        <f>SUM(Tableau1[[#This Row],[E1]:[E8]])</f>
        <v>5</v>
      </c>
      <c r="H13" s="18">
        <v>1</v>
      </c>
      <c r="I13" s="18">
        <v>1</v>
      </c>
      <c r="J13" s="18">
        <v>1</v>
      </c>
      <c r="K13" s="18">
        <v>1</v>
      </c>
      <c r="L13" s="18">
        <v>1</v>
      </c>
      <c r="M13" s="18"/>
      <c r="N13" s="18"/>
      <c r="O13" s="18"/>
      <c r="P13" t="s">
        <v>82</v>
      </c>
      <c r="Q13" s="8"/>
      <c r="R13" s="3"/>
      <c r="S13" s="22" t="s">
        <v>49</v>
      </c>
      <c r="T13" s="10">
        <v>35</v>
      </c>
      <c r="U13" s="13" t="s">
        <v>99</v>
      </c>
      <c r="V13" s="13" t="s">
        <v>33</v>
      </c>
      <c r="W13" s="18">
        <f>SUM(Tableau2[[#This Row],[M1]:[M6]])</f>
        <v>2</v>
      </c>
      <c r="X13" s="18">
        <v>1</v>
      </c>
      <c r="Y13" s="18"/>
      <c r="Z13" s="18">
        <v>1</v>
      </c>
      <c r="AA13" s="18"/>
      <c r="AB13" s="18"/>
      <c r="AC13" s="18"/>
      <c r="AE13" s="8"/>
    </row>
    <row r="14" spans="1:31" x14ac:dyDescent="0.3">
      <c r="A14" s="8"/>
      <c r="B14" s="3"/>
      <c r="C14" s="22" t="s">
        <v>53</v>
      </c>
      <c r="D14" s="10">
        <v>13</v>
      </c>
      <c r="E14" s="13" t="s">
        <v>35</v>
      </c>
      <c r="F14" s="15" t="s">
        <v>61</v>
      </c>
      <c r="G14" s="18">
        <f>SUM(Tableau1[[#This Row],[E1]:[E8]])</f>
        <v>5</v>
      </c>
      <c r="H14" s="18">
        <v>1</v>
      </c>
      <c r="I14" s="18">
        <v>1</v>
      </c>
      <c r="J14" s="18">
        <v>1</v>
      </c>
      <c r="K14" s="18">
        <v>1</v>
      </c>
      <c r="L14" s="18">
        <v>1</v>
      </c>
      <c r="M14" s="18"/>
      <c r="N14" s="18"/>
      <c r="O14" s="18"/>
      <c r="P14" t="s">
        <v>83</v>
      </c>
      <c r="Q14" s="8"/>
      <c r="R14" s="3"/>
      <c r="S14" s="22" t="s">
        <v>49</v>
      </c>
      <c r="T14" s="10">
        <v>35</v>
      </c>
      <c r="U14" s="13" t="s">
        <v>95</v>
      </c>
      <c r="V14" s="15" t="s">
        <v>50</v>
      </c>
      <c r="W14" s="18">
        <f>SUM(Tableau2[[#This Row],[M1]:[M6]])</f>
        <v>3</v>
      </c>
      <c r="X14" s="18">
        <v>1</v>
      </c>
      <c r="Y14" s="18">
        <v>1</v>
      </c>
      <c r="Z14" s="18">
        <v>1</v>
      </c>
      <c r="AA14" s="18"/>
      <c r="AB14" s="18"/>
      <c r="AC14" s="18"/>
      <c r="AD14" t="s">
        <v>81</v>
      </c>
      <c r="AE14" s="8"/>
    </row>
    <row r="15" spans="1:31" x14ac:dyDescent="0.3">
      <c r="A15" s="8"/>
      <c r="B15" s="3"/>
      <c r="C15" s="22" t="s">
        <v>53</v>
      </c>
      <c r="D15" s="10">
        <v>19</v>
      </c>
      <c r="E15" s="13" t="s">
        <v>35</v>
      </c>
      <c r="F15" s="15" t="s">
        <v>62</v>
      </c>
      <c r="G15" s="18">
        <f>SUM(Tableau1[[#This Row],[E1]:[E8]])</f>
        <v>5</v>
      </c>
      <c r="H15" s="18">
        <v>1</v>
      </c>
      <c r="I15" s="18">
        <v>1</v>
      </c>
      <c r="J15" s="18">
        <v>1</v>
      </c>
      <c r="K15" s="18">
        <v>1</v>
      </c>
      <c r="L15" s="18">
        <v>1</v>
      </c>
      <c r="M15" s="18"/>
      <c r="N15" s="18"/>
      <c r="O15" s="18"/>
      <c r="P15" t="s">
        <v>82</v>
      </c>
      <c r="Q15" s="8"/>
      <c r="R15" s="3"/>
      <c r="S15" s="22" t="s">
        <v>49</v>
      </c>
      <c r="T15" s="10">
        <v>73</v>
      </c>
      <c r="U15" s="13" t="s">
        <v>100</v>
      </c>
      <c r="V15" s="13" t="s">
        <v>51</v>
      </c>
      <c r="W15" s="18">
        <f>SUM(Tableau2[[#This Row],[M1]:[M6]])</f>
        <v>3</v>
      </c>
      <c r="X15" s="18">
        <v>1</v>
      </c>
      <c r="Y15" s="18">
        <v>1</v>
      </c>
      <c r="Z15" s="18">
        <v>1</v>
      </c>
      <c r="AA15" s="18"/>
      <c r="AB15" s="18"/>
      <c r="AC15" s="18"/>
      <c r="AE15" s="8"/>
    </row>
    <row r="16" spans="1:31" x14ac:dyDescent="0.3">
      <c r="A16" s="8"/>
      <c r="B16" s="6" t="s">
        <v>69</v>
      </c>
      <c r="C16" s="27"/>
      <c r="D16" s="5"/>
      <c r="E16" s="14"/>
      <c r="F16" s="28"/>
      <c r="G16" s="14"/>
      <c r="H16" s="5"/>
      <c r="I16" s="5"/>
      <c r="J16" s="5"/>
      <c r="K16" s="5"/>
      <c r="L16" s="5"/>
      <c r="M16" s="5"/>
      <c r="N16" s="5"/>
      <c r="O16" s="5"/>
      <c r="P16" s="2"/>
      <c r="Q16" s="8"/>
      <c r="R16" s="3"/>
      <c r="S16" s="22" t="s">
        <v>49</v>
      </c>
      <c r="T16" s="10">
        <v>73</v>
      </c>
      <c r="U16" s="13" t="s">
        <v>95</v>
      </c>
      <c r="V16" s="15" t="s">
        <v>50</v>
      </c>
      <c r="W16" s="18">
        <f>SUM(Tableau2[[#This Row],[M1]:[M6]])</f>
        <v>3</v>
      </c>
      <c r="X16" s="18">
        <v>1</v>
      </c>
      <c r="Y16" s="18">
        <v>1</v>
      </c>
      <c r="Z16" s="18">
        <v>1</v>
      </c>
      <c r="AA16" s="18"/>
      <c r="AB16" s="18"/>
      <c r="AC16" s="18"/>
      <c r="AD16" t="s">
        <v>81</v>
      </c>
      <c r="AE16" s="8"/>
    </row>
    <row r="17" spans="1:31" x14ac:dyDescent="0.3">
      <c r="A17" s="8"/>
      <c r="B17" s="3"/>
      <c r="C17" s="22" t="s">
        <v>67</v>
      </c>
      <c r="D17" s="10">
        <v>5</v>
      </c>
      <c r="E17" s="13" t="s">
        <v>34</v>
      </c>
      <c r="F17" s="13" t="s">
        <v>46</v>
      </c>
      <c r="G17" s="18">
        <f>SUM(Tableau1[[#This Row],[E1]:[E8]])</f>
        <v>5</v>
      </c>
      <c r="H17" s="18">
        <v>1</v>
      </c>
      <c r="I17" s="18">
        <v>1</v>
      </c>
      <c r="J17" s="18">
        <v>1</v>
      </c>
      <c r="K17" s="18">
        <v>1</v>
      </c>
      <c r="L17" s="18">
        <v>1</v>
      </c>
      <c r="M17" s="18"/>
      <c r="N17" s="18"/>
      <c r="O17" s="18"/>
      <c r="P17" t="s">
        <v>87</v>
      </c>
      <c r="Q17" s="8"/>
      <c r="R17" s="6" t="s">
        <v>52</v>
      </c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8"/>
    </row>
    <row r="18" spans="1:31" x14ac:dyDescent="0.3">
      <c r="A18" s="11"/>
      <c r="B18" s="3"/>
      <c r="C18" s="22" t="s">
        <v>67</v>
      </c>
      <c r="D18" s="10">
        <v>18</v>
      </c>
      <c r="E18" s="13" t="s">
        <v>34</v>
      </c>
      <c r="F18" s="13" t="s">
        <v>68</v>
      </c>
      <c r="G18" s="18">
        <f>SUM(Tableau1[[#This Row],[E1]:[E8]])</f>
        <v>5</v>
      </c>
      <c r="H18" s="18">
        <v>1</v>
      </c>
      <c r="I18" s="18">
        <v>1</v>
      </c>
      <c r="J18" s="18">
        <v>1</v>
      </c>
      <c r="K18" s="18">
        <v>1</v>
      </c>
      <c r="L18" s="18">
        <v>1</v>
      </c>
      <c r="M18" s="18"/>
      <c r="N18" s="18"/>
      <c r="O18" s="18"/>
      <c r="P18" t="s">
        <v>88</v>
      </c>
      <c r="Q18" s="8"/>
      <c r="R18" s="3"/>
      <c r="S18" s="22" t="s">
        <v>63</v>
      </c>
      <c r="T18" s="10">
        <v>4</v>
      </c>
      <c r="U18" s="13" t="s">
        <v>95</v>
      </c>
      <c r="V18" s="15" t="s">
        <v>64</v>
      </c>
      <c r="W18" s="18">
        <f>SUM(Tableau2[[#This Row],[M1]:[M6]])</f>
        <v>3</v>
      </c>
      <c r="X18" s="18">
        <v>1</v>
      </c>
      <c r="Y18" s="18">
        <v>1</v>
      </c>
      <c r="Z18" s="18">
        <v>1</v>
      </c>
      <c r="AA18" s="18"/>
      <c r="AB18" s="18"/>
      <c r="AC18" s="18"/>
      <c r="AD18" t="s">
        <v>82</v>
      </c>
      <c r="AE18" s="8"/>
    </row>
    <row r="19" spans="1:31" x14ac:dyDescent="0.3">
      <c r="A19" s="11"/>
      <c r="B19" s="6" t="s">
        <v>70</v>
      </c>
      <c r="C19" s="27"/>
      <c r="D19" s="5"/>
      <c r="E19" s="14"/>
      <c r="F19" s="14"/>
      <c r="G19" s="14"/>
      <c r="H19" s="5"/>
      <c r="I19" s="5"/>
      <c r="J19" s="5"/>
      <c r="K19" s="5"/>
      <c r="L19" s="5"/>
      <c r="M19" s="5"/>
      <c r="N19" s="5"/>
      <c r="O19" s="5"/>
      <c r="P19" s="2"/>
      <c r="Q19" s="8"/>
      <c r="R19" s="3"/>
      <c r="S19" s="22" t="s">
        <v>63</v>
      </c>
      <c r="T19" s="10">
        <v>9</v>
      </c>
      <c r="U19" s="13" t="s">
        <v>101</v>
      </c>
      <c r="V19" s="15" t="s">
        <v>65</v>
      </c>
      <c r="W19" s="18">
        <f>SUM(Tableau2[[#This Row],[M1]:[M6]])</f>
        <v>3</v>
      </c>
      <c r="X19" s="18">
        <v>1</v>
      </c>
      <c r="Y19" s="18">
        <v>1</v>
      </c>
      <c r="Z19" s="18">
        <v>1</v>
      </c>
      <c r="AA19" s="18"/>
      <c r="AB19" s="18"/>
      <c r="AC19" s="18"/>
      <c r="AE19" s="8"/>
    </row>
    <row r="20" spans="1:31" x14ac:dyDescent="0.3">
      <c r="A20" s="11"/>
      <c r="B20" s="3"/>
      <c r="C20" s="22" t="s">
        <v>71</v>
      </c>
      <c r="D20" s="10">
        <v>5</v>
      </c>
      <c r="E20" s="13" t="s">
        <v>34</v>
      </c>
      <c r="F20" s="15" t="s">
        <v>44</v>
      </c>
      <c r="G20" s="18">
        <f>SUM(Tableau1[[#This Row],[E1]:[E8]])</f>
        <v>5</v>
      </c>
      <c r="H20" s="18">
        <v>1</v>
      </c>
      <c r="I20" s="18">
        <v>1</v>
      </c>
      <c r="J20" s="18">
        <v>1</v>
      </c>
      <c r="K20" s="18">
        <v>1</v>
      </c>
      <c r="L20" s="18">
        <v>1</v>
      </c>
      <c r="M20" s="18"/>
      <c r="N20" s="18"/>
      <c r="O20" s="18"/>
      <c r="P20" t="s">
        <v>89</v>
      </c>
      <c r="Q20" s="8"/>
      <c r="R20" s="3"/>
      <c r="S20" s="22" t="s">
        <v>63</v>
      </c>
      <c r="T20" s="10">
        <v>40</v>
      </c>
      <c r="U20" s="13" t="s">
        <v>101</v>
      </c>
      <c r="V20" s="13" t="s">
        <v>33</v>
      </c>
      <c r="W20" s="18">
        <f>SUM(Tableau2[[#This Row],[M1]:[M6]])</f>
        <v>2</v>
      </c>
      <c r="X20" s="18">
        <v>1</v>
      </c>
      <c r="Y20" s="18"/>
      <c r="Z20" s="18">
        <v>1</v>
      </c>
      <c r="AA20" s="18"/>
      <c r="AB20" s="18"/>
      <c r="AC20" s="18"/>
      <c r="AE20" s="8"/>
    </row>
    <row r="21" spans="1:31" x14ac:dyDescent="0.3">
      <c r="A21" s="11"/>
      <c r="B21" s="3"/>
      <c r="C21" s="22" t="s">
        <v>77</v>
      </c>
      <c r="D21" s="10">
        <v>18</v>
      </c>
      <c r="E21" s="13" t="s">
        <v>35</v>
      </c>
      <c r="F21" s="15" t="s">
        <v>72</v>
      </c>
      <c r="G21" s="18">
        <f>SUM(Tableau1[[#This Row],[E1]:[E8]])</f>
        <v>5</v>
      </c>
      <c r="H21" s="18">
        <v>1</v>
      </c>
      <c r="I21" s="18">
        <v>1</v>
      </c>
      <c r="J21" s="18">
        <v>1</v>
      </c>
      <c r="K21" s="18">
        <v>1</v>
      </c>
      <c r="L21" s="18">
        <v>1</v>
      </c>
      <c r="M21" s="18"/>
      <c r="N21" s="18"/>
      <c r="O21" s="18"/>
      <c r="P21" t="s">
        <v>80</v>
      </c>
      <c r="Q21" s="8"/>
      <c r="R21" s="3"/>
      <c r="S21" s="22" t="s">
        <v>63</v>
      </c>
      <c r="T21" s="10">
        <v>63</v>
      </c>
      <c r="U21" s="13" t="s">
        <v>102</v>
      </c>
      <c r="V21" s="15" t="s">
        <v>66</v>
      </c>
      <c r="W21" s="18">
        <f>SUM(Tableau2[[#This Row],[M1]:[M6]])</f>
        <v>3</v>
      </c>
      <c r="X21" s="18">
        <v>1</v>
      </c>
      <c r="Y21" s="18">
        <v>1</v>
      </c>
      <c r="Z21" s="18">
        <v>1</v>
      </c>
      <c r="AE21" s="11"/>
    </row>
    <row r="22" spans="1:31" x14ac:dyDescent="0.3">
      <c r="A22" s="11"/>
      <c r="B22" s="2"/>
      <c r="C22" s="2"/>
      <c r="D22" s="5"/>
      <c r="E22" s="14"/>
      <c r="F22" s="14"/>
      <c r="G22" s="26"/>
      <c r="H22" s="26"/>
      <c r="I22" s="26"/>
      <c r="J22" s="26"/>
      <c r="K22" s="26"/>
      <c r="L22" s="26"/>
      <c r="M22" s="26"/>
      <c r="N22" s="26"/>
      <c r="O22" s="26"/>
      <c r="P22" s="2"/>
      <c r="Q22" s="8"/>
      <c r="R22" s="6" t="s">
        <v>70</v>
      </c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8"/>
    </row>
    <row r="23" spans="1:31" x14ac:dyDescent="0.3">
      <c r="Q23" s="8"/>
      <c r="R23" s="3"/>
      <c r="S23" s="22" t="s">
        <v>73</v>
      </c>
      <c r="T23" s="10">
        <v>33</v>
      </c>
      <c r="U23" s="13" t="s">
        <v>103</v>
      </c>
      <c r="V23" s="13" t="s">
        <v>74</v>
      </c>
      <c r="W23" s="18">
        <f>SUM(Tableau2[[#This Row],[M1]:[M6]])</f>
        <v>2</v>
      </c>
      <c r="X23" s="18">
        <v>1</v>
      </c>
      <c r="Y23" s="18"/>
      <c r="Z23" s="18">
        <v>1</v>
      </c>
      <c r="AE23" s="11"/>
    </row>
    <row r="24" spans="1:31" x14ac:dyDescent="0.3">
      <c r="Q24" s="8"/>
      <c r="R24" s="3"/>
      <c r="S24" s="22" t="s">
        <v>73</v>
      </c>
      <c r="T24" s="10">
        <v>33</v>
      </c>
      <c r="U24" s="13" t="s">
        <v>95</v>
      </c>
      <c r="V24" s="15" t="s">
        <v>75</v>
      </c>
      <c r="W24" s="18">
        <f>SUM(Tableau2[[#This Row],[M1]:[M6]])</f>
        <v>3</v>
      </c>
      <c r="X24" s="18">
        <v>1</v>
      </c>
      <c r="Y24" s="18">
        <v>1</v>
      </c>
      <c r="Z24" s="18">
        <v>1</v>
      </c>
      <c r="AD24" t="s">
        <v>80</v>
      </c>
      <c r="AE24" s="11"/>
    </row>
    <row r="25" spans="1:31" x14ac:dyDescent="0.3">
      <c r="Q25" s="8"/>
      <c r="R25" s="3"/>
      <c r="S25" s="25" t="s">
        <v>73</v>
      </c>
      <c r="T25" s="10">
        <v>52</v>
      </c>
      <c r="U25" s="13" t="s">
        <v>104</v>
      </c>
      <c r="V25" s="13" t="s">
        <v>76</v>
      </c>
      <c r="W25" s="18">
        <f>SUM(Tableau2[[#This Row],[M1]:[M6]])</f>
        <v>3</v>
      </c>
      <c r="X25" s="10">
        <v>1</v>
      </c>
      <c r="Y25" s="10">
        <v>1</v>
      </c>
      <c r="Z25" s="10">
        <v>1</v>
      </c>
      <c r="AE25" s="11"/>
    </row>
    <row r="26" spans="1:31" x14ac:dyDescent="0.3">
      <c r="Q26" s="8"/>
      <c r="R26" s="3"/>
      <c r="S26" s="25" t="s">
        <v>73</v>
      </c>
      <c r="T26" s="10">
        <v>52</v>
      </c>
      <c r="U26" s="13" t="s">
        <v>95</v>
      </c>
      <c r="V26" s="15" t="s">
        <v>75</v>
      </c>
      <c r="W26" s="18">
        <f>SUM(Tableau2[[#This Row],[M1]:[M6]])</f>
        <v>3</v>
      </c>
      <c r="X26" s="10">
        <v>1</v>
      </c>
      <c r="Y26" s="10">
        <v>1</v>
      </c>
      <c r="Z26" s="10">
        <v>1</v>
      </c>
      <c r="AD26" t="s">
        <v>80</v>
      </c>
      <c r="AE26" s="11"/>
    </row>
    <row r="27" spans="1:31" x14ac:dyDescent="0.3">
      <c r="Q27" s="8"/>
      <c r="R27" s="2"/>
      <c r="S27" s="2"/>
      <c r="T27" s="2"/>
      <c r="U27" s="2"/>
      <c r="V27" s="2"/>
      <c r="W27" s="26"/>
      <c r="X27" s="2"/>
      <c r="Y27" s="2"/>
      <c r="Z27" s="2"/>
      <c r="AA27" s="2"/>
      <c r="AB27" s="2"/>
      <c r="AC27" s="2"/>
      <c r="AD27" s="2"/>
      <c r="AE27" s="11"/>
    </row>
    <row r="28" spans="1:31" x14ac:dyDescent="0.3">
      <c r="W28" s="18"/>
    </row>
    <row r="29" spans="1:31" x14ac:dyDescent="0.3">
      <c r="W29" s="18"/>
    </row>
    <row r="30" spans="1:31" x14ac:dyDescent="0.3">
      <c r="W30" s="18"/>
    </row>
    <row r="31" spans="1:31" x14ac:dyDescent="0.3">
      <c r="W31" s="18"/>
    </row>
    <row r="32" spans="1:31" x14ac:dyDescent="0.3">
      <c r="W32" s="18"/>
    </row>
    <row r="33" spans="23:23" x14ac:dyDescent="0.3">
      <c r="W33" s="18"/>
    </row>
    <row r="34" spans="23:23" x14ac:dyDescent="0.3">
      <c r="W34" s="18"/>
    </row>
  </sheetData>
  <mergeCells count="2">
    <mergeCell ref="B1:P1"/>
    <mergeCell ref="R1:AD1"/>
  </mergeCells>
  <phoneticPr fontId="2" type="noConversion"/>
  <hyperlinks>
    <hyperlink ref="C4" r:id="rId1" xr:uid="{16E22F20-F40C-425B-85B4-6D45AC619D36}"/>
    <hyperlink ref="S4" r:id="rId2" xr:uid="{AD72BE6B-D603-4C42-8F14-9A91BD363567}"/>
    <hyperlink ref="C6" r:id="rId3" xr:uid="{890C8F99-34AE-4A4F-82A8-29C414F3E606}"/>
    <hyperlink ref="C7" r:id="rId4" xr:uid="{5930F022-333D-413E-9B8D-9235858F36ED}"/>
    <hyperlink ref="C10" r:id="rId5" xr:uid="{A49DD0C0-1067-48AA-8CF9-CE45106F78A1}"/>
    <hyperlink ref="C11" r:id="rId6" xr:uid="{AF268A54-9175-488F-9316-CB5B8842AAC4}"/>
    <hyperlink ref="C5" r:id="rId7" xr:uid="{4F6FA107-7802-4D53-BE55-CD87A2341368}"/>
    <hyperlink ref="S11" r:id="rId8" xr:uid="{0ED8B731-801D-46C9-B22D-A38EE3191B40}"/>
    <hyperlink ref="S5" r:id="rId9" xr:uid="{D9E2DAD8-2433-40A2-ADD4-3FFCBA53222E}"/>
    <hyperlink ref="S6" r:id="rId10" xr:uid="{69726780-B5A2-48B7-85D5-73D11A758C2D}"/>
    <hyperlink ref="S7" r:id="rId11" xr:uid="{23AE95EF-7CE6-4D06-B90F-F62475932A8A}"/>
    <hyperlink ref="S8" r:id="rId12" xr:uid="{E4C90CE3-E854-4276-B067-70D7DF05AD58}"/>
    <hyperlink ref="S9" r:id="rId13" xr:uid="{7369CCCE-A0DA-4955-84EF-C87B1C6C0937}"/>
    <hyperlink ref="S12" r:id="rId14" xr:uid="{2F8EF356-AE30-4889-BD58-794A929BAD7F}"/>
    <hyperlink ref="S13" r:id="rId15" xr:uid="{40FEBA29-6B96-4C07-8ABA-F8E31EFF5743}"/>
    <hyperlink ref="S14" r:id="rId16" xr:uid="{BA79A05A-0ACE-4E7C-A97F-DE222A4BC962}"/>
    <hyperlink ref="S15" r:id="rId17" xr:uid="{B0040119-2695-4A30-8D45-0D3E4AB988A1}"/>
    <hyperlink ref="S16" r:id="rId18" xr:uid="{C7874C43-4F77-4A28-997E-66C8058D08BA}"/>
    <hyperlink ref="C13" r:id="rId19" xr:uid="{3286D3CE-AB9D-4F22-9573-E422C6FC716B}"/>
    <hyperlink ref="C14" r:id="rId20" xr:uid="{E7FA8BF9-2616-494B-BFFA-E7FA7F6AC447}"/>
    <hyperlink ref="C15" r:id="rId21" xr:uid="{EA37AACE-3CA6-4709-B42C-3BCF09DBA79E}"/>
    <hyperlink ref="S18" r:id="rId22" xr:uid="{E30424DD-1735-4C24-B697-EE5D64B66F23}"/>
    <hyperlink ref="S19" r:id="rId23" xr:uid="{0DE92C3E-213B-4270-A2EE-CD3316567EE0}"/>
    <hyperlink ref="S20" r:id="rId24" xr:uid="{7E39D200-2C4F-4608-AE16-AF76F124279D}"/>
    <hyperlink ref="S21" r:id="rId25" xr:uid="{9672A7A3-AECF-4A53-9735-3EA56C2F9846}"/>
    <hyperlink ref="C17" r:id="rId26" xr:uid="{13ADAA3E-04B3-4A0B-90E1-FBCBCB0256F2}"/>
    <hyperlink ref="C18" r:id="rId27" xr:uid="{B9332F02-0577-47D3-82E3-FF62528EA226}"/>
    <hyperlink ref="C20" r:id="rId28" xr:uid="{EC144011-8915-4170-B8FF-2DFB733CEE9D}"/>
    <hyperlink ref="C21" r:id="rId29" xr:uid="{4A8A9298-C73B-4E9D-8878-51AA2554DBB1}"/>
    <hyperlink ref="S23" r:id="rId30" xr:uid="{7BB257AF-BE2C-4E4D-9745-4F5F8666040E}"/>
    <hyperlink ref="S24" r:id="rId31" xr:uid="{672D417E-7A3D-4299-8075-D7DF94C37798}"/>
    <hyperlink ref="S25" r:id="rId32" xr:uid="{7D8A5B8D-5E9B-4BCE-BDD1-F7E4A63A2D0F}"/>
    <hyperlink ref="S26" r:id="rId33" xr:uid="{A928B41D-46F3-4EB2-85F8-8C8268E3A6AD}"/>
  </hyperlinks>
  <pageMargins left="0.7" right="0.7" top="0.75" bottom="0.75" header="0.3" footer="0.3"/>
  <pageSetup paperSize="9" orientation="portrait" r:id="rId34"/>
  <tableParts count="2">
    <tablePart r:id="rId35"/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9643-2705-4893-88EA-C07EDE73702D}">
  <dimension ref="A1:K64"/>
  <sheetViews>
    <sheetView topLeftCell="A16" zoomScale="115" zoomScaleNormal="115" workbookViewId="0">
      <selection activeCell="A28" sqref="A28:E34"/>
    </sheetView>
  </sheetViews>
  <sheetFormatPr baseColWidth="10" defaultRowHeight="14.4" x14ac:dyDescent="0.3"/>
  <cols>
    <col min="1" max="1" width="15.44140625" bestFit="1" customWidth="1"/>
    <col min="2" max="2" width="21.109375" bestFit="1" customWidth="1"/>
    <col min="3" max="3" width="14.33203125" bestFit="1" customWidth="1"/>
    <col min="4" max="4" width="17.6640625" bestFit="1" customWidth="1"/>
    <col min="5" max="5" width="15.44140625" bestFit="1" customWidth="1"/>
    <col min="6" max="8" width="15.77734375" customWidth="1"/>
    <col min="9" max="9" width="17.88671875" bestFit="1" customWidth="1"/>
    <col min="10" max="10" width="15.77734375" customWidth="1"/>
    <col min="11" max="11" width="21.5546875" bestFit="1" customWidth="1"/>
  </cols>
  <sheetData>
    <row r="1" spans="1:9" x14ac:dyDescent="0.3">
      <c r="A1" s="30" t="s">
        <v>29</v>
      </c>
      <c r="B1" s="30"/>
      <c r="C1" s="30"/>
      <c r="D1" s="30"/>
      <c r="E1" s="30"/>
      <c r="F1" s="30"/>
      <c r="G1" s="30"/>
      <c r="H1" s="30"/>
      <c r="I1" s="30"/>
    </row>
    <row r="2" spans="1:9" x14ac:dyDescent="0.3">
      <c r="A2" t="s">
        <v>24</v>
      </c>
      <c r="B2" s="21" t="s">
        <v>9</v>
      </c>
      <c r="C2" s="21" t="s">
        <v>10</v>
      </c>
      <c r="D2" s="21" t="s">
        <v>11</v>
      </c>
      <c r="E2" s="21" t="s">
        <v>12</v>
      </c>
      <c r="F2" s="21" t="s">
        <v>13</v>
      </c>
      <c r="G2" s="21" t="s">
        <v>14</v>
      </c>
      <c r="H2" s="21" t="s">
        <v>15</v>
      </c>
      <c r="I2" s="21" t="s">
        <v>16</v>
      </c>
    </row>
    <row r="3" spans="1:9" x14ac:dyDescent="0.3">
      <c r="A3" t="s">
        <v>23</v>
      </c>
      <c r="B3" s="10">
        <f>COUNTIF(Tableau1[E1],"1")</f>
        <v>14</v>
      </c>
      <c r="C3" s="10">
        <f>COUNTIF(Tableau1[E2],"1")</f>
        <v>14</v>
      </c>
      <c r="D3" s="10">
        <f>COUNTIF(Tableau1[E3],"1")</f>
        <v>14</v>
      </c>
      <c r="E3" s="10">
        <f>COUNTIF(Tableau1[E4],"1")</f>
        <v>12</v>
      </c>
      <c r="F3" s="10">
        <f>COUNTIF(Tableau1[E5],"1")</f>
        <v>12</v>
      </c>
      <c r="G3" s="10">
        <f>COUNTIF(Tableau1[E6],"1")</f>
        <v>0</v>
      </c>
      <c r="H3" s="10">
        <f>COUNTIF(Tableau1[E7],"1")</f>
        <v>0</v>
      </c>
      <c r="I3" s="10">
        <f>COUNTIF(Tableau1[E8],"1")</f>
        <v>0</v>
      </c>
    </row>
    <row r="4" spans="1:9" x14ac:dyDescent="0.3">
      <c r="A4" t="s">
        <v>28</v>
      </c>
      <c r="B4" s="19">
        <f t="shared" ref="B4:I4" si="0">B3/14</f>
        <v>1</v>
      </c>
      <c r="C4" s="19">
        <f t="shared" si="0"/>
        <v>1</v>
      </c>
      <c r="D4" s="19">
        <f t="shared" si="0"/>
        <v>1</v>
      </c>
      <c r="E4" s="19">
        <f t="shared" si="0"/>
        <v>0.8571428571428571</v>
      </c>
      <c r="F4" s="19">
        <f t="shared" si="0"/>
        <v>0.8571428571428571</v>
      </c>
      <c r="G4" s="19">
        <f t="shared" si="0"/>
        <v>0</v>
      </c>
      <c r="H4" s="19">
        <f t="shared" si="0"/>
        <v>0</v>
      </c>
      <c r="I4" s="19">
        <f t="shared" si="0"/>
        <v>0</v>
      </c>
    </row>
    <row r="6" spans="1:9" x14ac:dyDescent="0.3">
      <c r="A6" s="30" t="s">
        <v>30</v>
      </c>
      <c r="B6" s="30"/>
      <c r="C6" s="30"/>
      <c r="D6" s="30"/>
      <c r="E6" s="30"/>
      <c r="F6" s="30"/>
      <c r="G6" s="30"/>
      <c r="H6" s="30"/>
      <c r="I6" s="30"/>
    </row>
    <row r="7" spans="1:9" x14ac:dyDescent="0.3">
      <c r="A7" t="s">
        <v>24</v>
      </c>
      <c r="B7" s="21" t="s">
        <v>17</v>
      </c>
      <c r="C7" s="21" t="s">
        <v>18</v>
      </c>
      <c r="D7" s="21" t="s">
        <v>19</v>
      </c>
      <c r="E7" s="21" t="s">
        <v>20</v>
      </c>
      <c r="F7" s="21" t="s">
        <v>21</v>
      </c>
      <c r="G7" s="21" t="s">
        <v>22</v>
      </c>
    </row>
    <row r="8" spans="1:9" x14ac:dyDescent="0.3">
      <c r="A8" t="s">
        <v>23</v>
      </c>
      <c r="B8" s="10">
        <f>COUNTIF('cinema-microservice data'!X4:X118,"1")</f>
        <v>20</v>
      </c>
      <c r="C8" s="10">
        <f>COUNTIF('cinema-microservice data'!Y4:Y118,"1")</f>
        <v>13</v>
      </c>
      <c r="D8" s="10">
        <f>COUNTIF('cinema-microservice data'!Z4:Z118,"1")</f>
        <v>20</v>
      </c>
      <c r="E8" s="10">
        <f>COUNTIF('cinema-microservice data'!AA4:AA118,"1")</f>
        <v>0</v>
      </c>
      <c r="F8" s="10">
        <f>COUNTIF('cinema-microservice data'!AB4:AB118,"1")</f>
        <v>0</v>
      </c>
      <c r="G8" s="10">
        <f>COUNTIF('cinema-microservice data'!AC4:AC118,"1")</f>
        <v>0</v>
      </c>
    </row>
    <row r="9" spans="1:9" x14ac:dyDescent="0.3">
      <c r="A9" t="s">
        <v>28</v>
      </c>
      <c r="B9" s="20">
        <f t="shared" ref="B9:G9" si="1">B8/20</f>
        <v>1</v>
      </c>
      <c r="C9" s="20">
        <f t="shared" si="1"/>
        <v>0.65</v>
      </c>
      <c r="D9" s="20">
        <f t="shared" si="1"/>
        <v>1</v>
      </c>
      <c r="E9" s="20">
        <f t="shared" si="1"/>
        <v>0</v>
      </c>
      <c r="F9" s="20">
        <f t="shared" si="1"/>
        <v>0</v>
      </c>
      <c r="G9" s="20">
        <f t="shared" si="1"/>
        <v>0</v>
      </c>
    </row>
    <row r="11" spans="1:9" s="2" customFormat="1" x14ac:dyDescent="0.3"/>
    <row r="13" spans="1:9" x14ac:dyDescent="0.3">
      <c r="A13" s="30" t="s">
        <v>31</v>
      </c>
      <c r="B13" s="30"/>
      <c r="C13" s="30"/>
      <c r="D13" s="30"/>
      <c r="E13" s="30"/>
      <c r="F13" s="30"/>
      <c r="G13" s="30"/>
      <c r="H13" s="30"/>
      <c r="I13" s="30"/>
    </row>
    <row r="14" spans="1:9" x14ac:dyDescent="0.3">
      <c r="A14" t="s">
        <v>25</v>
      </c>
      <c r="B14" s="21">
        <v>1</v>
      </c>
      <c r="C14" s="21">
        <v>2</v>
      </c>
      <c r="D14" s="21">
        <v>3</v>
      </c>
      <c r="E14" s="21">
        <v>4</v>
      </c>
      <c r="F14" s="21">
        <v>5</v>
      </c>
      <c r="G14" s="21">
        <v>6</v>
      </c>
      <c r="H14" s="21">
        <v>7</v>
      </c>
      <c r="I14" s="21">
        <v>8</v>
      </c>
    </row>
    <row r="15" spans="1:9" x14ac:dyDescent="0.3">
      <c r="A15" t="s">
        <v>36</v>
      </c>
      <c r="B15" s="10">
        <f>COUNTIF('cinema-microservice data'!$G$3:$G$174,"&gt;="&amp;B14)</f>
        <v>14</v>
      </c>
      <c r="C15" s="10">
        <f>COUNTIF('cinema-microservice data'!$G$3:$G$174,"&gt;="&amp;C14)</f>
        <v>14</v>
      </c>
      <c r="D15" s="10">
        <f>COUNTIF('cinema-microservice data'!$G$3:$G$174,"&gt;="&amp;D14)</f>
        <v>14</v>
      </c>
      <c r="E15" s="10">
        <f>COUNTIF('cinema-microservice data'!$G$3:$G$174,"&gt;="&amp;E14)</f>
        <v>12</v>
      </c>
      <c r="F15" s="10">
        <f>COUNTIF('cinema-microservice data'!$G$3:$G$174,"&gt;="&amp;F14)</f>
        <v>12</v>
      </c>
      <c r="G15" s="10">
        <f>COUNTIF('cinema-microservice data'!$G$3:$G$174,"&gt;="&amp;G14)</f>
        <v>0</v>
      </c>
      <c r="H15" s="10">
        <f>COUNTIF('cinema-microservice data'!$G$3:$G$174,"&gt;="&amp;H14)</f>
        <v>0</v>
      </c>
      <c r="I15" s="10">
        <f>COUNTIF('cinema-microservice data'!$G$3:$G$174,"&gt;="&amp;I14)</f>
        <v>0</v>
      </c>
    </row>
    <row r="16" spans="1:9" x14ac:dyDescent="0.3">
      <c r="A16" t="s">
        <v>28</v>
      </c>
      <c r="B16" s="19">
        <f>B15/14</f>
        <v>1</v>
      </c>
      <c r="C16" s="19">
        <f>C15/14</f>
        <v>1</v>
      </c>
      <c r="D16" s="19">
        <f t="shared" ref="D16:I16" si="2">D15/14</f>
        <v>1</v>
      </c>
      <c r="E16" s="19">
        <f t="shared" si="2"/>
        <v>0.8571428571428571</v>
      </c>
      <c r="F16" s="19">
        <f t="shared" si="2"/>
        <v>0.8571428571428571</v>
      </c>
      <c r="G16" s="19">
        <f t="shared" si="2"/>
        <v>0</v>
      </c>
      <c r="H16" s="19">
        <f t="shared" si="2"/>
        <v>0</v>
      </c>
      <c r="I16" s="19">
        <f t="shared" si="2"/>
        <v>0</v>
      </c>
    </row>
    <row r="18" spans="1:11" x14ac:dyDescent="0.3">
      <c r="A18" s="30" t="s">
        <v>32</v>
      </c>
      <c r="B18" s="30"/>
      <c r="C18" s="30"/>
      <c r="D18" s="30"/>
      <c r="E18" s="30"/>
      <c r="F18" s="30"/>
      <c r="G18" s="30"/>
      <c r="H18" s="2"/>
      <c r="I18" s="2"/>
    </row>
    <row r="19" spans="1:11" x14ac:dyDescent="0.3">
      <c r="A19" t="s">
        <v>25</v>
      </c>
      <c r="B19" s="21">
        <v>1</v>
      </c>
      <c r="C19" s="21">
        <v>2</v>
      </c>
      <c r="D19" s="21">
        <v>3</v>
      </c>
      <c r="E19" s="21">
        <v>4</v>
      </c>
      <c r="F19" s="21">
        <v>5</v>
      </c>
      <c r="G19" s="21">
        <v>6</v>
      </c>
    </row>
    <row r="20" spans="1:11" x14ac:dyDescent="0.3">
      <c r="A20" t="s">
        <v>36</v>
      </c>
      <c r="B20" s="10">
        <f>COUNTIF('cinema-microservice data'!$W$3:$W$119,"&gt;="&amp;B19)</f>
        <v>20</v>
      </c>
      <c r="C20" s="10">
        <f>COUNTIF('cinema-microservice data'!$W$3:$W$119,"&gt;="&amp;C19)</f>
        <v>20</v>
      </c>
      <c r="D20" s="10">
        <f>COUNTIF('cinema-microservice data'!$W$3:$W$119,"&gt;="&amp;D19)</f>
        <v>13</v>
      </c>
      <c r="E20" s="10">
        <f>COUNTIF('cinema-microservice data'!$W$3:$W$119,"&gt;="&amp;E19)</f>
        <v>0</v>
      </c>
      <c r="F20" s="10">
        <f>COUNTIF('cinema-microservice data'!$W$3:$W$119,"&gt;="&amp;F19)</f>
        <v>0</v>
      </c>
      <c r="G20" s="10">
        <f>COUNTIF('cinema-microservice data'!$W$3:$W$119,"&gt;="&amp;G19)</f>
        <v>0</v>
      </c>
    </row>
    <row r="21" spans="1:11" x14ac:dyDescent="0.3">
      <c r="A21" t="s">
        <v>28</v>
      </c>
      <c r="B21" s="20">
        <f>B20/20</f>
        <v>1</v>
      </c>
      <c r="C21" s="20">
        <f t="shared" ref="C21:G21" si="3">C20/20</f>
        <v>1</v>
      </c>
      <c r="D21" s="20">
        <f t="shared" si="3"/>
        <v>0.65</v>
      </c>
      <c r="E21" s="20">
        <f t="shared" si="3"/>
        <v>0</v>
      </c>
      <c r="F21" s="20">
        <f t="shared" si="3"/>
        <v>0</v>
      </c>
      <c r="G21" s="20">
        <f t="shared" si="3"/>
        <v>0</v>
      </c>
    </row>
    <row r="24" spans="1:11" s="2" customFormat="1" x14ac:dyDescent="0.3"/>
    <row r="26" spans="1:11" x14ac:dyDescent="0.3">
      <c r="A26" s="3" t="s">
        <v>26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3">
      <c r="A27" s="23" t="s">
        <v>37</v>
      </c>
      <c r="B27" s="21" t="s">
        <v>47</v>
      </c>
      <c r="C27" s="21" t="s">
        <v>52</v>
      </c>
      <c r="D27" s="21" t="s">
        <v>69</v>
      </c>
      <c r="E27" s="21" t="s">
        <v>70</v>
      </c>
      <c r="F27" s="21"/>
      <c r="G27" s="21"/>
      <c r="H27" s="21"/>
      <c r="I27" s="21"/>
      <c r="J27" s="21"/>
      <c r="K27" s="21"/>
    </row>
    <row r="28" spans="1:11" x14ac:dyDescent="0.3">
      <c r="A28" t="s">
        <v>78</v>
      </c>
      <c r="B28" t="s">
        <v>81</v>
      </c>
      <c r="C28" t="s">
        <v>82</v>
      </c>
      <c r="D28" t="s">
        <v>79</v>
      </c>
      <c r="E28" t="s">
        <v>80</v>
      </c>
      <c r="G28" s="10"/>
      <c r="H28" s="10"/>
      <c r="I28" s="10"/>
      <c r="J28" s="10"/>
      <c r="K28" s="10"/>
    </row>
    <row r="29" spans="1:11" x14ac:dyDescent="0.3">
      <c r="A29" t="s">
        <v>92</v>
      </c>
      <c r="C29" t="s">
        <v>85</v>
      </c>
      <c r="D29" t="s">
        <v>91</v>
      </c>
      <c r="E29" t="s">
        <v>90</v>
      </c>
      <c r="G29" s="10"/>
      <c r="H29" s="10"/>
      <c r="I29" s="10"/>
      <c r="J29" s="10"/>
      <c r="K29" s="10"/>
    </row>
    <row r="30" spans="1:11" x14ac:dyDescent="0.3">
      <c r="A30" t="s">
        <v>80</v>
      </c>
      <c r="D30" s="13" t="s">
        <v>93</v>
      </c>
      <c r="F30" s="10"/>
      <c r="G30" s="10"/>
      <c r="H30" s="10"/>
      <c r="I30" s="10"/>
      <c r="J30" s="10"/>
      <c r="K30" s="10"/>
    </row>
    <row r="31" spans="1:11" x14ac:dyDescent="0.3">
      <c r="A31" t="s">
        <v>90</v>
      </c>
      <c r="D31" s="10"/>
      <c r="F31" s="10"/>
      <c r="G31" s="10"/>
      <c r="H31" s="10"/>
      <c r="I31" s="10"/>
      <c r="J31" s="10"/>
      <c r="K31" s="10"/>
    </row>
    <row r="32" spans="1:11" x14ac:dyDescent="0.3">
      <c r="A32" t="s">
        <v>79</v>
      </c>
      <c r="D32" s="10"/>
      <c r="F32" s="10"/>
      <c r="G32" s="10"/>
      <c r="H32" s="10"/>
      <c r="I32" s="10"/>
      <c r="J32" s="10"/>
      <c r="K32" s="10"/>
    </row>
    <row r="33" spans="1:11" x14ac:dyDescent="0.3">
      <c r="A33" t="s">
        <v>91</v>
      </c>
      <c r="D33" s="10"/>
      <c r="F33" s="10"/>
      <c r="G33" s="10"/>
      <c r="H33" s="10"/>
      <c r="I33" s="10"/>
      <c r="J33" s="10"/>
      <c r="K33" s="10"/>
    </row>
    <row r="34" spans="1:11" x14ac:dyDescent="0.3">
      <c r="A34" t="s">
        <v>84</v>
      </c>
      <c r="D34" s="10"/>
      <c r="F34" s="10"/>
      <c r="G34" s="10"/>
      <c r="H34" s="10"/>
      <c r="I34" s="10"/>
      <c r="J34" s="10"/>
      <c r="K34" s="10"/>
    </row>
    <row r="35" spans="1:11" x14ac:dyDescent="0.3">
      <c r="D35" s="10"/>
      <c r="F35" s="10"/>
      <c r="G35" s="10"/>
      <c r="H35" s="10"/>
      <c r="I35" s="10"/>
      <c r="J35" s="10"/>
      <c r="K35" s="10"/>
    </row>
    <row r="36" spans="1:11" x14ac:dyDescent="0.3">
      <c r="D36" s="10"/>
      <c r="F36" s="10"/>
      <c r="G36" s="10"/>
      <c r="H36" s="10"/>
      <c r="I36" s="10"/>
      <c r="J36" s="10"/>
      <c r="K36" s="10"/>
    </row>
    <row r="37" spans="1:11" x14ac:dyDescent="0.3">
      <c r="B37" s="10"/>
      <c r="D37" s="10"/>
      <c r="F37" s="10"/>
      <c r="G37" s="10"/>
      <c r="H37" s="10"/>
      <c r="I37" s="10"/>
      <c r="J37" s="10"/>
      <c r="K37" s="10"/>
    </row>
    <row r="38" spans="1:11" x14ac:dyDescent="0.3">
      <c r="B38" s="10"/>
      <c r="D38" s="10"/>
      <c r="F38" s="10"/>
      <c r="G38" s="10"/>
      <c r="H38" s="10"/>
      <c r="I38" s="10"/>
      <c r="J38" s="10"/>
      <c r="K38" s="10"/>
    </row>
    <row r="39" spans="1:11" x14ac:dyDescent="0.3">
      <c r="B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3">
      <c r="B40" s="10"/>
      <c r="D40" s="10"/>
      <c r="E40" s="10"/>
      <c r="F40" s="10"/>
      <c r="G40" s="10"/>
      <c r="H40" s="10"/>
      <c r="I40" s="10"/>
      <c r="J40" s="10"/>
      <c r="K40" s="10"/>
    </row>
    <row r="41" spans="1:11" x14ac:dyDescent="0.3">
      <c r="B41" s="10"/>
      <c r="D41" s="10"/>
      <c r="E41" s="10"/>
      <c r="F41" s="10"/>
      <c r="G41" s="10"/>
      <c r="H41" s="10"/>
      <c r="I41" s="10"/>
      <c r="J41" s="10"/>
      <c r="K41" s="10"/>
    </row>
    <row r="42" spans="1:11" x14ac:dyDescent="0.3">
      <c r="B42" s="10"/>
      <c r="D42" s="10"/>
      <c r="E42" s="10"/>
      <c r="F42" s="10"/>
      <c r="G42" s="10"/>
      <c r="H42" s="10"/>
      <c r="I42" s="10"/>
      <c r="J42" s="10"/>
      <c r="K42" s="10"/>
    </row>
    <row r="43" spans="1:11" x14ac:dyDescent="0.3">
      <c r="B43" s="10"/>
      <c r="D43" s="10"/>
      <c r="E43" s="10"/>
      <c r="F43" s="10"/>
      <c r="G43" s="10"/>
      <c r="H43" s="10"/>
      <c r="I43" s="10"/>
      <c r="J43" s="10"/>
      <c r="K43" s="10"/>
    </row>
    <row r="44" spans="1:11" x14ac:dyDescent="0.3">
      <c r="B44" s="10"/>
      <c r="D44" s="10"/>
      <c r="E44" s="10"/>
      <c r="F44" s="10"/>
      <c r="G44" s="10"/>
      <c r="H44" s="10"/>
      <c r="I44" s="10"/>
      <c r="J44" s="10"/>
      <c r="K44" s="10"/>
    </row>
    <row r="45" spans="1:11" x14ac:dyDescent="0.3">
      <c r="B45" s="10"/>
      <c r="D45" s="10"/>
      <c r="E45" s="10"/>
      <c r="F45" s="10"/>
      <c r="G45" s="10"/>
      <c r="H45" s="10"/>
      <c r="I45" s="10"/>
      <c r="J45" s="10"/>
      <c r="K45" s="10"/>
    </row>
    <row r="46" spans="1:11" x14ac:dyDescent="0.3">
      <c r="B46" s="10"/>
      <c r="D46" s="10"/>
      <c r="H46" s="10"/>
      <c r="K46" s="10"/>
    </row>
    <row r="47" spans="1:11" x14ac:dyDescent="0.3">
      <c r="B47" s="10"/>
      <c r="D47" s="10"/>
      <c r="K47" s="10"/>
    </row>
    <row r="48" spans="1:11" x14ac:dyDescent="0.3">
      <c r="B48" s="10"/>
      <c r="D48" s="10"/>
      <c r="K48" s="10"/>
    </row>
    <row r="49" spans="2:11" x14ac:dyDescent="0.3">
      <c r="B49" s="10"/>
      <c r="D49" s="10"/>
      <c r="K49" s="10"/>
    </row>
    <row r="50" spans="2:11" x14ac:dyDescent="0.3">
      <c r="B50" s="10"/>
      <c r="D50" s="10"/>
      <c r="K50" s="10"/>
    </row>
    <row r="51" spans="2:11" x14ac:dyDescent="0.3">
      <c r="B51" s="10"/>
      <c r="K51" s="10"/>
    </row>
    <row r="52" spans="2:11" x14ac:dyDescent="0.3">
      <c r="B52" s="10"/>
      <c r="K52" s="10"/>
    </row>
    <row r="53" spans="2:11" x14ac:dyDescent="0.3">
      <c r="B53" s="10"/>
      <c r="K53" s="10"/>
    </row>
    <row r="54" spans="2:11" x14ac:dyDescent="0.3">
      <c r="B54" s="10"/>
      <c r="K54" s="10"/>
    </row>
    <row r="55" spans="2:11" x14ac:dyDescent="0.3">
      <c r="B55" s="10"/>
      <c r="K55" s="10"/>
    </row>
    <row r="56" spans="2:11" x14ac:dyDescent="0.3">
      <c r="B56" s="10"/>
      <c r="K56" s="10"/>
    </row>
    <row r="57" spans="2:11" x14ac:dyDescent="0.3">
      <c r="B57" s="10"/>
      <c r="K57" s="10"/>
    </row>
    <row r="58" spans="2:11" x14ac:dyDescent="0.3">
      <c r="B58" s="10"/>
      <c r="K58" s="10"/>
    </row>
    <row r="59" spans="2:11" x14ac:dyDescent="0.3">
      <c r="B59" s="10"/>
      <c r="K59" s="10"/>
    </row>
    <row r="60" spans="2:11" x14ac:dyDescent="0.3">
      <c r="B60" s="10"/>
      <c r="K60" s="10"/>
    </row>
    <row r="61" spans="2:11" x14ac:dyDescent="0.3">
      <c r="B61" s="17"/>
      <c r="K61" s="10"/>
    </row>
    <row r="62" spans="2:11" x14ac:dyDescent="0.3">
      <c r="B62" s="10"/>
      <c r="K62" s="10"/>
    </row>
    <row r="63" spans="2:11" x14ac:dyDescent="0.3">
      <c r="B63" s="10"/>
      <c r="K63" s="10"/>
    </row>
    <row r="64" spans="2:11" x14ac:dyDescent="0.3">
      <c r="K64" s="10"/>
    </row>
  </sheetData>
  <sortState xmlns:xlrd2="http://schemas.microsoft.com/office/spreadsheetml/2017/richdata2" ref="K28:K47">
    <sortCondition ref="K28:K47"/>
  </sortState>
  <mergeCells count="4">
    <mergeCell ref="A1:I1"/>
    <mergeCell ref="A13:I13"/>
    <mergeCell ref="A18:G18"/>
    <mergeCell ref="A6:I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cinema-microservice data</vt:lpstr>
      <vt:lpstr>cinema-microservice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ANDRE</cp:lastModifiedBy>
  <dcterms:created xsi:type="dcterms:W3CDTF">2024-05-19T09:13:48Z</dcterms:created>
  <dcterms:modified xsi:type="dcterms:W3CDTF">2024-10-09T12:39:58Z</dcterms:modified>
</cp:coreProperties>
</file>